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<sst xmlns="http://schemas.openxmlformats.org/spreadsheetml/2006/main" count="221" uniqueCount="111">
  <si>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</si>
  <si>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</si>
  <si>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</si>
  <si>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</si>
  <si>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</si>
  <si>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</si>
  <si>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</si>
  <si>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</si>
  <si>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</si>
  <si>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</si>
  <si>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</si>
  <si>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</si>
  <si>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</si>
  <si>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</si>
  <si>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</si>
  <si>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</si>
  <si>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</si>
  <si>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</si>
  <si>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</si>
  <si>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</si>
  <si>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</si>
  <si>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</si>
  <si>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</si>
  <si>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</si>
  <si>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</si>
  <si>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</si>
  <si>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</si>
  <si>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</si>
  <si>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</si>
  <si>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</si>
  <si>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</si>
  <si>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</si>
  <si>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</si>
  <si>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</si>
  <si>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</si>
  <si>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</si>
  <si>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</si>
  <si>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</si>
  <si>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</si>
  <si>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</si>
  <si>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</si>
  <si>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</si>
  <si>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</si>
  <si>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</si>
  <si>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</si>
  <si>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</si>
  <si>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</si>
  <si>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</si>
  <si>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</si>
  <si>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</si>
  <si>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</si>
  <si>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</si>
  <si>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</si>
  <si>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</si>
  <si>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</si>
  <si>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</si>
  <si>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</si>
  <si>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</si>
  <si>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</si>
  <si>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</si>
  <si>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</si>
  <si>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</si>
  <si>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</si>
  <si>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</si>
  <si>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</si>
  <si>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</si>
  <si>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</si>
  <si>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</si>
  <si>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</si>
  <si>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</si>
  <si>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</si>
  <si>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</si>
  <si>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</si>
  <si>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</si>
  <si>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</si>
  <si>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</si>
  <si>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</si>
  <si>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</si>
  <si>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</si>
  <si>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</si>
  <si>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</si>
  <si>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</si>
  <si>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</si>
  <si>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</si>
  <si>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</si>
  <si>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</si>
  <si>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</si>
  <si>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</si>
  <si>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</si>
  <si>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</si>
  <si>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</si>
  <si>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</si>
  <si>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</si>
  <si>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</si>
  <si>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</si>
  <si>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</si>
  <si>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</si>
  <si>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</si>
  <si>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</si>
  <si>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</si>
  <si>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</si>
  <si>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</si>
  <si>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</si>
  <si>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</si>
  <si>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</si>
  <si>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</si>
  <si>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</si>
  <si>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</si>
  <si>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phoneticPr fontId="4"/>
  </si>
  <si>
    <t>　供用開始から20年以上が過ぎ、処理場の設備更新について長寿命化計画を策定する予定です。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20" eb="22">
      <t>セツビ</t>
    </rPh>
    <rPh sb="22" eb="24">
      <t>コウシン</t>
    </rPh>
    <rPh sb="28" eb="29">
      <t>チョウ</t>
    </rPh>
    <rPh sb="29" eb="32">
      <t>ジュミョウカ</t>
    </rPh>
    <rPh sb="32" eb="34">
      <t>ケイカク</t>
    </rPh>
    <rPh sb="35" eb="37">
      <t>サクテイ</t>
    </rPh>
    <rPh sb="39" eb="41">
      <t>ヨテイ</t>
    </rPh>
    <rPh sb="46" eb="48">
      <t>カンキョ</t>
    </rPh>
    <rPh sb="57" eb="59">
      <t>タイヨウ</t>
    </rPh>
    <rPh sb="59" eb="61">
      <t>ネンスウ</t>
    </rPh>
    <rPh sb="62" eb="63">
      <t>タッ</t>
    </rPh>
    <rPh sb="65" eb="66">
      <t>モノ</t>
    </rPh>
    <rPh sb="70" eb="72">
      <t>イジ</t>
    </rPh>
    <rPh sb="72" eb="74">
      <t>カンリ</t>
    </rPh>
    <rPh sb="75" eb="76">
      <t>ツト</t>
    </rPh>
    <phoneticPr fontId="4"/>
  </si>
  <si>
    <t>　収益的収支比率、経費回収率が100％を下回っており、不足分について資本費平準化債や公費負担分の一般会計繰入金を財源としている状況です。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人口減少、少子高齢化により水洗化率向上は困難と思わることから、定期的な使用料改定が必要と考えます。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27" eb="30">
      <t>フソクブン</t>
    </rPh>
    <rPh sb="34" eb="36">
      <t>シホン</t>
    </rPh>
    <rPh sb="36" eb="37">
      <t>ヒ</t>
    </rPh>
    <rPh sb="37" eb="40">
      <t>ヘイジュンカ</t>
    </rPh>
    <rPh sb="40" eb="41">
      <t>サイ</t>
    </rPh>
    <rPh sb="42" eb="44">
      <t>コウヒ</t>
    </rPh>
    <rPh sb="44" eb="46">
      <t>フタン</t>
    </rPh>
    <rPh sb="46" eb="47">
      <t>ブン</t>
    </rPh>
    <rPh sb="48" eb="50">
      <t>イッパン</t>
    </rPh>
    <rPh sb="50" eb="52">
      <t>カイケイ</t>
    </rPh>
    <rPh sb="52" eb="54">
      <t>クリイレ</t>
    </rPh>
    <rPh sb="54" eb="55">
      <t>キン</t>
    </rPh>
    <rPh sb="56" eb="58">
      <t>ザイゲン</t>
    </rPh>
    <rPh sb="63" eb="65">
      <t>ジョウキョウ</t>
    </rPh>
    <rPh sb="70" eb="72">
      <t>ハイケイ</t>
    </rPh>
    <rPh sb="75" eb="78">
      <t>ゲスイドウ</t>
    </rPh>
    <rPh sb="78" eb="80">
      <t>カンキョ</t>
    </rPh>
    <rPh sb="80" eb="82">
      <t>セイビ</t>
    </rPh>
    <rPh sb="83" eb="85">
      <t>マエダオ</t>
    </rPh>
    <rPh sb="87" eb="88">
      <t>オコナ</t>
    </rPh>
    <rPh sb="95" eb="97">
      <t>ガンリ</t>
    </rPh>
    <rPh sb="97" eb="99">
      <t>ショウカン</t>
    </rPh>
    <rPh sb="99" eb="100">
      <t>ガク</t>
    </rPh>
    <rPh sb="101" eb="103">
      <t>コウガク</t>
    </rPh>
    <rPh sb="112" eb="113">
      <t>クワ</t>
    </rPh>
    <rPh sb="115" eb="117">
      <t>ショウシ</t>
    </rPh>
    <rPh sb="117" eb="120">
      <t>コウレイカ</t>
    </rPh>
    <rPh sb="123" eb="125">
      <t>ジンコウ</t>
    </rPh>
    <rPh sb="125" eb="127">
      <t>ゲンショウ</t>
    </rPh>
    <rPh sb="128" eb="130">
      <t>オスイ</t>
    </rPh>
    <rPh sb="130" eb="132">
      <t>ショリ</t>
    </rPh>
    <rPh sb="132" eb="134">
      <t>ゲンカ</t>
    </rPh>
    <rPh sb="135" eb="136">
      <t>ヒ</t>
    </rPh>
    <rPh sb="137" eb="138">
      <t>ア</t>
    </rPh>
    <rPh sb="154" eb="155">
      <t>スデ</t>
    </rPh>
    <rPh sb="156" eb="159">
      <t>ゲスイドウ</t>
    </rPh>
    <rPh sb="159" eb="161">
      <t>クイキ</t>
    </rPh>
    <rPh sb="162" eb="164">
      <t>ミナオ</t>
    </rPh>
    <rPh sb="166" eb="167">
      <t>オコナ</t>
    </rPh>
    <rPh sb="189" eb="191">
      <t>コンゴ</t>
    </rPh>
    <rPh sb="192" eb="194">
      <t>シホン</t>
    </rPh>
    <rPh sb="194" eb="195">
      <t>ヒ</t>
    </rPh>
    <rPh sb="195" eb="198">
      <t>ヘイジュンカ</t>
    </rPh>
    <rPh sb="198" eb="199">
      <t>サイ</t>
    </rPh>
    <rPh sb="200" eb="202">
      <t>カリイレ</t>
    </rPh>
    <rPh sb="202" eb="205">
      <t>カノウガク</t>
    </rPh>
    <rPh sb="206" eb="208">
      <t>ゲンショウ</t>
    </rPh>
    <rPh sb="209" eb="211">
      <t>ミコ</t>
    </rPh>
    <rPh sb="214" eb="216">
      <t>コウヒ</t>
    </rPh>
    <rPh sb="216" eb="218">
      <t>フタン</t>
    </rPh>
    <rPh sb="218" eb="219">
      <t>ブン</t>
    </rPh>
    <rPh sb="220" eb="223">
      <t>コウシホン</t>
    </rPh>
    <rPh sb="223" eb="226">
      <t>タイサクヒ</t>
    </rPh>
    <rPh sb="227" eb="229">
      <t>タイショウ</t>
    </rPh>
    <rPh sb="229" eb="231">
      <t>キカン</t>
    </rPh>
    <rPh sb="232" eb="234">
      <t>シュウリョウ</t>
    </rPh>
    <rPh sb="241" eb="244">
      <t>シヨウリョウ</t>
    </rPh>
    <rPh sb="244" eb="246">
      <t>シュウニュウ</t>
    </rPh>
    <rPh sb="247" eb="249">
      <t>カクホ</t>
    </rPh>
    <rPh sb="250" eb="252">
      <t>ヒツヨウ</t>
    </rPh>
    <rPh sb="260" eb="262">
      <t>ジンコウ</t>
    </rPh>
    <rPh sb="262" eb="264">
      <t>ゲンショウ</t>
    </rPh>
    <rPh sb="265" eb="267">
      <t>ショウシ</t>
    </rPh>
    <rPh sb="267" eb="270">
      <t>コウレイカ</t>
    </rPh>
    <rPh sb="273" eb="276">
      <t>スイセンカ</t>
    </rPh>
    <rPh sb="276" eb="277">
      <t>リツ</t>
    </rPh>
    <rPh sb="277" eb="279">
      <t>コウジョウ</t>
    </rPh>
    <rPh sb="280" eb="282">
      <t>コンナン</t>
    </rPh>
    <rPh sb="283" eb="284">
      <t>オモ</t>
    </rPh>
    <rPh sb="291" eb="294">
      <t>テイキテキ</t>
    </rPh>
    <rPh sb="295" eb="298">
      <t>シヨウリョウ</t>
    </rPh>
    <rPh sb="298" eb="300">
      <t>カイテイ</t>
    </rPh>
    <rPh sb="301" eb="303">
      <t>ヒツヨウ</t>
    </rPh>
    <rPh sb="304" eb="3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</si>
</sst>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331648"/>
        <c:axId val="543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54331648"/>
        <c:axId val="54346112"/>
      </c:lineChart>
      <c:dateAx>
        <c:axId val="54331648"/>
        <c:scaling>
          <c:orientation val="minMax"/>
        </c:scaling>
        <c:delete val="1"/>
        <c:axPos val="b"/>
        <c:numFmt formatCode="ge" sourceLinked="1"/>
        <c:majorTickMark val="none"/>
        <c:minorTickMark val="none"/>
        <c:tickLblPos val="none"/>
        <c:crossAx val="54346112"/>
        <c:crosses val="autoZero"/>
        <c:auto val="1"/>
        <c:lblOffset val="100"/>
        <c:baseTimeUnit val="years"/>
      </c:dateAx>
      <c:valAx>
        <c:axId val="543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46.94</c:v>
                </c:pt>
                <c:pt idx="1">
                  <c:v>29.3</c:v>
                </c:pt>
                <c:pt idx="2">
                  <c:v>45.76</c:v>
                </c:pt>
                <c:pt idx="3">
                  <c:v>46.52</c:v>
                </c:pt>
                <c:pt idx="4">
                  <c:v>53.89</c:v>
                </c:pt>
              </c:numCache>
            </c:numRef>
          </c:val>
        </c:ser>
        <c:dLbls>
          <c:showLegendKey val="0"/>
          <c:showVal val="0"/>
          <c:showCatName val="0"/>
          <c:showSerName val="0"/>
          <c:showPercent val="0"/>
          <c:showBubbleSize val="0"/>
        </c:dLbls>
        <c:gapWidth val="150"/>
        <c:axId val="105060992"/>
        <c:axId val="105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5060992"/>
        <c:axId val="105063168"/>
      </c:lineChart>
      <c:dateAx>
        <c:axId val="105060992"/>
        <c:scaling>
          <c:orientation val="minMax"/>
        </c:scaling>
        <c:delete val="1"/>
        <c:axPos val="b"/>
        <c:numFmt formatCode="ge" sourceLinked="1"/>
        <c:majorTickMark val="none"/>
        <c:minorTickMark val="none"/>
        <c:tickLblPos val="none"/>
        <c:crossAx val="105063168"/>
        <c:crosses val="autoZero"/>
        <c:auto val="1"/>
        <c:lblOffset val="100"/>
        <c:baseTimeUnit val="years"/>
      </c:dateAx>
      <c:valAx>
        <c:axId val="105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68.11</c:v>
                </c:pt>
                <c:pt idx="1">
                  <c:v>70.34</c:v>
                </c:pt>
                <c:pt idx="2">
                  <c:v>71.38</c:v>
                </c:pt>
                <c:pt idx="3">
                  <c:v>72.260000000000005</c:v>
                </c:pt>
                <c:pt idx="4">
                  <c:v>72.33</c:v>
                </c:pt>
              </c:numCache>
            </c:numRef>
          </c:val>
        </c:ser>
        <c:dLbls>
          <c:showLegendKey val="0"/>
          <c:showVal val="0"/>
          <c:showCatName val="0"/>
          <c:showSerName val="0"/>
          <c:showPercent val="0"/>
          <c:showBubbleSize val="0"/>
        </c:dLbls>
        <c:gapWidth val="150"/>
        <c:axId val="105101568"/>
        <c:axId val="1051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5101568"/>
        <c:axId val="105107840"/>
      </c:lineChart>
      <c:dateAx>
        <c:axId val="105101568"/>
        <c:scaling>
          <c:orientation val="minMax"/>
        </c:scaling>
        <c:delete val="1"/>
        <c:axPos val="b"/>
        <c:numFmt formatCode="ge" sourceLinked="1"/>
        <c:majorTickMark val="none"/>
        <c:minorTickMark val="none"/>
        <c:tickLblPos val="none"/>
        <c:crossAx val="105107840"/>
        <c:crosses val="autoZero"/>
        <c:auto val="1"/>
        <c:lblOffset val="100"/>
        <c:baseTimeUnit val="years"/>
      </c:dateAx>
      <c:valAx>
        <c:axId val="1051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65.47</c:v>
                </c:pt>
                <c:pt idx="1">
                  <c:v>67.52</c:v>
                </c:pt>
                <c:pt idx="2">
                  <c:v>69.7</c:v>
                </c:pt>
                <c:pt idx="3">
                  <c:v>49.16</c:v>
                </c:pt>
                <c:pt idx="4">
                  <c:v>76.2</c:v>
                </c:pt>
              </c:numCache>
            </c:numRef>
          </c:val>
        </c:ser>
        <c:dLbls>
          <c:showLegendKey val="0"/>
          <c:showVal val="0"/>
          <c:showCatName val="0"/>
          <c:showSerName val="0"/>
          <c:showPercent val="0"/>
          <c:showBubbleSize val="0"/>
        </c:dLbls>
        <c:gapWidth val="150"/>
        <c:axId val="54372224"/>
        <c:axId val="543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72224"/>
        <c:axId val="54374400"/>
      </c:lineChart>
      <c:dateAx>
        <c:axId val="54372224"/>
        <c:scaling>
          <c:orientation val="minMax"/>
        </c:scaling>
        <c:delete val="1"/>
        <c:axPos val="b"/>
        <c:numFmt formatCode="ge" sourceLinked="1"/>
        <c:majorTickMark val="none"/>
        <c:minorTickMark val="none"/>
        <c:tickLblPos val="none"/>
        <c:crossAx val="54374400"/>
        <c:crosses val="autoZero"/>
        <c:auto val="1"/>
        <c:lblOffset val="100"/>
        <c:baseTimeUnit val="years"/>
      </c:dateAx>
      <c:valAx>
        <c:axId val="543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392320"/>
        <c:axId val="543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392320"/>
        <c:axId val="54394240"/>
      </c:lineChart>
      <c:dateAx>
        <c:axId val="54392320"/>
        <c:scaling>
          <c:orientation val="minMax"/>
        </c:scaling>
        <c:delete val="1"/>
        <c:axPos val="b"/>
        <c:numFmt formatCode="ge" sourceLinked="1"/>
        <c:majorTickMark val="none"/>
        <c:minorTickMark val="none"/>
        <c:tickLblPos val="none"/>
        <c:crossAx val="54394240"/>
        <c:crosses val="autoZero"/>
        <c:auto val="1"/>
        <c:lblOffset val="100"/>
        <c:baseTimeUnit val="years"/>
      </c:dateAx>
      <c:valAx>
        <c:axId val="54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70944"/>
        <c:axId val="1007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70944"/>
        <c:axId val="100772864"/>
      </c:lineChart>
      <c:dateAx>
        <c:axId val="100770944"/>
        <c:scaling>
          <c:orientation val="minMax"/>
        </c:scaling>
        <c:delete val="1"/>
        <c:axPos val="b"/>
        <c:numFmt formatCode="ge" sourceLinked="1"/>
        <c:majorTickMark val="none"/>
        <c:minorTickMark val="none"/>
        <c:tickLblPos val="none"/>
        <c:crossAx val="100772864"/>
        <c:crosses val="autoZero"/>
        <c:auto val="1"/>
        <c:lblOffset val="100"/>
        <c:baseTimeUnit val="years"/>
      </c:dateAx>
      <c:valAx>
        <c:axId val="1007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37088"/>
        <c:axId val="104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37088"/>
        <c:axId val="104547456"/>
      </c:lineChart>
      <c:dateAx>
        <c:axId val="104537088"/>
        <c:scaling>
          <c:orientation val="minMax"/>
        </c:scaling>
        <c:delete val="1"/>
        <c:axPos val="b"/>
        <c:numFmt formatCode="ge" sourceLinked="1"/>
        <c:majorTickMark val="none"/>
        <c:minorTickMark val="none"/>
        <c:tickLblPos val="none"/>
        <c:crossAx val="104547456"/>
        <c:crosses val="autoZero"/>
        <c:auto val="1"/>
        <c:lblOffset val="100"/>
        <c:baseTimeUnit val="years"/>
      </c:dateAx>
      <c:valAx>
        <c:axId val="10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65376"/>
        <c:axId val="1045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65376"/>
        <c:axId val="104588032"/>
      </c:lineChart>
      <c:dateAx>
        <c:axId val="104565376"/>
        <c:scaling>
          <c:orientation val="minMax"/>
        </c:scaling>
        <c:delete val="1"/>
        <c:axPos val="b"/>
        <c:numFmt formatCode="ge" sourceLinked="1"/>
        <c:majorTickMark val="none"/>
        <c:minorTickMark val="none"/>
        <c:tickLblPos val="none"/>
        <c:crossAx val="104588032"/>
        <c:crosses val="autoZero"/>
        <c:auto val="1"/>
        <c:lblOffset val="100"/>
        <c:baseTimeUnit val="years"/>
      </c:dateAx>
      <c:valAx>
        <c:axId val="1045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1099.56</c:v>
                </c:pt>
                <c:pt idx="1">
                  <c:v>1143.2</c:v>
                </c:pt>
                <c:pt idx="2">
                  <c:v>1119.6600000000001</c:v>
                </c:pt>
                <c:pt idx="3">
                  <c:v>980.54</c:v>
                </c:pt>
                <c:pt idx="4">
                  <c:v>589.04999999999995</c:v>
                </c:pt>
              </c:numCache>
            </c:numRef>
          </c:val>
        </c:ser>
        <c:dLbls>
          <c:showLegendKey val="0"/>
          <c:showVal val="0"/>
          <c:showCatName val="0"/>
          <c:showSerName val="0"/>
          <c:showPercent val="0"/>
          <c:showBubbleSize val="0"/>
        </c:dLbls>
        <c:gapWidth val="150"/>
        <c:axId val="104616704"/>
        <c:axId val="104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4616704"/>
        <c:axId val="104618624"/>
      </c:lineChart>
      <c:dateAx>
        <c:axId val="104616704"/>
        <c:scaling>
          <c:orientation val="minMax"/>
        </c:scaling>
        <c:delete val="1"/>
        <c:axPos val="b"/>
        <c:numFmt formatCode="ge" sourceLinked="1"/>
        <c:majorTickMark val="none"/>
        <c:minorTickMark val="none"/>
        <c:tickLblPos val="none"/>
        <c:crossAx val="104618624"/>
        <c:crosses val="autoZero"/>
        <c:auto val="1"/>
        <c:lblOffset val="100"/>
        <c:baseTimeUnit val="years"/>
      </c:dateAx>
      <c:valAx>
        <c:axId val="1046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63.4</c:v>
                </c:pt>
                <c:pt idx="1">
                  <c:v>64.349999999999994</c:v>
                </c:pt>
                <c:pt idx="2">
                  <c:v>66.11</c:v>
                </c:pt>
                <c:pt idx="3">
                  <c:v>67.209999999999994</c:v>
                </c:pt>
                <c:pt idx="4">
                  <c:v>76.989999999999995</c:v>
                </c:pt>
              </c:numCache>
            </c:numRef>
          </c:val>
        </c:ser>
        <c:dLbls>
          <c:showLegendKey val="0"/>
          <c:showVal val="0"/>
          <c:showCatName val="0"/>
          <c:showSerName val="0"/>
          <c:showPercent val="0"/>
          <c:showBubbleSize val="0"/>
        </c:dLbls>
        <c:gapWidth val="150"/>
        <c:axId val="104657280"/>
        <c:axId val="1046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4657280"/>
        <c:axId val="104659200"/>
      </c:lineChart>
      <c:dateAx>
        <c:axId val="104657280"/>
        <c:scaling>
          <c:orientation val="minMax"/>
        </c:scaling>
        <c:delete val="1"/>
        <c:axPos val="b"/>
        <c:numFmt formatCode="ge" sourceLinked="1"/>
        <c:majorTickMark val="none"/>
        <c:minorTickMark val="none"/>
        <c:tickLblPos val="none"/>
        <c:crossAx val="104659200"/>
        <c:crosses val="autoZero"/>
        <c:auto val="1"/>
        <c:lblOffset val="100"/>
        <c:baseTimeUnit val="years"/>
      </c:dateAx>
      <c:valAx>
        <c:axId val="1046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258.72000000000003</c:v>
                </c:pt>
                <c:pt idx="1">
                  <c:v>259.83</c:v>
                </c:pt>
                <c:pt idx="2">
                  <c:v>254.84</c:v>
                </c:pt>
                <c:pt idx="3">
                  <c:v>252.89</c:v>
                </c:pt>
                <c:pt idx="4">
                  <c:v>227.41</c:v>
                </c:pt>
              </c:numCache>
            </c:numRef>
          </c:val>
        </c:ser>
        <c:dLbls>
          <c:showLegendKey val="0"/>
          <c:showVal val="0"/>
          <c:showCatName val="0"/>
          <c:showSerName val="0"/>
          <c:showPercent val="0"/>
          <c:showBubbleSize val="0"/>
        </c:dLbls>
        <c:gapWidth val="150"/>
        <c:axId val="104676352"/>
        <c:axId val="104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4676352"/>
        <c:axId val="104707200"/>
      </c:lineChart>
      <c:dateAx>
        <c:axId val="104676352"/>
        <c:scaling>
          <c:orientation val="minMax"/>
        </c:scaling>
        <c:delete val="1"/>
        <c:axPos val="b"/>
        <c:numFmt formatCode="ge" sourceLinked="1"/>
        <c:majorTickMark val="none"/>
        <c:minorTickMark val="none"/>
        <c:tickLblPos val="none"/>
        <c:crossAx val="104707200"/>
        <c:crosses val="autoZero"/>
        <c:auto val="1"/>
        <c:lblOffset val="100"/>
        <c:baseTimeUnit val="years"/>
      </c:dateAx>
      <c:valAx>
        <c:axId val="104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加美町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24986</v>
      </c>
      <c r="AM8" s="47"/>
      <c r="AN8" s="47"/>
      <c r="AO8" s="47"/>
      <c r="AP8" s="47"/>
      <c r="AQ8" s="47"/>
      <c r="AR8" s="47"/>
      <c r="AS8" s="47"/>
      <c r="AT8" s="43">
        <f>データ!S6</f>
        <v>460.67</v>
      </c>
      <c r="AU8" s="43"/>
      <c r="AV8" s="43"/>
      <c r="AW8" s="43"/>
      <c r="AX8" s="43"/>
      <c r="AY8" s="43"/>
      <c r="AZ8" s="43"/>
      <c r="BA8" s="43"/>
      <c r="BB8" s="43">
        <f>データ!T6</f>
        <v>54.24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26.76</v>
      </c>
      <c r="Q10" s="43"/>
      <c r="R10" s="43"/>
      <c r="S10" s="43"/>
      <c r="T10" s="43"/>
      <c r="U10" s="43"/>
      <c r="V10" s="43"/>
      <c r="W10" s="43">
        <f>データ!P6</f>
        <v>81.86</v>
      </c>
      <c r="X10" s="43"/>
      <c r="Y10" s="43"/>
      <c r="Z10" s="43"/>
      <c r="AA10" s="43"/>
      <c r="AB10" s="43"/>
      <c r="AC10" s="43"/>
      <c r="AD10" s="47">
        <f>データ!Q6</f>
        <v>3243</v>
      </c>
      <c r="AE10" s="47"/>
      <c r="AF10" s="47"/>
      <c r="AG10" s="47"/>
      <c r="AH10" s="47"/>
      <c r="AI10" s="47"/>
      <c r="AJ10" s="47"/>
      <c r="AK10" s="2"/>
      <c r="AL10" s="47">
        <f>データ!U6</f>
        <v>6640</v>
      </c>
      <c r="AM10" s="47"/>
      <c r="AN10" s="47"/>
      <c r="AO10" s="47"/>
      <c r="AP10" s="47"/>
      <c r="AQ10" s="47"/>
      <c r="AR10" s="47"/>
      <c r="AS10" s="47"/>
      <c r="AT10" s="43">
        <f>データ!V6</f>
        <v>2.5499999999999998</v>
      </c>
      <c r="AU10" s="43"/>
      <c r="AV10" s="43"/>
      <c r="AW10" s="43"/>
      <c r="AX10" s="43"/>
      <c r="AY10" s="43"/>
      <c r="AZ10" s="43"/>
      <c r="BA10" s="43"/>
      <c r="BB10" s="43">
        <f>データ!W6</f>
        <v>2603.92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44458</v>
      </c>
      <c r="D6" s="31">
        <f t="shared" si="3"/>
        <v>47</v>
      </c>
      <c r="E6" s="31">
        <f t="shared" si="3"/>
        <v>17</v>
      </c>
      <c r="F6" s="31">
        <f t="shared" si="3"/>
        <v>4</v>
      </c>
      <c r="G6" s="31">
        <f t="shared" si="3"/>
        <v>0</v>
      </c>
      <c r="H6" s="31" t="str">
        <f t="shared" si="3"/>
        <v>宮城県　加美町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26.76</v>
      </c>
      <c r="P6" s="32">
        <f t="shared" si="3"/>
        <v>81.86</v>
      </c>
      <c r="Q6" s="32">
        <f t="shared" si="3"/>
        <v>3243</v>
      </c>
      <c r="R6" s="32">
        <f t="shared" si="3"/>
        <v>24986</v>
      </c>
      <c r="S6" s="32">
        <f t="shared" si="3"/>
        <v>460.67</v>
      </c>
      <c r="T6" s="32">
        <f t="shared" si="3"/>
        <v>54.24</v>
      </c>
      <c r="U6" s="32">
        <f t="shared" si="3"/>
        <v>6640</v>
      </c>
      <c r="V6" s="32">
        <f t="shared" si="3"/>
        <v>2.5499999999999998</v>
      </c>
      <c r="W6" s="32">
        <f t="shared" si="3"/>
        <v>2603.92</v>
      </c>
      <c r="X6" s="33">
        <f>IF(X7="",NA(),X7)</f>
        <v>65.47</v>
      </c>
      <c r="Y6" s="33">
        <f t="shared" ref="Y6:AG6" si="4">IF(Y7="",NA(),Y7)</f>
        <v>67.52</v>
      </c>
      <c r="Z6" s="33">
        <f t="shared" si="4"/>
        <v>69.7</v>
      </c>
      <c r="AA6" s="33">
        <f t="shared" si="4"/>
        <v>49.16</v>
      </c>
      <c r="AB6" s="33">
        <f t="shared" si="4"/>
        <v>76.2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1099.56</v>
      </c>
      <c r="BF6" s="33">
        <f t="shared" ref="BF6:BN6" si="7">IF(BF7="",NA(),BF7)</f>
        <v>1143.2</v>
      </c>
      <c r="BG6" s="33">
        <f t="shared" si="7"/>
        <v>1119.6600000000001</v>
      </c>
      <c r="BH6" s="33">
        <f t="shared" si="7"/>
        <v>980.54</v>
      </c>
      <c r="BI6" s="33">
        <f t="shared" si="7"/>
        <v>589.04999999999995</v>
      </c>
      <c r="BJ6" s="33">
        <f t="shared" si="7"/>
        <v>1812.65</v>
      </c>
      <c r="BK6" s="33">
        <f t="shared" si="7"/>
        <v>1764.87</v>
      </c>
      <c r="BL6" s="33">
        <f t="shared" si="7"/>
        <v>1622.51</v>
      </c>
      <c r="BM6" s="33">
        <f t="shared" si="7"/>
        <v>1569.13</v>
      </c>
      <c r="BN6" s="33">
        <f t="shared" si="7"/>
        <v>1436</v>
      </c>
      <c r="BO6" s="32" t="str">
        <f>IF(BO7="","",IF(BO7="-","【-】","【"&amp;SUBSTITUTE(TEXT(BO7,"#,##0.00"),"-","△")&amp;"】"))</f>
        <v>【1,479.31】</v>
      </c>
      <c r="BP6" s="33">
        <f>IF(BP7="",NA(),BP7)</f>
        <v>63.4</v>
      </c>
      <c r="BQ6" s="33">
        <f t="shared" ref="BQ6:BY6" si="8">IF(BQ7="",NA(),BQ7)</f>
        <v>64.349999999999994</v>
      </c>
      <c r="BR6" s="33">
        <f t="shared" si="8"/>
        <v>66.11</v>
      </c>
      <c r="BS6" s="33">
        <f t="shared" si="8"/>
        <v>67.209999999999994</v>
      </c>
      <c r="BT6" s="33">
        <f t="shared" si="8"/>
        <v>76.989999999999995</v>
      </c>
      <c r="BU6" s="33">
        <f t="shared" si="8"/>
        <v>59.35</v>
      </c>
      <c r="BV6" s="33">
        <f t="shared" si="8"/>
        <v>60.75</v>
      </c>
      <c r="BW6" s="33">
        <f t="shared" si="8"/>
        <v>62.83</v>
      </c>
      <c r="BX6" s="33">
        <f t="shared" si="8"/>
        <v>64.63</v>
      </c>
      <c r="BY6" s="33">
        <f t="shared" si="8"/>
        <v>66.56</v>
      </c>
      <c r="BZ6" s="32" t="str">
        <f>IF(BZ7="","",IF(BZ7="-","【-】","【"&amp;SUBSTITUTE(TEXT(BZ7,"#,##0.00"),"-","△")&amp;"】"))</f>
        <v>【63.50】</v>
      </c>
      <c r="CA6" s="33">
        <f>IF(CA7="",NA(),CA7)</f>
        <v>258.72000000000003</v>
      </c>
      <c r="CB6" s="33">
        <f t="shared" ref="CB6:CJ6" si="9">IF(CB7="",NA(),CB7)</f>
        <v>259.83</v>
      </c>
      <c r="CC6" s="33">
        <f t="shared" si="9"/>
        <v>254.84</v>
      </c>
      <c r="CD6" s="33">
        <f t="shared" si="9"/>
        <v>252.89</v>
      </c>
      <c r="CE6" s="33">
        <f t="shared" si="9"/>
        <v>227.41</v>
      </c>
      <c r="CF6" s="33">
        <f t="shared" si="9"/>
        <v>260.48</v>
      </c>
      <c r="CG6" s="33">
        <f t="shared" si="9"/>
        <v>256</v>
      </c>
      <c r="CH6" s="33">
        <f t="shared" si="9"/>
        <v>250.43</v>
      </c>
      <c r="CI6" s="33">
        <f t="shared" si="9"/>
        <v>245.75</v>
      </c>
      <c r="CJ6" s="33">
        <f t="shared" si="9"/>
        <v>244.29</v>
      </c>
      <c r="CK6" s="32" t="str">
        <f>IF(CK7="","",IF(CK7="-","【-】","【"&amp;SUBSTITUTE(TEXT(CK7,"#,##0.00"),"-","△")&amp;"】"))</f>
        <v>【253.12】</v>
      </c>
      <c r="CL6" s="33">
        <f>IF(CL7="",NA(),CL7)</f>
        <v>46.94</v>
      </c>
      <c r="CM6" s="33">
        <f t="shared" ref="CM6:CU6" si="10">IF(CM7="",NA(),CM7)</f>
        <v>29.3</v>
      </c>
      <c r="CN6" s="33">
        <f t="shared" si="10"/>
        <v>45.76</v>
      </c>
      <c r="CO6" s="33">
        <f t="shared" si="10"/>
        <v>46.52</v>
      </c>
      <c r="CP6" s="33">
        <f t="shared" si="10"/>
        <v>53.89</v>
      </c>
      <c r="CQ6" s="33">
        <f t="shared" si="10"/>
        <v>40.56</v>
      </c>
      <c r="CR6" s="33">
        <f t="shared" si="10"/>
        <v>41.59</v>
      </c>
      <c r="CS6" s="33">
        <f t="shared" si="10"/>
        <v>42.31</v>
      </c>
      <c r="CT6" s="33">
        <f t="shared" si="10"/>
        <v>43.65</v>
      </c>
      <c r="CU6" s="33">
        <f t="shared" si="10"/>
        <v>43.58</v>
      </c>
      <c r="CV6" s="32" t="str">
        <f>IF(CV7="","",IF(CV7="-","【-】","【"&amp;SUBSTITUTE(TEXT(CV7,"#,##0.00"),"-","△")&amp;"】"))</f>
        <v>【41.06】</v>
      </c>
      <c r="CW6" s="33">
        <f>IF(CW7="",NA(),CW7)</f>
        <v>68.11</v>
      </c>
      <c r="CX6" s="33">
        <f t="shared" ref="CX6:DF6" si="11">IF(CX7="",NA(),CX7)</f>
        <v>70.34</v>
      </c>
      <c r="CY6" s="33">
        <f t="shared" si="11"/>
        <v>71.38</v>
      </c>
      <c r="CZ6" s="33">
        <f t="shared" si="11"/>
        <v>72.260000000000005</v>
      </c>
      <c r="DA6" s="33">
        <f t="shared" si="11"/>
        <v>72.33</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44458</v>
      </c>
      <c r="D7" s="35">
        <v>47</v>
      </c>
      <c r="E7" s="35">
        <v>17</v>
      </c>
      <c r="F7" s="35">
        <v>4</v>
      </c>
      <c r="G7" s="35">
        <v>0</v>
      </c>
      <c r="H7" s="35" t="s">
        <v>96</v>
      </c>
      <c r="I7" s="35" t="s">
        <v>97</v>
      </c>
      <c r="J7" s="35" t="s">
        <v>98</v>
      </c>
      <c r="K7" s="35" t="s">
        <v>99</v>
      </c>
      <c r="L7" s="35" t="s">
        <v>100</v>
      </c>
      <c r="M7" s="36" t="s">
        <v>101</v>
      </c>
      <c r="N7" s="36" t="s">
        <v>102</v>
      </c>
      <c r="O7" s="36">
        <v>26.76</v>
      </c>
      <c r="P7" s="36">
        <v>81.86</v>
      </c>
      <c r="Q7" s="36">
        <v>3243</v>
      </c>
      <c r="R7" s="36">
        <v>24986</v>
      </c>
      <c r="S7" s="36">
        <v>460.67</v>
      </c>
      <c r="T7" s="36">
        <v>54.24</v>
      </c>
      <c r="U7" s="36">
        <v>6640</v>
      </c>
      <c r="V7" s="36">
        <v>2.5499999999999998</v>
      </c>
      <c r="W7" s="36">
        <v>2603.92</v>
      </c>
      <c r="X7" s="36">
        <v>65.47</v>
      </c>
      <c r="Y7" s="36">
        <v>67.52</v>
      </c>
      <c r="Z7" s="36">
        <v>69.7</v>
      </c>
      <c r="AA7" s="36">
        <v>49.16</v>
      </c>
      <c r="AB7" s="36">
        <v>76.2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1099.56</v>
      </c>
      <c r="BF7" s="36">
        <v>1143.2</v>
      </c>
      <c r="BG7" s="36">
        <v>1119.6600000000001</v>
      </c>
      <c r="BH7" s="36">
        <v>980.54</v>
      </c>
      <c r="BI7" s="36">
        <v>589.04999999999995</v>
      </c>
      <c r="BJ7" s="36">
        <v>1812.65</v>
      </c>
      <c r="BK7" s="36">
        <v>1764.87</v>
      </c>
      <c r="BL7" s="36">
        <v>1622.51</v>
      </c>
      <c r="BM7" s="36">
        <v>1569.13</v>
      </c>
      <c r="BN7" s="36">
        <v>1436</v>
      </c>
      <c r="BO7" s="36">
        <v>1479.31</v>
      </c>
      <c r="BP7" s="36">
        <v>63.4</v>
      </c>
      <c r="BQ7" s="36">
        <v>64.349999999999994</v>
      </c>
      <c r="BR7" s="36">
        <v>66.11</v>
      </c>
      <c r="BS7" s="36">
        <v>67.209999999999994</v>
      </c>
      <c r="BT7" s="36">
        <v>76.989999999999995</v>
      </c>
      <c r="BU7" s="36">
        <v>59.35</v>
      </c>
      <c r="BV7" s="36">
        <v>60.75</v>
      </c>
      <c r="BW7" s="36">
        <v>62.83</v>
      </c>
      <c r="BX7" s="36">
        <v>64.63</v>
      </c>
      <c r="BY7" s="36">
        <v>66.56</v>
      </c>
      <c r="BZ7" s="36">
        <v>63.5</v>
      </c>
      <c r="CA7" s="36">
        <v>258.72000000000003</v>
      </c>
      <c r="CB7" s="36">
        <v>259.83</v>
      </c>
      <c r="CC7" s="36">
        <v>254.84</v>
      </c>
      <c r="CD7" s="36">
        <v>252.89</v>
      </c>
      <c r="CE7" s="36">
        <v>227.41</v>
      </c>
      <c r="CF7" s="36">
        <v>260.48</v>
      </c>
      <c r="CG7" s="36">
        <v>256</v>
      </c>
      <c r="CH7" s="36">
        <v>250.43</v>
      </c>
      <c r="CI7" s="36">
        <v>245.75</v>
      </c>
      <c r="CJ7" s="36">
        <v>244.29</v>
      </c>
      <c r="CK7" s="36">
        <v>253.12</v>
      </c>
      <c r="CL7" s="36">
        <v>46.94</v>
      </c>
      <c r="CM7" s="36">
        <v>29.3</v>
      </c>
      <c r="CN7" s="36">
        <v>45.76</v>
      </c>
      <c r="CO7" s="36">
        <v>46.52</v>
      </c>
      <c r="CP7" s="36">
        <v>53.89</v>
      </c>
      <c r="CQ7" s="36">
        <v>40.56</v>
      </c>
      <c r="CR7" s="36">
        <v>41.59</v>
      </c>
      <c r="CS7" s="36">
        <v>42.31</v>
      </c>
      <c r="CT7" s="36">
        <v>43.65</v>
      </c>
      <c r="CU7" s="36">
        <v>43.58</v>
      </c>
      <c r="CV7" s="36">
        <v>41.06</v>
      </c>
      <c r="CW7" s="36">
        <v>68.11</v>
      </c>
      <c r="CX7" s="36">
        <v>70.34</v>
      </c>
      <c r="CY7" s="36">
        <v>71.38</v>
      </c>
      <c r="CZ7" s="36">
        <v>72.260000000000005</v>
      </c>
      <c r="DA7" s="36">
        <v>72.33</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2016-02-03T09:01:01Z</dcterms:created>
  <dcterms:modified xsi:type="dcterms:W3CDTF">2016-02-24T09:17:49Z</dcterms:modified>
  <cp:category/>
</cp:coreProperties>
</file>