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0" yWindow="0" windowWidth="20730" windowHeight="1033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P6" i="5"/>
  <c r="O6" i="5"/>
  <c r="P10" i="4" s="1"/>
  <c r="N6" i="5"/>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W8" i="4"/>
  <c r="B8"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<sst xmlns="http://schemas.openxmlformats.org/spreadsheetml/2006/main" count="232" uniqueCount="111">
  <si>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</si>
  <si>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</si>
  <si>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</si>
  <si>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</si>
  <si>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</si>
  <si>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</si>
  <si>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</si>
  <si>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</si>
  <si>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</si>
  <si>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</si>
  <si>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</si>
  <si>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</si>
  <si>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</si>
  <si>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</si>
  <si>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</si>
  <si>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</si>
  <si>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</si>
  <si>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</si>
  <si>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</si>
  <si>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</si>
  <si>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</si>
  <si>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</si>
  <si>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</si>
  <si>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</si>
  <si>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</si>
  <si>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</si>
  <si>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</si>
  <si>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</si>
  <si>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</si>
  <si>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</si>
  <si>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</si>
  <si>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</si>
  <si>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</si>
  <si>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</si>
  <si>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</si>
  <si>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</si>
  <si>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</si>
  <si>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</si>
  <si>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</si>
  <si>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</si>
  <si>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</si>
  <si>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</si>
  <si>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</si>
  <si>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</si>
  <si>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</si>
  <si>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</si>
  <si>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</si>
  <si>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</si>
  <si>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</si>
  <si>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</si>
  <si>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</si>
  <si>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</si>
  <si>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</si>
  <si>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</si>
  <si>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</si>
  <si>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</si>
  <si>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</si>
  <si>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</si>
  <si>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</si>
  <si>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</si>
  <si>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</si>
  <si>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</si>
  <si>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</si>
  <si>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</si>
  <si>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</si>
  <si>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</si>
  <si>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</si>
  <si>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</si>
  <si>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</si>
  <si>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</si>
  <si>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</si>
  <si>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</si>
  <si>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</si>
  <si>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</si>
  <si>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</si>
  <si>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</si>
  <si>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</si>
  <si>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</si>
  <si>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</si>
  <si>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</si>
  <si>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</si>
  <si>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</si>
  <si>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</si>
  <si>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</si>
  <si>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</si>
  <si>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</si>
  <si>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</si>
  <si>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</si>
  <si>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</si>
  <si>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</si>
  <si>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</si>
  <si>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</si>
  <si>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</si>
  <si>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</si>
  <si>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</si>
  <si>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</si>
  <si>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大衡村</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</si>
  <si>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</si>
  <si>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</si>
  <si>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</si>
  <si>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</si>
  <si>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</si>
  <si>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</si>
  <si>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</si>
  <si>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</si>
  <si>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</si>
  <si>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</si>
  <si>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</si>
  <si>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社会情勢の変化に的確に対応した事務事業の見直しや経常経費の縮減などによる経営改革を進め，経営基盤の強化などを積極的に取り組み，より一層の経営健全化を推進する。</t>
    <rPh sb="1" eb="3">
      <t>シャカイ</t>
    </rPh>
    <rPh sb="3" eb="5">
      <t>ジョウセイ</t>
    </rPh>
    <rPh sb="6" eb="8">
      <t>ヘンカ</t>
    </rPh>
    <rPh sb="9" eb="11">
      <t>テキカク</t>
    </rPh>
    <rPh sb="12" eb="14">
      <t>タイオウ</t>
    </rPh>
    <rPh sb="16" eb="18">
      <t>ジム</t>
    </rPh>
    <rPh sb="18" eb="20">
      <t>ジギョウ</t>
    </rPh>
    <rPh sb="21" eb="23">
      <t>ミナオ</t>
    </rPh>
    <rPh sb="25" eb="27">
      <t>ケイジョウ</t>
    </rPh>
    <rPh sb="27" eb="29">
      <t>ケイヒ</t>
    </rPh>
    <rPh sb="30" eb="32">
      <t>シュクゲン</t>
    </rPh>
    <rPh sb="37" eb="39">
      <t>ケイエイ</t>
    </rPh>
    <rPh sb="39" eb="41">
      <t>カイカク</t>
    </rPh>
    <rPh sb="42" eb="43">
      <t>スス</t>
    </rPh>
    <rPh sb="45" eb="47">
      <t>ケイエイ</t>
    </rPh>
    <rPh sb="47" eb="49">
      <t>キバン</t>
    </rPh>
    <rPh sb="50" eb="52">
      <t>キョウカ</t>
    </rPh>
    <rPh sb="55" eb="58">
      <t>セッキョクテキ</t>
    </rPh>
    <rPh sb="59" eb="60">
      <t>ト</t>
    </rPh>
    <rPh sb="61" eb="62">
      <t>ク</t>
    </rPh>
    <rPh sb="66" eb="68">
      <t>イッソウ</t>
    </rPh>
    <rPh sb="69" eb="71">
      <t>ケイエイ</t>
    </rPh>
    <rPh sb="71" eb="74">
      <t>ケンゼンカ</t>
    </rPh>
    <rPh sb="75" eb="77">
      <t>スイシン</t>
    </rPh>
    <phoneticPr fontId="4"/>
  </si>
  <si>
    <t>　大衡村の浄化槽事業は，平成２６年度末現在で３２５基の管理を行っており，最も古い浄化槽は設置から２０年が経過している状況で，今後も適切な管理を実施することで，施設の長寿命化を図る。</t>
    <rPh sb="1" eb="4">
      <t>オ</t>
    </rPh>
    <rPh sb="5" eb="8">
      <t>ジョウカソウ</t>
    </rPh>
    <rPh sb="8" eb="10">
      <t>ジギョウ</t>
    </rPh>
    <rPh sb="12" eb="14">
      <t>ヘイセイ</t>
    </rPh>
    <rPh sb="16" eb="18">
      <t>ネンド</t>
    </rPh>
    <rPh sb="18" eb="19">
      <t>マツ</t>
    </rPh>
    <rPh sb="19" eb="21">
      <t>ゲンザイ</t>
    </rPh>
    <rPh sb="25" eb="26">
      <t>キ</t>
    </rPh>
    <rPh sb="27" eb="29">
      <t>カンリ</t>
    </rPh>
    <rPh sb="30" eb="31">
      <t>オコナ</t>
    </rPh>
    <rPh sb="36" eb="37">
      <t>モット</t>
    </rPh>
    <rPh sb="38" eb="39">
      <t>フル</t>
    </rPh>
    <rPh sb="40" eb="43">
      <t>ジョウカソウ</t>
    </rPh>
    <rPh sb="44" eb="46">
      <t>セッチ</t>
    </rPh>
    <rPh sb="50" eb="51">
      <t>ネン</t>
    </rPh>
    <rPh sb="52" eb="54">
      <t>ケイカ</t>
    </rPh>
    <rPh sb="58" eb="60">
      <t>ジョウキョウ</t>
    </rPh>
    <rPh sb="62" eb="64">
      <t>コンゴ</t>
    </rPh>
    <rPh sb="65" eb="67">
      <t>テキセツ</t>
    </rPh>
    <rPh sb="68" eb="70">
      <t>カンリ</t>
    </rPh>
    <rPh sb="71" eb="73">
      <t>ジッシ</t>
    </rPh>
    <rPh sb="79" eb="81">
      <t>シセツ</t>
    </rPh>
    <rPh sb="82" eb="83">
      <t>チョウ</t>
    </rPh>
    <rPh sb="83" eb="86">
      <t>ジュミョウカ</t>
    </rPh>
    <rPh sb="87" eb="88">
      <t>ハカ</t>
    </rPh>
    <phoneticPr fontId="4"/>
  </si>
  <si>
    <t>　収益的収支比率が１００％未満となっていることから，単年度の収支は赤字であり一般会計からの繰入金（使用料以外の収入）に依存している状況にある。維持管理の効率化を実施し，経費の削減に努めるとともに経営改善を図る。
　また，今後も未収金対策を実施し収納率向上に努め，料金収入の確保に努める。
　企業債残高対事業規模比率は，類似団体と比較すると低い比率となっている。今後も適切な規模の投資に努め，普及促進を図る。
　経費回収率が１００％未満となっている状況は，使用料について下水道使用との公平性を保つ観点から低く抑えられているためであり，今後，料金改定を検討するとともに，一層経費の削減に努め，経営健全化を図る。
　汚水処理原価については，類似団体等平均値と比較すると適切な数値となっているが，浄化槽施設の適正な点検・管理を継続して実施し更に有収水量の向上に努める。
　同じく水洗化率についても高い数値となっているが，更なる普及啓発に努める。</t>
    <rPh sb="1" eb="4">
      <t>シュウエキテキ</t>
    </rPh>
    <rPh sb="4" eb="6">
      <t>シュウシ</t>
    </rPh>
    <rPh sb="6" eb="8">
      <t>ヒリツ</t>
    </rPh>
    <rPh sb="13" eb="15">
      <t>ミマン</t>
    </rPh>
    <rPh sb="26" eb="29">
      <t>タンネンド</t>
    </rPh>
    <rPh sb="30" eb="32">
      <t>シュウシ</t>
    </rPh>
    <rPh sb="33" eb="35">
      <t>アカジ</t>
    </rPh>
    <rPh sb="38" eb="40">
      <t>イッパン</t>
    </rPh>
    <rPh sb="40" eb="42">
      <t>カイケイ</t>
    </rPh>
    <rPh sb="45" eb="47">
      <t>クリイレ</t>
    </rPh>
    <rPh sb="47" eb="48">
      <t>キン</t>
    </rPh>
    <rPh sb="49" eb="52">
      <t>シヨウリョウ</t>
    </rPh>
    <rPh sb="52" eb="54">
      <t>イガイ</t>
    </rPh>
    <rPh sb="55" eb="57">
      <t>シュウニュウ</t>
    </rPh>
    <rPh sb="59" eb="61">
      <t>イゾン</t>
    </rPh>
    <rPh sb="65" eb="67">
      <t>ジョウキョウ</t>
    </rPh>
    <rPh sb="71" eb="73">
      <t>イジ</t>
    </rPh>
    <rPh sb="73" eb="75">
      <t>カンリ</t>
    </rPh>
    <rPh sb="76" eb="79">
      <t>コウリツカ</t>
    </rPh>
    <rPh sb="80" eb="82">
      <t>ジッシ</t>
    </rPh>
    <rPh sb="84" eb="86">
      <t>ケイヒ</t>
    </rPh>
    <rPh sb="87" eb="89">
      <t>サクゲン</t>
    </rPh>
    <rPh sb="90" eb="91">
      <t>ツト</t>
    </rPh>
    <rPh sb="97" eb="99">
      <t>ケイエイ</t>
    </rPh>
    <rPh sb="99" eb="101">
      <t>カイゼン</t>
    </rPh>
    <rPh sb="102" eb="103">
      <t>ハカ</t>
    </rPh>
    <rPh sb="145" eb="147">
      <t>キギョウ</t>
    </rPh>
    <rPh sb="147" eb="148">
      <t>サイ</t>
    </rPh>
    <rPh sb="148" eb="150">
      <t>ザンダカ</t>
    </rPh>
    <rPh sb="150" eb="151">
      <t>タイ</t>
    </rPh>
    <rPh sb="151" eb="153">
      <t>ジギョウ</t>
    </rPh>
    <rPh sb="153" eb="155">
      <t>キボ</t>
    </rPh>
    <rPh sb="155" eb="157">
      <t>ヒリツ</t>
    </rPh>
    <rPh sb="159" eb="161">
      <t>ルイジ</t>
    </rPh>
    <rPh sb="161" eb="163">
      <t>ダンタイ</t>
    </rPh>
    <rPh sb="164" eb="166">
      <t>ヒカク</t>
    </rPh>
    <rPh sb="169" eb="170">
      <t>ヒク</t>
    </rPh>
    <rPh sb="171" eb="173">
      <t>ヒリツ</t>
    </rPh>
    <rPh sb="180" eb="182">
      <t>コンゴ</t>
    </rPh>
    <rPh sb="183" eb="185">
      <t>テキセツ</t>
    </rPh>
    <rPh sb="186" eb="188">
      <t>キボ</t>
    </rPh>
    <rPh sb="189" eb="191">
      <t>トウシ</t>
    </rPh>
    <rPh sb="192" eb="193">
      <t>ツト</t>
    </rPh>
    <rPh sb="195" eb="197">
      <t>フキュウ</t>
    </rPh>
    <rPh sb="197" eb="199">
      <t>ソクシン</t>
    </rPh>
    <rPh sb="200" eb="201">
      <t>ハカ</t>
    </rPh>
    <rPh sb="205" eb="207">
      <t>ケイヒ</t>
    </rPh>
    <rPh sb="207" eb="209">
      <t>カイシュウ</t>
    </rPh>
    <rPh sb="209" eb="210">
      <t>リツ</t>
    </rPh>
    <rPh sb="215" eb="217">
      <t>ミマン</t>
    </rPh>
    <rPh sb="223" eb="225">
      <t>ジョウキョウ</t>
    </rPh>
    <rPh sb="227" eb="230">
      <t>シヨウリョウ</t>
    </rPh>
    <rPh sb="234" eb="237">
      <t>ゲスイドウ</t>
    </rPh>
    <rPh sb="237" eb="239">
      <t>シヨウ</t>
    </rPh>
    <rPh sb="241" eb="243">
      <t>コウヘイ</t>
    </rPh>
    <rPh sb="243" eb="244">
      <t>セイ</t>
    </rPh>
    <rPh sb="245" eb="246">
      <t>タモ</t>
    </rPh>
    <rPh sb="247" eb="249">
      <t>カンテン</t>
    </rPh>
    <rPh sb="251" eb="252">
      <t>ヒク</t>
    </rPh>
    <rPh sb="253" eb="254">
      <t>オサ</t>
    </rPh>
    <rPh sb="266" eb="268">
      <t>コンゴ</t>
    </rPh>
    <rPh sb="283" eb="285">
      <t>イッソウ</t>
    </rPh>
    <rPh sb="285" eb="287">
      <t>ケイヒ</t>
    </rPh>
    <rPh sb="288" eb="290">
      <t>サクゲン</t>
    </rPh>
    <rPh sb="291" eb="292">
      <t>ツト</t>
    </rPh>
    <rPh sb="294" eb="296">
      <t>ケイエイ</t>
    </rPh>
    <rPh sb="305" eb="307">
      <t>オスイ</t>
    </rPh>
    <rPh sb="307" eb="309">
      <t>ショリ</t>
    </rPh>
    <rPh sb="309" eb="311">
      <t>ゲンカ</t>
    </rPh>
    <rPh sb="317" eb="319">
      <t>ルイジ</t>
    </rPh>
    <rPh sb="319" eb="321">
      <t>ダンタイ</t>
    </rPh>
    <rPh sb="321" eb="322">
      <t>トウ</t>
    </rPh>
    <rPh sb="322" eb="325">
      <t>ヘイキンチ</t>
    </rPh>
    <rPh sb="326" eb="328">
      <t>ヒカク</t>
    </rPh>
    <rPh sb="331" eb="333">
      <t>テキセツ</t>
    </rPh>
    <rPh sb="334" eb="336">
      <t>スウチ</t>
    </rPh>
    <rPh sb="344" eb="347">
      <t>ジョウカソウ</t>
    </rPh>
    <rPh sb="347" eb="349">
      <t>シセツ</t>
    </rPh>
    <rPh sb="350" eb="352">
      <t>テキセイ</t>
    </rPh>
    <rPh sb="353" eb="355">
      <t>テンケン</t>
    </rPh>
    <rPh sb="356" eb="358">
      <t>カンリ</t>
    </rPh>
    <rPh sb="359" eb="361">
      <t>ケイゾク</t>
    </rPh>
    <rPh sb="363" eb="365">
      <t>ジッシ</t>
    </rPh>
    <rPh sb="366" eb="367">
      <t>サラ</t>
    </rPh>
    <rPh sb="368" eb="370">
      <t>ユウシュウ</t>
    </rPh>
    <rPh sb="370" eb="372">
      <t>スイリョウ</t>
    </rPh>
    <rPh sb="373" eb="375">
      <t>コウジョウ</t>
    </rPh>
    <rPh sb="376" eb="377">
      <t>ツト</t>
    </rPh>
    <rPh sb="382" eb="383">
      <t>オナ</t>
    </rPh>
    <rPh sb="385" eb="388">
      <t>スイセンカ</t>
    </rPh>
    <rPh sb="388" eb="389">
      <t>リツ</t>
    </rPh>
    <rPh sb="394" eb="395">
      <t>タカ</t>
    </rPh>
    <rPh sb="396" eb="398">
      <t>スウチ</t>
    </rPh>
    <rPh sb="406" eb="407">
      <t>サラ</t>
    </rPh>
    <rPh sb="409" eb="411">
      <t>フキュウ</t>
    </rPh>
    <rPh sb="411" eb="413">
      <t>ケイハツ</t>
    </rPh>
    <rPh sb="414" eb="415">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</si>
</sst>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160704"/>
        <c:axId val="4517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5160704"/>
        <c:axId val="45175168"/>
      </c:lineChart>
      <c:dateAx>
        <c:axId val="45160704"/>
        <c:scaling>
          <c:orientation val="minMax"/>
        </c:scaling>
        <c:delete val="1"/>
        <c:axPos val="b"/>
        <c:numFmt formatCode="ge" sourceLinked="1"/>
        <c:majorTickMark val="none"/>
        <c:minorTickMark val="none"/>
        <c:tickLblPos val="none"/>
        <c:crossAx val="45175168"/>
        <c:crosses val="autoZero"/>
        <c:auto val="1"/>
        <c:lblOffset val="100"/>
        <c:baseTimeUnit val="years"/>
      </c:dateAx>
      <c:valAx>
        <c:axId val="4517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6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01915264"/>
        <c:axId val="10191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101915264"/>
        <c:axId val="101917440"/>
      </c:lineChart>
      <c:dateAx>
        <c:axId val="101915264"/>
        <c:scaling>
          <c:orientation val="minMax"/>
        </c:scaling>
        <c:delete val="1"/>
        <c:axPos val="b"/>
        <c:numFmt formatCode="ge" sourceLinked="1"/>
        <c:majorTickMark val="none"/>
        <c:minorTickMark val="none"/>
        <c:tickLblPos val="none"/>
        <c:crossAx val="101917440"/>
        <c:crosses val="autoZero"/>
        <c:auto val="1"/>
        <c:lblOffset val="100"/>
        <c:baseTimeUnit val="years"/>
      </c:dateAx>
      <c:valAx>
        <c:axId val="10191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1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01959936"/>
        <c:axId val="10196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101959936"/>
        <c:axId val="101962112"/>
      </c:lineChart>
      <c:dateAx>
        <c:axId val="101959936"/>
        <c:scaling>
          <c:orientation val="minMax"/>
        </c:scaling>
        <c:delete val="1"/>
        <c:axPos val="b"/>
        <c:numFmt formatCode="ge" sourceLinked="1"/>
        <c:majorTickMark val="none"/>
        <c:minorTickMark val="none"/>
        <c:tickLblPos val="none"/>
        <c:crossAx val="101962112"/>
        <c:crosses val="autoZero"/>
        <c:auto val="1"/>
        <c:lblOffset val="100"/>
        <c:baseTimeUnit val="years"/>
      </c:dateAx>
      <c:valAx>
        <c:axId val="10196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5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101.82</c:v>
                </c:pt>
                <c:pt idx="1">
                  <c:v>102.11</c:v>
                </c:pt>
                <c:pt idx="2">
                  <c:v>95.74</c:v>
                </c:pt>
                <c:pt idx="3">
                  <c:v>99.45</c:v>
                </c:pt>
                <c:pt idx="4">
                  <c:v>98.9</c:v>
                </c:pt>
              </c:numCache>
            </c:numRef>
          </c:val>
        </c:ser>
        <c:dLbls>
          <c:showLegendKey val="0"/>
          <c:showVal val="0"/>
          <c:showCatName val="0"/>
          <c:showSerName val="0"/>
          <c:showPercent val="0"/>
          <c:showBubbleSize val="0"/>
        </c:dLbls>
        <c:gapWidth val="150"/>
        <c:axId val="45201280"/>
        <c:axId val="4520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201280"/>
        <c:axId val="45203456"/>
      </c:lineChart>
      <c:dateAx>
        <c:axId val="45201280"/>
        <c:scaling>
          <c:orientation val="minMax"/>
        </c:scaling>
        <c:delete val="1"/>
        <c:axPos val="b"/>
        <c:numFmt formatCode="ge" sourceLinked="1"/>
        <c:majorTickMark val="none"/>
        <c:minorTickMark val="none"/>
        <c:tickLblPos val="none"/>
        <c:crossAx val="45203456"/>
        <c:crosses val="autoZero"/>
        <c:auto val="1"/>
        <c:lblOffset val="100"/>
        <c:baseTimeUnit val="years"/>
      </c:dateAx>
      <c:valAx>
        <c:axId val="4520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0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613120"/>
        <c:axId val="7661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613120"/>
        <c:axId val="76615040"/>
      </c:lineChart>
      <c:dateAx>
        <c:axId val="76613120"/>
        <c:scaling>
          <c:orientation val="minMax"/>
        </c:scaling>
        <c:delete val="1"/>
        <c:axPos val="b"/>
        <c:numFmt formatCode="ge" sourceLinked="1"/>
        <c:majorTickMark val="none"/>
        <c:minorTickMark val="none"/>
        <c:tickLblPos val="none"/>
        <c:crossAx val="76615040"/>
        <c:crosses val="autoZero"/>
        <c:auto val="1"/>
        <c:lblOffset val="100"/>
        <c:baseTimeUnit val="years"/>
      </c:dateAx>
      <c:valAx>
        <c:axId val="7661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61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657792"/>
        <c:axId val="7665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657792"/>
        <c:axId val="76659712"/>
      </c:lineChart>
      <c:dateAx>
        <c:axId val="76657792"/>
        <c:scaling>
          <c:orientation val="minMax"/>
        </c:scaling>
        <c:delete val="1"/>
        <c:axPos val="b"/>
        <c:numFmt formatCode="ge" sourceLinked="1"/>
        <c:majorTickMark val="none"/>
        <c:minorTickMark val="none"/>
        <c:tickLblPos val="none"/>
        <c:crossAx val="76659712"/>
        <c:crosses val="autoZero"/>
        <c:auto val="1"/>
        <c:lblOffset val="100"/>
        <c:baseTimeUnit val="years"/>
      </c:dateAx>
      <c:valAx>
        <c:axId val="7665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65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545664"/>
        <c:axId val="10054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545664"/>
        <c:axId val="100547584"/>
      </c:lineChart>
      <c:dateAx>
        <c:axId val="100545664"/>
        <c:scaling>
          <c:orientation val="minMax"/>
        </c:scaling>
        <c:delete val="1"/>
        <c:axPos val="b"/>
        <c:numFmt formatCode="ge" sourceLinked="1"/>
        <c:majorTickMark val="none"/>
        <c:minorTickMark val="none"/>
        <c:tickLblPos val="none"/>
        <c:crossAx val="100547584"/>
        <c:crosses val="autoZero"/>
        <c:auto val="1"/>
        <c:lblOffset val="100"/>
        <c:baseTimeUnit val="years"/>
      </c:dateAx>
      <c:valAx>
        <c:axId val="10054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4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582528"/>
        <c:axId val="10058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582528"/>
        <c:axId val="100584448"/>
      </c:lineChart>
      <c:dateAx>
        <c:axId val="100582528"/>
        <c:scaling>
          <c:orientation val="minMax"/>
        </c:scaling>
        <c:delete val="1"/>
        <c:axPos val="b"/>
        <c:numFmt formatCode="ge" sourceLinked="1"/>
        <c:majorTickMark val="none"/>
        <c:minorTickMark val="none"/>
        <c:tickLblPos val="none"/>
        <c:crossAx val="100584448"/>
        <c:crosses val="autoZero"/>
        <c:auto val="1"/>
        <c:lblOffset val="100"/>
        <c:baseTimeUnit val="years"/>
      </c:dateAx>
      <c:valAx>
        <c:axId val="10058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8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209.59</c:v>
                </c:pt>
                <c:pt idx="1">
                  <c:v>314.76</c:v>
                </c:pt>
                <c:pt idx="2">
                  <c:v>242.12</c:v>
                </c:pt>
                <c:pt idx="3">
                  <c:v>257.64</c:v>
                </c:pt>
                <c:pt idx="4">
                  <c:v>310.26</c:v>
                </c:pt>
              </c:numCache>
            </c:numRef>
          </c:val>
        </c:ser>
        <c:dLbls>
          <c:showLegendKey val="0"/>
          <c:showVal val="0"/>
          <c:showCatName val="0"/>
          <c:showSerName val="0"/>
          <c:showPercent val="0"/>
          <c:showBubbleSize val="0"/>
        </c:dLbls>
        <c:gapWidth val="150"/>
        <c:axId val="101798656"/>
        <c:axId val="10180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101798656"/>
        <c:axId val="101800576"/>
      </c:lineChart>
      <c:dateAx>
        <c:axId val="101798656"/>
        <c:scaling>
          <c:orientation val="minMax"/>
        </c:scaling>
        <c:delete val="1"/>
        <c:axPos val="b"/>
        <c:numFmt formatCode="ge" sourceLinked="1"/>
        <c:majorTickMark val="none"/>
        <c:minorTickMark val="none"/>
        <c:tickLblPos val="none"/>
        <c:crossAx val="101800576"/>
        <c:crosses val="autoZero"/>
        <c:auto val="1"/>
        <c:lblOffset val="100"/>
        <c:baseTimeUnit val="years"/>
      </c:dateAx>
      <c:valAx>
        <c:axId val="10180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9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53.71</c:v>
                </c:pt>
                <c:pt idx="1">
                  <c:v>41.68</c:v>
                </c:pt>
                <c:pt idx="2">
                  <c:v>49.14</c:v>
                </c:pt>
                <c:pt idx="3">
                  <c:v>50.62</c:v>
                </c:pt>
                <c:pt idx="4">
                  <c:v>50.32</c:v>
                </c:pt>
              </c:numCache>
            </c:numRef>
          </c:val>
        </c:ser>
        <c:dLbls>
          <c:showLegendKey val="0"/>
          <c:showVal val="0"/>
          <c:showCatName val="0"/>
          <c:showSerName val="0"/>
          <c:showPercent val="0"/>
          <c:showBubbleSize val="0"/>
        </c:dLbls>
        <c:gapWidth val="150"/>
        <c:axId val="101842944"/>
        <c:axId val="10184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101842944"/>
        <c:axId val="101844864"/>
      </c:lineChart>
      <c:dateAx>
        <c:axId val="101842944"/>
        <c:scaling>
          <c:orientation val="minMax"/>
        </c:scaling>
        <c:delete val="1"/>
        <c:axPos val="b"/>
        <c:numFmt formatCode="ge" sourceLinked="1"/>
        <c:majorTickMark val="none"/>
        <c:minorTickMark val="none"/>
        <c:tickLblPos val="none"/>
        <c:crossAx val="101844864"/>
        <c:crosses val="autoZero"/>
        <c:auto val="1"/>
        <c:lblOffset val="100"/>
        <c:baseTimeUnit val="years"/>
      </c:dateAx>
      <c:valAx>
        <c:axId val="10184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4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148.18</c:v>
                </c:pt>
                <c:pt idx="1">
                  <c:v>148.36000000000001</c:v>
                </c:pt>
                <c:pt idx="2">
                  <c:v>166.37</c:v>
                </c:pt>
                <c:pt idx="3">
                  <c:v>160.58000000000001</c:v>
                </c:pt>
                <c:pt idx="4">
                  <c:v>158.16</c:v>
                </c:pt>
              </c:numCache>
            </c:numRef>
          </c:val>
        </c:ser>
        <c:dLbls>
          <c:showLegendKey val="0"/>
          <c:showVal val="0"/>
          <c:showCatName val="0"/>
          <c:showSerName val="0"/>
          <c:showPercent val="0"/>
          <c:showBubbleSize val="0"/>
        </c:dLbls>
        <c:gapWidth val="150"/>
        <c:axId val="101862400"/>
        <c:axId val="10188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101862400"/>
        <c:axId val="101885056"/>
      </c:lineChart>
      <c:dateAx>
        <c:axId val="101862400"/>
        <c:scaling>
          <c:orientation val="minMax"/>
        </c:scaling>
        <c:delete val="1"/>
        <c:axPos val="b"/>
        <c:numFmt formatCode="ge" sourceLinked="1"/>
        <c:majorTickMark val="none"/>
        <c:minorTickMark val="none"/>
        <c:tickLblPos val="none"/>
        <c:crossAx val="101885056"/>
        <c:crosses val="autoZero"/>
        <c:auto val="1"/>
        <c:lblOffset val="100"/>
        <c:baseTimeUnit val="years"/>
      </c:dateAx>
      <c:valAx>
        <c:axId val="10188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6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大衡村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5771</v>
      </c>
      <c r="AM8" s="47"/>
      <c r="AN8" s="47"/>
      <c r="AO8" s="47"/>
      <c r="AP8" s="47"/>
      <c r="AQ8" s="47"/>
      <c r="AR8" s="47"/>
      <c r="AS8" s="47"/>
      <c r="AT8" s="43">
        <f>データ!S6</f>
        <v>60.32</v>
      </c>
      <c r="AU8" s="43"/>
      <c r="AV8" s="43"/>
      <c r="AW8" s="43"/>
      <c r="AX8" s="43"/>
      <c r="AY8" s="43"/>
      <c r="AZ8" s="43"/>
      <c r="BA8" s="43"/>
      <c r="BB8" s="43">
        <f>データ!T6</f>
        <v>95.67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22.02</v>
      </c>
      <c r="Q10" s="43"/>
      <c r="R10" s="43"/>
      <c r="S10" s="43"/>
      <c r="T10" s="43"/>
      <c r="U10" s="43"/>
      <c r="V10" s="43"/>
      <c r="W10" s="43">
        <f>データ!P6</f>
        <v>100</v>
      </c>
      <c r="X10" s="43"/>
      <c r="Y10" s="43"/>
      <c r="Z10" s="43"/>
      <c r="AA10" s="43"/>
      <c r="AB10" s="43"/>
      <c r="AC10" s="43"/>
      <c r="AD10" s="47">
        <f>データ!Q6</f>
        <v>3500</v>
      </c>
      <c r="AE10" s="47"/>
      <c r="AF10" s="47"/>
      <c r="AG10" s="47"/>
      <c r="AH10" s="47"/>
      <c r="AI10" s="47"/>
      <c r="AJ10" s="47"/>
      <c r="AK10" s="2"/>
      <c r="AL10" s="47">
        <f>データ!U6</f>
        <v>1275</v>
      </c>
      <c r="AM10" s="47"/>
      <c r="AN10" s="47"/>
      <c r="AO10" s="47"/>
      <c r="AP10" s="47"/>
      <c r="AQ10" s="47"/>
      <c r="AR10" s="47"/>
      <c r="AS10" s="47"/>
      <c r="AT10" s="43">
        <f>データ!V6</f>
        <v>52.74</v>
      </c>
      <c r="AU10" s="43"/>
      <c r="AV10" s="43"/>
      <c r="AW10" s="43"/>
      <c r="AX10" s="43"/>
      <c r="AY10" s="43"/>
      <c r="AZ10" s="43"/>
      <c r="BA10" s="43"/>
      <c r="BB10" s="43">
        <f>データ!W6</f>
        <v>24.18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K1" workbookViewId="0">
      <selection activeCell="CP14" sqref="CP14"/>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44245</v>
      </c>
      <c r="D6" s="31">
        <f t="shared" si="3"/>
        <v>47</v>
      </c>
      <c r="E6" s="31">
        <f t="shared" si="3"/>
        <v>18</v>
      </c>
      <c r="F6" s="31">
        <f t="shared" si="3"/>
        <v>0</v>
      </c>
      <c r="G6" s="31">
        <f t="shared" si="3"/>
        <v>0</v>
      </c>
      <c r="H6" s="31" t="str">
        <f t="shared" si="3"/>
        <v>宮城県　大衡村</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22.02</v>
      </c>
      <c r="P6" s="32">
        <f t="shared" si="3"/>
        <v>100</v>
      </c>
      <c r="Q6" s="32">
        <f t="shared" si="3"/>
        <v>3500</v>
      </c>
      <c r="R6" s="32">
        <f t="shared" si="3"/>
        <v>5771</v>
      </c>
      <c r="S6" s="32">
        <f t="shared" si="3"/>
        <v>60.32</v>
      </c>
      <c r="T6" s="32">
        <f t="shared" si="3"/>
        <v>95.67</v>
      </c>
      <c r="U6" s="32">
        <f t="shared" si="3"/>
        <v>1275</v>
      </c>
      <c r="V6" s="32">
        <f t="shared" si="3"/>
        <v>52.74</v>
      </c>
      <c r="W6" s="32">
        <f t="shared" si="3"/>
        <v>24.18</v>
      </c>
      <c r="X6" s="33">
        <f>IF(X7="",NA(),X7)</f>
        <v>101.82</v>
      </c>
      <c r="Y6" s="33">
        <f t="shared" ref="Y6:AG6" si="4">IF(Y7="",NA(),Y7)</f>
        <v>102.11</v>
      </c>
      <c r="Z6" s="33">
        <f t="shared" si="4"/>
        <v>95.74</v>
      </c>
      <c r="AA6" s="33">
        <f t="shared" si="4"/>
        <v>99.45</v>
      </c>
      <c r="AB6" s="33">
        <f t="shared" si="4"/>
        <v>98.9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209.59</v>
      </c>
      <c r="BF6" s="33">
        <f t="shared" ref="BF6:BN6" si="7">IF(BF7="",NA(),BF7)</f>
        <v>314.76</v>
      </c>
      <c r="BG6" s="33">
        <f t="shared" si="7"/>
        <v>242.12</v>
      </c>
      <c r="BH6" s="33">
        <f t="shared" si="7"/>
        <v>257.64</v>
      </c>
      <c r="BI6" s="33">
        <f t="shared" si="7"/>
        <v>310.26</v>
      </c>
      <c r="BJ6" s="33">
        <f t="shared" si="7"/>
        <v>442.18</v>
      </c>
      <c r="BK6" s="33">
        <f t="shared" si="7"/>
        <v>421.01</v>
      </c>
      <c r="BL6" s="33">
        <f t="shared" si="7"/>
        <v>430.64</v>
      </c>
      <c r="BM6" s="33">
        <f t="shared" si="7"/>
        <v>446.63</v>
      </c>
      <c r="BN6" s="33">
        <f t="shared" si="7"/>
        <v>416.91</v>
      </c>
      <c r="BO6" s="32" t="str">
        <f>IF(BO7="","",IF(BO7="-","【-】","【"&amp;SUBSTITUTE(TEXT(BO7,"#,##0.00"),"-","△")&amp;"】"))</f>
        <v>【375.36】</v>
      </c>
      <c r="BP6" s="33">
        <f>IF(BP7="",NA(),BP7)</f>
        <v>53.71</v>
      </c>
      <c r="BQ6" s="33">
        <f t="shared" ref="BQ6:BY6" si="8">IF(BQ7="",NA(),BQ7)</f>
        <v>41.68</v>
      </c>
      <c r="BR6" s="33">
        <f t="shared" si="8"/>
        <v>49.14</v>
      </c>
      <c r="BS6" s="33">
        <f t="shared" si="8"/>
        <v>50.62</v>
      </c>
      <c r="BT6" s="33">
        <f t="shared" si="8"/>
        <v>50.32</v>
      </c>
      <c r="BU6" s="33">
        <f t="shared" si="8"/>
        <v>61.59</v>
      </c>
      <c r="BV6" s="33">
        <f t="shared" si="8"/>
        <v>58.98</v>
      </c>
      <c r="BW6" s="33">
        <f t="shared" si="8"/>
        <v>58.78</v>
      </c>
      <c r="BX6" s="33">
        <f t="shared" si="8"/>
        <v>58.53</v>
      </c>
      <c r="BY6" s="33">
        <f t="shared" si="8"/>
        <v>57.93</v>
      </c>
      <c r="BZ6" s="32" t="str">
        <f>IF(BZ7="","",IF(BZ7="-","【-】","【"&amp;SUBSTITUTE(TEXT(BZ7,"#,##0.00"),"-","△")&amp;"】"))</f>
        <v>【60.44】</v>
      </c>
      <c r="CA6" s="33">
        <f>IF(CA7="",NA(),CA7)</f>
        <v>148.18</v>
      </c>
      <c r="CB6" s="33">
        <f t="shared" ref="CB6:CJ6" si="9">IF(CB7="",NA(),CB7)</f>
        <v>148.36000000000001</v>
      </c>
      <c r="CC6" s="33">
        <f t="shared" si="9"/>
        <v>166.37</v>
      </c>
      <c r="CD6" s="33">
        <f t="shared" si="9"/>
        <v>160.58000000000001</v>
      </c>
      <c r="CE6" s="33">
        <f t="shared" si="9"/>
        <v>158.16</v>
      </c>
      <c r="CF6" s="33">
        <f t="shared" si="9"/>
        <v>242.92</v>
      </c>
      <c r="CG6" s="33">
        <f t="shared" si="9"/>
        <v>253.84</v>
      </c>
      <c r="CH6" s="33">
        <f t="shared" si="9"/>
        <v>257.02999999999997</v>
      </c>
      <c r="CI6" s="33">
        <f t="shared" si="9"/>
        <v>266.57</v>
      </c>
      <c r="CJ6" s="33">
        <f t="shared" si="9"/>
        <v>276.93</v>
      </c>
      <c r="CK6" s="32" t="str">
        <f>IF(CK7="","",IF(CK7="-","【-】","【"&amp;SUBSTITUTE(TEXT(CK7,"#,##0.00"),"-","△")&amp;"】"))</f>
        <v>【267.61】</v>
      </c>
      <c r="CL6" s="33">
        <f>IF(CL7="",NA(),CL7)</f>
        <v>100</v>
      </c>
      <c r="CM6" s="33">
        <f t="shared" ref="CM6:CU6" si="10">IF(CM7="",NA(),CM7)</f>
        <v>100</v>
      </c>
      <c r="CN6" s="33">
        <f t="shared" si="10"/>
        <v>100</v>
      </c>
      <c r="CO6" s="33">
        <f t="shared" si="10"/>
        <v>100</v>
      </c>
      <c r="CP6" s="33">
        <f t="shared" si="10"/>
        <v>100</v>
      </c>
      <c r="CQ6" s="33">
        <f t="shared" si="10"/>
        <v>57.53</v>
      </c>
      <c r="CR6" s="33">
        <f t="shared" si="10"/>
        <v>60.03</v>
      </c>
      <c r="CS6" s="33">
        <f t="shared" si="10"/>
        <v>61.93</v>
      </c>
      <c r="CT6" s="33">
        <f t="shared" si="10"/>
        <v>58.06</v>
      </c>
      <c r="CU6" s="33">
        <f t="shared" si="10"/>
        <v>59.08</v>
      </c>
      <c r="CV6" s="32" t="str">
        <f>IF(CV7="","",IF(CV7="-","【-】","【"&amp;SUBSTITUTE(TEXT(CV7,"#,##0.00"),"-","△")&amp;"】"))</f>
        <v>【57.75】</v>
      </c>
      <c r="CW6" s="33">
        <f>IF(CW7="",NA(),CW7)</f>
        <v>100</v>
      </c>
      <c r="CX6" s="33">
        <f t="shared" ref="CX6:DF6" si="11">IF(CX7="",NA(),CX7)</f>
        <v>100</v>
      </c>
      <c r="CY6" s="33">
        <f t="shared" si="11"/>
        <v>100</v>
      </c>
      <c r="CZ6" s="33">
        <f t="shared" si="11"/>
        <v>100</v>
      </c>
      <c r="DA6" s="33">
        <f t="shared" si="11"/>
        <v>100</v>
      </c>
      <c r="DB6" s="33">
        <f t="shared" si="11"/>
        <v>76.78</v>
      </c>
      <c r="DC6" s="33">
        <f t="shared" si="11"/>
        <v>76.8</v>
      </c>
      <c r="DD6" s="33">
        <f t="shared" si="11"/>
        <v>77.25</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44245</v>
      </c>
      <c r="D7" s="35">
        <v>47</v>
      </c>
      <c r="E7" s="35">
        <v>18</v>
      </c>
      <c r="F7" s="35">
        <v>0</v>
      </c>
      <c r="G7" s="35">
        <v>0</v>
      </c>
      <c r="H7" s="35" t="s">
        <v>96</v>
      </c>
      <c r="I7" s="35" t="s">
        <v>97</v>
      </c>
      <c r="J7" s="35" t="s">
        <v>98</v>
      </c>
      <c r="K7" s="35" t="s">
        <v>99</v>
      </c>
      <c r="L7" s="35" t="s">
        <v>100</v>
      </c>
      <c r="M7" s="36" t="s">
        <v>101</v>
      </c>
      <c r="N7" s="36" t="s">
        <v>102</v>
      </c>
      <c r="O7" s="36">
        <v>22.02</v>
      </c>
      <c r="P7" s="36">
        <v>100</v>
      </c>
      <c r="Q7" s="36">
        <v>3500</v>
      </c>
      <c r="R7" s="36">
        <v>5771</v>
      </c>
      <c r="S7" s="36">
        <v>60.32</v>
      </c>
      <c r="T7" s="36">
        <v>95.67</v>
      </c>
      <c r="U7" s="36">
        <v>1275</v>
      </c>
      <c r="V7" s="36">
        <v>52.74</v>
      </c>
      <c r="W7" s="36">
        <v>24.18</v>
      </c>
      <c r="X7" s="36">
        <v>101.82</v>
      </c>
      <c r="Y7" s="36">
        <v>102.11</v>
      </c>
      <c r="Z7" s="36">
        <v>95.74</v>
      </c>
      <c r="AA7" s="36">
        <v>99.45</v>
      </c>
      <c r="AB7" s="36">
        <v>98.9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209.59</v>
      </c>
      <c r="BF7" s="36">
        <v>314.76</v>
      </c>
      <c r="BG7" s="36">
        <v>242.12</v>
      </c>
      <c r="BH7" s="36">
        <v>257.64</v>
      </c>
      <c r="BI7" s="36">
        <v>310.26</v>
      </c>
      <c r="BJ7" s="36">
        <v>442.18</v>
      </c>
      <c r="BK7" s="36">
        <v>421.01</v>
      </c>
      <c r="BL7" s="36">
        <v>430.64</v>
      </c>
      <c r="BM7" s="36">
        <v>446.63</v>
      </c>
      <c r="BN7" s="36">
        <v>416.91</v>
      </c>
      <c r="BO7" s="36">
        <v>375.36</v>
      </c>
      <c r="BP7" s="36">
        <v>53.71</v>
      </c>
      <c r="BQ7" s="36">
        <v>41.68</v>
      </c>
      <c r="BR7" s="36">
        <v>49.14</v>
      </c>
      <c r="BS7" s="36">
        <v>50.62</v>
      </c>
      <c r="BT7" s="36">
        <v>50.32</v>
      </c>
      <c r="BU7" s="36">
        <v>61.59</v>
      </c>
      <c r="BV7" s="36">
        <v>58.98</v>
      </c>
      <c r="BW7" s="36">
        <v>58.78</v>
      </c>
      <c r="BX7" s="36">
        <v>58.53</v>
      </c>
      <c r="BY7" s="36">
        <v>57.93</v>
      </c>
      <c r="BZ7" s="36">
        <v>60.44</v>
      </c>
      <c r="CA7" s="36">
        <v>148.18</v>
      </c>
      <c r="CB7" s="36">
        <v>148.36000000000001</v>
      </c>
      <c r="CC7" s="36">
        <v>166.37</v>
      </c>
      <c r="CD7" s="36">
        <v>160.58000000000001</v>
      </c>
      <c r="CE7" s="36">
        <v>158.16</v>
      </c>
      <c r="CF7" s="36">
        <v>242.92</v>
      </c>
      <c r="CG7" s="36">
        <v>253.84</v>
      </c>
      <c r="CH7" s="36">
        <v>257.02999999999997</v>
      </c>
      <c r="CI7" s="36">
        <v>266.57</v>
      </c>
      <c r="CJ7" s="36">
        <v>276.93</v>
      </c>
      <c r="CK7" s="36">
        <v>267.61</v>
      </c>
      <c r="CL7" s="36">
        <v>100</v>
      </c>
      <c r="CM7" s="36">
        <v>100</v>
      </c>
      <c r="CN7" s="36">
        <v>100</v>
      </c>
      <c r="CO7" s="36">
        <v>100</v>
      </c>
      <c r="CP7" s="36">
        <v>100</v>
      </c>
      <c r="CQ7" s="36">
        <v>57.53</v>
      </c>
      <c r="CR7" s="36">
        <v>60.03</v>
      </c>
      <c r="CS7" s="36">
        <v>61.93</v>
      </c>
      <c r="CT7" s="36">
        <v>58.06</v>
      </c>
      <c r="CU7" s="36">
        <v>59.08</v>
      </c>
      <c r="CV7" s="36">
        <v>57.75</v>
      </c>
      <c r="CW7" s="36">
        <v>100</v>
      </c>
      <c r="CX7" s="36">
        <v>100</v>
      </c>
      <c r="CY7" s="36">
        <v>100</v>
      </c>
      <c r="CZ7" s="36">
        <v>100</v>
      </c>
      <c r="DA7" s="36">
        <v>100</v>
      </c>
      <c r="DB7" s="36">
        <v>76.78</v>
      </c>
      <c r="DC7" s="36">
        <v>76.8</v>
      </c>
      <c r="DD7" s="36">
        <v>77.25</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dcterms:created xsi:type="dcterms:W3CDTF">2016-02-03T09:24:03Z</dcterms:created>
  <dcterms:modified xsi:type="dcterms:W3CDTF">2016-02-24T09:16:01Z</dcterms:modified>
  <cp:category/>
</cp:coreProperties>
</file>