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<sst xmlns="http://schemas.openxmlformats.org/spreadsheetml/2006/main" count="217" uniqueCount="107">
  <si>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</si>
  <si>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</si>
  <si>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</si>
  <si>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</si>
  <si>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</si>
  <si>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</si>
  <si>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</si>
  <si>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</si>
  <si>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</si>
  <si>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</si>
  <si>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</si>
  <si>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</si>
  <si>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</si>
  <si>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</si>
  <si>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</si>
  <si>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</si>
  <si>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</si>
  <si>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</si>
  <si>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</si>
  <si>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</si>
  <si>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</si>
  <si>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</si>
  <si>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</si>
  <si>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</si>
  <si>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</si>
  <si>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</si>
  <si>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</si>
  <si>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</si>
  <si>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</si>
  <si>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</si>
  <si>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</si>
  <si>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</si>
  <si>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</si>
  <si>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</si>
  <si>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</si>
  <si>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</si>
  <si>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</si>
  <si>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</si>
  <si>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</si>
  <si>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</si>
  <si>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</si>
  <si>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</si>
  <si>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</si>
  <si>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</si>
  <si>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</si>
  <si>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</si>
  <si>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</si>
  <si>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</si>
  <si>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</si>
  <si>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</si>
  <si>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</si>
  <si>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</si>
  <si>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</si>
  <si>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</si>
  <si>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</si>
  <si>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</si>
  <si>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</si>
  <si>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</si>
  <si>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</si>
  <si>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</si>
  <si>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</si>
  <si>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</si>
  <si>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</si>
  <si>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</si>
  <si>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</si>
  <si>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</si>
  <si>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</si>
  <si>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</si>
  <si>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</si>
  <si>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</si>
  <si>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</si>
  <si>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</si>
  <si>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</si>
  <si>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</si>
  <si>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</si>
  <si>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</si>
  <si>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</si>
  <si>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</si>
  <si>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</si>
  <si>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</si>
  <si>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</si>
  <si>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</si>
  <si>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</si>
  <si>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</si>
  <si>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</si>
  <si>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</si>
  <si>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</si>
  <si>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</si>
  <si>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</si>
  <si>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</si>
  <si>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</si>
  <si>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</si>
  <si>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</si>
  <si>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</si>
  <si>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</si>
  <si>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</si>
  <si>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</si>
  <si>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</si>
  <si>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</si>
  <si>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</si>
  <si>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</si>
  <si>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</si>
  <si>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</si>
  <si>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</si>
  <si>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いて、平成２３年度は震災の影響もあり、前年度より悪化した。以降、改善傾向にあったが、平成２６年度に地方公営企業会計制度見直しに伴い、一時的に減価償却費が増大し、経常損失が発生した。平成２７年度以降については、黒字転換するものの、⑤料金回収率が１００％を下回っている現状から、一般会計繰入金への依存度が強い状況である。
  ③流動比率についても、会計制度見直しに伴い、過去４ヶ年からは大幅な減となったものの、短期的な債務に対する支払い能力は確保できた。
  ④企業債残高対給水収益比率については、近年の人口増やそれに伴う住宅建築増加や企業進出に伴い、給水収益が増加していることなどから、減少傾向にある。
　本町は、面積が広く、町中心部の吉岡地区や南部のもみじケ丘、杜の丘地区を除き、住宅が散在しており、⑥給水原価については、類似団体平均を上回る結果となっている。
  ⑦施設利用率については、類似団体や全国の平均を大きく上回っており、稼動施設の規模や利用状況については、適正であると見ている。また、⑧有収率についても、類似団体平均を上回っている。</t>
    <rPh sb="2" eb="4">
      <t>ケイジョウ</t>
    </rPh>
    <rPh sb="4" eb="6">
      <t>シュウシ</t>
    </rPh>
    <rPh sb="6" eb="8">
      <t>ヒリツ</t>
    </rPh>
    <rPh sb="13" eb="15">
      <t>ヘイセイ</t>
    </rPh>
    <rPh sb="17" eb="18">
      <t>ネン</t>
    </rPh>
    <rPh sb="18" eb="19">
      <t>ド</t>
    </rPh>
    <rPh sb="20" eb="22">
      <t>シンサイ</t>
    </rPh>
    <rPh sb="23" eb="25">
      <t>エイキョウ</t>
    </rPh>
    <rPh sb="29" eb="32">
      <t>ゼンネンド</t>
    </rPh>
    <rPh sb="34" eb="36">
      <t>アッカ</t>
    </rPh>
    <rPh sb="39" eb="41">
      <t>イコウ</t>
    </rPh>
    <rPh sb="42" eb="44">
      <t>カイゼン</t>
    </rPh>
    <rPh sb="44" eb="46">
      <t>ケイコウ</t>
    </rPh>
    <rPh sb="52" eb="54">
      <t>ヘイセイ</t>
    </rPh>
    <rPh sb="56" eb="58">
      <t>ネンド</t>
    </rPh>
    <rPh sb="59" eb="61">
      <t>チホウ</t>
    </rPh>
    <rPh sb="61" eb="63">
      <t>コウエイ</t>
    </rPh>
    <rPh sb="63" eb="65">
      <t>キギョウ</t>
    </rPh>
    <rPh sb="65" eb="67">
      <t>カイケイ</t>
    </rPh>
    <rPh sb="67" eb="69">
      <t>セイド</t>
    </rPh>
    <rPh sb="69" eb="71">
      <t>ミナオ</t>
    </rPh>
    <rPh sb="73" eb="74">
      <t>トモナ</t>
    </rPh>
    <rPh sb="76" eb="79">
      <t>イチジテキ</t>
    </rPh>
    <rPh sb="80" eb="82">
      <t>ゲンカ</t>
    </rPh>
    <rPh sb="86" eb="88">
      <t>ゾウダイ</t>
    </rPh>
    <rPh sb="90" eb="92">
      <t>ケイジョウ</t>
    </rPh>
    <rPh sb="92" eb="94">
      <t>ソンシツ</t>
    </rPh>
    <rPh sb="95" eb="97">
      <t>ハッセイ</t>
    </rPh>
    <rPh sb="100" eb="102">
      <t>ヘイセイ</t>
    </rPh>
    <rPh sb="104" eb="108">
      <t>ネンドイコウ</t>
    </rPh>
    <rPh sb="114" eb="116">
      <t>クロジ</t>
    </rPh>
    <rPh sb="116" eb="118">
      <t>テンカン</t>
    </rPh>
    <rPh sb="125" eb="127">
      <t>リョウキン</t>
    </rPh>
    <rPh sb="127" eb="129">
      <t>カイシュウ</t>
    </rPh>
    <rPh sb="129" eb="130">
      <t>リツ</t>
    </rPh>
    <rPh sb="142" eb="144">
      <t>ゲンジョウ</t>
    </rPh>
    <rPh sb="147" eb="149">
      <t>イッパン</t>
    </rPh>
    <rPh sb="149" eb="151">
      <t>カイケイ</t>
    </rPh>
    <rPh sb="151" eb="153">
      <t>クリイレ</t>
    </rPh>
    <rPh sb="153" eb="154">
      <t>キン</t>
    </rPh>
    <rPh sb="156" eb="159">
      <t>イゾンド</t>
    </rPh>
    <rPh sb="160" eb="161">
      <t>ツヨ</t>
    </rPh>
    <rPh sb="162" eb="164">
      <t>ジョウキョウ</t>
    </rPh>
    <rPh sb="172" eb="174">
      <t>リュウドウ</t>
    </rPh>
    <rPh sb="174" eb="176">
      <t>ヒリツ</t>
    </rPh>
    <rPh sb="182" eb="184">
      <t>カイケイ</t>
    </rPh>
    <rPh sb="184" eb="186">
      <t>セイド</t>
    </rPh>
    <rPh sb="186" eb="188">
      <t>ミナオ</t>
    </rPh>
    <rPh sb="190" eb="191">
      <t>トモナ</t>
    </rPh>
    <rPh sb="193" eb="195">
      <t>カコ</t>
    </rPh>
    <rPh sb="197" eb="198">
      <t>ネン</t>
    </rPh>
    <rPh sb="201" eb="203">
      <t>オオハバ</t>
    </rPh>
    <rPh sb="204" eb="205">
      <t>ゲン</t>
    </rPh>
    <rPh sb="213" eb="216">
      <t>タンキテキ</t>
    </rPh>
    <rPh sb="217" eb="219">
      <t>サイム</t>
    </rPh>
    <rPh sb="220" eb="221">
      <t>タイ</t>
    </rPh>
    <rPh sb="223" eb="225">
      <t>シハラ</t>
    </rPh>
    <rPh sb="226" eb="228">
      <t>ノウリョク</t>
    </rPh>
    <rPh sb="229" eb="231">
      <t>カクホ</t>
    </rPh>
    <rPh sb="239" eb="241">
      <t>キギョウ</t>
    </rPh>
    <rPh sb="241" eb="242">
      <t>サイ</t>
    </rPh>
    <rPh sb="242" eb="244">
      <t>ザンダカ</t>
    </rPh>
    <rPh sb="244" eb="245">
      <t>タイ</t>
    </rPh>
    <rPh sb="245" eb="247">
      <t>キュウスイ</t>
    </rPh>
    <rPh sb="247" eb="249">
      <t>シュウエキ</t>
    </rPh>
    <rPh sb="249" eb="251">
      <t>ヒリツ</t>
    </rPh>
    <rPh sb="257" eb="259">
      <t>キンネン</t>
    </rPh>
    <rPh sb="260" eb="263">
      <t>ジンコウゾウ</t>
    </rPh>
    <rPh sb="267" eb="268">
      <t>トモナ</t>
    </rPh>
    <rPh sb="269" eb="271">
      <t>ジュウタク</t>
    </rPh>
    <rPh sb="271" eb="273">
      <t>ケンチク</t>
    </rPh>
    <rPh sb="273" eb="275">
      <t>ゾウカ</t>
    </rPh>
    <rPh sb="276" eb="278">
      <t>キギョウ</t>
    </rPh>
    <rPh sb="278" eb="280">
      <t>シンシュツ</t>
    </rPh>
    <rPh sb="281" eb="282">
      <t>トモナ</t>
    </rPh>
    <rPh sb="284" eb="286">
      <t>キュウスイ</t>
    </rPh>
    <rPh sb="286" eb="288">
      <t>シュウエキ</t>
    </rPh>
    <rPh sb="289" eb="291">
      <t>ゾウカ</t>
    </rPh>
    <rPh sb="302" eb="304">
      <t>ゲンショウ</t>
    </rPh>
    <rPh sb="304" eb="306">
      <t>ケイコウ</t>
    </rPh>
    <rPh sb="312" eb="314">
      <t>ホンチョウ</t>
    </rPh>
    <rPh sb="316" eb="318">
      <t>メンセキ</t>
    </rPh>
    <rPh sb="319" eb="320">
      <t>ヒロ</t>
    </rPh>
    <rPh sb="322" eb="323">
      <t>マチ</t>
    </rPh>
    <rPh sb="323" eb="326">
      <t>チュウシンブ</t>
    </rPh>
    <rPh sb="327" eb="329">
      <t>ヨシオカ</t>
    </rPh>
    <rPh sb="329" eb="331">
      <t>チク</t>
    </rPh>
    <rPh sb="332" eb="334">
      <t>ナンブ</t>
    </rPh>
    <rPh sb="339" eb="340">
      <t>オカ</t>
    </rPh>
    <rPh sb="341" eb="342">
      <t>モリ</t>
    </rPh>
    <rPh sb="343" eb="344">
      <t>オカ</t>
    </rPh>
    <rPh sb="344" eb="346">
      <t>チク</t>
    </rPh>
    <rPh sb="347" eb="348">
      <t>ノゾ</t>
    </rPh>
    <rPh sb="350" eb="352">
      <t>ジュウタク</t>
    </rPh>
    <rPh sb="353" eb="355">
      <t>サンザイ</t>
    </rPh>
    <rPh sb="363" eb="365">
      <t>ゲンカ</t>
    </rPh>
    <rPh sb="371" eb="373">
      <t>ルイジ</t>
    </rPh>
    <rPh sb="373" eb="375">
      <t>ダンタイ</t>
    </rPh>
    <rPh sb="375" eb="377">
      <t>ヘイキン</t>
    </rPh>
    <rPh sb="378" eb="380">
      <t>ウワマワ</t>
    </rPh>
    <rPh sb="381" eb="383">
      <t>ケッカ</t>
    </rPh>
    <rPh sb="394" eb="396">
      <t>シセツ</t>
    </rPh>
    <rPh sb="396" eb="399">
      <t>リヨウリツ</t>
    </rPh>
    <rPh sb="405" eb="407">
      <t>ルイジ</t>
    </rPh>
    <rPh sb="407" eb="409">
      <t>ダンタイ</t>
    </rPh>
    <rPh sb="410" eb="412">
      <t>ゼンコク</t>
    </rPh>
    <rPh sb="413" eb="415">
      <t>ヘイキン</t>
    </rPh>
    <rPh sb="416" eb="417">
      <t>オオ</t>
    </rPh>
    <rPh sb="419" eb="421">
      <t>ウワマワ</t>
    </rPh>
    <rPh sb="426" eb="428">
      <t>カドウ</t>
    </rPh>
    <rPh sb="428" eb="430">
      <t>シセツ</t>
    </rPh>
    <rPh sb="431" eb="433">
      <t>キボ</t>
    </rPh>
    <rPh sb="434" eb="436">
      <t>リヨウ</t>
    </rPh>
    <rPh sb="436" eb="438">
      <t>ジョウキョウ</t>
    </rPh>
    <rPh sb="444" eb="446">
      <t>テキセイ</t>
    </rPh>
    <rPh sb="450" eb="451">
      <t>ミ</t>
    </rPh>
    <rPh sb="459" eb="460">
      <t>ユウ</t>
    </rPh>
    <rPh sb="460" eb="461">
      <t>シュウ</t>
    </rPh>
    <rPh sb="461" eb="462">
      <t>リツ</t>
    </rPh>
    <rPh sb="468" eb="470">
      <t>ルイジ</t>
    </rPh>
    <rPh sb="470" eb="472">
      <t>ダンタイ</t>
    </rPh>
    <rPh sb="472" eb="474">
      <t>ヘイキン</t>
    </rPh>
    <rPh sb="475" eb="477">
      <t>ウワマワ</t>
    </rPh>
    <phoneticPr fontId="4"/>
  </si>
  <si>
    <t>　町内の配水管については、昭和４５年５月創設から布設を開始し供用開始を行った。以後、仙台北部中核都市構想などを踏まえ、自己水源を宮城県からの受水へと切替を行い、現在まで、第７次拡張まで整備を行ってきている。
　老朽管対策については、老朽管対策事業計画を策定し、第一次（Ｈ１１～Ｈ２３）、第二次（Ｈ２４～Ｈ２６）に亘り実施し、完結を見ている。併せて、漏水対策についても、管路の重要度、漏水頻度を考慮し、現在も実施中である。
　以上の経過から、②管路経年化率については、類似団体や全国平均と比較し低くなっていて、③管路更新率については、類似団体や全国平均と比較し高くなっている。</t>
    <rPh sb="1" eb="3">
      <t>チョウナイ</t>
    </rPh>
    <rPh sb="4" eb="6">
      <t>ハイスイ</t>
    </rPh>
    <rPh sb="13" eb="15">
      <t>ショウワ</t>
    </rPh>
    <rPh sb="17" eb="18">
      <t>ネン</t>
    </rPh>
    <rPh sb="19" eb="20">
      <t>ガツ</t>
    </rPh>
    <rPh sb="24" eb="26">
      <t>フセツ</t>
    </rPh>
    <rPh sb="27" eb="29">
      <t>カイシ</t>
    </rPh>
    <rPh sb="30" eb="32">
      <t>キョウヨウ</t>
    </rPh>
    <rPh sb="32" eb="34">
      <t>カイシ</t>
    </rPh>
    <rPh sb="35" eb="36">
      <t>オコナ</t>
    </rPh>
    <rPh sb="39" eb="41">
      <t>イゴ</t>
    </rPh>
    <rPh sb="42" eb="44">
      <t>センダイ</t>
    </rPh>
    <rPh sb="44" eb="46">
      <t>ホクブ</t>
    </rPh>
    <rPh sb="46" eb="48">
      <t>チュウカク</t>
    </rPh>
    <rPh sb="48" eb="50">
      <t>トシ</t>
    </rPh>
    <rPh sb="50" eb="52">
      <t>コウソウ</t>
    </rPh>
    <rPh sb="55" eb="56">
      <t>フ</t>
    </rPh>
    <rPh sb="59" eb="61">
      <t>ジコ</t>
    </rPh>
    <rPh sb="61" eb="63">
      <t>スイゲン</t>
    </rPh>
    <rPh sb="64" eb="67">
      <t>ミヤギケン</t>
    </rPh>
    <rPh sb="70" eb="71">
      <t>ウ</t>
    </rPh>
    <rPh sb="74" eb="76">
      <t>キリカエ</t>
    </rPh>
    <rPh sb="77" eb="78">
      <t>オコナ</t>
    </rPh>
    <rPh sb="80" eb="82">
      <t>ゲンザイ</t>
    </rPh>
    <rPh sb="85" eb="86">
      <t>ダイ</t>
    </rPh>
    <rPh sb="87" eb="88">
      <t>ジ</t>
    </rPh>
    <rPh sb="88" eb="90">
      <t>カクチョウ</t>
    </rPh>
    <rPh sb="92" eb="94">
      <t>セイビ</t>
    </rPh>
    <rPh sb="95" eb="96">
      <t>オコナ</t>
    </rPh>
    <rPh sb="105" eb="107">
      <t>ロウキュウ</t>
    </rPh>
    <rPh sb="107" eb="108">
      <t>カン</t>
    </rPh>
    <rPh sb="108" eb="110">
      <t>タイサク</t>
    </rPh>
    <rPh sb="116" eb="118">
      <t>ロウキュウ</t>
    </rPh>
    <rPh sb="118" eb="119">
      <t>カン</t>
    </rPh>
    <rPh sb="119" eb="121">
      <t>タイサク</t>
    </rPh>
    <rPh sb="121" eb="123">
      <t>ジギョウ</t>
    </rPh>
    <rPh sb="123" eb="125">
      <t>ケイカク</t>
    </rPh>
    <rPh sb="126" eb="128">
      <t>サクテイ</t>
    </rPh>
    <rPh sb="130" eb="131">
      <t>ダイ</t>
    </rPh>
    <rPh sb="131" eb="132">
      <t>イチ</t>
    </rPh>
    <rPh sb="132" eb="133">
      <t>ジ</t>
    </rPh>
    <rPh sb="143" eb="144">
      <t>ダイ</t>
    </rPh>
    <rPh sb="144" eb="146">
      <t>ニジ</t>
    </rPh>
    <rPh sb="156" eb="157">
      <t>ワタ</t>
    </rPh>
    <rPh sb="158" eb="160">
      <t>ジッシ</t>
    </rPh>
    <rPh sb="162" eb="164">
      <t>カンケツ</t>
    </rPh>
    <rPh sb="165" eb="166">
      <t>ミ</t>
    </rPh>
    <rPh sb="170" eb="171">
      <t>アワ</t>
    </rPh>
    <rPh sb="174" eb="176">
      <t>ロウスイ</t>
    </rPh>
    <rPh sb="176" eb="178">
      <t>タイサク</t>
    </rPh>
    <rPh sb="184" eb="186">
      <t>カンロ</t>
    </rPh>
    <rPh sb="187" eb="190">
      <t>ジュウヨウド</t>
    </rPh>
    <rPh sb="191" eb="193">
      <t>ロウスイ</t>
    </rPh>
    <rPh sb="193" eb="195">
      <t>ヒンド</t>
    </rPh>
    <rPh sb="196" eb="198">
      <t>コウリョ</t>
    </rPh>
    <rPh sb="200" eb="202">
      <t>ゲンザイ</t>
    </rPh>
    <rPh sb="203" eb="206">
      <t>ジッシチュウ</t>
    </rPh>
    <rPh sb="212" eb="214">
      <t>イジョウ</t>
    </rPh>
    <rPh sb="215" eb="217">
      <t>ケイカ</t>
    </rPh>
    <rPh sb="246" eb="247">
      <t>ヒク</t>
    </rPh>
    <rPh sb="255" eb="257">
      <t>カンロ</t>
    </rPh>
    <rPh sb="257" eb="259">
      <t>コウシン</t>
    </rPh>
    <rPh sb="259" eb="260">
      <t>リツ</t>
    </rPh>
    <rPh sb="279" eb="280">
      <t>タカ</t>
    </rPh>
    <phoneticPr fontId="4"/>
  </si>
  <si>
    <t>　住宅の新築や企業進出が一段落し、今後は、給水収益の伸びが鈍り、また、給水加入金や開発負担金による収入も減少していくことが見込まれる。
　また、数年後には、本町も人口減少へと歩むことが見込まれている。そのため、給水収益が下降し、新たな開発等がない状況では、なお一層の経営努力が必要であり、効率的維持管理と未収集金解消への努力を行っていくとともに、併せて、料金の見直し時期や水道事業の広域化などの経営手法等も踏まえた検討を行っていく。</t>
    <rPh sb="1" eb="3">
      <t>ジュウタク</t>
    </rPh>
    <rPh sb="4" eb="6">
      <t>シンチク</t>
    </rPh>
    <rPh sb="7" eb="9">
      <t>キギョウ</t>
    </rPh>
    <rPh sb="9" eb="11">
      <t>シンシュツ</t>
    </rPh>
    <rPh sb="12" eb="13">
      <t>ヒト</t>
    </rPh>
    <rPh sb="13" eb="15">
      <t>ダンラク</t>
    </rPh>
    <rPh sb="17" eb="19">
      <t>コンゴ</t>
    </rPh>
    <rPh sb="21" eb="23">
      <t>キュウスイ</t>
    </rPh>
    <rPh sb="23" eb="25">
      <t>シュウエキ</t>
    </rPh>
    <rPh sb="26" eb="27">
      <t>ノ</t>
    </rPh>
    <rPh sb="29" eb="30">
      <t>ニブ</t>
    </rPh>
    <rPh sb="35" eb="37">
      <t>キュウスイ</t>
    </rPh>
    <rPh sb="37" eb="39">
      <t>カニュウ</t>
    </rPh>
    <rPh sb="39" eb="40">
      <t>キン</t>
    </rPh>
    <rPh sb="41" eb="43">
      <t>カイハツ</t>
    </rPh>
    <rPh sb="43" eb="46">
      <t>フタンキン</t>
    </rPh>
    <rPh sb="49" eb="51">
      <t>シュウニュウ</t>
    </rPh>
    <rPh sb="52" eb="54">
      <t>ゲンショウ</t>
    </rPh>
    <rPh sb="61" eb="63">
      <t>ミコ</t>
    </rPh>
    <rPh sb="72" eb="75">
      <t>スウネンゴ</t>
    </rPh>
    <rPh sb="78" eb="80">
      <t>ホンチョウ</t>
    </rPh>
    <rPh sb="81" eb="83">
      <t>ジンコウ</t>
    </rPh>
    <rPh sb="83" eb="85">
      <t>ゲンショウ</t>
    </rPh>
    <rPh sb="87" eb="88">
      <t>アユ</t>
    </rPh>
    <rPh sb="92" eb="94">
      <t>ミコ</t>
    </rPh>
    <rPh sb="105" eb="107">
      <t>キュウスイ</t>
    </rPh>
    <rPh sb="107" eb="109">
      <t>シュウエキ</t>
    </rPh>
    <rPh sb="110" eb="112">
      <t>カコウ</t>
    </rPh>
    <rPh sb="114" eb="115">
      <t>アラ</t>
    </rPh>
    <rPh sb="133" eb="135">
      <t>ケイエイ</t>
    </rPh>
    <rPh sb="135" eb="137">
      <t>ドリョク</t>
    </rPh>
    <rPh sb="138" eb="140">
      <t>ヒツヨウ</t>
    </rPh>
    <rPh sb="153" eb="154">
      <t>オサ</t>
    </rPh>
    <rPh sb="160" eb="162">
      <t>ドリョク</t>
    </rPh>
    <rPh sb="173" eb="174">
      <t>アワ</t>
    </rPh>
    <rPh sb="177" eb="179">
      <t>リョウキン</t>
    </rPh>
    <rPh sb="180" eb="182">
      <t>ミナオ</t>
    </rPh>
    <rPh sb="183" eb="185">
      <t>ジキ</t>
    </rPh>
    <rPh sb="186" eb="188">
      <t>スイドウ</t>
    </rPh>
    <rPh sb="188" eb="190">
      <t>ジギョウ</t>
    </rPh>
    <rPh sb="191" eb="194">
      <t>コウイキカ</t>
    </rPh>
    <rPh sb="197" eb="199">
      <t>ケイエイ</t>
    </rPh>
    <rPh sb="199" eb="202">
      <t>シュホウトウ</t>
    </rPh>
    <rPh sb="203" eb="204">
      <t>フ</t>
    </rPh>
    <rPh sb="207" eb="209">
      <t>ケントウ</t>
    </rPh>
    <rPh sb="210" eb="21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</si>
</sst>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1.04</c:v>
                </c:pt>
                <c:pt idx="1">
                  <c:v>0.53</c:v>
                </c:pt>
                <c:pt idx="2">
                  <c:v>1.52</c:v>
                </c:pt>
                <c:pt idx="3">
                  <c:v>1.37</c:v>
                </c:pt>
                <c:pt idx="4">
                  <c:v>1.56</c:v>
                </c:pt>
              </c:numCache>
            </c:numRef>
          </c:val>
        </c:ser>
        <c:dLbls>
          <c:showLegendKey val="0"/>
          <c:showVal val="0"/>
          <c:showCatName val="0"/>
          <c:showSerName val="0"/>
          <c:showPercent val="0"/>
          <c:showBubbleSize val="0"/>
        </c:dLbls>
        <c:gapWidth val="150"/>
        <c:axId val="45357312"/>
        <c:axId val="453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45357312"/>
        <c:axId val="45363584"/>
      </c:lineChart>
      <c:dateAx>
        <c:axId val="45357312"/>
        <c:scaling>
          <c:orientation val="minMax"/>
        </c:scaling>
        <c:delete val="1"/>
        <c:axPos val="b"/>
        <c:numFmt formatCode="ge" sourceLinked="1"/>
        <c:majorTickMark val="none"/>
        <c:minorTickMark val="none"/>
        <c:tickLblPos val="none"/>
        <c:crossAx val="45363584"/>
        <c:crosses val="autoZero"/>
        <c:auto val="1"/>
        <c:lblOffset val="100"/>
        <c:baseTimeUnit val="years"/>
      </c:dateAx>
      <c:valAx>
        <c:axId val="45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85.72</c:v>
                </c:pt>
                <c:pt idx="1">
                  <c:v>92.33</c:v>
                </c:pt>
                <c:pt idx="2">
                  <c:v>92.14</c:v>
                </c:pt>
                <c:pt idx="3">
                  <c:v>89.74</c:v>
                </c:pt>
                <c:pt idx="4">
                  <c:v>91.34</c:v>
                </c:pt>
              </c:numCache>
            </c:numRef>
          </c:val>
        </c:ser>
        <c:dLbls>
          <c:showLegendKey val="0"/>
          <c:showVal val="0"/>
          <c:showCatName val="0"/>
          <c:showSerName val="0"/>
          <c:showPercent val="0"/>
          <c:showBubbleSize val="0"/>
        </c:dLbls>
        <c:gapWidth val="150"/>
        <c:axId val="104864384"/>
        <c:axId val="1048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04864384"/>
        <c:axId val="104870656"/>
      </c:lineChart>
      <c:dateAx>
        <c:axId val="104864384"/>
        <c:scaling>
          <c:orientation val="minMax"/>
        </c:scaling>
        <c:delete val="1"/>
        <c:axPos val="b"/>
        <c:numFmt formatCode="ge" sourceLinked="1"/>
        <c:majorTickMark val="none"/>
        <c:minorTickMark val="none"/>
        <c:tickLblPos val="none"/>
        <c:crossAx val="104870656"/>
        <c:crosses val="autoZero"/>
        <c:auto val="1"/>
        <c:lblOffset val="100"/>
        <c:baseTimeUnit val="years"/>
      </c:dateAx>
      <c:valAx>
        <c:axId val="1048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88.21</c:v>
                </c:pt>
                <c:pt idx="1">
                  <c:v>82.9</c:v>
                </c:pt>
                <c:pt idx="2">
                  <c:v>83.69</c:v>
                </c:pt>
                <c:pt idx="3">
                  <c:v>85.4</c:v>
                </c:pt>
                <c:pt idx="4">
                  <c:v>86.7</c:v>
                </c:pt>
              </c:numCache>
            </c:numRef>
          </c:val>
        </c:ser>
        <c:dLbls>
          <c:showLegendKey val="0"/>
          <c:showVal val="0"/>
          <c:showCatName val="0"/>
          <c:showSerName val="0"/>
          <c:showPercent val="0"/>
          <c:showBubbleSize val="0"/>
        </c:dLbls>
        <c:gapWidth val="150"/>
        <c:axId val="104904960"/>
        <c:axId val="1049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04904960"/>
        <c:axId val="104919424"/>
      </c:lineChart>
      <c:dateAx>
        <c:axId val="104904960"/>
        <c:scaling>
          <c:orientation val="minMax"/>
        </c:scaling>
        <c:delete val="1"/>
        <c:axPos val="b"/>
        <c:numFmt formatCode="ge" sourceLinked="1"/>
        <c:majorTickMark val="none"/>
        <c:minorTickMark val="none"/>
        <c:tickLblPos val="none"/>
        <c:crossAx val="104919424"/>
        <c:crosses val="autoZero"/>
        <c:auto val="1"/>
        <c:lblOffset val="100"/>
        <c:baseTimeUnit val="years"/>
      </c:dateAx>
      <c:valAx>
        <c:axId val="1049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111.79</c:v>
                </c:pt>
                <c:pt idx="1">
                  <c:v>101.2</c:v>
                </c:pt>
                <c:pt idx="2">
                  <c:v>106.75</c:v>
                </c:pt>
                <c:pt idx="3">
                  <c:v>108.75</c:v>
                </c:pt>
                <c:pt idx="4">
                  <c:v>98.82</c:v>
                </c:pt>
              </c:numCache>
            </c:numRef>
          </c:val>
        </c:ser>
        <c:dLbls>
          <c:showLegendKey val="0"/>
          <c:showVal val="0"/>
          <c:showCatName val="0"/>
          <c:showSerName val="0"/>
          <c:showPercent val="0"/>
          <c:showBubbleSize val="0"/>
        </c:dLbls>
        <c:gapWidth val="150"/>
        <c:axId val="45393792"/>
        <c:axId val="454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45393792"/>
        <c:axId val="45400064"/>
      </c:lineChart>
      <c:dateAx>
        <c:axId val="45393792"/>
        <c:scaling>
          <c:orientation val="minMax"/>
        </c:scaling>
        <c:delete val="1"/>
        <c:axPos val="b"/>
        <c:numFmt formatCode="ge" sourceLinked="1"/>
        <c:majorTickMark val="none"/>
        <c:minorTickMark val="none"/>
        <c:tickLblPos val="none"/>
        <c:crossAx val="45400064"/>
        <c:crosses val="autoZero"/>
        <c:auto val="1"/>
        <c:lblOffset val="100"/>
        <c:baseTimeUnit val="years"/>
      </c:dateAx>
      <c:valAx>
        <c:axId val="4540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34.47</c:v>
                </c:pt>
                <c:pt idx="1">
                  <c:v>36.04</c:v>
                </c:pt>
                <c:pt idx="2">
                  <c:v>36.67</c:v>
                </c:pt>
                <c:pt idx="3">
                  <c:v>38.270000000000003</c:v>
                </c:pt>
                <c:pt idx="4">
                  <c:v>40.79</c:v>
                </c:pt>
              </c:numCache>
            </c:numRef>
          </c:val>
        </c:ser>
        <c:dLbls>
          <c:showLegendKey val="0"/>
          <c:showVal val="0"/>
          <c:showCatName val="0"/>
          <c:showSerName val="0"/>
          <c:showPercent val="0"/>
          <c:showBubbleSize val="0"/>
        </c:dLbls>
        <c:gapWidth val="150"/>
        <c:axId val="45414656"/>
        <c:axId val="452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45414656"/>
        <c:axId val="45228032"/>
      </c:lineChart>
      <c:dateAx>
        <c:axId val="45414656"/>
        <c:scaling>
          <c:orientation val="minMax"/>
        </c:scaling>
        <c:delete val="1"/>
        <c:axPos val="b"/>
        <c:numFmt formatCode="ge" sourceLinked="1"/>
        <c:majorTickMark val="none"/>
        <c:minorTickMark val="none"/>
        <c:tickLblPos val="none"/>
        <c:crossAx val="45228032"/>
        <c:crosses val="autoZero"/>
        <c:auto val="1"/>
        <c:lblOffset val="100"/>
        <c:baseTimeUnit val="years"/>
      </c:dateAx>
      <c:valAx>
        <c:axId val="452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1.36</c:v>
                </c:pt>
                <c:pt idx="1">
                  <c:v>1.36</c:v>
                </c:pt>
                <c:pt idx="2">
                  <c:v>1.32</c:v>
                </c:pt>
                <c:pt idx="3">
                  <c:v>1.3</c:v>
                </c:pt>
                <c:pt idx="4">
                  <c:v>1.28</c:v>
                </c:pt>
              </c:numCache>
            </c:numRef>
          </c:val>
        </c:ser>
        <c:dLbls>
          <c:showLegendKey val="0"/>
          <c:showVal val="0"/>
          <c:showCatName val="0"/>
          <c:showSerName val="0"/>
          <c:showPercent val="0"/>
          <c:showBubbleSize val="0"/>
        </c:dLbls>
        <c:gapWidth val="150"/>
        <c:axId val="45261952"/>
        <c:axId val="45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45261952"/>
        <c:axId val="45263872"/>
      </c:lineChart>
      <c:dateAx>
        <c:axId val="45261952"/>
        <c:scaling>
          <c:orientation val="minMax"/>
        </c:scaling>
        <c:delete val="1"/>
        <c:axPos val="b"/>
        <c:numFmt formatCode="ge" sourceLinked="1"/>
        <c:majorTickMark val="none"/>
        <c:minorTickMark val="none"/>
        <c:tickLblPos val="none"/>
        <c:crossAx val="45263872"/>
        <c:crosses val="autoZero"/>
        <c:auto val="1"/>
        <c:lblOffset val="100"/>
        <c:baseTimeUnit val="years"/>
      </c:dateAx>
      <c:valAx>
        <c:axId val="45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411712"/>
        <c:axId val="654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65411712"/>
        <c:axId val="65417984"/>
      </c:lineChart>
      <c:dateAx>
        <c:axId val="65411712"/>
        <c:scaling>
          <c:orientation val="minMax"/>
        </c:scaling>
        <c:delete val="1"/>
        <c:axPos val="b"/>
        <c:numFmt formatCode="ge" sourceLinked="1"/>
        <c:majorTickMark val="none"/>
        <c:minorTickMark val="none"/>
        <c:tickLblPos val="none"/>
        <c:crossAx val="65417984"/>
        <c:crosses val="autoZero"/>
        <c:auto val="1"/>
        <c:lblOffset val="100"/>
        <c:baseTimeUnit val="years"/>
      </c:dateAx>
      <c:valAx>
        <c:axId val="6541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4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632.04</c:v>
                </c:pt>
                <c:pt idx="1">
                  <c:v>917.51</c:v>
                </c:pt>
                <c:pt idx="2">
                  <c:v>823.73</c:v>
                </c:pt>
                <c:pt idx="3">
                  <c:v>530.69000000000005</c:v>
                </c:pt>
                <c:pt idx="4">
                  <c:v>145.91</c:v>
                </c:pt>
              </c:numCache>
            </c:numRef>
          </c:val>
        </c:ser>
        <c:dLbls>
          <c:showLegendKey val="0"/>
          <c:showVal val="0"/>
          <c:showCatName val="0"/>
          <c:showSerName val="0"/>
          <c:showPercent val="0"/>
          <c:showBubbleSize val="0"/>
        </c:dLbls>
        <c:gapWidth val="150"/>
        <c:axId val="65440000"/>
        <c:axId val="654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65440000"/>
        <c:axId val="65462656"/>
      </c:lineChart>
      <c:dateAx>
        <c:axId val="65440000"/>
        <c:scaling>
          <c:orientation val="minMax"/>
        </c:scaling>
        <c:delete val="1"/>
        <c:axPos val="b"/>
        <c:numFmt formatCode="ge" sourceLinked="1"/>
        <c:majorTickMark val="none"/>
        <c:minorTickMark val="none"/>
        <c:tickLblPos val="none"/>
        <c:crossAx val="65462656"/>
        <c:crosses val="autoZero"/>
        <c:auto val="1"/>
        <c:lblOffset val="100"/>
        <c:baseTimeUnit val="years"/>
      </c:dateAx>
      <c:valAx>
        <c:axId val="6546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4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233.28</c:v>
                </c:pt>
                <c:pt idx="1">
                  <c:v>215.58</c:v>
                </c:pt>
                <c:pt idx="2">
                  <c:v>202.58</c:v>
                </c:pt>
                <c:pt idx="3">
                  <c:v>197.38</c:v>
                </c:pt>
                <c:pt idx="4">
                  <c:v>197.29</c:v>
                </c:pt>
              </c:numCache>
            </c:numRef>
          </c:val>
        </c:ser>
        <c:dLbls>
          <c:showLegendKey val="0"/>
          <c:showVal val="0"/>
          <c:showCatName val="0"/>
          <c:showSerName val="0"/>
          <c:showPercent val="0"/>
          <c:showBubbleSize val="0"/>
        </c:dLbls>
        <c:gapWidth val="150"/>
        <c:axId val="77879168"/>
        <c:axId val="778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77879168"/>
        <c:axId val="77881344"/>
      </c:lineChart>
      <c:dateAx>
        <c:axId val="77879168"/>
        <c:scaling>
          <c:orientation val="minMax"/>
        </c:scaling>
        <c:delete val="1"/>
        <c:axPos val="b"/>
        <c:numFmt formatCode="ge" sourceLinked="1"/>
        <c:majorTickMark val="none"/>
        <c:minorTickMark val="none"/>
        <c:tickLblPos val="none"/>
        <c:crossAx val="77881344"/>
        <c:crosses val="autoZero"/>
        <c:auto val="1"/>
        <c:lblOffset val="100"/>
        <c:baseTimeUnit val="years"/>
      </c:dateAx>
      <c:valAx>
        <c:axId val="778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8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82.31</c:v>
                </c:pt>
                <c:pt idx="1">
                  <c:v>76.540000000000006</c:v>
                </c:pt>
                <c:pt idx="2">
                  <c:v>82.76</c:v>
                </c:pt>
                <c:pt idx="3">
                  <c:v>78.77</c:v>
                </c:pt>
                <c:pt idx="4">
                  <c:v>73.260000000000005</c:v>
                </c:pt>
              </c:numCache>
            </c:numRef>
          </c:val>
        </c:ser>
        <c:dLbls>
          <c:showLegendKey val="0"/>
          <c:showVal val="0"/>
          <c:showCatName val="0"/>
          <c:showSerName val="0"/>
          <c:showPercent val="0"/>
          <c:showBubbleSize val="0"/>
        </c:dLbls>
        <c:gapWidth val="150"/>
        <c:axId val="77914112"/>
        <c:axId val="77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77914112"/>
        <c:axId val="77916032"/>
      </c:lineChart>
      <c:dateAx>
        <c:axId val="77914112"/>
        <c:scaling>
          <c:orientation val="minMax"/>
        </c:scaling>
        <c:delete val="1"/>
        <c:axPos val="b"/>
        <c:numFmt formatCode="ge" sourceLinked="1"/>
        <c:majorTickMark val="none"/>
        <c:minorTickMark val="none"/>
        <c:tickLblPos val="none"/>
        <c:crossAx val="77916032"/>
        <c:crosses val="autoZero"/>
        <c:auto val="1"/>
        <c:lblOffset val="100"/>
        <c:baseTimeUnit val="years"/>
      </c:dateAx>
      <c:valAx>
        <c:axId val="77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286.23</c:v>
                </c:pt>
                <c:pt idx="1">
                  <c:v>309.54000000000002</c:v>
                </c:pt>
                <c:pt idx="2">
                  <c:v>285.69</c:v>
                </c:pt>
                <c:pt idx="3">
                  <c:v>296.52</c:v>
                </c:pt>
                <c:pt idx="4">
                  <c:v>316.68</c:v>
                </c:pt>
              </c:numCache>
            </c:numRef>
          </c:val>
        </c:ser>
        <c:dLbls>
          <c:showLegendKey val="0"/>
          <c:showVal val="0"/>
          <c:showCatName val="0"/>
          <c:showSerName val="0"/>
          <c:showPercent val="0"/>
          <c:showBubbleSize val="0"/>
        </c:dLbls>
        <c:gapWidth val="150"/>
        <c:axId val="103762944"/>
        <c:axId val="103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03762944"/>
        <c:axId val="103781504"/>
      </c:lineChart>
      <c:dateAx>
        <c:axId val="103762944"/>
        <c:scaling>
          <c:orientation val="minMax"/>
        </c:scaling>
        <c:delete val="1"/>
        <c:axPos val="b"/>
        <c:numFmt formatCode="ge" sourceLinked="1"/>
        <c:majorTickMark val="none"/>
        <c:minorTickMark val="none"/>
        <c:tickLblPos val="none"/>
        <c:crossAx val="103781504"/>
        <c:crosses val="autoZero"/>
        <c:auto val="1"/>
        <c:lblOffset val="100"/>
        <c:baseTimeUnit val="years"/>
      </c:dateAx>
      <c:valAx>
        <c:axId val="103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大和町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27751</v>
      </c>
      <c r="AJ8" s="75"/>
      <c r="AK8" s="75"/>
      <c r="AL8" s="75"/>
      <c r="AM8" s="75"/>
      <c r="AN8" s="75"/>
      <c r="AO8" s="75"/>
      <c r="AP8" s="76"/>
      <c r="AQ8" s="57">
        <f>データ!R6</f>
        <v>225.49</v>
      </c>
      <c r="AR8" s="57"/>
      <c r="AS8" s="57"/>
      <c r="AT8" s="57"/>
      <c r="AU8" s="57"/>
      <c r="AV8" s="57"/>
      <c r="AW8" s="57"/>
      <c r="AX8" s="57"/>
      <c r="AY8" s="57">
        <f>データ!S6</f>
        <v>123.07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76.31</v>
      </c>
      <c r="K10" s="57"/>
      <c r="L10" s="57"/>
      <c r="M10" s="57"/>
      <c r="N10" s="57"/>
      <c r="O10" s="57"/>
      <c r="P10" s="57"/>
      <c r="Q10" s="57"/>
      <c r="R10" s="57">
        <f>データ!O6</f>
        <v>95.05</v>
      </c>
      <c r="S10" s="57"/>
      <c r="T10" s="57"/>
      <c r="U10" s="57"/>
      <c r="V10" s="57"/>
      <c r="W10" s="57"/>
      <c r="X10" s="57"/>
      <c r="Y10" s="57"/>
      <c r="Z10" s="65">
        <f>データ!P6</f>
        <v>4698</v>
      </c>
      <c r="AA10" s="65"/>
      <c r="AB10" s="65"/>
      <c r="AC10" s="65"/>
      <c r="AD10" s="65"/>
      <c r="AE10" s="65"/>
      <c r="AF10" s="65"/>
      <c r="AG10" s="65"/>
      <c r="AH10" s="2"/>
      <c r="AI10" s="65">
        <f>データ!T6</f>
        <v>26569</v>
      </c>
      <c r="AJ10" s="65"/>
      <c r="AK10" s="65"/>
      <c r="AL10" s="65"/>
      <c r="AM10" s="65"/>
      <c r="AN10" s="65"/>
      <c r="AO10" s="65"/>
      <c r="AP10" s="65"/>
      <c r="AQ10" s="57">
        <f>データ!U6</f>
        <v>103.4</v>
      </c>
      <c r="AR10" s="57"/>
      <c r="AS10" s="57"/>
      <c r="AT10" s="57"/>
      <c r="AU10" s="57"/>
      <c r="AV10" s="57"/>
      <c r="AW10" s="57"/>
      <c r="AX10" s="57"/>
      <c r="AY10" s="57">
        <f>データ!V6</f>
        <v>256.95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44211</v>
      </c>
      <c r="D6" s="31">
        <f t="shared" si="3"/>
        <v>46</v>
      </c>
      <c r="E6" s="31">
        <f t="shared" si="3"/>
        <v>1</v>
      </c>
      <c r="F6" s="31">
        <f t="shared" si="3"/>
        <v>0</v>
      </c>
      <c r="G6" s="31">
        <f t="shared" si="3"/>
        <v>1</v>
      </c>
      <c r="H6" s="31" t="str">
        <f t="shared" si="3"/>
        <v>宮城県　大和町</v>
      </c>
      <c r="I6" s="31" t="str">
        <f t="shared" si="3"/>
        <v>法適用</v>
      </c>
      <c r="J6" s="31" t="str">
        <f t="shared" si="3"/>
        <v>水道事業</v>
      </c>
      <c r="K6" s="31" t="str">
        <f t="shared" si="3"/>
        <v>末端給水事業</v>
      </c>
      <c r="L6" s="31" t="str">
        <f t="shared" si="3"/>
        <v>A6</v>
      </c>
      <c r="M6" s="32" t="str">
        <f t="shared" si="3"/>
        <v>-</v>
      </c>
      <c r="N6" s="32">
        <f t="shared" si="3"/>
        <v>76.31</v>
      </c>
      <c r="O6" s="32">
        <f t="shared" si="3"/>
        <v>95.05</v>
      </c>
      <c r="P6" s="32">
        <f t="shared" si="3"/>
        <v>4698</v>
      </c>
      <c r="Q6" s="32">
        <f t="shared" si="3"/>
        <v>27751</v>
      </c>
      <c r="R6" s="32">
        <f t="shared" si="3"/>
        <v>225.49</v>
      </c>
      <c r="S6" s="32">
        <f t="shared" si="3"/>
        <v>123.07</v>
      </c>
      <c r="T6" s="32">
        <f t="shared" si="3"/>
        <v>26569</v>
      </c>
      <c r="U6" s="32">
        <f t="shared" si="3"/>
        <v>103.4</v>
      </c>
      <c r="V6" s="32">
        <f t="shared" si="3"/>
        <v>256.95</v>
      </c>
      <c r="W6" s="33">
        <f>IF(W7="",NA(),W7)</f>
        <v>111.79</v>
      </c>
      <c r="X6" s="33">
        <f t="shared" ref="X6:AF6" si="4">IF(X7="",NA(),X7)</f>
        <v>101.2</v>
      </c>
      <c r="Y6" s="33">
        <f t="shared" si="4"/>
        <v>106.75</v>
      </c>
      <c r="Z6" s="33">
        <f t="shared" si="4"/>
        <v>108.75</v>
      </c>
      <c r="AA6" s="33">
        <f t="shared" si="4"/>
        <v>98.82</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632.04</v>
      </c>
      <c r="AT6" s="33">
        <f t="shared" ref="AT6:BB6" si="6">IF(AT7="",NA(),AT7)</f>
        <v>917.51</v>
      </c>
      <c r="AU6" s="33">
        <f t="shared" si="6"/>
        <v>823.73</v>
      </c>
      <c r="AV6" s="33">
        <f t="shared" si="6"/>
        <v>530.69000000000005</v>
      </c>
      <c r="AW6" s="33">
        <f t="shared" si="6"/>
        <v>145.91</v>
      </c>
      <c r="AX6" s="33">
        <f t="shared" si="6"/>
        <v>969.16</v>
      </c>
      <c r="AY6" s="33">
        <f t="shared" si="6"/>
        <v>995.5</v>
      </c>
      <c r="AZ6" s="33">
        <f t="shared" si="6"/>
        <v>915.5</v>
      </c>
      <c r="BA6" s="33">
        <f t="shared" si="6"/>
        <v>963.24</v>
      </c>
      <c r="BB6" s="33">
        <f t="shared" si="6"/>
        <v>381.53</v>
      </c>
      <c r="BC6" s="32" t="str">
        <f>IF(BC7="","",IF(BC7="-","【-】","【"&amp;SUBSTITUTE(TEXT(BC7,"#,##0.00"),"-","△")&amp;"】"))</f>
        <v>【264.16】</v>
      </c>
      <c r="BD6" s="33">
        <f>IF(BD7="",NA(),BD7)</f>
        <v>233.28</v>
      </c>
      <c r="BE6" s="33">
        <f t="shared" ref="BE6:BM6" si="7">IF(BE7="",NA(),BE7)</f>
        <v>215.58</v>
      </c>
      <c r="BF6" s="33">
        <f t="shared" si="7"/>
        <v>202.58</v>
      </c>
      <c r="BG6" s="33">
        <f t="shared" si="7"/>
        <v>197.38</v>
      </c>
      <c r="BH6" s="33">
        <f t="shared" si="7"/>
        <v>197.29</v>
      </c>
      <c r="BI6" s="33">
        <f t="shared" si="7"/>
        <v>421.66</v>
      </c>
      <c r="BJ6" s="33">
        <f t="shared" si="7"/>
        <v>414.59</v>
      </c>
      <c r="BK6" s="33">
        <f t="shared" si="7"/>
        <v>404.78</v>
      </c>
      <c r="BL6" s="33">
        <f t="shared" si="7"/>
        <v>400.38</v>
      </c>
      <c r="BM6" s="33">
        <f t="shared" si="7"/>
        <v>393.27</v>
      </c>
      <c r="BN6" s="32" t="str">
        <f>IF(BN7="","",IF(BN7="-","【-】","【"&amp;SUBSTITUTE(TEXT(BN7,"#,##0.00"),"-","△")&amp;"】"))</f>
        <v>【283.72】</v>
      </c>
      <c r="BO6" s="33">
        <f>IF(BO7="",NA(),BO7)</f>
        <v>82.31</v>
      </c>
      <c r="BP6" s="33">
        <f t="shared" ref="BP6:BX6" si="8">IF(BP7="",NA(),BP7)</f>
        <v>76.540000000000006</v>
      </c>
      <c r="BQ6" s="33">
        <f t="shared" si="8"/>
        <v>82.76</v>
      </c>
      <c r="BR6" s="33">
        <f t="shared" si="8"/>
        <v>78.77</v>
      </c>
      <c r="BS6" s="33">
        <f t="shared" si="8"/>
        <v>73.260000000000005</v>
      </c>
      <c r="BT6" s="33">
        <f t="shared" si="8"/>
        <v>99.51</v>
      </c>
      <c r="BU6" s="33">
        <f t="shared" si="8"/>
        <v>97.71</v>
      </c>
      <c r="BV6" s="33">
        <f t="shared" si="8"/>
        <v>98.07</v>
      </c>
      <c r="BW6" s="33">
        <f t="shared" si="8"/>
        <v>96.56</v>
      </c>
      <c r="BX6" s="33">
        <f t="shared" si="8"/>
        <v>100.47</v>
      </c>
      <c r="BY6" s="32" t="str">
        <f>IF(BY7="","",IF(BY7="-","【-】","【"&amp;SUBSTITUTE(TEXT(BY7,"#,##0.00"),"-","△")&amp;"】"))</f>
        <v>【104.60】</v>
      </c>
      <c r="BZ6" s="33">
        <f>IF(BZ7="",NA(),BZ7)</f>
        <v>286.23</v>
      </c>
      <c r="CA6" s="33">
        <f t="shared" ref="CA6:CI6" si="9">IF(CA7="",NA(),CA7)</f>
        <v>309.54000000000002</v>
      </c>
      <c r="CB6" s="33">
        <f t="shared" si="9"/>
        <v>285.69</v>
      </c>
      <c r="CC6" s="33">
        <f t="shared" si="9"/>
        <v>296.52</v>
      </c>
      <c r="CD6" s="33">
        <f t="shared" si="9"/>
        <v>316.68</v>
      </c>
      <c r="CE6" s="33">
        <f t="shared" si="9"/>
        <v>171.34</v>
      </c>
      <c r="CF6" s="33">
        <f t="shared" si="9"/>
        <v>173.56</v>
      </c>
      <c r="CG6" s="33">
        <f t="shared" si="9"/>
        <v>172.26</v>
      </c>
      <c r="CH6" s="33">
        <f t="shared" si="9"/>
        <v>177.14</v>
      </c>
      <c r="CI6" s="33">
        <f t="shared" si="9"/>
        <v>169.82</v>
      </c>
      <c r="CJ6" s="32" t="str">
        <f>IF(CJ7="","",IF(CJ7="-","【-】","【"&amp;SUBSTITUTE(TEXT(CJ7,"#,##0.00"),"-","△")&amp;"】"))</f>
        <v>【164.21】</v>
      </c>
      <c r="CK6" s="33">
        <f>IF(CK7="",NA(),CK7)</f>
        <v>85.72</v>
      </c>
      <c r="CL6" s="33">
        <f t="shared" ref="CL6:CT6" si="10">IF(CL7="",NA(),CL7)</f>
        <v>92.33</v>
      </c>
      <c r="CM6" s="33">
        <f t="shared" si="10"/>
        <v>92.14</v>
      </c>
      <c r="CN6" s="33">
        <f t="shared" si="10"/>
        <v>89.74</v>
      </c>
      <c r="CO6" s="33">
        <f t="shared" si="10"/>
        <v>91.34</v>
      </c>
      <c r="CP6" s="33">
        <f t="shared" si="10"/>
        <v>56.8</v>
      </c>
      <c r="CQ6" s="33">
        <f t="shared" si="10"/>
        <v>55.84</v>
      </c>
      <c r="CR6" s="33">
        <f t="shared" si="10"/>
        <v>55.68</v>
      </c>
      <c r="CS6" s="33">
        <f t="shared" si="10"/>
        <v>55.64</v>
      </c>
      <c r="CT6" s="33">
        <f t="shared" si="10"/>
        <v>55.13</v>
      </c>
      <c r="CU6" s="32" t="str">
        <f>IF(CU7="","",IF(CU7="-","【-】","【"&amp;SUBSTITUTE(TEXT(CU7,"#,##0.00"),"-","△")&amp;"】"))</f>
        <v>【59.80】</v>
      </c>
      <c r="CV6" s="33">
        <f>IF(CV7="",NA(),CV7)</f>
        <v>88.21</v>
      </c>
      <c r="CW6" s="33">
        <f t="shared" ref="CW6:DE6" si="11">IF(CW7="",NA(),CW7)</f>
        <v>82.9</v>
      </c>
      <c r="CX6" s="33">
        <f t="shared" si="11"/>
        <v>83.69</v>
      </c>
      <c r="CY6" s="33">
        <f t="shared" si="11"/>
        <v>85.4</v>
      </c>
      <c r="CZ6" s="33">
        <f t="shared" si="11"/>
        <v>86.7</v>
      </c>
      <c r="DA6" s="33">
        <f t="shared" si="11"/>
        <v>83.67</v>
      </c>
      <c r="DB6" s="33">
        <f t="shared" si="11"/>
        <v>83.11</v>
      </c>
      <c r="DC6" s="33">
        <f t="shared" si="11"/>
        <v>83.18</v>
      </c>
      <c r="DD6" s="33">
        <f t="shared" si="11"/>
        <v>83.09</v>
      </c>
      <c r="DE6" s="33">
        <f t="shared" si="11"/>
        <v>83</v>
      </c>
      <c r="DF6" s="32" t="str">
        <f>IF(DF7="","",IF(DF7="-","【-】","【"&amp;SUBSTITUTE(TEXT(DF7,"#,##0.00"),"-","△")&amp;"】"))</f>
        <v>【89.78】</v>
      </c>
      <c r="DG6" s="33">
        <f>IF(DG7="",NA(),DG7)</f>
        <v>34.47</v>
      </c>
      <c r="DH6" s="33">
        <f t="shared" ref="DH6:DP6" si="12">IF(DH7="",NA(),DH7)</f>
        <v>36.04</v>
      </c>
      <c r="DI6" s="33">
        <f t="shared" si="12"/>
        <v>36.67</v>
      </c>
      <c r="DJ6" s="33">
        <f t="shared" si="12"/>
        <v>38.270000000000003</v>
      </c>
      <c r="DK6" s="33">
        <f t="shared" si="12"/>
        <v>40.79</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1.36</v>
      </c>
      <c r="DS6" s="33">
        <f t="shared" ref="DS6:EA6" si="13">IF(DS7="",NA(),DS7)</f>
        <v>1.36</v>
      </c>
      <c r="DT6" s="33">
        <f t="shared" si="13"/>
        <v>1.32</v>
      </c>
      <c r="DU6" s="33">
        <f t="shared" si="13"/>
        <v>1.3</v>
      </c>
      <c r="DV6" s="33">
        <f t="shared" si="13"/>
        <v>1.28</v>
      </c>
      <c r="DW6" s="33">
        <f t="shared" si="13"/>
        <v>6.46</v>
      </c>
      <c r="DX6" s="33">
        <f t="shared" si="13"/>
        <v>6.63</v>
      </c>
      <c r="DY6" s="33">
        <f t="shared" si="13"/>
        <v>7.73</v>
      </c>
      <c r="DZ6" s="33">
        <f t="shared" si="13"/>
        <v>8.8699999999999992</v>
      </c>
      <c r="EA6" s="33">
        <f t="shared" si="13"/>
        <v>9.85</v>
      </c>
      <c r="EB6" s="32" t="str">
        <f>IF(EB7="","",IF(EB7="-","【-】","【"&amp;SUBSTITUTE(TEXT(EB7,"#,##0.00"),"-","△")&amp;"】"))</f>
        <v>【12.42】</v>
      </c>
      <c r="EC6" s="33">
        <f>IF(EC7="",NA(),EC7)</f>
        <v>1.04</v>
      </c>
      <c r="ED6" s="33">
        <f t="shared" ref="ED6:EL6" si="14">IF(ED7="",NA(),ED7)</f>
        <v>0.53</v>
      </c>
      <c r="EE6" s="33">
        <f t="shared" si="14"/>
        <v>1.52</v>
      </c>
      <c r="EF6" s="33">
        <f t="shared" si="14"/>
        <v>1.37</v>
      </c>
      <c r="EG6" s="33">
        <f t="shared" si="14"/>
        <v>1.56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44211</v>
      </c>
      <c r="D7" s="35">
        <v>46</v>
      </c>
      <c r="E7" s="35">
        <v>1</v>
      </c>
      <c r="F7" s="35">
        <v>0</v>
      </c>
      <c r="G7" s="35">
        <v>1</v>
      </c>
      <c r="H7" s="35" t="s">
        <v>93</v>
      </c>
      <c r="I7" s="35" t="s">
        <v>94</v>
      </c>
      <c r="J7" s="35" t="s">
        <v>95</v>
      </c>
      <c r="K7" s="35" t="s">
        <v>96</v>
      </c>
      <c r="L7" s="35" t="s">
        <v>97</v>
      </c>
      <c r="M7" s="36" t="s">
        <v>98</v>
      </c>
      <c r="N7" s="36">
        <v>76.31</v>
      </c>
      <c r="O7" s="36">
        <v>95.05</v>
      </c>
      <c r="P7" s="36">
        <v>4698</v>
      </c>
      <c r="Q7" s="36">
        <v>27751</v>
      </c>
      <c r="R7" s="36">
        <v>225.49</v>
      </c>
      <c r="S7" s="36">
        <v>123.07</v>
      </c>
      <c r="T7" s="36">
        <v>26569</v>
      </c>
      <c r="U7" s="36">
        <v>103.4</v>
      </c>
      <c r="V7" s="36">
        <v>256.95</v>
      </c>
      <c r="W7" s="36">
        <v>111.79</v>
      </c>
      <c r="X7" s="36">
        <v>101.2</v>
      </c>
      <c r="Y7" s="36">
        <v>106.75</v>
      </c>
      <c r="Z7" s="36">
        <v>108.75</v>
      </c>
      <c r="AA7" s="36">
        <v>98.82</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632.04</v>
      </c>
      <c r="AT7" s="36">
        <v>917.51</v>
      </c>
      <c r="AU7" s="36">
        <v>823.73</v>
      </c>
      <c r="AV7" s="36">
        <v>530.69000000000005</v>
      </c>
      <c r="AW7" s="36">
        <v>145.91</v>
      </c>
      <c r="AX7" s="36">
        <v>969.16</v>
      </c>
      <c r="AY7" s="36">
        <v>995.5</v>
      </c>
      <c r="AZ7" s="36">
        <v>915.5</v>
      </c>
      <c r="BA7" s="36">
        <v>963.24</v>
      </c>
      <c r="BB7" s="36">
        <v>381.53</v>
      </c>
      <c r="BC7" s="36">
        <v>264.16000000000003</v>
      </c>
      <c r="BD7" s="36">
        <v>233.28</v>
      </c>
      <c r="BE7" s="36">
        <v>215.58</v>
      </c>
      <c r="BF7" s="36">
        <v>202.58</v>
      </c>
      <c r="BG7" s="36">
        <v>197.38</v>
      </c>
      <c r="BH7" s="36">
        <v>197.29</v>
      </c>
      <c r="BI7" s="36">
        <v>421.66</v>
      </c>
      <c r="BJ7" s="36">
        <v>414.59</v>
      </c>
      <c r="BK7" s="36">
        <v>404.78</v>
      </c>
      <c r="BL7" s="36">
        <v>400.38</v>
      </c>
      <c r="BM7" s="36">
        <v>393.27</v>
      </c>
      <c r="BN7" s="36">
        <v>283.72000000000003</v>
      </c>
      <c r="BO7" s="36">
        <v>82.31</v>
      </c>
      <c r="BP7" s="36">
        <v>76.540000000000006</v>
      </c>
      <c r="BQ7" s="36">
        <v>82.76</v>
      </c>
      <c r="BR7" s="36">
        <v>78.77</v>
      </c>
      <c r="BS7" s="36">
        <v>73.260000000000005</v>
      </c>
      <c r="BT7" s="36">
        <v>99.51</v>
      </c>
      <c r="BU7" s="36">
        <v>97.71</v>
      </c>
      <c r="BV7" s="36">
        <v>98.07</v>
      </c>
      <c r="BW7" s="36">
        <v>96.56</v>
      </c>
      <c r="BX7" s="36">
        <v>100.47</v>
      </c>
      <c r="BY7" s="36">
        <v>104.6</v>
      </c>
      <c r="BZ7" s="36">
        <v>286.23</v>
      </c>
      <c r="CA7" s="36">
        <v>309.54000000000002</v>
      </c>
      <c r="CB7" s="36">
        <v>285.69</v>
      </c>
      <c r="CC7" s="36">
        <v>296.52</v>
      </c>
      <c r="CD7" s="36">
        <v>316.68</v>
      </c>
      <c r="CE7" s="36">
        <v>171.34</v>
      </c>
      <c r="CF7" s="36">
        <v>173.56</v>
      </c>
      <c r="CG7" s="36">
        <v>172.26</v>
      </c>
      <c r="CH7" s="36">
        <v>177.14</v>
      </c>
      <c r="CI7" s="36">
        <v>169.82</v>
      </c>
      <c r="CJ7" s="36">
        <v>164.21</v>
      </c>
      <c r="CK7" s="36">
        <v>85.72</v>
      </c>
      <c r="CL7" s="36">
        <v>92.33</v>
      </c>
      <c r="CM7" s="36">
        <v>92.14</v>
      </c>
      <c r="CN7" s="36">
        <v>89.74</v>
      </c>
      <c r="CO7" s="36">
        <v>91.34</v>
      </c>
      <c r="CP7" s="36">
        <v>56.8</v>
      </c>
      <c r="CQ7" s="36">
        <v>55.84</v>
      </c>
      <c r="CR7" s="36">
        <v>55.68</v>
      </c>
      <c r="CS7" s="36">
        <v>55.64</v>
      </c>
      <c r="CT7" s="36">
        <v>55.13</v>
      </c>
      <c r="CU7" s="36">
        <v>59.8</v>
      </c>
      <c r="CV7" s="36">
        <v>88.21</v>
      </c>
      <c r="CW7" s="36">
        <v>82.9</v>
      </c>
      <c r="CX7" s="36">
        <v>83.69</v>
      </c>
      <c r="CY7" s="36">
        <v>85.4</v>
      </c>
      <c r="CZ7" s="36">
        <v>86.7</v>
      </c>
      <c r="DA7" s="36">
        <v>83.67</v>
      </c>
      <c r="DB7" s="36">
        <v>83.11</v>
      </c>
      <c r="DC7" s="36">
        <v>83.18</v>
      </c>
      <c r="DD7" s="36">
        <v>83.09</v>
      </c>
      <c r="DE7" s="36">
        <v>83</v>
      </c>
      <c r="DF7" s="36">
        <v>89.78</v>
      </c>
      <c r="DG7" s="36">
        <v>34.47</v>
      </c>
      <c r="DH7" s="36">
        <v>36.04</v>
      </c>
      <c r="DI7" s="36">
        <v>36.67</v>
      </c>
      <c r="DJ7" s="36">
        <v>38.270000000000003</v>
      </c>
      <c r="DK7" s="36">
        <v>40.79</v>
      </c>
      <c r="DL7" s="36">
        <v>36.21</v>
      </c>
      <c r="DM7" s="36">
        <v>37.090000000000003</v>
      </c>
      <c r="DN7" s="36">
        <v>38.07</v>
      </c>
      <c r="DO7" s="36">
        <v>39.06</v>
      </c>
      <c r="DP7" s="36">
        <v>46.66</v>
      </c>
      <c r="DQ7" s="36">
        <v>46.31</v>
      </c>
      <c r="DR7" s="36">
        <v>1.36</v>
      </c>
      <c r="DS7" s="36">
        <v>1.36</v>
      </c>
      <c r="DT7" s="36">
        <v>1.32</v>
      </c>
      <c r="DU7" s="36">
        <v>1.3</v>
      </c>
      <c r="DV7" s="36">
        <v>1.28</v>
      </c>
      <c r="DW7" s="36">
        <v>6.46</v>
      </c>
      <c r="DX7" s="36">
        <v>6.63</v>
      </c>
      <c r="DY7" s="36">
        <v>7.73</v>
      </c>
      <c r="DZ7" s="36">
        <v>8.8699999999999992</v>
      </c>
      <c r="EA7" s="36">
        <v>9.85</v>
      </c>
      <c r="EB7" s="36">
        <v>12.42</v>
      </c>
      <c r="EC7" s="36">
        <v>1.04</v>
      </c>
      <c r="ED7" s="36">
        <v>0.53</v>
      </c>
      <c r="EE7" s="36">
        <v>1.52</v>
      </c>
      <c r="EF7" s="36">
        <v>1.37</v>
      </c>
      <c r="EG7" s="36">
        <v>1.56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2016-02-16T09:25:10Z</cp:lastPrinted>
  <dcterms:created xsi:type="dcterms:W3CDTF">2016-02-03T07:13:59Z</dcterms:created>
  <dcterms:modified xsi:type="dcterms:W3CDTF">2016-02-24T09:12:58Z</dcterms:modified>
  <cp:category/>
</cp:coreProperties>
</file>