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<sst xmlns="http://schemas.openxmlformats.org/spreadsheetml/2006/main" count="226" uniqueCount="111">
  <si>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</si>
  <si>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</si>
  <si>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</si>
  <si>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</si>
  <si>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</si>
  <si>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</si>
  <si>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</si>
  <si>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</si>
  <si>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</si>
  <si>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</si>
  <si>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</si>
  <si>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</si>
  <si>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</si>
  <si>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</si>
  <si>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</si>
  <si>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</si>
  <si>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</si>
  <si>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</si>
  <si>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</si>
  <si>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</si>
  <si>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</si>
  <si>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</si>
  <si>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</si>
  <si>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</si>
  <si>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</si>
  <si>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</si>
  <si>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</si>
  <si>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</si>
  <si>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</si>
  <si>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</si>
  <si>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</si>
  <si>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</si>
  <si>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</si>
  <si>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</si>
  <si>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</si>
  <si>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</si>
  <si>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</si>
  <si>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</si>
  <si>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</si>
  <si>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</si>
  <si>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</si>
  <si>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</si>
  <si>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</si>
  <si>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</si>
  <si>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</si>
  <si>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</si>
  <si>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</si>
  <si>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</si>
  <si>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</si>
  <si>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</si>
  <si>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</si>
  <si>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</si>
  <si>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</si>
  <si>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</si>
  <si>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</si>
  <si>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</si>
  <si>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</si>
  <si>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</si>
  <si>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</si>
  <si>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</si>
  <si>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</si>
  <si>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</si>
  <si>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</si>
  <si>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</si>
  <si>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</si>
  <si>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</si>
  <si>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</si>
  <si>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</si>
  <si>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</si>
  <si>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</si>
  <si>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</si>
  <si>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</si>
  <si>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</si>
  <si>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</si>
  <si>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</si>
  <si>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</si>
  <si>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</si>
  <si>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</si>
  <si>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</si>
  <si>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</si>
  <si>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</si>
  <si>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</si>
  <si>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</si>
  <si>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</si>
  <si>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</si>
  <si>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</si>
  <si>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</si>
  <si>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</si>
  <si>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</si>
  <si>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</si>
  <si>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</si>
  <si>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</si>
  <si>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</si>
  <si>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</si>
  <si>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</si>
  <si>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</si>
  <si>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蔵王町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</si>
  <si>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</si>
  <si>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</si>
  <si>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</si>
  <si>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</si>
  <si>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</si>
  <si>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</si>
  <si>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</si>
  <si>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</si>
  <si>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</si>
  <si>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</si>
  <si>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</si>
  <si>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供用開始から30年経っていないことから、管渠の改善(更新・改良・維持)についてははまだ着手していない。
　平成27年3月末時点、固定資産台帳が未整備のため、固定資産台帳の整備に努める。</t>
    <rPh sb="1" eb="3">
      <t>キョウヨウ</t>
    </rPh>
    <rPh sb="3" eb="5">
      <t>カイシ</t>
    </rPh>
    <rPh sb="9" eb="10">
      <t>ネン</t>
    </rPh>
    <rPh sb="10" eb="11">
      <t>タ</t>
    </rPh>
    <rPh sb="21" eb="23">
      <t>カンキョ</t>
    </rPh>
    <rPh sb="24" eb="26">
      <t>カイゼン</t>
    </rPh>
    <rPh sb="27" eb="29">
      <t>コウシン</t>
    </rPh>
    <rPh sb="30" eb="32">
      <t>カイリョウ</t>
    </rPh>
    <rPh sb="33" eb="35">
      <t>イジ</t>
    </rPh>
    <rPh sb="44" eb="46">
      <t>チャクシュ</t>
    </rPh>
    <rPh sb="54" eb="56">
      <t>ヘイセイ</t>
    </rPh>
    <rPh sb="58" eb="59">
      <t>ネン</t>
    </rPh>
    <rPh sb="60" eb="61">
      <t>ガツ</t>
    </rPh>
    <rPh sb="61" eb="62">
      <t>マツ</t>
    </rPh>
    <rPh sb="62" eb="64">
      <t>ジテン</t>
    </rPh>
    <rPh sb="65" eb="67">
      <t>コテイ</t>
    </rPh>
    <rPh sb="67" eb="69">
      <t>シサン</t>
    </rPh>
    <rPh sb="69" eb="71">
      <t>ダイチョウ</t>
    </rPh>
    <rPh sb="72" eb="75">
      <t>ミセイビ</t>
    </rPh>
    <rPh sb="79" eb="81">
      <t>コテイ</t>
    </rPh>
    <rPh sb="81" eb="83">
      <t>シサン</t>
    </rPh>
    <rPh sb="83" eb="85">
      <t>ダイチョウ</t>
    </rPh>
    <rPh sb="86" eb="88">
      <t>セイビ</t>
    </rPh>
    <rPh sb="89" eb="90">
      <t>ツト</t>
    </rPh>
    <phoneticPr fontId="4"/>
  </si>
  <si>
    <t>　全体的に当町下水道事業の経営指標は類似団体平均値より良い傾向にある。
　但し、④企業債残高対事業規模比率のみ平成25年度に440.9%、平成26年度に639.31%ほど類似団体平均値を下回った数値が出ている。
　これらは、企業債の新規借入れによるものではなく、一般会計からの基準内繰入額(負担額)が下がったことが大きな要因である。
　今後も、下水道事業の業務体系の効率化を図り、下水道会計の自主財源を確保し、①収益的収支比率１００％に向けて下水道事業の経営基盤の強化に努める。
　</t>
    <rPh sb="1" eb="4">
      <t>ゼンタイテキ</t>
    </rPh>
    <rPh sb="5" eb="7">
      <t>トウチョウ</t>
    </rPh>
    <rPh sb="7" eb="10">
      <t>ゲスイドウ</t>
    </rPh>
    <rPh sb="10" eb="12">
      <t>ジギョウ</t>
    </rPh>
    <rPh sb="13" eb="15">
      <t>ケイエイ</t>
    </rPh>
    <rPh sb="15" eb="17">
      <t>シヒョウ</t>
    </rPh>
    <rPh sb="18" eb="20">
      <t>ルイジ</t>
    </rPh>
    <rPh sb="20" eb="22">
      <t>ダンタイ</t>
    </rPh>
    <rPh sb="22" eb="25">
      <t>ヘイキンチ</t>
    </rPh>
    <rPh sb="27" eb="28">
      <t>ヨ</t>
    </rPh>
    <rPh sb="29" eb="31">
      <t>ケイコウ</t>
    </rPh>
    <rPh sb="37" eb="38">
      <t>タダ</t>
    </rPh>
    <rPh sb="41" eb="43">
      <t>キギョウ</t>
    </rPh>
    <rPh sb="43" eb="44">
      <t>サイ</t>
    </rPh>
    <rPh sb="44" eb="46">
      <t>ザンダカ</t>
    </rPh>
    <rPh sb="46" eb="47">
      <t>タイ</t>
    </rPh>
    <rPh sb="47" eb="49">
      <t>ジギョウ</t>
    </rPh>
    <rPh sb="49" eb="51">
      <t>キボ</t>
    </rPh>
    <rPh sb="51" eb="53">
      <t>ヒリツ</t>
    </rPh>
    <rPh sb="55" eb="57">
      <t>ヘイセイ</t>
    </rPh>
    <rPh sb="59" eb="61">
      <t>ネンド</t>
    </rPh>
    <rPh sb="69" eb="71">
      <t>ヘイセイ</t>
    </rPh>
    <rPh sb="73" eb="75">
      <t>ネンド</t>
    </rPh>
    <rPh sb="85" eb="87">
      <t>ルイジ</t>
    </rPh>
    <rPh sb="87" eb="89">
      <t>ダンタイ</t>
    </rPh>
    <rPh sb="89" eb="92">
      <t>ヘイキンチ</t>
    </rPh>
    <rPh sb="93" eb="95">
      <t>シタマワ</t>
    </rPh>
    <rPh sb="97" eb="99">
      <t>スウチ</t>
    </rPh>
    <rPh sb="100" eb="101">
      <t>デ</t>
    </rPh>
    <rPh sb="112" eb="114">
      <t>キギョウ</t>
    </rPh>
    <rPh sb="114" eb="115">
      <t>サイ</t>
    </rPh>
    <rPh sb="116" eb="118">
      <t>シンキ</t>
    </rPh>
    <rPh sb="118" eb="119">
      <t>カ</t>
    </rPh>
    <rPh sb="119" eb="120">
      <t>イ</t>
    </rPh>
    <rPh sb="131" eb="133">
      <t>イッパン</t>
    </rPh>
    <rPh sb="133" eb="135">
      <t>カイケイ</t>
    </rPh>
    <rPh sb="138" eb="141">
      <t>キジュンナイ</t>
    </rPh>
    <rPh sb="141" eb="143">
      <t>クリイレ</t>
    </rPh>
    <rPh sb="143" eb="144">
      <t>ガク</t>
    </rPh>
    <rPh sb="145" eb="147">
      <t>フタン</t>
    </rPh>
    <rPh sb="147" eb="148">
      <t>ガク</t>
    </rPh>
    <rPh sb="150" eb="151">
      <t>サ</t>
    </rPh>
    <rPh sb="157" eb="158">
      <t>オオ</t>
    </rPh>
    <rPh sb="160" eb="162">
      <t>ヨウイン</t>
    </rPh>
    <rPh sb="168" eb="170">
      <t>コンゴ</t>
    </rPh>
    <rPh sb="172" eb="175">
      <t>ゲスイドウ</t>
    </rPh>
    <rPh sb="175" eb="177">
      <t>ジギョウ</t>
    </rPh>
    <rPh sb="178" eb="180">
      <t>ギョウム</t>
    </rPh>
    <rPh sb="180" eb="182">
      <t>タイケイ</t>
    </rPh>
    <rPh sb="183" eb="186">
      <t>コウリツカ</t>
    </rPh>
    <rPh sb="187" eb="188">
      <t>ハカ</t>
    </rPh>
    <rPh sb="190" eb="193">
      <t>ゲスイドウ</t>
    </rPh>
    <rPh sb="193" eb="195">
      <t>カイケイ</t>
    </rPh>
    <rPh sb="196" eb="198">
      <t>ジシュ</t>
    </rPh>
    <rPh sb="198" eb="200">
      <t>ザイゲン</t>
    </rPh>
    <rPh sb="201" eb="203">
      <t>カクホ</t>
    </rPh>
    <rPh sb="206" eb="209">
      <t>シュウエキテキ</t>
    </rPh>
    <rPh sb="209" eb="211">
      <t>シュウシ</t>
    </rPh>
    <rPh sb="211" eb="213">
      <t>ヒリツ</t>
    </rPh>
    <rPh sb="218" eb="219">
      <t>ム</t>
    </rPh>
    <rPh sb="221" eb="224">
      <t>ゲスイドウ</t>
    </rPh>
    <rPh sb="224" eb="226">
      <t>ジギョウ</t>
    </rPh>
    <rPh sb="227" eb="229">
      <t>ケイエイ</t>
    </rPh>
    <rPh sb="229" eb="231">
      <t>キバン</t>
    </rPh>
    <rPh sb="232" eb="234">
      <t>キョウカ</t>
    </rPh>
    <rPh sb="235" eb="236">
      <t>ツト</t>
    </rPh>
    <phoneticPr fontId="4"/>
  </si>
  <si>
    <t>　『1.経営の健全性・効率性』から、①収益的収支比率１００％に向けて、⑧水洗化率の向上に努めるとともに、⑤経費回収率を改善するため、今後も下水道使用料の滞納額の縮減に努める。
　また、『2.老朽化の状況』から、固定資産台帳の整備を行い、管渠ごとの老朽状況を見極めつつ、改善(更新・改良・維持)業務に努める。</t>
    <rPh sb="4" eb="6">
      <t>ケイエイ</t>
    </rPh>
    <rPh sb="7" eb="10">
      <t>ケンゼンセイ</t>
    </rPh>
    <rPh sb="11" eb="14">
      <t>コウリツセイ</t>
    </rPh>
    <rPh sb="36" eb="39">
      <t>スイセンカ</t>
    </rPh>
    <rPh sb="39" eb="40">
      <t>リツ</t>
    </rPh>
    <rPh sb="41" eb="43">
      <t>コウジョウ</t>
    </rPh>
    <rPh sb="44" eb="45">
      <t>ツト</t>
    </rPh>
    <rPh sb="53" eb="55">
      <t>ケイヒ</t>
    </rPh>
    <rPh sb="55" eb="57">
      <t>カイシュウ</t>
    </rPh>
    <rPh sb="57" eb="58">
      <t>リツ</t>
    </rPh>
    <rPh sb="59" eb="61">
      <t>カイゼン</t>
    </rPh>
    <rPh sb="66" eb="68">
      <t>コンゴ</t>
    </rPh>
    <rPh sb="69" eb="72">
      <t>ゲスイドウ</t>
    </rPh>
    <rPh sb="72" eb="75">
      <t>シヨウリョウ</t>
    </rPh>
    <rPh sb="76" eb="78">
      <t>タイノウ</t>
    </rPh>
    <rPh sb="78" eb="79">
      <t>ガク</t>
    </rPh>
    <rPh sb="80" eb="82">
      <t>シュクゲン</t>
    </rPh>
    <rPh sb="83" eb="84">
      <t>ツト</t>
    </rPh>
    <rPh sb="95" eb="98">
      <t>ロウキュウカ</t>
    </rPh>
    <rPh sb="99" eb="101">
      <t>ジョウキョウ</t>
    </rPh>
    <rPh sb="105" eb="107">
      <t>コテイ</t>
    </rPh>
    <rPh sb="107" eb="109">
      <t>シサン</t>
    </rPh>
    <rPh sb="109" eb="111">
      <t>ダイチョウ</t>
    </rPh>
    <rPh sb="112" eb="114">
      <t>セイビ</t>
    </rPh>
    <rPh sb="115" eb="116">
      <t>オコナ</t>
    </rPh>
    <rPh sb="118" eb="120">
      <t>カンキョ</t>
    </rPh>
    <rPh sb="123" eb="125">
      <t>ロウキュウ</t>
    </rPh>
    <rPh sb="125" eb="127">
      <t>ジョウキョウ</t>
    </rPh>
    <rPh sb="128" eb="130">
      <t>ミキワ</t>
    </rPh>
    <rPh sb="134" eb="136">
      <t>カイゼン</t>
    </rPh>
    <rPh sb="146" eb="148">
      <t>ギョウム</t>
    </rPh>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</si>
</sst>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20032"/>
        <c:axId val="99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9420032"/>
        <c:axId val="99430400"/>
      </c:lineChart>
      <c:dateAx>
        <c:axId val="99420032"/>
        <c:scaling>
          <c:orientation val="minMax"/>
        </c:scaling>
        <c:delete val="1"/>
        <c:axPos val="b"/>
        <c:numFmt formatCode="ge" sourceLinked="1"/>
        <c:majorTickMark val="none"/>
        <c:minorTickMark val="none"/>
        <c:tickLblPos val="none"/>
        <c:crossAx val="99430400"/>
        <c:crosses val="autoZero"/>
        <c:auto val="1"/>
        <c:lblOffset val="100"/>
        <c:baseTimeUnit val="years"/>
      </c:dateAx>
      <c:valAx>
        <c:axId val="99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83808"/>
        <c:axId val="1017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1783808"/>
        <c:axId val="101790080"/>
      </c:lineChart>
      <c:dateAx>
        <c:axId val="101783808"/>
        <c:scaling>
          <c:orientation val="minMax"/>
        </c:scaling>
        <c:delete val="1"/>
        <c:axPos val="b"/>
        <c:numFmt formatCode="ge" sourceLinked="1"/>
        <c:majorTickMark val="none"/>
        <c:minorTickMark val="none"/>
        <c:tickLblPos val="none"/>
        <c:crossAx val="101790080"/>
        <c:crosses val="autoZero"/>
        <c:auto val="1"/>
        <c:lblOffset val="100"/>
        <c:baseTimeUnit val="years"/>
      </c:dateAx>
      <c:valAx>
        <c:axId val="1017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79.8</c:v>
                </c:pt>
                <c:pt idx="1">
                  <c:v>80.75</c:v>
                </c:pt>
                <c:pt idx="2">
                  <c:v>82.26</c:v>
                </c:pt>
                <c:pt idx="3">
                  <c:v>82.58</c:v>
                </c:pt>
                <c:pt idx="4">
                  <c:v>83.72</c:v>
                </c:pt>
              </c:numCache>
            </c:numRef>
          </c:val>
        </c:ser>
        <c:dLbls>
          <c:showLegendKey val="0"/>
          <c:showVal val="0"/>
          <c:showCatName val="0"/>
          <c:showSerName val="0"/>
          <c:showPercent val="0"/>
          <c:showBubbleSize val="0"/>
        </c:dLbls>
        <c:gapWidth val="150"/>
        <c:axId val="101824384"/>
        <c:axId val="101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1824384"/>
        <c:axId val="101826560"/>
      </c:lineChart>
      <c:dateAx>
        <c:axId val="101824384"/>
        <c:scaling>
          <c:orientation val="minMax"/>
        </c:scaling>
        <c:delete val="1"/>
        <c:axPos val="b"/>
        <c:numFmt formatCode="ge" sourceLinked="1"/>
        <c:majorTickMark val="none"/>
        <c:minorTickMark val="none"/>
        <c:tickLblPos val="none"/>
        <c:crossAx val="101826560"/>
        <c:crosses val="autoZero"/>
        <c:auto val="1"/>
        <c:lblOffset val="100"/>
        <c:baseTimeUnit val="years"/>
      </c:dateAx>
      <c:valAx>
        <c:axId val="101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61.82</c:v>
                </c:pt>
                <c:pt idx="1">
                  <c:v>70.12</c:v>
                </c:pt>
                <c:pt idx="2">
                  <c:v>70.08</c:v>
                </c:pt>
                <c:pt idx="3">
                  <c:v>45.24</c:v>
                </c:pt>
                <c:pt idx="4">
                  <c:v>61.1</c:v>
                </c:pt>
              </c:numCache>
            </c:numRef>
          </c:val>
        </c:ser>
        <c:dLbls>
          <c:showLegendKey val="0"/>
          <c:showVal val="0"/>
          <c:showCatName val="0"/>
          <c:showSerName val="0"/>
          <c:showPercent val="0"/>
          <c:showBubbleSize val="0"/>
        </c:dLbls>
        <c:gapWidth val="150"/>
        <c:axId val="99460608"/>
        <c:axId val="994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60608"/>
        <c:axId val="99462528"/>
      </c:lineChart>
      <c:dateAx>
        <c:axId val="99460608"/>
        <c:scaling>
          <c:orientation val="minMax"/>
        </c:scaling>
        <c:delete val="1"/>
        <c:axPos val="b"/>
        <c:numFmt formatCode="ge" sourceLinked="1"/>
        <c:majorTickMark val="none"/>
        <c:minorTickMark val="none"/>
        <c:tickLblPos val="none"/>
        <c:crossAx val="99462528"/>
        <c:crosses val="autoZero"/>
        <c:auto val="1"/>
        <c:lblOffset val="100"/>
        <c:baseTimeUnit val="years"/>
      </c:dateAx>
      <c:valAx>
        <c:axId val="994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84800"/>
        <c:axId val="994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84800"/>
        <c:axId val="99486720"/>
      </c:lineChart>
      <c:dateAx>
        <c:axId val="99484800"/>
        <c:scaling>
          <c:orientation val="minMax"/>
        </c:scaling>
        <c:delete val="1"/>
        <c:axPos val="b"/>
        <c:numFmt formatCode="ge" sourceLinked="1"/>
        <c:majorTickMark val="none"/>
        <c:minorTickMark val="none"/>
        <c:tickLblPos val="none"/>
        <c:crossAx val="99486720"/>
        <c:crosses val="autoZero"/>
        <c:auto val="1"/>
        <c:lblOffset val="100"/>
        <c:baseTimeUnit val="years"/>
      </c:dateAx>
      <c:valAx>
        <c:axId val="994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26912"/>
        <c:axId val="995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26912"/>
        <c:axId val="99537280"/>
      </c:lineChart>
      <c:dateAx>
        <c:axId val="99526912"/>
        <c:scaling>
          <c:orientation val="minMax"/>
        </c:scaling>
        <c:delete val="1"/>
        <c:axPos val="b"/>
        <c:numFmt formatCode="ge" sourceLinked="1"/>
        <c:majorTickMark val="none"/>
        <c:minorTickMark val="none"/>
        <c:tickLblPos val="none"/>
        <c:crossAx val="99537280"/>
        <c:crosses val="autoZero"/>
        <c:auto val="1"/>
        <c:lblOffset val="100"/>
        <c:baseTimeUnit val="years"/>
      </c:dateAx>
      <c:valAx>
        <c:axId val="995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22048"/>
        <c:axId val="1015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22048"/>
        <c:axId val="101528320"/>
      </c:lineChart>
      <c:dateAx>
        <c:axId val="101522048"/>
        <c:scaling>
          <c:orientation val="minMax"/>
        </c:scaling>
        <c:delete val="1"/>
        <c:axPos val="b"/>
        <c:numFmt formatCode="ge" sourceLinked="1"/>
        <c:majorTickMark val="none"/>
        <c:minorTickMark val="none"/>
        <c:tickLblPos val="none"/>
        <c:crossAx val="101528320"/>
        <c:crosses val="autoZero"/>
        <c:auto val="1"/>
        <c:lblOffset val="100"/>
        <c:baseTimeUnit val="years"/>
      </c:dateAx>
      <c:valAx>
        <c:axId val="1015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44704"/>
        <c:axId val="101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44704"/>
        <c:axId val="101546624"/>
      </c:lineChart>
      <c:dateAx>
        <c:axId val="101544704"/>
        <c:scaling>
          <c:orientation val="minMax"/>
        </c:scaling>
        <c:delete val="1"/>
        <c:axPos val="b"/>
        <c:numFmt formatCode="ge" sourceLinked="1"/>
        <c:majorTickMark val="none"/>
        <c:minorTickMark val="none"/>
        <c:tickLblPos val="none"/>
        <c:crossAx val="101546624"/>
        <c:crosses val="autoZero"/>
        <c:auto val="1"/>
        <c:lblOffset val="100"/>
        <c:baseTimeUnit val="years"/>
      </c:dateAx>
      <c:valAx>
        <c:axId val="101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1172.8499999999999</c:v>
                </c:pt>
                <c:pt idx="1">
                  <c:v>1253.8399999999999</c:v>
                </c:pt>
                <c:pt idx="2">
                  <c:v>1426.42</c:v>
                </c:pt>
                <c:pt idx="3">
                  <c:v>2010.03</c:v>
                </c:pt>
                <c:pt idx="4">
                  <c:v>2075.31</c:v>
                </c:pt>
              </c:numCache>
            </c:numRef>
          </c:val>
        </c:ser>
        <c:dLbls>
          <c:showLegendKey val="0"/>
          <c:showVal val="0"/>
          <c:showCatName val="0"/>
          <c:showSerName val="0"/>
          <c:showPercent val="0"/>
          <c:showBubbleSize val="0"/>
        </c:dLbls>
        <c:gapWidth val="150"/>
        <c:axId val="101597568"/>
        <c:axId val="1015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1597568"/>
        <c:axId val="101599488"/>
      </c:lineChart>
      <c:dateAx>
        <c:axId val="101597568"/>
        <c:scaling>
          <c:orientation val="minMax"/>
        </c:scaling>
        <c:delete val="1"/>
        <c:axPos val="b"/>
        <c:numFmt formatCode="ge" sourceLinked="1"/>
        <c:majorTickMark val="none"/>
        <c:minorTickMark val="none"/>
        <c:tickLblPos val="none"/>
        <c:crossAx val="101599488"/>
        <c:crosses val="autoZero"/>
        <c:auto val="1"/>
        <c:lblOffset val="100"/>
        <c:baseTimeUnit val="years"/>
      </c:dateAx>
      <c:valAx>
        <c:axId val="1015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68.739999999999995</c:v>
                </c:pt>
                <c:pt idx="1">
                  <c:v>68.55</c:v>
                </c:pt>
                <c:pt idx="2">
                  <c:v>69.8</c:v>
                </c:pt>
                <c:pt idx="3">
                  <c:v>70.92</c:v>
                </c:pt>
                <c:pt idx="4">
                  <c:v>72.08</c:v>
                </c:pt>
              </c:numCache>
            </c:numRef>
          </c:val>
        </c:ser>
        <c:dLbls>
          <c:showLegendKey val="0"/>
          <c:showVal val="0"/>
          <c:showCatName val="0"/>
          <c:showSerName val="0"/>
          <c:showPercent val="0"/>
          <c:showBubbleSize val="0"/>
        </c:dLbls>
        <c:gapWidth val="150"/>
        <c:axId val="101637504"/>
        <c:axId val="1016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1637504"/>
        <c:axId val="101656064"/>
      </c:lineChart>
      <c:dateAx>
        <c:axId val="101637504"/>
        <c:scaling>
          <c:orientation val="minMax"/>
        </c:scaling>
        <c:delete val="1"/>
        <c:axPos val="b"/>
        <c:numFmt formatCode="ge" sourceLinked="1"/>
        <c:majorTickMark val="none"/>
        <c:minorTickMark val="none"/>
        <c:tickLblPos val="none"/>
        <c:crossAx val="101656064"/>
        <c:crosses val="autoZero"/>
        <c:auto val="1"/>
        <c:lblOffset val="100"/>
        <c:baseTimeUnit val="years"/>
      </c:dateAx>
      <c:valAx>
        <c:axId val="101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231.51</c:v>
                </c:pt>
                <c:pt idx="1">
                  <c:v>246.39</c:v>
                </c:pt>
                <c:pt idx="2">
                  <c:v>235.25</c:v>
                </c:pt>
                <c:pt idx="3">
                  <c:v>237.68</c:v>
                </c:pt>
                <c:pt idx="4">
                  <c:v>226.83</c:v>
                </c:pt>
              </c:numCache>
            </c:numRef>
          </c:val>
        </c:ser>
        <c:dLbls>
          <c:showLegendKey val="0"/>
          <c:showVal val="0"/>
          <c:showCatName val="0"/>
          <c:showSerName val="0"/>
          <c:showPercent val="0"/>
          <c:showBubbleSize val="0"/>
        </c:dLbls>
        <c:gapWidth val="150"/>
        <c:axId val="101665408"/>
        <c:axId val="1016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1665408"/>
        <c:axId val="101679872"/>
      </c:lineChart>
      <c:dateAx>
        <c:axId val="101665408"/>
        <c:scaling>
          <c:orientation val="minMax"/>
        </c:scaling>
        <c:delete val="1"/>
        <c:axPos val="b"/>
        <c:numFmt formatCode="ge" sourceLinked="1"/>
        <c:majorTickMark val="none"/>
        <c:minorTickMark val="none"/>
        <c:tickLblPos val="none"/>
        <c:crossAx val="101679872"/>
        <c:crosses val="autoZero"/>
        <c:auto val="1"/>
        <c:lblOffset val="100"/>
        <c:baseTimeUnit val="years"/>
      </c:dateAx>
      <c:valAx>
        <c:axId val="1016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蔵王町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12736</v>
      </c>
      <c r="AM8" s="70"/>
      <c r="AN8" s="70"/>
      <c r="AO8" s="70"/>
      <c r="AP8" s="70"/>
      <c r="AQ8" s="70"/>
      <c r="AR8" s="70"/>
      <c r="AS8" s="70"/>
      <c r="AT8" s="69">
        <f>データ!S6</f>
        <v>152.83000000000001</v>
      </c>
      <c r="AU8" s="69"/>
      <c r="AV8" s="69"/>
      <c r="AW8" s="69"/>
      <c r="AX8" s="69"/>
      <c r="AY8" s="69"/>
      <c r="AZ8" s="69"/>
      <c r="BA8" s="69"/>
      <c r="BB8" s="69">
        <f>データ!T6</f>
        <v>83.33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51.76</v>
      </c>
      <c r="Q10" s="69"/>
      <c r="R10" s="69"/>
      <c r="S10" s="69"/>
      <c r="T10" s="69"/>
      <c r="U10" s="69"/>
      <c r="V10" s="69"/>
      <c r="W10" s="69">
        <f>データ!P6</f>
        <v>108.26</v>
      </c>
      <c r="X10" s="69"/>
      <c r="Y10" s="69"/>
      <c r="Z10" s="69"/>
      <c r="AA10" s="69"/>
      <c r="AB10" s="69"/>
      <c r="AC10" s="69"/>
      <c r="AD10" s="70">
        <f>データ!Q6</f>
        <v>2862</v>
      </c>
      <c r="AE10" s="70"/>
      <c r="AF10" s="70"/>
      <c r="AG10" s="70"/>
      <c r="AH10" s="70"/>
      <c r="AI10" s="70"/>
      <c r="AJ10" s="70"/>
      <c r="AK10" s="2"/>
      <c r="AL10" s="70">
        <f>データ!U6</f>
        <v>6573</v>
      </c>
      <c r="AM10" s="70"/>
      <c r="AN10" s="70"/>
      <c r="AO10" s="70"/>
      <c r="AP10" s="70"/>
      <c r="AQ10" s="70"/>
      <c r="AR10" s="70"/>
      <c r="AS10" s="70"/>
      <c r="AT10" s="69">
        <f>データ!V6</f>
        <v>4.41</v>
      </c>
      <c r="AU10" s="69"/>
      <c r="AV10" s="69"/>
      <c r="AW10" s="69"/>
      <c r="AX10" s="69"/>
      <c r="AY10" s="69"/>
      <c r="AZ10" s="69"/>
      <c r="BA10" s="69"/>
      <c r="BB10" s="69">
        <f>データ!W6</f>
        <v>1490.48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43010</v>
      </c>
      <c r="D6" s="31">
        <f t="shared" si="3"/>
        <v>47</v>
      </c>
      <c r="E6" s="31">
        <f t="shared" si="3"/>
        <v>17</v>
      </c>
      <c r="F6" s="31">
        <f t="shared" si="3"/>
        <v>4</v>
      </c>
      <c r="G6" s="31">
        <f t="shared" si="3"/>
        <v>0</v>
      </c>
      <c r="H6" s="31" t="str">
        <f t="shared" si="3"/>
        <v>宮城県　蔵王町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51.76</v>
      </c>
      <c r="P6" s="32">
        <f t="shared" si="3"/>
        <v>108.26</v>
      </c>
      <c r="Q6" s="32">
        <f t="shared" si="3"/>
        <v>2862</v>
      </c>
      <c r="R6" s="32">
        <f t="shared" si="3"/>
        <v>12736</v>
      </c>
      <c r="S6" s="32">
        <f t="shared" si="3"/>
        <v>152.83000000000001</v>
      </c>
      <c r="T6" s="32">
        <f t="shared" si="3"/>
        <v>83.33</v>
      </c>
      <c r="U6" s="32">
        <f t="shared" si="3"/>
        <v>6573</v>
      </c>
      <c r="V6" s="32">
        <f t="shared" si="3"/>
        <v>4.41</v>
      </c>
      <c r="W6" s="32">
        <f t="shared" si="3"/>
        <v>1490.48</v>
      </c>
      <c r="X6" s="33">
        <f>IF(X7="",NA(),X7)</f>
        <v>61.82</v>
      </c>
      <c r="Y6" s="33">
        <f t="shared" ref="Y6:AG6" si="4">IF(Y7="",NA(),Y7)</f>
        <v>70.12</v>
      </c>
      <c r="Z6" s="33">
        <f t="shared" si="4"/>
        <v>70.08</v>
      </c>
      <c r="AA6" s="33">
        <f t="shared" si="4"/>
        <v>45.24</v>
      </c>
      <c r="AB6" s="33">
        <f t="shared" si="4"/>
        <v>61.1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1172.8499999999999</v>
      </c>
      <c r="BF6" s="33">
        <f t="shared" ref="BF6:BN6" si="7">IF(BF7="",NA(),BF7)</f>
        <v>1253.8399999999999</v>
      </c>
      <c r="BG6" s="33">
        <f t="shared" si="7"/>
        <v>1426.42</v>
      </c>
      <c r="BH6" s="33">
        <f t="shared" si="7"/>
        <v>2010.03</v>
      </c>
      <c r="BI6" s="33">
        <f t="shared" si="7"/>
        <v>2075.31</v>
      </c>
      <c r="BJ6" s="33">
        <f t="shared" si="7"/>
        <v>1812.65</v>
      </c>
      <c r="BK6" s="33">
        <f t="shared" si="7"/>
        <v>1764.87</v>
      </c>
      <c r="BL6" s="33">
        <f t="shared" si="7"/>
        <v>1622.51</v>
      </c>
      <c r="BM6" s="33">
        <f t="shared" si="7"/>
        <v>1569.13</v>
      </c>
      <c r="BN6" s="33">
        <f t="shared" si="7"/>
        <v>1436</v>
      </c>
      <c r="BO6" s="32" t="str">
        <f>IF(BO7="","",IF(BO7="-","【-】","【"&amp;SUBSTITUTE(TEXT(BO7,"#,##0.00"),"-","△")&amp;"】"))</f>
        <v>【1,479.31】</v>
      </c>
      <c r="BP6" s="33">
        <f>IF(BP7="",NA(),BP7)</f>
        <v>68.739999999999995</v>
      </c>
      <c r="BQ6" s="33">
        <f t="shared" ref="BQ6:BY6" si="8">IF(BQ7="",NA(),BQ7)</f>
        <v>68.55</v>
      </c>
      <c r="BR6" s="33">
        <f t="shared" si="8"/>
        <v>69.8</v>
      </c>
      <c r="BS6" s="33">
        <f t="shared" si="8"/>
        <v>70.92</v>
      </c>
      <c r="BT6" s="33">
        <f t="shared" si="8"/>
        <v>72.08</v>
      </c>
      <c r="BU6" s="33">
        <f t="shared" si="8"/>
        <v>59.35</v>
      </c>
      <c r="BV6" s="33">
        <f t="shared" si="8"/>
        <v>60.75</v>
      </c>
      <c r="BW6" s="33">
        <f t="shared" si="8"/>
        <v>62.83</v>
      </c>
      <c r="BX6" s="33">
        <f t="shared" si="8"/>
        <v>64.63</v>
      </c>
      <c r="BY6" s="33">
        <f t="shared" si="8"/>
        <v>66.56</v>
      </c>
      <c r="BZ6" s="32" t="str">
        <f>IF(BZ7="","",IF(BZ7="-","【-】","【"&amp;SUBSTITUTE(TEXT(BZ7,"#,##0.00"),"-","△")&amp;"】"))</f>
        <v>【63.50】</v>
      </c>
      <c r="CA6" s="33">
        <f>IF(CA7="",NA(),CA7)</f>
        <v>231.51</v>
      </c>
      <c r="CB6" s="33">
        <f t="shared" ref="CB6:CJ6" si="9">IF(CB7="",NA(),CB7)</f>
        <v>246.39</v>
      </c>
      <c r="CC6" s="33">
        <f t="shared" si="9"/>
        <v>235.25</v>
      </c>
      <c r="CD6" s="33">
        <f t="shared" si="9"/>
        <v>237.68</v>
      </c>
      <c r="CE6" s="33">
        <f t="shared" si="9"/>
        <v>226.83</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79.8</v>
      </c>
      <c r="CX6" s="33">
        <f t="shared" ref="CX6:DF6" si="11">IF(CX7="",NA(),CX7)</f>
        <v>80.75</v>
      </c>
      <c r="CY6" s="33">
        <f t="shared" si="11"/>
        <v>82.26</v>
      </c>
      <c r="CZ6" s="33">
        <f t="shared" si="11"/>
        <v>82.58</v>
      </c>
      <c r="DA6" s="33">
        <f t="shared" si="11"/>
        <v>83.72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43010</v>
      </c>
      <c r="D7" s="35">
        <v>47</v>
      </c>
      <c r="E7" s="35">
        <v>17</v>
      </c>
      <c r="F7" s="35">
        <v>4</v>
      </c>
      <c r="G7" s="35">
        <v>0</v>
      </c>
      <c r="H7" s="35" t="s">
        <v>96</v>
      </c>
      <c r="I7" s="35" t="s">
        <v>97</v>
      </c>
      <c r="J7" s="35" t="s">
        <v>98</v>
      </c>
      <c r="K7" s="35" t="s">
        <v>99</v>
      </c>
      <c r="L7" s="35" t="s">
        <v>100</v>
      </c>
      <c r="M7" s="36" t="s">
        <v>101</v>
      </c>
      <c r="N7" s="36" t="s">
        <v>102</v>
      </c>
      <c r="O7" s="36">
        <v>51.76</v>
      </c>
      <c r="P7" s="36">
        <v>108.26</v>
      </c>
      <c r="Q7" s="36">
        <v>2862</v>
      </c>
      <c r="R7" s="36">
        <v>12736</v>
      </c>
      <c r="S7" s="36">
        <v>152.83000000000001</v>
      </c>
      <c r="T7" s="36">
        <v>83.33</v>
      </c>
      <c r="U7" s="36">
        <v>6573</v>
      </c>
      <c r="V7" s="36">
        <v>4.41</v>
      </c>
      <c r="W7" s="36">
        <v>1490.48</v>
      </c>
      <c r="X7" s="36">
        <v>61.82</v>
      </c>
      <c r="Y7" s="36">
        <v>70.12</v>
      </c>
      <c r="Z7" s="36">
        <v>70.08</v>
      </c>
      <c r="AA7" s="36">
        <v>45.24</v>
      </c>
      <c r="AB7" s="36">
        <v>61.1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1172.8499999999999</v>
      </c>
      <c r="BF7" s="36">
        <v>1253.8399999999999</v>
      </c>
      <c r="BG7" s="36">
        <v>1426.42</v>
      </c>
      <c r="BH7" s="36">
        <v>2010.03</v>
      </c>
      <c r="BI7" s="36">
        <v>2075.31</v>
      </c>
      <c r="BJ7" s="36">
        <v>1812.65</v>
      </c>
      <c r="BK7" s="36">
        <v>1764.87</v>
      </c>
      <c r="BL7" s="36">
        <v>1622.51</v>
      </c>
      <c r="BM7" s="36">
        <v>1569.13</v>
      </c>
      <c r="BN7" s="36">
        <v>1436</v>
      </c>
      <c r="BO7" s="36">
        <v>1479.31</v>
      </c>
      <c r="BP7" s="36">
        <v>68.739999999999995</v>
      </c>
      <c r="BQ7" s="36">
        <v>68.55</v>
      </c>
      <c r="BR7" s="36">
        <v>69.8</v>
      </c>
      <c r="BS7" s="36">
        <v>70.92</v>
      </c>
      <c r="BT7" s="36">
        <v>72.08</v>
      </c>
      <c r="BU7" s="36">
        <v>59.35</v>
      </c>
      <c r="BV7" s="36">
        <v>60.75</v>
      </c>
      <c r="BW7" s="36">
        <v>62.83</v>
      </c>
      <c r="BX7" s="36">
        <v>64.63</v>
      </c>
      <c r="BY7" s="36">
        <v>66.56</v>
      </c>
      <c r="BZ7" s="36">
        <v>63.5</v>
      </c>
      <c r="CA7" s="36">
        <v>231.51</v>
      </c>
      <c r="CB7" s="36">
        <v>246.39</v>
      </c>
      <c r="CC7" s="36">
        <v>235.25</v>
      </c>
      <c r="CD7" s="36">
        <v>237.68</v>
      </c>
      <c r="CE7" s="36">
        <v>226.83</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79.8</v>
      </c>
      <c r="CX7" s="36">
        <v>80.75</v>
      </c>
      <c r="CY7" s="36">
        <v>82.26</v>
      </c>
      <c r="CZ7" s="36">
        <v>82.58</v>
      </c>
      <c r="DA7" s="36">
        <v>83.72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2016-02-03T09:00:57Z</dcterms:created>
  <dcterms:modified xsi:type="dcterms:W3CDTF">2016-02-24T09:05:41Z</dcterms:modified>
  <cp:category/>
</cp:coreProperties>
</file>