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<sst xmlns="http://schemas.openxmlformats.org/spreadsheetml/2006/main" count="221" uniqueCount="111">
  <si>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</si>
  <si>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</si>
  <si>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</si>
  <si>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</si>
  <si>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</si>
  <si>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</si>
  <si>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</si>
  <si>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</si>
  <si>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</si>
  <si>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</si>
  <si>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</si>
  <si>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</si>
  <si>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</si>
  <si>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</si>
  <si>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</si>
  <si>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</si>
  <si>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</si>
  <si>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</si>
  <si>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</si>
  <si>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</si>
  <si>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</si>
  <si>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</si>
  <si>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</si>
  <si>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</si>
  <si>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</si>
  <si>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</si>
  <si>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</si>
  <si>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</si>
  <si>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</si>
  <si>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</si>
  <si>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</si>
  <si>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</si>
  <si>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</si>
  <si>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</si>
  <si>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</si>
  <si>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</si>
  <si>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</si>
  <si>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</si>
  <si>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</si>
  <si>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</si>
  <si>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</si>
  <si>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</si>
  <si>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</si>
  <si>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</si>
  <si>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</si>
  <si>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</si>
  <si>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</si>
  <si>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</si>
  <si>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</si>
  <si>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</si>
  <si>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</si>
  <si>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</si>
  <si>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</si>
  <si>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</si>
  <si>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</si>
  <si>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</si>
  <si>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</si>
  <si>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</si>
  <si>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</si>
  <si>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</si>
  <si>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</si>
  <si>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</si>
  <si>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</si>
  <si>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</si>
  <si>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</si>
  <si>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</si>
  <si>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</si>
  <si>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</si>
  <si>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</si>
  <si>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</si>
  <si>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</si>
  <si>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</si>
  <si>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</si>
  <si>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</si>
  <si>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</si>
  <si>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</si>
  <si>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</si>
  <si>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</si>
  <si>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</si>
  <si>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</si>
  <si>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</si>
  <si>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</si>
  <si>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</si>
  <si>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</si>
  <si>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</si>
  <si>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</si>
  <si>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</si>
  <si>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</si>
  <si>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</si>
  <si>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</si>
  <si>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</si>
  <si>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</si>
  <si>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</si>
  <si>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</si>
  <si>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</si>
  <si>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</si>
  <si>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東松島市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</si>
  <si>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</si>
  <si>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</si>
  <si>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</si>
  <si>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</si>
  <si>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</si>
  <si>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</si>
  <si>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</si>
  <si>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</si>
  <si>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</si>
  <si>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</si>
  <si>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</si>
  <si>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おいては、類似団体平均値に比べ、高い数値となっているが、健全な運営のため、適正な料金改定による財源の確保、さらに効率的な施設整備と維持管理による事業費の抑制に取り組んでいく。また、農業集落排水事業の目的でもある水質汚濁による農業被害の解消や公共用水域の水質保全、生活環境の改善のため、水洗化率の向上に取り組んでいく。</t>
    <rPh sb="24" eb="25">
      <t>タカ</t>
    </rPh>
    <rPh sb="26" eb="28">
      <t>スウチ</t>
    </rPh>
    <rPh sb="87" eb="88">
      <t>ト</t>
    </rPh>
    <rPh sb="89" eb="90">
      <t>ク</t>
    </rPh>
    <rPh sb="98" eb="100">
      <t>ノウギョウ</t>
    </rPh>
    <rPh sb="100" eb="102">
      <t>シュウラク</t>
    </rPh>
    <rPh sb="102" eb="104">
      <t>ハイスイ</t>
    </rPh>
    <phoneticPr fontId="4"/>
  </si>
  <si>
    <t>　下水道施設の年数の経過とともに、劣化や老朽化が原因で処理機能の低下も考えられる。適切な維持管理に加えて、長寿命化対策を含めた計画的な改築の推進に取り組んでいく。</t>
    <phoneticPr fontId="4"/>
  </si>
  <si>
    <t>　収益的収支比率は、92.55％で単年度の収支が赤字であることを示している。料金改定による適正な使用料収入やコスト削減による維持管理費の抑制などに取り組んでいく。
　企業債残高対事業規模比率は、類似団体平均値に比べ、高い数値となっている。下水道計画をより効率的なものへ見直しを進める必要がある。　
　経費回収率は、81.39％で汚水処理に係る費用が使用料ですべて賄えていない状況にある。料金改定による適正な使用料収入やコスト削減による維持管理費の抑制などに取り組んでいく。
　汚水処理原価は、類似団体平均値に比べ、低い数値となっている。コスト削減による維持管理費の抑制や接続率の向上に取り組んでいく。
　施設利用率は、類似団体平均値に比べ、高い数値となっており、効率的な施設利用が行われている。
　水洗化率は、91.77％で高い数値となっているが、水質汚濁による農業被害の解消等や使用料収入の確保の観点から市報やＰＲイベントを実施するなどし広く市民に周知を図り、更なる水洗化率向上に取り組んでいく。</t>
    <rPh sb="164" eb="166">
      <t>オスイ</t>
    </rPh>
    <rPh sb="166" eb="168">
      <t>ショリ</t>
    </rPh>
    <rPh sb="169" eb="170">
      <t>カカ</t>
    </rPh>
    <rPh sb="171" eb="173">
      <t>ヒヨウ</t>
    </rPh>
    <rPh sb="174" eb="177">
      <t>シヨウリョウ</t>
    </rPh>
    <rPh sb="181" eb="182">
      <t>マカナ</t>
    </rPh>
    <rPh sb="187" eb="189">
      <t>ジョウキョウ</t>
    </rPh>
    <rPh sb="257" eb="258">
      <t>ヒク</t>
    </rPh>
    <rPh sb="285" eb="287">
      <t>セツゾク</t>
    </rPh>
    <rPh sb="287" eb="288">
      <t>リツ</t>
    </rPh>
    <rPh sb="289" eb="291">
      <t>コウジョウ</t>
    </rPh>
    <rPh sb="292" eb="293">
      <t>ト</t>
    </rPh>
    <rPh sb="294" eb="295">
      <t>ク</t>
    </rPh>
    <rPh sb="362" eb="363">
      <t>タカ</t>
    </rPh>
    <rPh sb="364" eb="366">
      <t>スウチ</t>
    </rPh>
    <rPh sb="388" eb="389">
      <t>トウ</t>
    </rPh>
    <rPh sb="431" eb="432">
      <t>サラ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</si>
</sst>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014336"/>
        <c:axId val="1000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0014336"/>
        <c:axId val="100028800"/>
      </c:lineChart>
      <c:dateAx>
        <c:axId val="100014336"/>
        <c:scaling>
          <c:orientation val="minMax"/>
        </c:scaling>
        <c:delete val="1"/>
        <c:axPos val="b"/>
        <c:numFmt formatCode="ge" sourceLinked="1"/>
        <c:majorTickMark val="none"/>
        <c:minorTickMark val="none"/>
        <c:tickLblPos val="none"/>
        <c:crossAx val="100028800"/>
        <c:crosses val="autoZero"/>
        <c:auto val="1"/>
        <c:lblOffset val="100"/>
        <c:baseTimeUnit val="years"/>
      </c:dateAx>
      <c:valAx>
        <c:axId val="1000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43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60.37</c:v>
                </c:pt>
                <c:pt idx="1">
                  <c:v>57.86</c:v>
                </c:pt>
                <c:pt idx="2">
                  <c:v>60.84</c:v>
                </c:pt>
                <c:pt idx="3">
                  <c:v>59.07</c:v>
                </c:pt>
                <c:pt idx="4">
                  <c:v>62.23</c:v>
                </c:pt>
              </c:numCache>
            </c:numRef>
          </c:val>
        </c:ser>
        <c:dLbls>
          <c:showLegendKey val="0"/>
          <c:showVal val="0"/>
          <c:showCatName val="0"/>
          <c:showSerName val="0"/>
          <c:showPercent val="0"/>
          <c:showBubbleSize val="0"/>
        </c:dLbls>
        <c:gapWidth val="150"/>
        <c:axId val="106969728"/>
        <c:axId val="1069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106969728"/>
        <c:axId val="106971904"/>
      </c:lineChart>
      <c:dateAx>
        <c:axId val="106969728"/>
        <c:scaling>
          <c:orientation val="minMax"/>
        </c:scaling>
        <c:delete val="1"/>
        <c:axPos val="b"/>
        <c:numFmt formatCode="ge" sourceLinked="1"/>
        <c:majorTickMark val="none"/>
        <c:minorTickMark val="none"/>
        <c:tickLblPos val="none"/>
        <c:crossAx val="106971904"/>
        <c:crosses val="autoZero"/>
        <c:auto val="1"/>
        <c:lblOffset val="100"/>
        <c:baseTimeUnit val="years"/>
      </c:dateAx>
      <c:valAx>
        <c:axId val="1069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90.68</c:v>
                </c:pt>
                <c:pt idx="1">
                  <c:v>90.4</c:v>
                </c:pt>
                <c:pt idx="2">
                  <c:v>90.2</c:v>
                </c:pt>
                <c:pt idx="3">
                  <c:v>90.94</c:v>
                </c:pt>
                <c:pt idx="4">
                  <c:v>91.77</c:v>
                </c:pt>
              </c:numCache>
            </c:numRef>
          </c:val>
        </c:ser>
        <c:dLbls>
          <c:showLegendKey val="0"/>
          <c:showVal val="0"/>
          <c:showCatName val="0"/>
          <c:showSerName val="0"/>
          <c:showPercent val="0"/>
          <c:showBubbleSize val="0"/>
        </c:dLbls>
        <c:gapWidth val="150"/>
        <c:axId val="107010304"/>
        <c:axId val="1070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7010304"/>
        <c:axId val="107016576"/>
      </c:lineChart>
      <c:dateAx>
        <c:axId val="107010304"/>
        <c:scaling>
          <c:orientation val="minMax"/>
        </c:scaling>
        <c:delete val="1"/>
        <c:axPos val="b"/>
        <c:numFmt formatCode="ge" sourceLinked="1"/>
        <c:majorTickMark val="none"/>
        <c:minorTickMark val="none"/>
        <c:tickLblPos val="none"/>
        <c:crossAx val="107016576"/>
        <c:crosses val="autoZero"/>
        <c:auto val="1"/>
        <c:lblOffset val="100"/>
        <c:baseTimeUnit val="years"/>
      </c:dateAx>
      <c:valAx>
        <c:axId val="1070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94.41</c:v>
                </c:pt>
                <c:pt idx="1">
                  <c:v>86.03</c:v>
                </c:pt>
                <c:pt idx="2">
                  <c:v>88.1</c:v>
                </c:pt>
                <c:pt idx="3">
                  <c:v>68.489999999999995</c:v>
                </c:pt>
                <c:pt idx="4">
                  <c:v>92.55</c:v>
                </c:pt>
              </c:numCache>
            </c:numRef>
          </c:val>
        </c:ser>
        <c:dLbls>
          <c:showLegendKey val="0"/>
          <c:showVal val="0"/>
          <c:showCatName val="0"/>
          <c:showSerName val="0"/>
          <c:showPercent val="0"/>
          <c:showBubbleSize val="0"/>
        </c:dLbls>
        <c:gapWidth val="150"/>
        <c:axId val="100059008"/>
        <c:axId val="1000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059008"/>
        <c:axId val="100061184"/>
      </c:lineChart>
      <c:dateAx>
        <c:axId val="100059008"/>
        <c:scaling>
          <c:orientation val="minMax"/>
        </c:scaling>
        <c:delete val="1"/>
        <c:axPos val="b"/>
        <c:numFmt formatCode="ge" sourceLinked="1"/>
        <c:majorTickMark val="none"/>
        <c:minorTickMark val="none"/>
        <c:tickLblPos val="none"/>
        <c:crossAx val="100061184"/>
        <c:crosses val="autoZero"/>
        <c:auto val="1"/>
        <c:lblOffset val="100"/>
        <c:baseTimeUnit val="years"/>
      </c:dateAx>
      <c:valAx>
        <c:axId val="1000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06080"/>
        <c:axId val="1002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06080"/>
        <c:axId val="100208000"/>
      </c:lineChart>
      <c:dateAx>
        <c:axId val="100206080"/>
        <c:scaling>
          <c:orientation val="minMax"/>
        </c:scaling>
        <c:delete val="1"/>
        <c:axPos val="b"/>
        <c:numFmt formatCode="ge" sourceLinked="1"/>
        <c:majorTickMark val="none"/>
        <c:minorTickMark val="none"/>
        <c:tickLblPos val="none"/>
        <c:crossAx val="100208000"/>
        <c:crosses val="autoZero"/>
        <c:auto val="1"/>
        <c:lblOffset val="100"/>
        <c:baseTimeUnit val="years"/>
      </c:dateAx>
      <c:valAx>
        <c:axId val="1002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54848"/>
        <c:axId val="1002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54848"/>
        <c:axId val="100256768"/>
      </c:lineChart>
      <c:dateAx>
        <c:axId val="100254848"/>
        <c:scaling>
          <c:orientation val="minMax"/>
        </c:scaling>
        <c:delete val="1"/>
        <c:axPos val="b"/>
        <c:numFmt formatCode="ge" sourceLinked="1"/>
        <c:majorTickMark val="none"/>
        <c:minorTickMark val="none"/>
        <c:tickLblPos val="none"/>
        <c:crossAx val="100256768"/>
        <c:crosses val="autoZero"/>
        <c:auto val="1"/>
        <c:lblOffset val="100"/>
        <c:baseTimeUnit val="years"/>
      </c:dateAx>
      <c:valAx>
        <c:axId val="1002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378112"/>
        <c:axId val="1023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378112"/>
        <c:axId val="102388480"/>
      </c:lineChart>
      <c:dateAx>
        <c:axId val="102378112"/>
        <c:scaling>
          <c:orientation val="minMax"/>
        </c:scaling>
        <c:delete val="1"/>
        <c:axPos val="b"/>
        <c:numFmt formatCode="ge" sourceLinked="1"/>
        <c:majorTickMark val="none"/>
        <c:minorTickMark val="none"/>
        <c:tickLblPos val="none"/>
        <c:crossAx val="102388480"/>
        <c:crosses val="autoZero"/>
        <c:auto val="1"/>
        <c:lblOffset val="100"/>
        <c:baseTimeUnit val="years"/>
      </c:dateAx>
      <c:valAx>
        <c:axId val="1023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10880"/>
        <c:axId val="1024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10880"/>
        <c:axId val="102429440"/>
      </c:lineChart>
      <c:dateAx>
        <c:axId val="102410880"/>
        <c:scaling>
          <c:orientation val="minMax"/>
        </c:scaling>
        <c:delete val="1"/>
        <c:axPos val="b"/>
        <c:numFmt formatCode="ge" sourceLinked="1"/>
        <c:majorTickMark val="none"/>
        <c:minorTickMark val="none"/>
        <c:tickLblPos val="none"/>
        <c:crossAx val="102429440"/>
        <c:crosses val="autoZero"/>
        <c:auto val="1"/>
        <c:lblOffset val="100"/>
        <c:baseTimeUnit val="years"/>
      </c:dateAx>
      <c:valAx>
        <c:axId val="1024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142</c:v>
                </c:pt>
                <c:pt idx="1">
                  <c:v>287.66000000000003</c:v>
                </c:pt>
                <c:pt idx="2">
                  <c:v>247.59</c:v>
                </c:pt>
                <c:pt idx="3">
                  <c:v>254.66</c:v>
                </c:pt>
                <c:pt idx="4">
                  <c:v>1653.79</c:v>
                </c:pt>
              </c:numCache>
            </c:numRef>
          </c:val>
        </c:ser>
        <c:dLbls>
          <c:showLegendKey val="0"/>
          <c:showVal val="0"/>
          <c:showCatName val="0"/>
          <c:showSerName val="0"/>
          <c:showPercent val="0"/>
          <c:showBubbleSize val="0"/>
        </c:dLbls>
        <c:gapWidth val="150"/>
        <c:axId val="102592896"/>
        <c:axId val="1025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2592896"/>
        <c:axId val="102594816"/>
      </c:lineChart>
      <c:dateAx>
        <c:axId val="102592896"/>
        <c:scaling>
          <c:orientation val="minMax"/>
        </c:scaling>
        <c:delete val="1"/>
        <c:axPos val="b"/>
        <c:numFmt formatCode="ge" sourceLinked="1"/>
        <c:majorTickMark val="none"/>
        <c:minorTickMark val="none"/>
        <c:tickLblPos val="none"/>
        <c:crossAx val="102594816"/>
        <c:crosses val="autoZero"/>
        <c:auto val="1"/>
        <c:lblOffset val="100"/>
        <c:baseTimeUnit val="years"/>
      </c:dateAx>
      <c:valAx>
        <c:axId val="1025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79.13</c:v>
                </c:pt>
                <c:pt idx="1">
                  <c:v>61.95</c:v>
                </c:pt>
                <c:pt idx="2">
                  <c:v>77.69</c:v>
                </c:pt>
                <c:pt idx="3">
                  <c:v>75.680000000000007</c:v>
                </c:pt>
                <c:pt idx="4">
                  <c:v>81.39</c:v>
                </c:pt>
              </c:numCache>
            </c:numRef>
          </c:val>
        </c:ser>
        <c:dLbls>
          <c:showLegendKey val="0"/>
          <c:showVal val="0"/>
          <c:showCatName val="0"/>
          <c:showSerName val="0"/>
          <c:showPercent val="0"/>
          <c:showBubbleSize val="0"/>
        </c:dLbls>
        <c:gapWidth val="150"/>
        <c:axId val="102633472"/>
        <c:axId val="1026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2633472"/>
        <c:axId val="102635392"/>
      </c:lineChart>
      <c:dateAx>
        <c:axId val="102633472"/>
        <c:scaling>
          <c:orientation val="minMax"/>
        </c:scaling>
        <c:delete val="1"/>
        <c:axPos val="b"/>
        <c:numFmt formatCode="ge" sourceLinked="1"/>
        <c:majorTickMark val="none"/>
        <c:minorTickMark val="none"/>
        <c:tickLblPos val="none"/>
        <c:crossAx val="102635392"/>
        <c:crosses val="autoZero"/>
        <c:auto val="1"/>
        <c:lblOffset val="100"/>
        <c:baseTimeUnit val="years"/>
      </c:dateAx>
      <c:valAx>
        <c:axId val="1026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217.97</c:v>
                </c:pt>
                <c:pt idx="1">
                  <c:v>271.81</c:v>
                </c:pt>
                <c:pt idx="2">
                  <c:v>226.86</c:v>
                </c:pt>
                <c:pt idx="3">
                  <c:v>229.73</c:v>
                </c:pt>
                <c:pt idx="4">
                  <c:v>220.74</c:v>
                </c:pt>
              </c:numCache>
            </c:numRef>
          </c:val>
        </c:ser>
        <c:dLbls>
          <c:showLegendKey val="0"/>
          <c:showVal val="0"/>
          <c:showCatName val="0"/>
          <c:showSerName val="0"/>
          <c:showPercent val="0"/>
          <c:showBubbleSize val="0"/>
        </c:dLbls>
        <c:gapWidth val="150"/>
        <c:axId val="102652928"/>
        <c:axId val="1026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2652928"/>
        <c:axId val="102675584"/>
      </c:lineChart>
      <c:dateAx>
        <c:axId val="102652928"/>
        <c:scaling>
          <c:orientation val="minMax"/>
        </c:scaling>
        <c:delete val="1"/>
        <c:axPos val="b"/>
        <c:numFmt formatCode="ge" sourceLinked="1"/>
        <c:majorTickMark val="none"/>
        <c:minorTickMark val="none"/>
        <c:tickLblPos val="none"/>
        <c:crossAx val="102675584"/>
        <c:crosses val="autoZero"/>
        <c:auto val="1"/>
        <c:lblOffset val="100"/>
        <c:baseTimeUnit val="years"/>
      </c:dateAx>
      <c:valAx>
        <c:axId val="1026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東松島市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40201</v>
      </c>
      <c r="AM8" s="47"/>
      <c r="AN8" s="47"/>
      <c r="AO8" s="47"/>
      <c r="AP8" s="47"/>
      <c r="AQ8" s="47"/>
      <c r="AR8" s="47"/>
      <c r="AS8" s="47"/>
      <c r="AT8" s="43">
        <f>データ!S6</f>
        <v>101.36</v>
      </c>
      <c r="AU8" s="43"/>
      <c r="AV8" s="43"/>
      <c r="AW8" s="43"/>
      <c r="AX8" s="43"/>
      <c r="AY8" s="43"/>
      <c r="AZ8" s="43"/>
      <c r="BA8" s="43"/>
      <c r="BB8" s="43">
        <f>データ!T6</f>
        <v>396.62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7.6</v>
      </c>
      <c r="Q10" s="43"/>
      <c r="R10" s="43"/>
      <c r="S10" s="43"/>
      <c r="T10" s="43"/>
      <c r="U10" s="43"/>
      <c r="V10" s="43"/>
      <c r="W10" s="43">
        <f>データ!P6</f>
        <v>98.25</v>
      </c>
      <c r="X10" s="43"/>
      <c r="Y10" s="43"/>
      <c r="Z10" s="43"/>
      <c r="AA10" s="43"/>
      <c r="AB10" s="43"/>
      <c r="AC10" s="43"/>
      <c r="AD10" s="47">
        <f>データ!Q6</f>
        <v>3232</v>
      </c>
      <c r="AE10" s="47"/>
      <c r="AF10" s="47"/>
      <c r="AG10" s="47"/>
      <c r="AH10" s="47"/>
      <c r="AI10" s="47"/>
      <c r="AJ10" s="47"/>
      <c r="AK10" s="2"/>
      <c r="AL10" s="47">
        <f>データ!U6</f>
        <v>3049</v>
      </c>
      <c r="AM10" s="47"/>
      <c r="AN10" s="47"/>
      <c r="AO10" s="47"/>
      <c r="AP10" s="47"/>
      <c r="AQ10" s="47"/>
      <c r="AR10" s="47"/>
      <c r="AS10" s="47"/>
      <c r="AT10" s="43">
        <f>データ!V6</f>
        <v>2.91</v>
      </c>
      <c r="AU10" s="43"/>
      <c r="AV10" s="43"/>
      <c r="AW10" s="43"/>
      <c r="AX10" s="43"/>
      <c r="AY10" s="43"/>
      <c r="AZ10" s="43"/>
      <c r="BA10" s="43"/>
      <c r="BB10" s="43">
        <f>データ!W6</f>
        <v>1047.77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42145</v>
      </c>
      <c r="D6" s="31">
        <f t="shared" si="3"/>
        <v>47</v>
      </c>
      <c r="E6" s="31">
        <f t="shared" si="3"/>
        <v>17</v>
      </c>
      <c r="F6" s="31">
        <f t="shared" si="3"/>
        <v>5</v>
      </c>
      <c r="G6" s="31">
        <f t="shared" si="3"/>
        <v>0</v>
      </c>
      <c r="H6" s="31" t="str">
        <f t="shared" si="3"/>
        <v>宮城県　東松島市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7.6</v>
      </c>
      <c r="P6" s="32">
        <f t="shared" si="3"/>
        <v>98.25</v>
      </c>
      <c r="Q6" s="32">
        <f t="shared" si="3"/>
        <v>3232</v>
      </c>
      <c r="R6" s="32">
        <f t="shared" si="3"/>
        <v>40201</v>
      </c>
      <c r="S6" s="32">
        <f t="shared" si="3"/>
        <v>101.36</v>
      </c>
      <c r="T6" s="32">
        <f t="shared" si="3"/>
        <v>396.62</v>
      </c>
      <c r="U6" s="32">
        <f t="shared" si="3"/>
        <v>3049</v>
      </c>
      <c r="V6" s="32">
        <f t="shared" si="3"/>
        <v>2.91</v>
      </c>
      <c r="W6" s="32">
        <f t="shared" si="3"/>
        <v>1047.77</v>
      </c>
      <c r="X6" s="33">
        <f>IF(X7="",NA(),X7)</f>
        <v>94.41</v>
      </c>
      <c r="Y6" s="33">
        <f t="shared" ref="Y6:AG6" si="4">IF(Y7="",NA(),Y7)</f>
        <v>86.03</v>
      </c>
      <c r="Z6" s="33">
        <f t="shared" si="4"/>
        <v>88.1</v>
      </c>
      <c r="AA6" s="33">
        <f t="shared" si="4"/>
        <v>68.489999999999995</v>
      </c>
      <c r="AB6" s="33">
        <f t="shared" si="4"/>
        <v>92.55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142</v>
      </c>
      <c r="BF6" s="33">
        <f t="shared" ref="BF6:BN6" si="7">IF(BF7="",NA(),BF7)</f>
        <v>287.66000000000003</v>
      </c>
      <c r="BG6" s="33">
        <f t="shared" si="7"/>
        <v>247.59</v>
      </c>
      <c r="BH6" s="33">
        <f t="shared" si="7"/>
        <v>254.66</v>
      </c>
      <c r="BI6" s="33">
        <f t="shared" si="7"/>
        <v>1653.79</v>
      </c>
      <c r="BJ6" s="33">
        <f t="shared" si="7"/>
        <v>1267.26</v>
      </c>
      <c r="BK6" s="33">
        <f t="shared" si="7"/>
        <v>1239.2</v>
      </c>
      <c r="BL6" s="33">
        <f t="shared" si="7"/>
        <v>1197.82</v>
      </c>
      <c r="BM6" s="33">
        <f t="shared" si="7"/>
        <v>1126.77</v>
      </c>
      <c r="BN6" s="33">
        <f t="shared" si="7"/>
        <v>1044.8</v>
      </c>
      <c r="BO6" s="32" t="str">
        <f>IF(BO7="","",IF(BO7="-","【-】","【"&amp;SUBSTITUTE(TEXT(BO7,"#,##0.00"),"-","△")&amp;"】"))</f>
        <v>【992.47】</v>
      </c>
      <c r="BP6" s="33">
        <f>IF(BP7="",NA(),BP7)</f>
        <v>79.13</v>
      </c>
      <c r="BQ6" s="33">
        <f t="shared" ref="BQ6:BY6" si="8">IF(BQ7="",NA(),BQ7)</f>
        <v>61.95</v>
      </c>
      <c r="BR6" s="33">
        <f t="shared" si="8"/>
        <v>77.69</v>
      </c>
      <c r="BS6" s="33">
        <f t="shared" si="8"/>
        <v>75.680000000000007</v>
      </c>
      <c r="BT6" s="33">
        <f t="shared" si="8"/>
        <v>81.39</v>
      </c>
      <c r="BU6" s="33">
        <f t="shared" si="8"/>
        <v>53.42</v>
      </c>
      <c r="BV6" s="33">
        <f t="shared" si="8"/>
        <v>51.56</v>
      </c>
      <c r="BW6" s="33">
        <f t="shared" si="8"/>
        <v>51.03</v>
      </c>
      <c r="BX6" s="33">
        <f t="shared" si="8"/>
        <v>50.9</v>
      </c>
      <c r="BY6" s="33">
        <f t="shared" si="8"/>
        <v>50.82</v>
      </c>
      <c r="BZ6" s="32" t="str">
        <f>IF(BZ7="","",IF(BZ7="-","【-】","【"&amp;SUBSTITUTE(TEXT(BZ7,"#,##0.00"),"-","△")&amp;"】"))</f>
        <v>【51.49】</v>
      </c>
      <c r="CA6" s="33">
        <f>IF(CA7="",NA(),CA7)</f>
        <v>217.97</v>
      </c>
      <c r="CB6" s="33">
        <f t="shared" ref="CB6:CJ6" si="9">IF(CB7="",NA(),CB7)</f>
        <v>271.81</v>
      </c>
      <c r="CC6" s="33">
        <f t="shared" si="9"/>
        <v>226.86</v>
      </c>
      <c r="CD6" s="33">
        <f t="shared" si="9"/>
        <v>229.73</v>
      </c>
      <c r="CE6" s="33">
        <f t="shared" si="9"/>
        <v>220.74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60.37</v>
      </c>
      <c r="CM6" s="33">
        <f t="shared" ref="CM6:CU6" si="10">IF(CM7="",NA(),CM7)</f>
        <v>57.86</v>
      </c>
      <c r="CN6" s="33">
        <f t="shared" si="10"/>
        <v>60.84</v>
      </c>
      <c r="CO6" s="33">
        <f t="shared" si="10"/>
        <v>59.07</v>
      </c>
      <c r="CP6" s="33">
        <f t="shared" si="10"/>
        <v>62.23</v>
      </c>
      <c r="CQ6" s="33">
        <f t="shared" si="10"/>
        <v>54.23</v>
      </c>
      <c r="CR6" s="33">
        <f t="shared" si="10"/>
        <v>55.49</v>
      </c>
      <c r="CS6" s="33">
        <f t="shared" si="10"/>
        <v>54.99</v>
      </c>
      <c r="CT6" s="33">
        <f t="shared" si="10"/>
        <v>54.36</v>
      </c>
      <c r="CU6" s="33">
        <f t="shared" si="10"/>
        <v>53.52</v>
      </c>
      <c r="CV6" s="32" t="str">
        <f>IF(CV7="","",IF(CV7="-","【-】","【"&amp;SUBSTITUTE(TEXT(CV7,"#,##0.00"),"-","△")&amp;"】"))</f>
        <v>【53.65】</v>
      </c>
      <c r="CW6" s="33">
        <f>IF(CW7="",NA(),CW7)</f>
        <v>90.68</v>
      </c>
      <c r="CX6" s="33">
        <f t="shared" ref="CX6:DF6" si="11">IF(CX7="",NA(),CX7)</f>
        <v>90.4</v>
      </c>
      <c r="CY6" s="33">
        <f t="shared" si="11"/>
        <v>90.2</v>
      </c>
      <c r="CZ6" s="33">
        <f t="shared" si="11"/>
        <v>90.94</v>
      </c>
      <c r="DA6" s="33">
        <f t="shared" si="11"/>
        <v>91.77</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42145</v>
      </c>
      <c r="D7" s="35">
        <v>47</v>
      </c>
      <c r="E7" s="35">
        <v>17</v>
      </c>
      <c r="F7" s="35">
        <v>5</v>
      </c>
      <c r="G7" s="35">
        <v>0</v>
      </c>
      <c r="H7" s="35" t="s">
        <v>96</v>
      </c>
      <c r="I7" s="35" t="s">
        <v>97</v>
      </c>
      <c r="J7" s="35" t="s">
        <v>98</v>
      </c>
      <c r="K7" s="35" t="s">
        <v>99</v>
      </c>
      <c r="L7" s="35" t="s">
        <v>100</v>
      </c>
      <c r="M7" s="36" t="s">
        <v>101</v>
      </c>
      <c r="N7" s="36" t="s">
        <v>102</v>
      </c>
      <c r="O7" s="36">
        <v>7.6</v>
      </c>
      <c r="P7" s="36">
        <v>98.25</v>
      </c>
      <c r="Q7" s="36">
        <v>3232</v>
      </c>
      <c r="R7" s="36">
        <v>40201</v>
      </c>
      <c r="S7" s="36">
        <v>101.36</v>
      </c>
      <c r="T7" s="36">
        <v>396.62</v>
      </c>
      <c r="U7" s="36">
        <v>3049</v>
      </c>
      <c r="V7" s="36">
        <v>2.91</v>
      </c>
      <c r="W7" s="36">
        <v>1047.77</v>
      </c>
      <c r="X7" s="36">
        <v>94.41</v>
      </c>
      <c r="Y7" s="36">
        <v>86.03</v>
      </c>
      <c r="Z7" s="36">
        <v>88.1</v>
      </c>
      <c r="AA7" s="36">
        <v>68.489999999999995</v>
      </c>
      <c r="AB7" s="36">
        <v>92.55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142</v>
      </c>
      <c r="BF7" s="36">
        <v>287.66000000000003</v>
      </c>
      <c r="BG7" s="36">
        <v>247.59</v>
      </c>
      <c r="BH7" s="36">
        <v>254.66</v>
      </c>
      <c r="BI7" s="36">
        <v>1653.79</v>
      </c>
      <c r="BJ7" s="36">
        <v>1267.26</v>
      </c>
      <c r="BK7" s="36">
        <v>1239.2</v>
      </c>
      <c r="BL7" s="36">
        <v>1197.82</v>
      </c>
      <c r="BM7" s="36">
        <v>1126.77</v>
      </c>
      <c r="BN7" s="36">
        <v>1044.8</v>
      </c>
      <c r="BO7" s="36">
        <v>992.47</v>
      </c>
      <c r="BP7" s="36">
        <v>79.13</v>
      </c>
      <c r="BQ7" s="36">
        <v>61.95</v>
      </c>
      <c r="BR7" s="36">
        <v>77.69</v>
      </c>
      <c r="BS7" s="36">
        <v>75.680000000000007</v>
      </c>
      <c r="BT7" s="36">
        <v>81.39</v>
      </c>
      <c r="BU7" s="36">
        <v>53.42</v>
      </c>
      <c r="BV7" s="36">
        <v>51.56</v>
      </c>
      <c r="BW7" s="36">
        <v>51.03</v>
      </c>
      <c r="BX7" s="36">
        <v>50.9</v>
      </c>
      <c r="BY7" s="36">
        <v>50.82</v>
      </c>
      <c r="BZ7" s="36">
        <v>51.49</v>
      </c>
      <c r="CA7" s="36">
        <v>217.97</v>
      </c>
      <c r="CB7" s="36">
        <v>271.81</v>
      </c>
      <c r="CC7" s="36">
        <v>226.86</v>
      </c>
      <c r="CD7" s="36">
        <v>229.73</v>
      </c>
      <c r="CE7" s="36">
        <v>220.74</v>
      </c>
      <c r="CF7" s="36">
        <v>269.12</v>
      </c>
      <c r="CG7" s="36">
        <v>283.26</v>
      </c>
      <c r="CH7" s="36">
        <v>289.60000000000002</v>
      </c>
      <c r="CI7" s="36">
        <v>293.27</v>
      </c>
      <c r="CJ7" s="36">
        <v>300.52</v>
      </c>
      <c r="CK7" s="36">
        <v>295.10000000000002</v>
      </c>
      <c r="CL7" s="36">
        <v>60.37</v>
      </c>
      <c r="CM7" s="36">
        <v>57.86</v>
      </c>
      <c r="CN7" s="36">
        <v>60.84</v>
      </c>
      <c r="CO7" s="36">
        <v>59.07</v>
      </c>
      <c r="CP7" s="36">
        <v>62.23</v>
      </c>
      <c r="CQ7" s="36">
        <v>54.23</v>
      </c>
      <c r="CR7" s="36">
        <v>55.49</v>
      </c>
      <c r="CS7" s="36">
        <v>54.99</v>
      </c>
      <c r="CT7" s="36">
        <v>54.36</v>
      </c>
      <c r="CU7" s="36">
        <v>53.52</v>
      </c>
      <c r="CV7" s="36">
        <v>53.65</v>
      </c>
      <c r="CW7" s="36">
        <v>90.68</v>
      </c>
      <c r="CX7" s="36">
        <v>90.4</v>
      </c>
      <c r="CY7" s="36">
        <v>90.2</v>
      </c>
      <c r="CZ7" s="36">
        <v>90.94</v>
      </c>
      <c r="DA7" s="36">
        <v>91.77</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2016-02-05T01:43:38Z</cp:lastPrinted>
  <dcterms:created xsi:type="dcterms:W3CDTF">2016-01-14T10:55:58Z</dcterms:created>
  <dcterms:modified xsi:type="dcterms:W3CDTF">2016-02-24T08:38:13Z</dcterms:modified>
  <cp:category/>
</cp:coreProperties>
</file>