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R6" i="5"/>
  <c r="Q6" i="5"/>
  <c r="P6" i="5"/>
  <c r="W10" i="4" s="1"/>
  <c r="O6" i="5"/>
  <c r="N6" i="5"/>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P10" i="4"/>
  <c r="I10" i="4"/>
  <c r="B10" i="4"/>
  <c r="AT8" i="4"/>
  <c r="AL8" i="4"/>
  <c r="P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<sst xmlns="http://schemas.openxmlformats.org/spreadsheetml/2006/main" count="220" uniqueCount="110">
  <si>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</si>
  <si>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</si>
  <si>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</si>
  <si>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</si>
  <si>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</si>
  <si>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</si>
  <si>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</si>
  <si>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</si>
  <si>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</si>
  <si>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</si>
  <si>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</si>
  <si>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</si>
  <si>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</si>
  <si>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</si>
  <si>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</si>
  <si>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</si>
  <si>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</si>
  <si>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</si>
  <si>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</si>
  <si>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</si>
  <si>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</si>
  <si>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</si>
  <si>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</si>
  <si>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</si>
  <si>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</si>
  <si>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</si>
  <si>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</si>
  <si>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</si>
  <si>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</si>
  <si>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</si>
  <si>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</si>
  <si>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</si>
  <si>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</si>
  <si>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</si>
  <si>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</si>
  <si>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</si>
  <si>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</si>
  <si>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</si>
  <si>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</si>
  <si>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</si>
  <si>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</si>
  <si>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</si>
  <si>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</si>
  <si>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</si>
  <si>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</si>
  <si>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</si>
  <si>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</si>
  <si>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</si>
  <si>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</si>
  <si>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</si>
  <si>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</si>
  <si>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</si>
  <si>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</si>
  <si>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</si>
  <si>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</si>
  <si>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</si>
  <si>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</si>
  <si>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</si>
  <si>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</si>
  <si>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</si>
  <si>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</si>
  <si>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</si>
  <si>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</si>
  <si>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</si>
  <si>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</si>
  <si>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</si>
  <si>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</si>
  <si>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</si>
  <si>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</si>
  <si>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</si>
  <si>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</si>
  <si>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</si>
  <si>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</si>
  <si>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</si>
  <si>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</si>
  <si>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</si>
  <si>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</si>
  <si>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</si>
  <si>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</si>
  <si>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</si>
  <si>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</si>
  <si>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</si>
  <si>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</si>
  <si>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</si>
  <si>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</si>
  <si>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</si>
  <si>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</si>
  <si>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</si>
  <si>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</si>
  <si>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</si>
  <si>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</si>
  <si>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</si>
  <si>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</si>
  <si>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</si>
  <si>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</si>
  <si>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</si>
  <si>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名取市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</si>
  <si>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</si>
  <si>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</si>
  <si>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</si>
  <si>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</si>
  <si>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</si>
  <si>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</si>
  <si>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</si>
  <si>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</si>
  <si>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</si>
  <si>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</si>
  <si>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11年開設のためまだ本格的に老朽化対策が必要であるとは認識していないが、東日本大震災の影響が時間経過とともに徐々に及んできている可能性があるので不明水対策を講じながら必要とあれば対応していきたい。</t>
    <rPh sb="0" eb="2">
      <t>ヘイセイ</t>
    </rPh>
    <rPh sb="4" eb="5">
      <t>ネン</t>
    </rPh>
    <rPh sb="5" eb="7">
      <t>カイセツ</t>
    </rPh>
    <rPh sb="12" eb="15">
      <t>ホンカクテキ</t>
    </rPh>
    <rPh sb="16" eb="19">
      <t>ロウキュウカ</t>
    </rPh>
    <rPh sb="19" eb="21">
      <t>タイサク</t>
    </rPh>
    <rPh sb="22" eb="24">
      <t>ヒツヨウ</t>
    </rPh>
    <rPh sb="29" eb="31">
      <t>ニンシキ</t>
    </rPh>
    <rPh sb="38" eb="39">
      <t>ヒガシ</t>
    </rPh>
    <rPh sb="39" eb="41">
      <t>ニホン</t>
    </rPh>
    <rPh sb="41" eb="44">
      <t>ダイシンサイ</t>
    </rPh>
    <rPh sb="45" eb="47">
      <t>エイキョウ</t>
    </rPh>
    <rPh sb="48" eb="50">
      <t>ジカン</t>
    </rPh>
    <rPh sb="50" eb="52">
      <t>ケイカ</t>
    </rPh>
    <rPh sb="56" eb="58">
      <t>ジョジョ</t>
    </rPh>
    <rPh sb="59" eb="60">
      <t>オヨ</t>
    </rPh>
    <rPh sb="66" eb="69">
      <t>カノウセイ</t>
    </rPh>
    <rPh sb="74" eb="76">
      <t>フメイ</t>
    </rPh>
    <rPh sb="76" eb="77">
      <t>スイ</t>
    </rPh>
    <rPh sb="77" eb="79">
      <t>タイサク</t>
    </rPh>
    <rPh sb="80" eb="81">
      <t>コウ</t>
    </rPh>
    <rPh sb="85" eb="87">
      <t>ヒツヨウ</t>
    </rPh>
    <rPh sb="91" eb="93">
      <t>タイオウ</t>
    </rPh>
    <phoneticPr fontId="4"/>
  </si>
  <si>
    <t>○経常収支比率については1,060人の計画人数に対して現在730名余りの使用であることや、元来規模等を考慮すると経営的には厳しいことが当初から予測された。今後復興街づくりに伴い、使用者人口がほぼ計画数になるので、現状よりは好転が期待できる。また、予防保全的な維持管理や使用料の見直しの検討を行っていくことにより経常収支比率100％以上を実現し累積欠損金比率も改善を図ることにより経費回収率の向上に努めたい。
○企業債残高対事業規模比率については、現存の施設がまだ供用開始１５年余りのためやむをえないと捉えている。しかしながら返還のピークは超え、年々徐々ではあるが起債残高が減少している。今後については、新たな農集排の建設予定はないので改善の方向に向かうと推察している。
○流動比率に関しては特段問題がないと判断しており、水洗化率も高い数字であると判断できるが今後とも水洗化率100％を目指していきたい。</t>
    <rPh sb="1" eb="3">
      <t>ケイジョウ</t>
    </rPh>
    <rPh sb="3" eb="5">
      <t>シュウシ</t>
    </rPh>
    <rPh sb="5" eb="7">
      <t>ヒリツ</t>
    </rPh>
    <rPh sb="17" eb="18">
      <t>ヒト</t>
    </rPh>
    <rPh sb="19" eb="21">
      <t>ケイカク</t>
    </rPh>
    <rPh sb="21" eb="23">
      <t>ニンズウ</t>
    </rPh>
    <rPh sb="24" eb="25">
      <t>タイ</t>
    </rPh>
    <rPh sb="27" eb="29">
      <t>ゲンザイ</t>
    </rPh>
    <rPh sb="32" eb="33">
      <t>ナ</t>
    </rPh>
    <rPh sb="33" eb="34">
      <t>アマ</t>
    </rPh>
    <rPh sb="36" eb="38">
      <t>シヨウ</t>
    </rPh>
    <rPh sb="45" eb="47">
      <t>ガンライ</t>
    </rPh>
    <rPh sb="47" eb="49">
      <t>キボ</t>
    </rPh>
    <rPh sb="49" eb="50">
      <t>トウ</t>
    </rPh>
    <rPh sb="51" eb="53">
      <t>コウリョ</t>
    </rPh>
    <rPh sb="56" eb="59">
      <t>ケイエイテキ</t>
    </rPh>
    <rPh sb="61" eb="62">
      <t>キビ</t>
    </rPh>
    <rPh sb="67" eb="69">
      <t>トウショ</t>
    </rPh>
    <rPh sb="71" eb="73">
      <t>ヨソク</t>
    </rPh>
    <rPh sb="77" eb="79">
      <t>コンゴ</t>
    </rPh>
    <rPh sb="79" eb="81">
      <t>フッコウ</t>
    </rPh>
    <rPh sb="81" eb="82">
      <t>マチ</t>
    </rPh>
    <rPh sb="86" eb="87">
      <t>トモナ</t>
    </rPh>
    <rPh sb="89" eb="92">
      <t>シヨウシャ</t>
    </rPh>
    <rPh sb="92" eb="94">
      <t>ジンコウ</t>
    </rPh>
    <rPh sb="97" eb="99">
      <t>ケイカク</t>
    </rPh>
    <rPh sb="99" eb="100">
      <t>スウ</t>
    </rPh>
    <rPh sb="106" eb="108">
      <t>ゲンジョウ</t>
    </rPh>
    <rPh sb="111" eb="113">
      <t>コウテン</t>
    </rPh>
    <rPh sb="114" eb="116">
      <t>キタイ</t>
    </rPh>
    <rPh sb="155" eb="157">
      <t>ケイジョウ</t>
    </rPh>
    <rPh sb="157" eb="159">
      <t>シュウシ</t>
    </rPh>
    <rPh sb="159" eb="161">
      <t>ヒリツ</t>
    </rPh>
    <rPh sb="165" eb="167">
      <t>イジョウ</t>
    </rPh>
    <rPh sb="168" eb="170">
      <t>ジツゲン</t>
    </rPh>
    <rPh sb="171" eb="173">
      <t>ルイセキ</t>
    </rPh>
    <rPh sb="173" eb="176">
      <t>ケッソンキン</t>
    </rPh>
    <rPh sb="176" eb="178">
      <t>ヒリツ</t>
    </rPh>
    <rPh sb="179" eb="181">
      <t>カイゼン</t>
    </rPh>
    <rPh sb="182" eb="183">
      <t>ハカ</t>
    </rPh>
    <rPh sb="189" eb="191">
      <t>ケイヒ</t>
    </rPh>
    <rPh sb="191" eb="193">
      <t>カイシュウ</t>
    </rPh>
    <rPh sb="193" eb="194">
      <t>リツ</t>
    </rPh>
    <rPh sb="195" eb="197">
      <t>コウジョウ</t>
    </rPh>
    <rPh sb="198" eb="199">
      <t>ツト</t>
    </rPh>
    <rPh sb="205" eb="207">
      <t>キギョウ</t>
    </rPh>
    <rPh sb="207" eb="208">
      <t>サイ</t>
    </rPh>
    <rPh sb="208" eb="210">
      <t>ザンダカ</t>
    </rPh>
    <rPh sb="210" eb="211">
      <t>タイ</t>
    </rPh>
    <rPh sb="211" eb="213">
      <t>ジギョウ</t>
    </rPh>
    <rPh sb="213" eb="215">
      <t>キボ</t>
    </rPh>
    <rPh sb="215" eb="217">
      <t>ヒリツ</t>
    </rPh>
    <rPh sb="223" eb="225">
      <t>ゲンゾン</t>
    </rPh>
    <rPh sb="226" eb="228">
      <t>シセツ</t>
    </rPh>
    <rPh sb="231" eb="233">
      <t>キョウヨウ</t>
    </rPh>
    <rPh sb="233" eb="235">
      <t>カイシ</t>
    </rPh>
    <rPh sb="237" eb="238">
      <t>ネン</t>
    </rPh>
    <rPh sb="238" eb="239">
      <t>アマ</t>
    </rPh>
    <rPh sb="250" eb="251">
      <t>トラ</t>
    </rPh>
    <rPh sb="293" eb="295">
      <t>コンゴ</t>
    </rPh>
    <rPh sb="301" eb="302">
      <t>アラ</t>
    </rPh>
    <rPh sb="304" eb="306">
      <t>ノウシュウ</t>
    </rPh>
    <rPh sb="306" eb="307">
      <t>ハイ</t>
    </rPh>
    <rPh sb="317" eb="319">
      <t>カイゼン</t>
    </rPh>
    <rPh sb="320" eb="322">
      <t>ホウコウ</t>
    </rPh>
    <rPh sb="323" eb="324">
      <t>ム</t>
    </rPh>
    <rPh sb="327" eb="329">
      <t>スイサツ</t>
    </rPh>
    <rPh sb="336" eb="338">
      <t>リュウドウ</t>
    </rPh>
    <rPh sb="338" eb="340">
      <t>ヒリツ</t>
    </rPh>
    <rPh sb="341" eb="342">
      <t>カン</t>
    </rPh>
    <rPh sb="345" eb="347">
      <t>トクダン</t>
    </rPh>
    <rPh sb="347" eb="349">
      <t>モンダイ</t>
    </rPh>
    <rPh sb="353" eb="355">
      <t>ハンダン</t>
    </rPh>
    <rPh sb="360" eb="363">
      <t>スイセンカ</t>
    </rPh>
    <rPh sb="363" eb="364">
      <t>リツ</t>
    </rPh>
    <rPh sb="365" eb="366">
      <t>タカ</t>
    </rPh>
    <rPh sb="367" eb="369">
      <t>スウジ</t>
    </rPh>
    <rPh sb="373" eb="375">
      <t>ハンダン</t>
    </rPh>
    <rPh sb="379" eb="381">
      <t>コンゴ</t>
    </rPh>
    <rPh sb="383" eb="386">
      <t>スイセンカ</t>
    </rPh>
    <rPh sb="386" eb="387">
      <t>リツ</t>
    </rPh>
    <rPh sb="392" eb="394">
      <t>メザ</t>
    </rPh>
    <phoneticPr fontId="4"/>
  </si>
  <si>
    <t>規模等を考慮すると経営上は厳しいものにならざるをえないと考えている。将来的には公共下水道への編入も視野に入れた検討を行う必要があると認識しているが、それまでは予防保全的な維持管理を実施していくなどして、不明水対策に力を入れていくとともに、使用料の見直しの検討も併せて実施していきたい。</t>
    <rPh sb="0" eb="2">
      <t>キボ</t>
    </rPh>
    <rPh sb="2" eb="3">
      <t>トウ</t>
    </rPh>
    <rPh sb="4" eb="6">
      <t>コウリョ</t>
    </rPh>
    <rPh sb="9" eb="11">
      <t>ケイエイ</t>
    </rPh>
    <rPh sb="11" eb="12">
      <t>ウエ</t>
    </rPh>
    <rPh sb="13" eb="14">
      <t>キビ</t>
    </rPh>
    <rPh sb="28" eb="29">
      <t>カンガ</t>
    </rPh>
    <rPh sb="34" eb="37">
      <t>ショウライテキ</t>
    </rPh>
    <rPh sb="39" eb="41">
      <t>コウキョウ</t>
    </rPh>
    <rPh sb="41" eb="44">
      <t>ゲスイドウ</t>
    </rPh>
    <rPh sb="46" eb="48">
      <t>ヘンニュウ</t>
    </rPh>
    <rPh sb="49" eb="51">
      <t>シヤ</t>
    </rPh>
    <rPh sb="52" eb="53">
      <t>イ</t>
    </rPh>
    <rPh sb="55" eb="57">
      <t>ケントウ</t>
    </rPh>
    <rPh sb="58" eb="59">
      <t>オコナ</t>
    </rPh>
    <rPh sb="60" eb="62">
      <t>ヒツヨウ</t>
    </rPh>
    <rPh sb="66" eb="68">
      <t>ニンシキ</t>
    </rPh>
    <rPh sb="79" eb="81">
      <t>ヨボウ</t>
    </rPh>
    <rPh sb="81" eb="84">
      <t>ホゼンテキ</t>
    </rPh>
    <rPh sb="85" eb="87">
      <t>イジ</t>
    </rPh>
    <rPh sb="87" eb="89">
      <t>カンリ</t>
    </rPh>
    <rPh sb="90" eb="92">
      <t>ジッシ</t>
    </rPh>
    <rPh sb="101" eb="103">
      <t>フメイ</t>
    </rPh>
    <rPh sb="103" eb="104">
      <t>スイ</t>
    </rPh>
    <rPh sb="104" eb="106">
      <t>タイサク</t>
    </rPh>
    <rPh sb="107" eb="108">
      <t>チカラ</t>
    </rPh>
    <rPh sb="109" eb="110">
      <t>イ</t>
    </rPh>
    <rPh sb="119" eb="122">
      <t>シヨウリョウ</t>
    </rPh>
    <rPh sb="123" eb="125">
      <t>ミナオ</t>
    </rPh>
    <rPh sb="127" eb="129">
      <t>ケントウ</t>
    </rPh>
    <rPh sb="130" eb="131">
      <t>アワ</t>
    </rPh>
    <rPh sb="133" eb="135">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</si>
</sst>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156224"/>
        <c:axId val="4517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45156224"/>
        <c:axId val="45170688"/>
      </c:lineChart>
      <c:dateAx>
        <c:axId val="45156224"/>
        <c:scaling>
          <c:orientation val="minMax"/>
        </c:scaling>
        <c:delete val="1"/>
        <c:axPos val="b"/>
        <c:numFmt formatCode="ge" sourceLinked="1"/>
        <c:majorTickMark val="none"/>
        <c:minorTickMark val="none"/>
        <c:tickLblPos val="none"/>
        <c:crossAx val="45170688"/>
        <c:crosses val="autoZero"/>
        <c:auto val="1"/>
        <c:lblOffset val="100"/>
        <c:baseTimeUnit val="years"/>
      </c:dateAx>
      <c:valAx>
        <c:axId val="4517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5622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64.989999999999995</c:v>
                </c:pt>
                <c:pt idx="1">
                  <c:v>69.58</c:v>
                </c:pt>
                <c:pt idx="2">
                  <c:v>67.48</c:v>
                </c:pt>
                <c:pt idx="3">
                  <c:v>67.48</c:v>
                </c:pt>
                <c:pt idx="4">
                  <c:v>69.930000000000007</c:v>
                </c:pt>
              </c:numCache>
            </c:numRef>
          </c:val>
        </c:ser>
        <c:dLbls>
          <c:showLegendKey val="0"/>
          <c:showVal val="0"/>
          <c:showCatName val="0"/>
          <c:showSerName val="0"/>
          <c:showPercent val="0"/>
          <c:showBubbleSize val="0"/>
        </c:dLbls>
        <c:gapWidth val="150"/>
        <c:axId val="104864000"/>
        <c:axId val="10487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04864000"/>
        <c:axId val="104870272"/>
      </c:lineChart>
      <c:dateAx>
        <c:axId val="104864000"/>
        <c:scaling>
          <c:orientation val="minMax"/>
        </c:scaling>
        <c:delete val="1"/>
        <c:axPos val="b"/>
        <c:numFmt formatCode="ge" sourceLinked="1"/>
        <c:majorTickMark val="none"/>
        <c:minorTickMark val="none"/>
        <c:tickLblPos val="none"/>
        <c:crossAx val="104870272"/>
        <c:crosses val="autoZero"/>
        <c:auto val="1"/>
        <c:lblOffset val="100"/>
        <c:baseTimeUnit val="years"/>
      </c:dateAx>
      <c:valAx>
        <c:axId val="10487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6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92.97</c:v>
                </c:pt>
                <c:pt idx="1">
                  <c:v>96.67</c:v>
                </c:pt>
                <c:pt idx="2">
                  <c:v>97.24</c:v>
                </c:pt>
                <c:pt idx="3">
                  <c:v>97.54</c:v>
                </c:pt>
                <c:pt idx="4">
                  <c:v>97.52</c:v>
                </c:pt>
              </c:numCache>
            </c:numRef>
          </c:val>
        </c:ser>
        <c:dLbls>
          <c:showLegendKey val="0"/>
          <c:showVal val="0"/>
          <c:showCatName val="0"/>
          <c:showSerName val="0"/>
          <c:showPercent val="0"/>
          <c:showBubbleSize val="0"/>
        </c:dLbls>
        <c:gapWidth val="150"/>
        <c:axId val="104900480"/>
        <c:axId val="10491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04900480"/>
        <c:axId val="104910848"/>
      </c:lineChart>
      <c:dateAx>
        <c:axId val="104900480"/>
        <c:scaling>
          <c:orientation val="minMax"/>
        </c:scaling>
        <c:delete val="1"/>
        <c:axPos val="b"/>
        <c:numFmt formatCode="ge" sourceLinked="1"/>
        <c:majorTickMark val="none"/>
        <c:minorTickMark val="none"/>
        <c:tickLblPos val="none"/>
        <c:crossAx val="104910848"/>
        <c:crosses val="autoZero"/>
        <c:auto val="1"/>
        <c:lblOffset val="100"/>
        <c:baseTimeUnit val="years"/>
      </c:dateAx>
      <c:valAx>
        <c:axId val="10491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0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77.319999999999993</c:v>
                </c:pt>
                <c:pt idx="1">
                  <c:v>76.89</c:v>
                </c:pt>
                <c:pt idx="2">
                  <c:v>81.36</c:v>
                </c:pt>
                <c:pt idx="3">
                  <c:v>67.17</c:v>
                </c:pt>
                <c:pt idx="4">
                  <c:v>80.59</c:v>
                </c:pt>
              </c:numCache>
            </c:numRef>
          </c:val>
        </c:ser>
        <c:dLbls>
          <c:showLegendKey val="0"/>
          <c:showVal val="0"/>
          <c:showCatName val="0"/>
          <c:showSerName val="0"/>
          <c:showPercent val="0"/>
          <c:showBubbleSize val="0"/>
        </c:dLbls>
        <c:gapWidth val="150"/>
        <c:axId val="45200896"/>
        <c:axId val="4520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93.67</c:v>
                </c:pt>
                <c:pt idx="1">
                  <c:v>94.12</c:v>
                </c:pt>
                <c:pt idx="2">
                  <c:v>92.74</c:v>
                </c:pt>
                <c:pt idx="3">
                  <c:v>93.62</c:v>
                </c:pt>
                <c:pt idx="4">
                  <c:v>97.53</c:v>
                </c:pt>
              </c:numCache>
            </c:numRef>
          </c:val>
          <c:smooth val="0"/>
        </c:ser>
        <c:dLbls>
          <c:showLegendKey val="0"/>
          <c:showVal val="0"/>
          <c:showCatName val="0"/>
          <c:showSerName val="0"/>
          <c:showPercent val="0"/>
          <c:showBubbleSize val="0"/>
        </c:dLbls>
        <c:marker val="1"/>
        <c:smooth val="0"/>
        <c:axId val="45200896"/>
        <c:axId val="45202816"/>
      </c:lineChart>
      <c:dateAx>
        <c:axId val="45200896"/>
        <c:scaling>
          <c:orientation val="minMax"/>
        </c:scaling>
        <c:delete val="1"/>
        <c:axPos val="b"/>
        <c:numFmt formatCode="ge" sourceLinked="1"/>
        <c:majorTickMark val="none"/>
        <c:minorTickMark val="none"/>
        <c:tickLblPos val="none"/>
        <c:crossAx val="45202816"/>
        <c:crosses val="autoZero"/>
        <c:auto val="1"/>
        <c:lblOffset val="100"/>
        <c:baseTimeUnit val="years"/>
      </c:dateAx>
      <c:valAx>
        <c:axId val="4520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0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6.22</c:v>
                </c:pt>
                <c:pt idx="1">
                  <c:v>8.1999999999999993</c:v>
                </c:pt>
                <c:pt idx="2">
                  <c:v>8.3800000000000008</c:v>
                </c:pt>
                <c:pt idx="3">
                  <c:v>9.33</c:v>
                </c:pt>
                <c:pt idx="4">
                  <c:v>26.29</c:v>
                </c:pt>
              </c:numCache>
            </c:numRef>
          </c:val>
        </c:ser>
        <c:dLbls>
          <c:showLegendKey val="0"/>
          <c:showVal val="0"/>
          <c:showCatName val="0"/>
          <c:showSerName val="0"/>
          <c:showPercent val="0"/>
          <c:showBubbleSize val="0"/>
        </c:dLbls>
        <c:gapWidth val="150"/>
        <c:axId val="45217664"/>
        <c:axId val="4521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7.61</c:v>
                </c:pt>
                <c:pt idx="1">
                  <c:v>8.35</c:v>
                </c:pt>
                <c:pt idx="2">
                  <c:v>9</c:v>
                </c:pt>
                <c:pt idx="3">
                  <c:v>10.11</c:v>
                </c:pt>
                <c:pt idx="4">
                  <c:v>20.68</c:v>
                </c:pt>
              </c:numCache>
            </c:numRef>
          </c:val>
          <c:smooth val="0"/>
        </c:ser>
        <c:dLbls>
          <c:showLegendKey val="0"/>
          <c:showVal val="0"/>
          <c:showCatName val="0"/>
          <c:showSerName val="0"/>
          <c:showPercent val="0"/>
          <c:showBubbleSize val="0"/>
        </c:dLbls>
        <c:marker val="1"/>
        <c:smooth val="0"/>
        <c:axId val="45217664"/>
        <c:axId val="45219200"/>
      </c:lineChart>
      <c:dateAx>
        <c:axId val="45217664"/>
        <c:scaling>
          <c:orientation val="minMax"/>
        </c:scaling>
        <c:delete val="1"/>
        <c:axPos val="b"/>
        <c:numFmt formatCode="ge" sourceLinked="1"/>
        <c:majorTickMark val="none"/>
        <c:minorTickMark val="none"/>
        <c:tickLblPos val="none"/>
        <c:crossAx val="45219200"/>
        <c:crosses val="autoZero"/>
        <c:auto val="1"/>
        <c:lblOffset val="100"/>
        <c:baseTimeUnit val="years"/>
      </c:dateAx>
      <c:valAx>
        <c:axId val="4521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1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136128"/>
        <c:axId val="4514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quot;-&quot;">
                  <c:v>0.09</c:v>
                </c:pt>
                <c:pt idx="3" formatCode="#,##0.00;&quot;△&quot;#,##0.00;&quot;-&quot;">
                  <c:v>0.08</c:v>
                </c:pt>
                <c:pt idx="4" formatCode="#,##0.00;&quot;△&quot;#,##0.00;&quot;-&quot;">
                  <c:v>0.08</c:v>
                </c:pt>
              </c:numCache>
            </c:numRef>
          </c:val>
          <c:smooth val="0"/>
        </c:ser>
        <c:dLbls>
          <c:showLegendKey val="0"/>
          <c:showVal val="0"/>
          <c:showCatName val="0"/>
          <c:showSerName val="0"/>
          <c:showPercent val="0"/>
          <c:showBubbleSize val="0"/>
        </c:dLbls>
        <c:marker val="1"/>
        <c:smooth val="0"/>
        <c:axId val="45136128"/>
        <c:axId val="45142400"/>
      </c:lineChart>
      <c:dateAx>
        <c:axId val="45136128"/>
        <c:scaling>
          <c:orientation val="minMax"/>
        </c:scaling>
        <c:delete val="1"/>
        <c:axPos val="b"/>
        <c:numFmt formatCode="ge" sourceLinked="1"/>
        <c:majorTickMark val="none"/>
        <c:minorTickMark val="none"/>
        <c:tickLblPos val="none"/>
        <c:crossAx val="45142400"/>
        <c:crosses val="autoZero"/>
        <c:auto val="1"/>
        <c:lblOffset val="100"/>
        <c:baseTimeUnit val="years"/>
      </c:dateAx>
      <c:valAx>
        <c:axId val="4514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3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1794.26</c:v>
                </c:pt>
                <c:pt idx="1">
                  <c:v>7779.34</c:v>
                </c:pt>
                <c:pt idx="2">
                  <c:v>7771.95</c:v>
                </c:pt>
                <c:pt idx="3">
                  <c:v>8033.56</c:v>
                </c:pt>
                <c:pt idx="4">
                  <c:v>8300.6</c:v>
                </c:pt>
              </c:numCache>
            </c:numRef>
          </c:val>
        </c:ser>
        <c:dLbls>
          <c:showLegendKey val="0"/>
          <c:showVal val="0"/>
          <c:showCatName val="0"/>
          <c:showSerName val="0"/>
          <c:showPercent val="0"/>
          <c:showBubbleSize val="0"/>
        </c:dLbls>
        <c:gapWidth val="150"/>
        <c:axId val="65477248"/>
        <c:axId val="6548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249.36</c:v>
                </c:pt>
                <c:pt idx="1">
                  <c:v>262.73</c:v>
                </c:pt>
                <c:pt idx="2">
                  <c:v>243.13</c:v>
                </c:pt>
                <c:pt idx="3">
                  <c:v>280.08</c:v>
                </c:pt>
                <c:pt idx="4">
                  <c:v>223.09</c:v>
                </c:pt>
              </c:numCache>
            </c:numRef>
          </c:val>
          <c:smooth val="0"/>
        </c:ser>
        <c:dLbls>
          <c:showLegendKey val="0"/>
          <c:showVal val="0"/>
          <c:showCatName val="0"/>
          <c:showSerName val="0"/>
          <c:showPercent val="0"/>
          <c:showBubbleSize val="0"/>
        </c:dLbls>
        <c:marker val="1"/>
        <c:smooth val="0"/>
        <c:axId val="65477248"/>
        <c:axId val="65487616"/>
      </c:lineChart>
      <c:dateAx>
        <c:axId val="65477248"/>
        <c:scaling>
          <c:orientation val="minMax"/>
        </c:scaling>
        <c:delete val="1"/>
        <c:axPos val="b"/>
        <c:numFmt formatCode="ge" sourceLinked="1"/>
        <c:majorTickMark val="none"/>
        <c:minorTickMark val="none"/>
        <c:tickLblPos val="none"/>
        <c:crossAx val="65487616"/>
        <c:crosses val="autoZero"/>
        <c:auto val="1"/>
        <c:lblOffset val="100"/>
        <c:baseTimeUnit val="years"/>
      </c:dateAx>
      <c:valAx>
        <c:axId val="6548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47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3187.1</c:v>
                </c:pt>
                <c:pt idx="1">
                  <c:v>6868.55</c:v>
                </c:pt>
                <c:pt idx="2">
                  <c:v>186.37</c:v>
                </c:pt>
                <c:pt idx="3">
                  <c:v>7305.95</c:v>
                </c:pt>
                <c:pt idx="4">
                  <c:v>214.79</c:v>
                </c:pt>
              </c:numCache>
            </c:numRef>
          </c:val>
        </c:ser>
        <c:dLbls>
          <c:showLegendKey val="0"/>
          <c:showVal val="0"/>
          <c:showCatName val="0"/>
          <c:showSerName val="0"/>
          <c:showPercent val="0"/>
          <c:showBubbleSize val="0"/>
        </c:dLbls>
        <c:gapWidth val="150"/>
        <c:axId val="65504000"/>
        <c:axId val="6550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209.11</c:v>
                </c:pt>
                <c:pt idx="1">
                  <c:v>194.53</c:v>
                </c:pt>
                <c:pt idx="2">
                  <c:v>162.52000000000001</c:v>
                </c:pt>
                <c:pt idx="3">
                  <c:v>124.2</c:v>
                </c:pt>
                <c:pt idx="4">
                  <c:v>33.03</c:v>
                </c:pt>
              </c:numCache>
            </c:numRef>
          </c:val>
          <c:smooth val="0"/>
        </c:ser>
        <c:dLbls>
          <c:showLegendKey val="0"/>
          <c:showVal val="0"/>
          <c:showCatName val="0"/>
          <c:showSerName val="0"/>
          <c:showPercent val="0"/>
          <c:showBubbleSize val="0"/>
        </c:dLbls>
        <c:marker val="1"/>
        <c:smooth val="0"/>
        <c:axId val="65504000"/>
        <c:axId val="65505920"/>
      </c:lineChart>
      <c:dateAx>
        <c:axId val="65504000"/>
        <c:scaling>
          <c:orientation val="minMax"/>
        </c:scaling>
        <c:delete val="1"/>
        <c:axPos val="b"/>
        <c:numFmt formatCode="ge" sourceLinked="1"/>
        <c:majorTickMark val="none"/>
        <c:minorTickMark val="none"/>
        <c:tickLblPos val="none"/>
        <c:crossAx val="65505920"/>
        <c:crosses val="autoZero"/>
        <c:auto val="1"/>
        <c:lblOffset val="100"/>
        <c:baseTimeUnit val="years"/>
      </c:dateAx>
      <c:valAx>
        <c:axId val="6550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0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5848.51</c:v>
                </c:pt>
                <c:pt idx="1">
                  <c:v>8946.9599999999991</c:v>
                </c:pt>
                <c:pt idx="2">
                  <c:v>8139.34</c:v>
                </c:pt>
                <c:pt idx="3">
                  <c:v>7834.27</c:v>
                </c:pt>
                <c:pt idx="4">
                  <c:v>7478.83</c:v>
                </c:pt>
              </c:numCache>
            </c:numRef>
          </c:val>
        </c:ser>
        <c:dLbls>
          <c:showLegendKey val="0"/>
          <c:showVal val="0"/>
          <c:showCatName val="0"/>
          <c:showSerName val="0"/>
          <c:showPercent val="0"/>
          <c:showBubbleSize val="0"/>
        </c:dLbls>
        <c:gapWidth val="150"/>
        <c:axId val="77091200"/>
        <c:axId val="7709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77091200"/>
        <c:axId val="77093120"/>
      </c:lineChart>
      <c:dateAx>
        <c:axId val="77091200"/>
        <c:scaling>
          <c:orientation val="minMax"/>
        </c:scaling>
        <c:delete val="1"/>
        <c:axPos val="b"/>
        <c:numFmt formatCode="ge" sourceLinked="1"/>
        <c:majorTickMark val="none"/>
        <c:minorTickMark val="none"/>
        <c:tickLblPos val="none"/>
        <c:crossAx val="77093120"/>
        <c:crosses val="autoZero"/>
        <c:auto val="1"/>
        <c:lblOffset val="100"/>
        <c:baseTimeUnit val="years"/>
      </c:dateAx>
      <c:valAx>
        <c:axId val="7709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9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31.57</c:v>
                </c:pt>
                <c:pt idx="1">
                  <c:v>21.99</c:v>
                </c:pt>
                <c:pt idx="2">
                  <c:v>25.72</c:v>
                </c:pt>
                <c:pt idx="3">
                  <c:v>22.84</c:v>
                </c:pt>
                <c:pt idx="4">
                  <c:v>22.24</c:v>
                </c:pt>
              </c:numCache>
            </c:numRef>
          </c:val>
        </c:ser>
        <c:dLbls>
          <c:showLegendKey val="0"/>
          <c:showVal val="0"/>
          <c:showCatName val="0"/>
          <c:showSerName val="0"/>
          <c:showPercent val="0"/>
          <c:showBubbleSize val="0"/>
        </c:dLbls>
        <c:gapWidth val="150"/>
        <c:axId val="77131136"/>
        <c:axId val="10467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77131136"/>
        <c:axId val="104670720"/>
      </c:lineChart>
      <c:dateAx>
        <c:axId val="77131136"/>
        <c:scaling>
          <c:orientation val="minMax"/>
        </c:scaling>
        <c:delete val="1"/>
        <c:axPos val="b"/>
        <c:numFmt formatCode="ge" sourceLinked="1"/>
        <c:majorTickMark val="none"/>
        <c:minorTickMark val="none"/>
        <c:tickLblPos val="none"/>
        <c:crossAx val="104670720"/>
        <c:crosses val="autoZero"/>
        <c:auto val="1"/>
        <c:lblOffset val="100"/>
        <c:baseTimeUnit val="years"/>
      </c:dateAx>
      <c:valAx>
        <c:axId val="10467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3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519.91</c:v>
                </c:pt>
                <c:pt idx="1">
                  <c:v>717.81</c:v>
                </c:pt>
                <c:pt idx="2">
                  <c:v>627.24</c:v>
                </c:pt>
                <c:pt idx="3">
                  <c:v>704.3</c:v>
                </c:pt>
                <c:pt idx="4">
                  <c:v>728.18</c:v>
                </c:pt>
              </c:numCache>
            </c:numRef>
          </c:val>
        </c:ser>
        <c:dLbls>
          <c:showLegendKey val="0"/>
          <c:showVal val="0"/>
          <c:showCatName val="0"/>
          <c:showSerName val="0"/>
          <c:showPercent val="0"/>
          <c:showBubbleSize val="0"/>
        </c:dLbls>
        <c:gapWidth val="150"/>
        <c:axId val="104680064"/>
        <c:axId val="10470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04680064"/>
        <c:axId val="104706816"/>
      </c:lineChart>
      <c:dateAx>
        <c:axId val="104680064"/>
        <c:scaling>
          <c:orientation val="minMax"/>
        </c:scaling>
        <c:delete val="1"/>
        <c:axPos val="b"/>
        <c:numFmt formatCode="ge" sourceLinked="1"/>
        <c:majorTickMark val="none"/>
        <c:minorTickMark val="none"/>
        <c:tickLblPos val="none"/>
        <c:crossAx val="104706816"/>
        <c:crosses val="autoZero"/>
        <c:auto val="1"/>
        <c:lblOffset val="100"/>
        <c:baseTimeUnit val="years"/>
      </c:dateAx>
      <c:valAx>
        <c:axId val="10470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8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【98.75】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【205.86】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【20.45】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名取市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76107</v>
      </c>
      <c r="AM8" s="64"/>
      <c r="AN8" s="64"/>
      <c r="AO8" s="64"/>
      <c r="AP8" s="64"/>
      <c r="AQ8" s="64"/>
      <c r="AR8" s="64"/>
      <c r="AS8" s="64"/>
      <c r="AT8" s="63">
        <f>データ!S6</f>
        <v>98.17</v>
      </c>
      <c r="AU8" s="63"/>
      <c r="AV8" s="63"/>
      <c r="AW8" s="63"/>
      <c r="AX8" s="63"/>
      <c r="AY8" s="63"/>
      <c r="AZ8" s="63"/>
      <c r="BA8" s="63"/>
      <c r="BB8" s="63">
        <f>データ!T6</f>
        <v>775.26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48.5</v>
      </c>
      <c r="J10" s="63"/>
      <c r="K10" s="63"/>
      <c r="L10" s="63"/>
      <c r="M10" s="63"/>
      <c r="N10" s="63"/>
      <c r="O10" s="63"/>
      <c r="P10" s="63">
        <f>データ!O6</f>
        <v>0.95</v>
      </c>
      <c r="Q10" s="63"/>
      <c r="R10" s="63"/>
      <c r="S10" s="63"/>
      <c r="T10" s="63"/>
      <c r="U10" s="63"/>
      <c r="V10" s="63"/>
      <c r="W10" s="63">
        <f>データ!P6</f>
        <v>83.2</v>
      </c>
      <c r="X10" s="63"/>
      <c r="Y10" s="63"/>
      <c r="Z10" s="63"/>
      <c r="AA10" s="63"/>
      <c r="AB10" s="63"/>
      <c r="AC10" s="63"/>
      <c r="AD10" s="64">
        <f>データ!Q6</f>
        <v>3240</v>
      </c>
      <c r="AE10" s="64"/>
      <c r="AF10" s="64"/>
      <c r="AG10" s="64"/>
      <c r="AH10" s="64"/>
      <c r="AI10" s="64"/>
      <c r="AJ10" s="64"/>
      <c r="AK10" s="2"/>
      <c r="AL10" s="64">
        <f>データ!U6</f>
        <v>726</v>
      </c>
      <c r="AM10" s="64"/>
      <c r="AN10" s="64"/>
      <c r="AO10" s="64"/>
      <c r="AP10" s="64"/>
      <c r="AQ10" s="64"/>
      <c r="AR10" s="64"/>
      <c r="AS10" s="64"/>
      <c r="AT10" s="63">
        <f>データ!V6</f>
        <v>0.9</v>
      </c>
      <c r="AU10" s="63"/>
      <c r="AV10" s="63"/>
      <c r="AW10" s="63"/>
      <c r="AX10" s="63"/>
      <c r="AY10" s="63"/>
      <c r="AZ10" s="63"/>
      <c r="BA10" s="63"/>
      <c r="BB10" s="63">
        <f>データ!W6</f>
        <v>806.67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42072</v>
      </c>
      <c r="D6" s="31">
        <f t="shared" si="3"/>
        <v>46</v>
      </c>
      <c r="E6" s="31">
        <f t="shared" si="3"/>
        <v>17</v>
      </c>
      <c r="F6" s="31">
        <f t="shared" si="3"/>
        <v>5</v>
      </c>
      <c r="G6" s="31">
        <f t="shared" si="3"/>
        <v>0</v>
      </c>
      <c r="H6" s="31" t="str">
        <f t="shared" si="3"/>
        <v>宮城県　名取市</v>
      </c>
      <c r="I6" s="31" t="str">
        <f t="shared" si="3"/>
        <v>法適用</v>
      </c>
      <c r="J6" s="31" t="str">
        <f t="shared" si="3"/>
        <v>下水道事業</v>
      </c>
      <c r="K6" s="31" t="str">
        <f t="shared" si="3"/>
        <v>農業集落排水</v>
      </c>
      <c r="L6" s="31" t="str">
        <f t="shared" si="3"/>
        <v>F2</v>
      </c>
      <c r="M6" s="32" t="str">
        <f t="shared" si="3"/>
        <v>-</v>
      </c>
      <c r="N6" s="32">
        <f t="shared" si="3"/>
        <v>48.5</v>
      </c>
      <c r="O6" s="32">
        <f t="shared" si="3"/>
        <v>0.95</v>
      </c>
      <c r="P6" s="32">
        <f t="shared" si="3"/>
        <v>83.2</v>
      </c>
      <c r="Q6" s="32">
        <f t="shared" si="3"/>
        <v>3240</v>
      </c>
      <c r="R6" s="32">
        <f t="shared" si="3"/>
        <v>76107</v>
      </c>
      <c r="S6" s="32">
        <f t="shared" si="3"/>
        <v>98.17</v>
      </c>
      <c r="T6" s="32">
        <f t="shared" si="3"/>
        <v>775.26</v>
      </c>
      <c r="U6" s="32">
        <f t="shared" si="3"/>
        <v>726</v>
      </c>
      <c r="V6" s="32">
        <f t="shared" si="3"/>
        <v>0.9</v>
      </c>
      <c r="W6" s="32">
        <f t="shared" si="3"/>
        <v>806.67</v>
      </c>
      <c r="X6" s="33">
        <f>IF(X7="",NA(),X7)</f>
        <v>77.319999999999993</v>
      </c>
      <c r="Y6" s="33">
        <f t="shared" ref="Y6:AG6" si="4">IF(Y7="",NA(),Y7)</f>
        <v>76.89</v>
      </c>
      <c r="Z6" s="33">
        <f t="shared" si="4"/>
        <v>81.36</v>
      </c>
      <c r="AA6" s="33">
        <f t="shared" si="4"/>
        <v>67.17</v>
      </c>
      <c r="AB6" s="33">
        <f t="shared" si="4"/>
        <v>80.59</v>
      </c>
      <c r="AC6" s="33">
        <f t="shared" si="4"/>
        <v>93.67</v>
      </c>
      <c r="AD6" s="33">
        <f t="shared" si="4"/>
        <v>94.12</v>
      </c>
      <c r="AE6" s="33">
        <f t="shared" si="4"/>
        <v>92.74</v>
      </c>
      <c r="AF6" s="33">
        <f t="shared" si="4"/>
        <v>93.62</v>
      </c>
      <c r="AG6" s="33">
        <f t="shared" si="4"/>
        <v>97.53</v>
      </c>
      <c r="AH6" s="32" t="str">
        <f>IF(AH7="","",IF(AH7="-","【-】","【"&amp;SUBSTITUTE(TEXT(AH7,"#,##0.00"),"-","△")&amp;"】"))</f>
        <v>【98.75】</v>
      </c>
      <c r="AI6" s="33">
        <f>IF(AI7="",NA(),AI7)</f>
        <v>1794.26</v>
      </c>
      <c r="AJ6" s="33">
        <f t="shared" ref="AJ6:AR6" si="5">IF(AJ7="",NA(),AJ7)</f>
        <v>7779.34</v>
      </c>
      <c r="AK6" s="33">
        <f t="shared" si="5"/>
        <v>7771.95</v>
      </c>
      <c r="AL6" s="33">
        <f t="shared" si="5"/>
        <v>8033.56</v>
      </c>
      <c r="AM6" s="33">
        <f t="shared" si="5"/>
        <v>8300.6</v>
      </c>
      <c r="AN6" s="33">
        <f t="shared" si="5"/>
        <v>249.36</v>
      </c>
      <c r="AO6" s="33">
        <f t="shared" si="5"/>
        <v>262.73</v>
      </c>
      <c r="AP6" s="33">
        <f t="shared" si="5"/>
        <v>243.13</v>
      </c>
      <c r="AQ6" s="33">
        <f t="shared" si="5"/>
        <v>280.08</v>
      </c>
      <c r="AR6" s="33">
        <f t="shared" si="5"/>
        <v>223.09</v>
      </c>
      <c r="AS6" s="32" t="str">
        <f>IF(AS7="","",IF(AS7="-","【-】","【"&amp;SUBSTITUTE(TEXT(AS7,"#,##0.00"),"-","△")&amp;"】"))</f>
        <v>【205.86】</v>
      </c>
      <c r="AT6" s="33">
        <f>IF(AT7="",NA(),AT7)</f>
        <v>3187.1</v>
      </c>
      <c r="AU6" s="33">
        <f t="shared" ref="AU6:BC6" si="6">IF(AU7="",NA(),AU7)</f>
        <v>6868.55</v>
      </c>
      <c r="AV6" s="33">
        <f t="shared" si="6"/>
        <v>186.37</v>
      </c>
      <c r="AW6" s="33">
        <f t="shared" si="6"/>
        <v>7305.95</v>
      </c>
      <c r="AX6" s="33">
        <f t="shared" si="6"/>
        <v>214.79</v>
      </c>
      <c r="AY6" s="33">
        <f t="shared" si="6"/>
        <v>209.11</v>
      </c>
      <c r="AZ6" s="33">
        <f t="shared" si="6"/>
        <v>194.53</v>
      </c>
      <c r="BA6" s="33">
        <f t="shared" si="6"/>
        <v>162.52000000000001</v>
      </c>
      <c r="BB6" s="33">
        <f t="shared" si="6"/>
        <v>124.2</v>
      </c>
      <c r="BC6" s="33">
        <f t="shared" si="6"/>
        <v>33.03</v>
      </c>
      <c r="BD6" s="32" t="str">
        <f>IF(BD7="","",IF(BD7="-","【-】","【"&amp;SUBSTITUTE(TEXT(BD7,"#,##0.00"),"-","△")&amp;"】"))</f>
        <v>【34.63】</v>
      </c>
      <c r="BE6" s="33">
        <f>IF(BE7="",NA(),BE7)</f>
        <v>5848.51</v>
      </c>
      <c r="BF6" s="33">
        <f t="shared" ref="BF6:BN6" si="7">IF(BF7="",NA(),BF7)</f>
        <v>8946.9599999999991</v>
      </c>
      <c r="BG6" s="33">
        <f t="shared" si="7"/>
        <v>8139.34</v>
      </c>
      <c r="BH6" s="33">
        <f t="shared" si="7"/>
        <v>7834.27</v>
      </c>
      <c r="BI6" s="33">
        <f t="shared" si="7"/>
        <v>7478.83</v>
      </c>
      <c r="BJ6" s="33">
        <f t="shared" si="7"/>
        <v>1267.26</v>
      </c>
      <c r="BK6" s="33">
        <f t="shared" si="7"/>
        <v>1239.2</v>
      </c>
      <c r="BL6" s="33">
        <f t="shared" si="7"/>
        <v>1197.82</v>
      </c>
      <c r="BM6" s="33">
        <f t="shared" si="7"/>
        <v>1126.77</v>
      </c>
      <c r="BN6" s="33">
        <f t="shared" si="7"/>
        <v>1044.8</v>
      </c>
      <c r="BO6" s="32" t="str">
        <f>IF(BO7="","",IF(BO7="-","【-】","【"&amp;SUBSTITUTE(TEXT(BO7,"#,##0.00"),"-","△")&amp;"】"))</f>
        <v>【992.47】</v>
      </c>
      <c r="BP6" s="33">
        <f>IF(BP7="",NA(),BP7)</f>
        <v>31.57</v>
      </c>
      <c r="BQ6" s="33">
        <f t="shared" ref="BQ6:BY6" si="8">IF(BQ7="",NA(),BQ7)</f>
        <v>21.99</v>
      </c>
      <c r="BR6" s="33">
        <f t="shared" si="8"/>
        <v>25.72</v>
      </c>
      <c r="BS6" s="33">
        <f t="shared" si="8"/>
        <v>22.84</v>
      </c>
      <c r="BT6" s="33">
        <f t="shared" si="8"/>
        <v>22.24</v>
      </c>
      <c r="BU6" s="33">
        <f t="shared" si="8"/>
        <v>53.42</v>
      </c>
      <c r="BV6" s="33">
        <f t="shared" si="8"/>
        <v>51.56</v>
      </c>
      <c r="BW6" s="33">
        <f t="shared" si="8"/>
        <v>51.03</v>
      </c>
      <c r="BX6" s="33">
        <f t="shared" si="8"/>
        <v>50.9</v>
      </c>
      <c r="BY6" s="33">
        <f t="shared" si="8"/>
        <v>50.82</v>
      </c>
      <c r="BZ6" s="32" t="str">
        <f>IF(BZ7="","",IF(BZ7="-","【-】","【"&amp;SUBSTITUTE(TEXT(BZ7,"#,##0.00"),"-","△")&amp;"】"))</f>
        <v>【51.49】</v>
      </c>
      <c r="CA6" s="33">
        <f>IF(CA7="",NA(),CA7)</f>
        <v>519.91</v>
      </c>
      <c r="CB6" s="33">
        <f t="shared" ref="CB6:CJ6" si="9">IF(CB7="",NA(),CB7)</f>
        <v>717.81</v>
      </c>
      <c r="CC6" s="33">
        <f t="shared" si="9"/>
        <v>627.24</v>
      </c>
      <c r="CD6" s="33">
        <f t="shared" si="9"/>
        <v>704.3</v>
      </c>
      <c r="CE6" s="33">
        <f t="shared" si="9"/>
        <v>728.18</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64.989999999999995</v>
      </c>
      <c r="CM6" s="33">
        <f t="shared" ref="CM6:CU6" si="10">IF(CM7="",NA(),CM7)</f>
        <v>69.58</v>
      </c>
      <c r="CN6" s="33">
        <f t="shared" si="10"/>
        <v>67.48</v>
      </c>
      <c r="CO6" s="33">
        <f t="shared" si="10"/>
        <v>67.48</v>
      </c>
      <c r="CP6" s="33">
        <f t="shared" si="10"/>
        <v>69.930000000000007</v>
      </c>
      <c r="CQ6" s="33">
        <f t="shared" si="10"/>
        <v>54.23</v>
      </c>
      <c r="CR6" s="33">
        <f t="shared" si="10"/>
        <v>55.2</v>
      </c>
      <c r="CS6" s="33">
        <f t="shared" si="10"/>
        <v>54.74</v>
      </c>
      <c r="CT6" s="33">
        <f t="shared" si="10"/>
        <v>53.78</v>
      </c>
      <c r="CU6" s="33">
        <f t="shared" si="10"/>
        <v>53.24</v>
      </c>
      <c r="CV6" s="32" t="str">
        <f>IF(CV7="","",IF(CV7="-","【-】","【"&amp;SUBSTITUTE(TEXT(CV7,"#,##0.00"),"-","△")&amp;"】"))</f>
        <v>【53.32】</v>
      </c>
      <c r="CW6" s="33">
        <f>IF(CW7="",NA(),CW7)</f>
        <v>92.97</v>
      </c>
      <c r="CX6" s="33">
        <f t="shared" ref="CX6:DF6" si="11">IF(CX7="",NA(),CX7)</f>
        <v>96.67</v>
      </c>
      <c r="CY6" s="33">
        <f t="shared" si="11"/>
        <v>97.24</v>
      </c>
      <c r="CZ6" s="33">
        <f t="shared" si="11"/>
        <v>97.54</v>
      </c>
      <c r="DA6" s="33">
        <f t="shared" si="11"/>
        <v>97.52</v>
      </c>
      <c r="DB6" s="33">
        <f t="shared" si="11"/>
        <v>83.61</v>
      </c>
      <c r="DC6" s="33">
        <f t="shared" si="11"/>
        <v>83.73</v>
      </c>
      <c r="DD6" s="33">
        <f t="shared" si="11"/>
        <v>83.88</v>
      </c>
      <c r="DE6" s="33">
        <f t="shared" si="11"/>
        <v>84.06</v>
      </c>
      <c r="DF6" s="33">
        <f t="shared" si="11"/>
        <v>84.07</v>
      </c>
      <c r="DG6" s="32" t="str">
        <f>IF(DG7="","",IF(DG7="-","【-】","【"&amp;SUBSTITUTE(TEXT(DG7,"#,##0.00"),"-","△")&amp;"】"))</f>
        <v>【83.79】</v>
      </c>
      <c r="DH6" s="33">
        <f>IF(DH7="",NA(),DH7)</f>
        <v>6.22</v>
      </c>
      <c r="DI6" s="33">
        <f t="shared" ref="DI6:DQ6" si="12">IF(DI7="",NA(),DI7)</f>
        <v>8.1999999999999993</v>
      </c>
      <c r="DJ6" s="33">
        <f t="shared" si="12"/>
        <v>8.3800000000000008</v>
      </c>
      <c r="DK6" s="33">
        <f t="shared" si="12"/>
        <v>9.33</v>
      </c>
      <c r="DL6" s="33">
        <f t="shared" si="12"/>
        <v>26.29</v>
      </c>
      <c r="DM6" s="33">
        <f t="shared" si="12"/>
        <v>7.61</v>
      </c>
      <c r="DN6" s="33">
        <f t="shared" si="12"/>
        <v>8.35</v>
      </c>
      <c r="DO6" s="33">
        <f t="shared" si="12"/>
        <v>9</v>
      </c>
      <c r="DP6" s="33">
        <f t="shared" si="12"/>
        <v>10.11</v>
      </c>
      <c r="DQ6" s="33">
        <f t="shared" si="12"/>
        <v>20.68</v>
      </c>
      <c r="DR6" s="32" t="str">
        <f>IF(DR7="","",IF(DR7="-","【-】","【"&amp;SUBSTITUTE(TEXT(DR7,"#,##0.00"),"-","△")&amp;"】"))</f>
        <v>【20.45】</v>
      </c>
      <c r="DS6" s="32">
        <f>IF(DS7="",NA(),DS7)</f>
        <v>0</v>
      </c>
      <c r="DT6" s="32">
        <f t="shared" ref="DT6:EB6" si="13">IF(DT7="",NA(),DT7)</f>
        <v>0</v>
      </c>
      <c r="DU6" s="32">
        <f t="shared" si="13"/>
        <v>0</v>
      </c>
      <c r="DV6" s="32">
        <f t="shared" si="13"/>
        <v>0</v>
      </c>
      <c r="DW6" s="32">
        <f t="shared" si="13"/>
        <v>0</v>
      </c>
      <c r="DX6" s="32">
        <f t="shared" si="13"/>
        <v>0</v>
      </c>
      <c r="DY6" s="32">
        <f t="shared" si="13"/>
        <v>0</v>
      </c>
      <c r="DZ6" s="33">
        <f t="shared" si="13"/>
        <v>0.09</v>
      </c>
      <c r="EA6" s="33">
        <f t="shared" si="13"/>
        <v>0.08</v>
      </c>
      <c r="EB6" s="33">
        <f t="shared" si="13"/>
        <v>0.08</v>
      </c>
      <c r="EC6" s="32" t="str">
        <f>IF(EC7="","",IF(EC7="-","【-】","【"&amp;SUBSTITUTE(TEXT(EC7,"#,##0.00"),"-","△")&amp;"】"))</f>
        <v>【0.07】</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7" s="34" customFormat="1">
      <c r="A7" s="26"/>
      <c r="B7" s="35">
        <v>2014</v>
      </c>
      <c r="C7" s="35">
        <v>42072</v>
      </c>
      <c r="D7" s="35">
        <v>46</v>
      </c>
      <c r="E7" s="35">
        <v>17</v>
      </c>
      <c r="F7" s="35">
        <v>5</v>
      </c>
      <c r="G7" s="35">
        <v>0</v>
      </c>
      <c r="H7" s="35" t="s">
        <v>96</v>
      </c>
      <c r="I7" s="35" t="s">
        <v>97</v>
      </c>
      <c r="J7" s="35" t="s">
        <v>98</v>
      </c>
      <c r="K7" s="35" t="s">
        <v>99</v>
      </c>
      <c r="L7" s="35" t="s">
        <v>100</v>
      </c>
      <c r="M7" s="36" t="s">
        <v>101</v>
      </c>
      <c r="N7" s="36">
        <v>48.5</v>
      </c>
      <c r="O7" s="36">
        <v>0.95</v>
      </c>
      <c r="P7" s="36">
        <v>83.2</v>
      </c>
      <c r="Q7" s="36">
        <v>3240</v>
      </c>
      <c r="R7" s="36">
        <v>76107</v>
      </c>
      <c r="S7" s="36">
        <v>98.17</v>
      </c>
      <c r="T7" s="36">
        <v>775.26</v>
      </c>
      <c r="U7" s="36">
        <v>726</v>
      </c>
      <c r="V7" s="36">
        <v>0.9</v>
      </c>
      <c r="W7" s="36">
        <v>806.67</v>
      </c>
      <c r="X7" s="36">
        <v>77.319999999999993</v>
      </c>
      <c r="Y7" s="36">
        <v>76.89</v>
      </c>
      <c r="Z7" s="36">
        <v>81.36</v>
      </c>
      <c r="AA7" s="36">
        <v>67.17</v>
      </c>
      <c r="AB7" s="36">
        <v>80.59</v>
      </c>
      <c r="AC7" s="36">
        <v>93.67</v>
      </c>
      <c r="AD7" s="36">
        <v>94.12</v>
      </c>
      <c r="AE7" s="36">
        <v>92.74</v>
      </c>
      <c r="AF7" s="36">
        <v>93.62</v>
      </c>
      <c r="AG7" s="36">
        <v>97.53</v>
      </c>
      <c r="AH7" s="36">
        <v>98.75</v>
      </c>
      <c r="AI7" s="36">
        <v>1794.26</v>
      </c>
      <c r="AJ7" s="36">
        <v>7779.34</v>
      </c>
      <c r="AK7" s="36">
        <v>7771.95</v>
      </c>
      <c r="AL7" s="36">
        <v>8033.56</v>
      </c>
      <c r="AM7" s="36">
        <v>8300.6</v>
      </c>
      <c r="AN7" s="36">
        <v>249.36</v>
      </c>
      <c r="AO7" s="36">
        <v>262.73</v>
      </c>
      <c r="AP7" s="36">
        <v>243.13</v>
      </c>
      <c r="AQ7" s="36">
        <v>280.08</v>
      </c>
      <c r="AR7" s="36">
        <v>223.09</v>
      </c>
      <c r="AS7" s="36">
        <v>205.86</v>
      </c>
      <c r="AT7" s="36">
        <v>3187.1</v>
      </c>
      <c r="AU7" s="36">
        <v>6868.55</v>
      </c>
      <c r="AV7" s="36">
        <v>186.37</v>
      </c>
      <c r="AW7" s="36">
        <v>7305.95</v>
      </c>
      <c r="AX7" s="36">
        <v>214.79</v>
      </c>
      <c r="AY7" s="36">
        <v>209.11</v>
      </c>
      <c r="AZ7" s="36">
        <v>194.53</v>
      </c>
      <c r="BA7" s="36">
        <v>162.52000000000001</v>
      </c>
      <c r="BB7" s="36">
        <v>124.2</v>
      </c>
      <c r="BC7" s="36">
        <v>33.03</v>
      </c>
      <c r="BD7" s="36">
        <v>34.630000000000003</v>
      </c>
      <c r="BE7" s="36">
        <v>5848.51</v>
      </c>
      <c r="BF7" s="36">
        <v>8946.9599999999991</v>
      </c>
      <c r="BG7" s="36">
        <v>8139.34</v>
      </c>
      <c r="BH7" s="36">
        <v>7834.27</v>
      </c>
      <c r="BI7" s="36">
        <v>7478.83</v>
      </c>
      <c r="BJ7" s="36">
        <v>1267.26</v>
      </c>
      <c r="BK7" s="36">
        <v>1239.2</v>
      </c>
      <c r="BL7" s="36">
        <v>1197.82</v>
      </c>
      <c r="BM7" s="36">
        <v>1126.77</v>
      </c>
      <c r="BN7" s="36">
        <v>1044.8</v>
      </c>
      <c r="BO7" s="36">
        <v>992.47</v>
      </c>
      <c r="BP7" s="36">
        <v>31.57</v>
      </c>
      <c r="BQ7" s="36">
        <v>21.99</v>
      </c>
      <c r="BR7" s="36">
        <v>25.72</v>
      </c>
      <c r="BS7" s="36">
        <v>22.84</v>
      </c>
      <c r="BT7" s="36">
        <v>22.24</v>
      </c>
      <c r="BU7" s="36">
        <v>53.42</v>
      </c>
      <c r="BV7" s="36">
        <v>51.56</v>
      </c>
      <c r="BW7" s="36">
        <v>51.03</v>
      </c>
      <c r="BX7" s="36">
        <v>50.9</v>
      </c>
      <c r="BY7" s="36">
        <v>50.82</v>
      </c>
      <c r="BZ7" s="36">
        <v>51.49</v>
      </c>
      <c r="CA7" s="36">
        <v>519.91</v>
      </c>
      <c r="CB7" s="36">
        <v>717.81</v>
      </c>
      <c r="CC7" s="36">
        <v>627.24</v>
      </c>
      <c r="CD7" s="36">
        <v>704.3</v>
      </c>
      <c r="CE7" s="36">
        <v>728.18</v>
      </c>
      <c r="CF7" s="36">
        <v>269.12</v>
      </c>
      <c r="CG7" s="36">
        <v>283.26</v>
      </c>
      <c r="CH7" s="36">
        <v>289.60000000000002</v>
      </c>
      <c r="CI7" s="36">
        <v>293.27</v>
      </c>
      <c r="CJ7" s="36">
        <v>300.52</v>
      </c>
      <c r="CK7" s="36">
        <v>295.10000000000002</v>
      </c>
      <c r="CL7" s="36">
        <v>64.989999999999995</v>
      </c>
      <c r="CM7" s="36">
        <v>69.58</v>
      </c>
      <c r="CN7" s="36">
        <v>67.48</v>
      </c>
      <c r="CO7" s="36">
        <v>67.48</v>
      </c>
      <c r="CP7" s="36">
        <v>69.930000000000007</v>
      </c>
      <c r="CQ7" s="36">
        <v>54.23</v>
      </c>
      <c r="CR7" s="36">
        <v>55.2</v>
      </c>
      <c r="CS7" s="36">
        <v>54.74</v>
      </c>
      <c r="CT7" s="36">
        <v>53.78</v>
      </c>
      <c r="CU7" s="36">
        <v>53.24</v>
      </c>
      <c r="CV7" s="36">
        <v>53.32</v>
      </c>
      <c r="CW7" s="36">
        <v>92.97</v>
      </c>
      <c r="CX7" s="36">
        <v>96.67</v>
      </c>
      <c r="CY7" s="36">
        <v>97.24</v>
      </c>
      <c r="CZ7" s="36">
        <v>97.54</v>
      </c>
      <c r="DA7" s="36">
        <v>97.52</v>
      </c>
      <c r="DB7" s="36">
        <v>83.61</v>
      </c>
      <c r="DC7" s="36">
        <v>83.73</v>
      </c>
      <c r="DD7" s="36">
        <v>83.88</v>
      </c>
      <c r="DE7" s="36">
        <v>84.06</v>
      </c>
      <c r="DF7" s="36">
        <v>84.07</v>
      </c>
      <c r="DG7" s="36">
        <v>83.79</v>
      </c>
      <c r="DH7" s="36">
        <v>6.22</v>
      </c>
      <c r="DI7" s="36">
        <v>8.1999999999999993</v>
      </c>
      <c r="DJ7" s="36">
        <v>8.3800000000000008</v>
      </c>
      <c r="DK7" s="36">
        <v>9.33</v>
      </c>
      <c r="DL7" s="36">
        <v>26.29</v>
      </c>
      <c r="DM7" s="36">
        <v>7.61</v>
      </c>
      <c r="DN7" s="36">
        <v>8.35</v>
      </c>
      <c r="DO7" s="36">
        <v>9</v>
      </c>
      <c r="DP7" s="36">
        <v>10.11</v>
      </c>
      <c r="DQ7" s="36">
        <v>20.68</v>
      </c>
      <c r="DR7" s="36">
        <v>20.45</v>
      </c>
      <c r="DS7" s="36">
        <v>0</v>
      </c>
      <c r="DT7" s="36">
        <v>0</v>
      </c>
      <c r="DU7" s="36">
        <v>0</v>
      </c>
      <c r="DV7" s="36">
        <v>0</v>
      </c>
      <c r="DW7" s="36">
        <v>0</v>
      </c>
      <c r="DX7" s="36">
        <v>0</v>
      </c>
      <c r="DY7" s="36">
        <v>0</v>
      </c>
      <c r="DZ7" s="36">
        <v>0.09</v>
      </c>
      <c r="EA7" s="36">
        <v>0.08</v>
      </c>
      <c r="EB7" s="36">
        <v>0.08</v>
      </c>
      <c r="EC7" s="36">
        <v>7.0000000000000007E-2</v>
      </c>
      <c r="ED7" s="36">
        <v>0</v>
      </c>
      <c r="EE7" s="36">
        <v>0</v>
      </c>
      <c r="EF7" s="36">
        <v>0</v>
      </c>
      <c r="EG7" s="36">
        <v>0</v>
      </c>
      <c r="EH7" s="36">
        <v>0</v>
      </c>
      <c r="EI7" s="36">
        <v>0.02</v>
      </c>
      <c r="EJ7" s="36">
        <v>0.03</v>
      </c>
      <c r="EK7" s="36">
        <v>0.04</v>
      </c>
      <c r="EL7" s="36">
        <v>0.03</v>
      </c>
      <c r="EM7" s="36">
        <v>0.02</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2016-02-03T07:48:26Z</dcterms:created>
  <dcterms:modified xsi:type="dcterms:W3CDTF">2016-02-24T08:31:09Z</dcterms:modified>
  <cp:category/>
</cp:coreProperties>
</file>