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AD10" i="4" s="1"/>
  <c r="P6" i="5"/>
  <c r="W10" i="4" s="1"/>
  <c r="O6" i="5"/>
  <c r="N6" i="5"/>
  <c r="M6" i="5"/>
  <c r="B10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P10" i="4"/>
  <c r="I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<sst xmlns="http://schemas.openxmlformats.org/spreadsheetml/2006/main" count="225" uniqueCount="110">
  <si>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</si>
  <si>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</si>
  <si>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</si>
  <si>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</si>
  <si>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</si>
  <si>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</si>
  <si>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</si>
  <si>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</si>
  <si>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</si>
  <si>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</si>
  <si>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</si>
  <si>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</si>
  <si>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</si>
  <si>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</si>
  <si>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</si>
  <si>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</si>
  <si>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</si>
  <si>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</si>
  <si>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</si>
  <si>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</si>
  <si>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</si>
  <si>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</si>
  <si>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</si>
  <si>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</si>
  <si>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</si>
  <si>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</si>
  <si>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</si>
  <si>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</si>
  <si>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</si>
  <si>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</si>
  <si>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</si>
  <si>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</si>
  <si>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</si>
  <si>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</si>
  <si>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</si>
  <si>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</si>
  <si>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</si>
  <si>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</si>
  <si>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</si>
  <si>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</si>
  <si>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</si>
  <si>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</si>
  <si>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</si>
  <si>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</si>
  <si>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</si>
  <si>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</si>
  <si>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</si>
  <si>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</si>
  <si>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</si>
  <si>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</si>
  <si>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</si>
  <si>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</si>
  <si>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</si>
  <si>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</si>
  <si>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</si>
  <si>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</si>
  <si>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</si>
  <si>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</si>
  <si>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</si>
  <si>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</si>
  <si>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</si>
  <si>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</si>
  <si>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</si>
  <si>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</si>
  <si>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</si>
  <si>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</si>
  <si>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</si>
  <si>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</si>
  <si>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</si>
  <si>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</si>
  <si>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</si>
  <si>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</si>
  <si>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</si>
  <si>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</si>
  <si>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</si>
  <si>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</si>
  <si>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</si>
  <si>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</si>
  <si>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</si>
  <si>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</si>
  <si>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</si>
  <si>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</si>
  <si>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</si>
  <si>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</si>
  <si>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</si>
  <si>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</si>
  <si>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</si>
  <si>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</si>
  <si>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</si>
  <si>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</si>
  <si>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</si>
  <si>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</si>
  <si>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</si>
  <si>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</si>
  <si>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</si>
  <si>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</si>
  <si>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白石市</t>
  </si>
  <si>
    <t>法適用</t>
  </si>
  <si>
    <t>下水道事業</t>
  </si>
  <si>
    <t>公共下水道</t>
  </si>
  <si>
    <t>Cc2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</si>
  <si>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</si>
  <si>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</si>
  <si>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</si>
  <si>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</si>
  <si>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</si>
  <si>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</si>
  <si>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市の管路施設は昭和50年から整備され、昭和63年に供用開始を行っている。管渠の老朽化が懸念される中、「白石市公共下水道事業長寿命化計画(h27～31年度）」を今後も５年ごとに見直しながら、計画的な老朽化対策を図る。
　また、当市は地理的要因により16箇所のマンホールポンプを有しているものの、⑥汚水処理原価は類似団体と比較しても低めに抑えられており、引き続き、長寿命化計画に基づいた維持管理に努めていく。</t>
    <rPh sb="1" eb="3">
      <t>トウシ</t>
    </rPh>
    <rPh sb="4" eb="6">
      <t>カンロ</t>
    </rPh>
    <rPh sb="6" eb="8">
      <t>シセツ</t>
    </rPh>
    <rPh sb="9" eb="11">
      <t>ショウワ</t>
    </rPh>
    <rPh sb="13" eb="14">
      <t>ネン</t>
    </rPh>
    <rPh sb="16" eb="18">
      <t>セイビ</t>
    </rPh>
    <rPh sb="21" eb="23">
      <t>ショウワ</t>
    </rPh>
    <rPh sb="25" eb="26">
      <t>ネン</t>
    </rPh>
    <rPh sb="27" eb="29">
      <t>キョウヨウ</t>
    </rPh>
    <rPh sb="29" eb="31">
      <t>カイシ</t>
    </rPh>
    <rPh sb="32" eb="33">
      <t>オコナ</t>
    </rPh>
    <rPh sb="38" eb="40">
      <t>カンキョ</t>
    </rPh>
    <rPh sb="41" eb="44">
      <t>ロウキュウカ</t>
    </rPh>
    <rPh sb="45" eb="47">
      <t>ケネン</t>
    </rPh>
    <rPh sb="50" eb="51">
      <t>ナカ</t>
    </rPh>
    <rPh sb="53" eb="56">
      <t>シロイシシ</t>
    </rPh>
    <rPh sb="56" eb="58">
      <t>コウキョウ</t>
    </rPh>
    <rPh sb="58" eb="61">
      <t>ゲスイドウ</t>
    </rPh>
    <rPh sb="61" eb="63">
      <t>ジギョウ</t>
    </rPh>
    <rPh sb="63" eb="64">
      <t>チョウ</t>
    </rPh>
    <rPh sb="64" eb="67">
      <t>ジュミョウカ</t>
    </rPh>
    <rPh sb="67" eb="69">
      <t>ケイカク</t>
    </rPh>
    <rPh sb="76" eb="78">
      <t>ネンド</t>
    </rPh>
    <rPh sb="81" eb="83">
      <t>コンゴ</t>
    </rPh>
    <rPh sb="85" eb="86">
      <t>ネン</t>
    </rPh>
    <rPh sb="89" eb="91">
      <t>ミナオ</t>
    </rPh>
    <rPh sb="96" eb="99">
      <t>ケイカクテキ</t>
    </rPh>
    <rPh sb="100" eb="103">
      <t>ロウキュウカ</t>
    </rPh>
    <rPh sb="103" eb="105">
      <t>タイサク</t>
    </rPh>
    <rPh sb="106" eb="107">
      <t>ハカ</t>
    </rPh>
    <rPh sb="127" eb="129">
      <t>カショ</t>
    </rPh>
    <rPh sb="182" eb="183">
      <t>チョウ</t>
    </rPh>
    <rPh sb="183" eb="186">
      <t>ジュミョウカ</t>
    </rPh>
    <rPh sb="186" eb="188">
      <t>ケイカク</t>
    </rPh>
    <rPh sb="189" eb="190">
      <t>モト</t>
    </rPh>
    <phoneticPr fontId="4"/>
  </si>
  <si>
    <t>　継続的な収納率向上に努めるとともに、料金業務の包括的委託についても、市の方針に従いながら検討し、経営努力を図っていく。</t>
    <rPh sb="35" eb="36">
      <t>シ</t>
    </rPh>
    <rPh sb="37" eb="39">
      <t>ホウシン</t>
    </rPh>
    <rPh sb="40" eb="41">
      <t>シタガ</t>
    </rPh>
    <rPh sb="54" eb="55">
      <t>ハカ</t>
    </rPh>
    <phoneticPr fontId="4"/>
  </si>
  <si>
    <t>　②累積欠損金比率については、平成23年度の東日本大震災に伴い多額の特別損失（災害による損失）が発生したため、類似団体と比べ数値が高めの結果となった。また、③流動比率の結果からは、1年以内の支払能力に改善が必要な結果となったが、経営に大きな影響を及ぼしていた災害復旧工事も平成28年度の完了を目指しており、ここ数年で改善傾向になると予測している。
　また、⑤経費回収率や⑧水洗化率は類似団体と比べ良好な結果となったが、将来的に予測される人口減少に伴う料金収入減も意識しつつ、未納者対策の強化と収支バランスの改善を図りながら、経営の健全性・効率性が高められるよう努めていく。</t>
    <rPh sb="2" eb="4">
      <t>ルイセキ</t>
    </rPh>
    <rPh sb="4" eb="6">
      <t>ケッソン</t>
    </rPh>
    <rPh sb="6" eb="7">
      <t>キン</t>
    </rPh>
    <rPh sb="7" eb="9">
      <t>ヒリツ</t>
    </rPh>
    <rPh sb="15" eb="17">
      <t>ヘイセイ</t>
    </rPh>
    <rPh sb="19" eb="21">
      <t>ネンド</t>
    </rPh>
    <rPh sb="22" eb="23">
      <t>ヒガシ</t>
    </rPh>
    <rPh sb="23" eb="25">
      <t>ニホン</t>
    </rPh>
    <rPh sb="25" eb="28">
      <t>ダイシンサイ</t>
    </rPh>
    <rPh sb="29" eb="30">
      <t>トモナ</t>
    </rPh>
    <rPh sb="31" eb="33">
      <t>タガク</t>
    </rPh>
    <rPh sb="34" eb="36">
      <t>トクベツ</t>
    </rPh>
    <rPh sb="36" eb="38">
      <t>ソンシツ</t>
    </rPh>
    <rPh sb="39" eb="41">
      <t>サイガイ</t>
    </rPh>
    <rPh sb="44" eb="46">
      <t>ソンシツ</t>
    </rPh>
    <rPh sb="48" eb="50">
      <t>ハッセイ</t>
    </rPh>
    <rPh sb="55" eb="57">
      <t>ルイジ</t>
    </rPh>
    <rPh sb="57" eb="59">
      <t>ダンタイ</t>
    </rPh>
    <rPh sb="60" eb="61">
      <t>クラ</t>
    </rPh>
    <rPh sb="62" eb="64">
      <t>スウチ</t>
    </rPh>
    <rPh sb="65" eb="66">
      <t>タカ</t>
    </rPh>
    <rPh sb="68" eb="70">
      <t>ケッカ</t>
    </rPh>
    <rPh sb="79" eb="81">
      <t>リュウドウ</t>
    </rPh>
    <rPh sb="81" eb="83">
      <t>ヒリツ</t>
    </rPh>
    <rPh sb="84" eb="86">
      <t>ケッカ</t>
    </rPh>
    <rPh sb="91" eb="92">
      <t>ネン</t>
    </rPh>
    <rPh sb="92" eb="94">
      <t>イナイ</t>
    </rPh>
    <rPh sb="95" eb="97">
      <t>シハライ</t>
    </rPh>
    <rPh sb="97" eb="99">
      <t>ノウリョク</t>
    </rPh>
    <rPh sb="100" eb="102">
      <t>カイゼン</t>
    </rPh>
    <rPh sb="103" eb="105">
      <t>ヒツヨウ</t>
    </rPh>
    <rPh sb="106" eb="108">
      <t>ケッカ</t>
    </rPh>
    <rPh sb="158" eb="160">
      <t>カイゼン</t>
    </rPh>
    <rPh sb="160" eb="162">
      <t>ケイコウ</t>
    </rPh>
    <rPh sb="166" eb="168">
      <t>ヨソク</t>
    </rPh>
    <rPh sb="179" eb="181">
      <t>ケイヒ</t>
    </rPh>
    <rPh sb="181" eb="183">
      <t>カイシュウ</t>
    </rPh>
    <rPh sb="183" eb="184">
      <t>リツ</t>
    </rPh>
    <rPh sb="186" eb="189">
      <t>スイセンカ</t>
    </rPh>
    <rPh sb="189" eb="190">
      <t>リツ</t>
    </rPh>
    <rPh sb="196" eb="197">
      <t>クラ</t>
    </rPh>
    <rPh sb="209" eb="211">
      <t>ショウライ</t>
    </rPh>
    <rPh sb="211" eb="212">
      <t>テキ</t>
    </rPh>
    <rPh sb="213" eb="215">
      <t>ヨソク</t>
    </rPh>
    <rPh sb="218" eb="220">
      <t>ジンコウ</t>
    </rPh>
    <rPh sb="220" eb="222">
      <t>ゲンショウ</t>
    </rPh>
    <rPh sb="223" eb="224">
      <t>トモナ</t>
    </rPh>
    <rPh sb="225" eb="227">
      <t>リョウキン</t>
    </rPh>
    <rPh sb="227" eb="229">
      <t>シュウニュウ</t>
    </rPh>
    <rPh sb="229" eb="230">
      <t>ゲン</t>
    </rPh>
    <rPh sb="231" eb="233">
      <t>イシキ</t>
    </rPh>
    <rPh sb="246" eb="248">
      <t>シュウシ</t>
    </rPh>
    <rPh sb="253" eb="255">
      <t>カイゼン</t>
    </rPh>
    <rPh sb="256" eb="257">
      <t>ハカ</t>
    </rPh>
    <rPh sb="280" eb="28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</si>
</sst>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69952"/>
        <c:axId val="4627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9952"/>
        <c:axId val="46271872"/>
      </c:lineChart>
      <c:dateAx>
        <c:axId val="4626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71872"/>
        <c:crosses val="autoZero"/>
        <c:auto val="1"/>
        <c:lblOffset val="100"/>
        <c:baseTimeUnit val="years"/>
      </c:dateAx>
      <c:valAx>
        <c:axId val="4627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6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41088"/>
        <c:axId val="9844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53.79</c:v>
                </c:pt>
                <c:pt idx="2">
                  <c:v>55.41</c:v>
                </c:pt>
                <c:pt idx="3">
                  <c:v>55.81</c:v>
                </c:pt>
                <c:pt idx="4">
                  <c:v>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41088"/>
        <c:axId val="98443264"/>
      </c:lineChart>
      <c:dateAx>
        <c:axId val="9844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43264"/>
        <c:crosses val="autoZero"/>
        <c:auto val="1"/>
        <c:lblOffset val="100"/>
        <c:baseTimeUnit val="years"/>
      </c:dateAx>
      <c:valAx>
        <c:axId val="9844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4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88.95</c:v>
                </c:pt>
                <c:pt idx="1">
                  <c:v>91.06</c:v>
                </c:pt>
                <c:pt idx="2">
                  <c:v>91.28</c:v>
                </c:pt>
                <c:pt idx="3">
                  <c:v>91.47</c:v>
                </c:pt>
                <c:pt idx="4">
                  <c:v>92.79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81664"/>
        <c:axId val="9848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83.76</c:v>
                </c:pt>
                <c:pt idx="2">
                  <c:v>84.12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81664"/>
        <c:axId val="98483584"/>
      </c:lineChart>
      <c:dateAx>
        <c:axId val="9848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83584"/>
        <c:crosses val="autoZero"/>
        <c:auto val="1"/>
        <c:lblOffset val="100"/>
        <c:baseTimeUnit val="years"/>
      </c:dateAx>
      <c:valAx>
        <c:axId val="9848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8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99.9</c:v>
                </c:pt>
                <c:pt idx="1">
                  <c:v>99.62</c:v>
                </c:pt>
                <c:pt idx="2">
                  <c:v>98.35</c:v>
                </c:pt>
                <c:pt idx="3">
                  <c:v>102.74</c:v>
                </c:pt>
                <c:pt idx="4">
                  <c:v>107.11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10528"/>
        <c:axId val="4631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101.22</c:v>
                </c:pt>
                <c:pt idx="1">
                  <c:v>101.09</c:v>
                </c:pt>
                <c:pt idx="2">
                  <c:v>102.83</c:v>
                </c:pt>
                <c:pt idx="3">
                  <c:v>102.73</c:v>
                </c:pt>
                <c:pt idx="4">
                  <c:v>108.56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10528"/>
        <c:axId val="46312448"/>
      </c:lineChart>
      <c:dateAx>
        <c:axId val="4631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12448"/>
        <c:crosses val="autoZero"/>
        <c:auto val="1"/>
        <c:lblOffset val="100"/>
        <c:baseTimeUnit val="years"/>
      </c:dateAx>
      <c:valAx>
        <c:axId val="4631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1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5.65</c:v>
                </c:pt>
                <c:pt idx="1">
                  <c:v>6.99</c:v>
                </c:pt>
                <c:pt idx="2">
                  <c:v>8.01</c:v>
                </c:pt>
                <c:pt idx="3">
                  <c:v>9.39</c:v>
                </c:pt>
                <c:pt idx="4">
                  <c:v>16.93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3648"/>
        <c:axId val="4620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10.42</c:v>
                </c:pt>
                <c:pt idx="1">
                  <c:v>11.9</c:v>
                </c:pt>
                <c:pt idx="2">
                  <c:v>10.46</c:v>
                </c:pt>
                <c:pt idx="3">
                  <c:v>11.39</c:v>
                </c:pt>
                <c:pt idx="4">
                  <c:v>21.28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3648"/>
        <c:axId val="46205568"/>
      </c:lineChart>
      <c:dateAx>
        <c:axId val="4620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05568"/>
        <c:crosses val="autoZero"/>
        <c:auto val="1"/>
        <c:lblOffset val="100"/>
        <c:baseTimeUnit val="years"/>
      </c:dateAx>
      <c:valAx>
        <c:axId val="4620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0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4224"/>
        <c:axId val="4624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0.66</c:v>
                </c:pt>
                <c:pt idx="3" formatCode="#,##0.00;&quot;△&quot;#,##0.00;&quot;-&quot;">
                  <c:v>0.78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44224"/>
        <c:axId val="46246144"/>
      </c:lineChart>
      <c:dateAx>
        <c:axId val="4624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46144"/>
        <c:crosses val="autoZero"/>
        <c:auto val="1"/>
        <c:lblOffset val="100"/>
        <c:baseTimeUnit val="years"/>
      </c:dateAx>
      <c:valAx>
        <c:axId val="4624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4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17.23</c:v>
                </c:pt>
                <c:pt idx="1">
                  <c:v>130.44999999999999</c:v>
                </c:pt>
                <c:pt idx="2">
                  <c:v>125.24</c:v>
                </c:pt>
                <c:pt idx="3">
                  <c:v>121.56</c:v>
                </c:pt>
                <c:pt idx="4">
                  <c:v>118.18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6256"/>
        <c:axId val="4641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202.97</c:v>
                </c:pt>
                <c:pt idx="1">
                  <c:v>174.36</c:v>
                </c:pt>
                <c:pt idx="2">
                  <c:v>146.78</c:v>
                </c:pt>
                <c:pt idx="3">
                  <c:v>149.66</c:v>
                </c:pt>
                <c:pt idx="4">
                  <c:v>100.32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16256"/>
        <c:axId val="46418176"/>
      </c:lineChart>
      <c:dateAx>
        <c:axId val="4641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18176"/>
        <c:crosses val="autoZero"/>
        <c:auto val="1"/>
        <c:lblOffset val="100"/>
        <c:baseTimeUnit val="years"/>
      </c:dateAx>
      <c:valAx>
        <c:axId val="4641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41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140.27000000000001</c:v>
                </c:pt>
                <c:pt idx="1">
                  <c:v>130.81</c:v>
                </c:pt>
                <c:pt idx="2">
                  <c:v>115.72</c:v>
                </c:pt>
                <c:pt idx="3">
                  <c:v>221.63</c:v>
                </c:pt>
                <c:pt idx="4">
                  <c:v>46.23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53120"/>
        <c:axId val="4645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118.8</c:v>
                </c:pt>
                <c:pt idx="2">
                  <c:v>151.6</c:v>
                </c:pt>
                <c:pt idx="3">
                  <c:v>246.4</c:v>
                </c:pt>
                <c:pt idx="4">
                  <c:v>49.23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53120"/>
        <c:axId val="46455040"/>
      </c:lineChart>
      <c:dateAx>
        <c:axId val="4645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55040"/>
        <c:crosses val="autoZero"/>
        <c:auto val="1"/>
        <c:lblOffset val="100"/>
        <c:baseTimeUnit val="years"/>
      </c:dateAx>
      <c:valAx>
        <c:axId val="4645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45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1392.76</c:v>
                </c:pt>
                <c:pt idx="1">
                  <c:v>1564.24</c:v>
                </c:pt>
                <c:pt idx="2">
                  <c:v>1406.92</c:v>
                </c:pt>
                <c:pt idx="3">
                  <c:v>1469.5</c:v>
                </c:pt>
                <c:pt idx="4">
                  <c:v>1354.68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83552"/>
        <c:axId val="6300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1334.01</c:v>
                </c:pt>
                <c:pt idx="2">
                  <c:v>1273.52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83552"/>
        <c:axId val="63002112"/>
      </c:lineChart>
      <c:dateAx>
        <c:axId val="6298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002112"/>
        <c:crosses val="autoZero"/>
        <c:auto val="1"/>
        <c:lblOffset val="100"/>
        <c:baseTimeUnit val="years"/>
      </c:dateAx>
      <c:valAx>
        <c:axId val="6300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98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102.6</c:v>
                </c:pt>
                <c:pt idx="1">
                  <c:v>102.28</c:v>
                </c:pt>
                <c:pt idx="2">
                  <c:v>100.96</c:v>
                </c:pt>
                <c:pt idx="3">
                  <c:v>110.06</c:v>
                </c:pt>
                <c:pt idx="4">
                  <c:v>111.12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36416"/>
        <c:axId val="8042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67.14</c:v>
                </c:pt>
                <c:pt idx="2">
                  <c:v>67.849999999999994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36416"/>
        <c:axId val="80422016"/>
      </c:lineChart>
      <c:dateAx>
        <c:axId val="6303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422016"/>
        <c:crosses val="autoZero"/>
        <c:auto val="1"/>
        <c:lblOffset val="100"/>
        <c:baseTimeUnit val="years"/>
      </c:dateAx>
      <c:valAx>
        <c:axId val="8042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03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160.93</c:v>
                </c:pt>
                <c:pt idx="1">
                  <c:v>158.88999999999999</c:v>
                </c:pt>
                <c:pt idx="2">
                  <c:v>165.03</c:v>
                </c:pt>
                <c:pt idx="3">
                  <c:v>151.4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31360"/>
        <c:axId val="8044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224.83</c:v>
                </c:pt>
                <c:pt idx="2">
                  <c:v>224.94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1360"/>
        <c:axId val="80449920"/>
      </c:lineChart>
      <c:dateAx>
        <c:axId val="8043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449920"/>
        <c:crosses val="autoZero"/>
        <c:auto val="1"/>
        <c:lblOffset val="100"/>
        <c:baseTimeUnit val="years"/>
      </c:dateAx>
      <c:valAx>
        <c:axId val="8044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43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白石市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36124</v>
      </c>
      <c r="AM8" s="47"/>
      <c r="AN8" s="47"/>
      <c r="AO8" s="47"/>
      <c r="AP8" s="47"/>
      <c r="AQ8" s="47"/>
      <c r="AR8" s="47"/>
      <c r="AS8" s="47"/>
      <c r="AT8" s="43">
        <f>データ!S6</f>
        <v>286.48</v>
      </c>
      <c r="AU8" s="43"/>
      <c r="AV8" s="43"/>
      <c r="AW8" s="43"/>
      <c r="AX8" s="43"/>
      <c r="AY8" s="43"/>
      <c r="AZ8" s="43"/>
      <c r="BA8" s="43"/>
      <c r="BB8" s="43">
        <f>データ!T6</f>
        <v>126.1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44.95</v>
      </c>
      <c r="J10" s="43"/>
      <c r="K10" s="43"/>
      <c r="L10" s="43"/>
      <c r="M10" s="43"/>
      <c r="N10" s="43"/>
      <c r="O10" s="43"/>
      <c r="P10" s="43">
        <f>データ!O6</f>
        <v>65.09</v>
      </c>
      <c r="Q10" s="43"/>
      <c r="R10" s="43"/>
      <c r="S10" s="43"/>
      <c r="T10" s="43"/>
      <c r="U10" s="43"/>
      <c r="V10" s="43"/>
      <c r="W10" s="43">
        <f>データ!P6</f>
        <v>92.56</v>
      </c>
      <c r="X10" s="43"/>
      <c r="Y10" s="43"/>
      <c r="Z10" s="43"/>
      <c r="AA10" s="43"/>
      <c r="AB10" s="43"/>
      <c r="AC10" s="43"/>
      <c r="AD10" s="47">
        <f>データ!Q6</f>
        <v>3132</v>
      </c>
      <c r="AE10" s="47"/>
      <c r="AF10" s="47"/>
      <c r="AG10" s="47"/>
      <c r="AH10" s="47"/>
      <c r="AI10" s="47"/>
      <c r="AJ10" s="47"/>
      <c r="AK10" s="2"/>
      <c r="AL10" s="47">
        <f>データ!U6</f>
        <v>23357</v>
      </c>
      <c r="AM10" s="47"/>
      <c r="AN10" s="47"/>
      <c r="AO10" s="47"/>
      <c r="AP10" s="47"/>
      <c r="AQ10" s="47"/>
      <c r="AR10" s="47"/>
      <c r="AS10" s="47"/>
      <c r="AT10" s="43">
        <f>データ!V6</f>
        <v>9.0399999999999991</v>
      </c>
      <c r="AU10" s="43"/>
      <c r="AV10" s="43"/>
      <c r="AW10" s="43"/>
      <c r="AX10" s="43"/>
      <c r="AY10" s="43"/>
      <c r="AZ10" s="43"/>
      <c r="BA10" s="43"/>
      <c r="BB10" s="43">
        <f>データ!W6</f>
        <v>2583.7399999999998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107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42064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宮城県　白石市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>
        <f t="shared" si="3"/>
        <v>44.95</v>
      </c>
      <c r="O6" s="32">
        <f t="shared" si="3"/>
        <v>65.09</v>
      </c>
      <c r="P6" s="32">
        <f t="shared" si="3"/>
        <v>92.56</v>
      </c>
      <c r="Q6" s="32">
        <f t="shared" si="3"/>
        <v>3132</v>
      </c>
      <c r="R6" s="32">
        <f t="shared" si="3"/>
        <v>36124</v>
      </c>
      <c r="S6" s="32">
        <f t="shared" si="3"/>
        <v>286.48</v>
      </c>
      <c r="T6" s="32">
        <f t="shared" si="3"/>
        <v>126.1</v>
      </c>
      <c r="U6" s="32">
        <f t="shared" si="3"/>
        <v>23357</v>
      </c>
      <c r="V6" s="32">
        <f t="shared" si="3"/>
        <v>9.0399999999999991</v>
      </c>
      <c r="W6" s="32">
        <f t="shared" si="3"/>
        <v>2583.7399999999998</v>
      </c>
      <c r="X6" s="33">
        <f>IF(X7="",NA(),X7)</f>
        <v>99.9</v>
      </c>
      <c r="Y6" s="33">
        <f t="shared" ref="Y6:AG6" si="4">IF(Y7="",NA(),Y7)</f>
        <v>99.62</v>
      </c>
      <c r="Z6" s="33">
        <f t="shared" si="4"/>
        <v>98.35</v>
      </c>
      <c r="AA6" s="33">
        <f t="shared" si="4"/>
        <v>102.74</v>
      </c>
      <c r="AB6" s="33">
        <f t="shared" si="4"/>
        <v>107.11</v>
      </c>
      <c r="AC6" s="33">
        <f t="shared" si="4"/>
        <v>101.22</v>
      </c>
      <c r="AD6" s="33">
        <f t="shared" si="4"/>
        <v>101.09</v>
      </c>
      <c r="AE6" s="33">
        <f t="shared" si="4"/>
        <v>102.83</v>
      </c>
      <c r="AF6" s="33">
        <f t="shared" si="4"/>
        <v>102.73</v>
      </c>
      <c r="AG6" s="33">
        <f t="shared" si="4"/>
        <v>108.56</v>
      </c>
      <c r="AH6" s="32" t="str">
        <f>IF(AH7="","",IF(AH7="-","【-】","【"&amp;SUBSTITUTE(TEXT(AH7,"#,##0.00"),"-","△")&amp;"】"))</f>
        <v>【107.74】</v>
      </c>
      <c r="AI6" s="33">
        <f>IF(AI7="",NA(),AI7)</f>
        <v>17.23</v>
      </c>
      <c r="AJ6" s="33">
        <f t="shared" ref="AJ6:AR6" si="5">IF(AJ7="",NA(),AJ7)</f>
        <v>130.44999999999999</v>
      </c>
      <c r="AK6" s="33">
        <f t="shared" si="5"/>
        <v>125.24</v>
      </c>
      <c r="AL6" s="33">
        <f t="shared" si="5"/>
        <v>121.56</v>
      </c>
      <c r="AM6" s="33">
        <f t="shared" si="5"/>
        <v>118.18</v>
      </c>
      <c r="AN6" s="33">
        <f t="shared" si="5"/>
        <v>202.97</v>
      </c>
      <c r="AO6" s="33">
        <f t="shared" si="5"/>
        <v>174.36</v>
      </c>
      <c r="AP6" s="33">
        <f t="shared" si="5"/>
        <v>146.78</v>
      </c>
      <c r="AQ6" s="33">
        <f t="shared" si="5"/>
        <v>149.66</v>
      </c>
      <c r="AR6" s="33">
        <f t="shared" si="5"/>
        <v>100.32</v>
      </c>
      <c r="AS6" s="32" t="str">
        <f>IF(AS7="","",IF(AS7="-","【-】","【"&amp;SUBSTITUTE(TEXT(AS7,"#,##0.00"),"-","△")&amp;"】"))</f>
        <v>【4.71】</v>
      </c>
      <c r="AT6" s="33">
        <f>IF(AT7="",NA(),AT7)</f>
        <v>140.27000000000001</v>
      </c>
      <c r="AU6" s="33">
        <f t="shared" ref="AU6:BC6" si="6">IF(AU7="",NA(),AU7)</f>
        <v>130.81</v>
      </c>
      <c r="AV6" s="33">
        <f t="shared" si="6"/>
        <v>115.72</v>
      </c>
      <c r="AW6" s="33">
        <f t="shared" si="6"/>
        <v>221.63</v>
      </c>
      <c r="AX6" s="33">
        <f t="shared" si="6"/>
        <v>46.23</v>
      </c>
      <c r="AY6" s="33">
        <f t="shared" si="6"/>
        <v>108.24</v>
      </c>
      <c r="AZ6" s="33">
        <f t="shared" si="6"/>
        <v>118.8</v>
      </c>
      <c r="BA6" s="33">
        <f t="shared" si="6"/>
        <v>151.6</v>
      </c>
      <c r="BB6" s="33">
        <f t="shared" si="6"/>
        <v>246.4</v>
      </c>
      <c r="BC6" s="33">
        <f t="shared" si="6"/>
        <v>49.23</v>
      </c>
      <c r="BD6" s="32" t="str">
        <f>IF(BD7="","",IF(BD7="-","【-】","【"&amp;SUBSTITUTE(TEXT(BD7,"#,##0.00"),"-","△")&amp;"】"))</f>
        <v>【56.46】</v>
      </c>
      <c r="BE6" s="33">
        <f>IF(BE7="",NA(),BE7)</f>
        <v>1392.76</v>
      </c>
      <c r="BF6" s="33">
        <f t="shared" ref="BF6:BN6" si="7">IF(BF7="",NA(),BF7)</f>
        <v>1564.24</v>
      </c>
      <c r="BG6" s="33">
        <f t="shared" si="7"/>
        <v>1406.92</v>
      </c>
      <c r="BH6" s="33">
        <f t="shared" si="7"/>
        <v>1469.5</v>
      </c>
      <c r="BI6" s="33">
        <f t="shared" si="7"/>
        <v>1354.68</v>
      </c>
      <c r="BJ6" s="33">
        <f t="shared" si="7"/>
        <v>1320.98</v>
      </c>
      <c r="BK6" s="33">
        <f t="shared" si="7"/>
        <v>1334.01</v>
      </c>
      <c r="BL6" s="33">
        <f t="shared" si="7"/>
        <v>1273.52</v>
      </c>
      <c r="BM6" s="33">
        <f t="shared" si="7"/>
        <v>1209.95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102.6</v>
      </c>
      <c r="BQ6" s="33">
        <f t="shared" ref="BQ6:BY6" si="8">IF(BQ7="",NA(),BQ7)</f>
        <v>102.28</v>
      </c>
      <c r="BR6" s="33">
        <f t="shared" si="8"/>
        <v>100.96</v>
      </c>
      <c r="BS6" s="33">
        <f t="shared" si="8"/>
        <v>110.06</v>
      </c>
      <c r="BT6" s="33">
        <f t="shared" si="8"/>
        <v>111.12</v>
      </c>
      <c r="BU6" s="33">
        <f t="shared" si="8"/>
        <v>68.63</v>
      </c>
      <c r="BV6" s="33">
        <f t="shared" si="8"/>
        <v>67.14</v>
      </c>
      <c r="BW6" s="33">
        <f t="shared" si="8"/>
        <v>67.849999999999994</v>
      </c>
      <c r="BX6" s="33">
        <f t="shared" si="8"/>
        <v>69.48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160.93</v>
      </c>
      <c r="CB6" s="33">
        <f t="shared" ref="CB6:CJ6" si="9">IF(CB7="",NA(),CB7)</f>
        <v>158.88999999999999</v>
      </c>
      <c r="CC6" s="33">
        <f t="shared" si="9"/>
        <v>165.03</v>
      </c>
      <c r="CD6" s="33">
        <f t="shared" si="9"/>
        <v>151.4</v>
      </c>
      <c r="CE6" s="33">
        <f t="shared" si="9"/>
        <v>150</v>
      </c>
      <c r="CF6" s="33">
        <f t="shared" si="9"/>
        <v>222.94</v>
      </c>
      <c r="CG6" s="33">
        <f t="shared" si="9"/>
        <v>224.83</v>
      </c>
      <c r="CH6" s="33">
        <f t="shared" si="9"/>
        <v>224.94</v>
      </c>
      <c r="CI6" s="33">
        <f t="shared" si="9"/>
        <v>220.67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53.07</v>
      </c>
      <c r="CR6" s="33">
        <f t="shared" si="10"/>
        <v>53.79</v>
      </c>
      <c r="CS6" s="33">
        <f t="shared" si="10"/>
        <v>55.41</v>
      </c>
      <c r="CT6" s="33">
        <f t="shared" si="10"/>
        <v>55.81</v>
      </c>
      <c r="CU6" s="33">
        <f t="shared" si="10"/>
        <v>54.44</v>
      </c>
      <c r="CV6" s="32" t="str">
        <f>IF(CV7="","",IF(CV7="-","【-】","【"&amp;SUBSTITUTE(TEXT(CV7,"#,##0.00"),"-","△")&amp;"】"))</f>
        <v>【60.35】</v>
      </c>
      <c r="CW6" s="33">
        <f>IF(CW7="",NA(),CW7)</f>
        <v>88.95</v>
      </c>
      <c r="CX6" s="33">
        <f t="shared" ref="CX6:DF6" si="11">IF(CX7="",NA(),CX7)</f>
        <v>91.06</v>
      </c>
      <c r="CY6" s="33">
        <f t="shared" si="11"/>
        <v>91.28</v>
      </c>
      <c r="CZ6" s="33">
        <f t="shared" si="11"/>
        <v>91.47</v>
      </c>
      <c r="DA6" s="33">
        <f t="shared" si="11"/>
        <v>92.79</v>
      </c>
      <c r="DB6" s="33">
        <f t="shared" si="11"/>
        <v>83.69</v>
      </c>
      <c r="DC6" s="33">
        <f t="shared" si="11"/>
        <v>83.76</v>
      </c>
      <c r="DD6" s="33">
        <f t="shared" si="11"/>
        <v>84.12</v>
      </c>
      <c r="DE6" s="33">
        <f t="shared" si="11"/>
        <v>84.41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3">
        <f>IF(DH7="",NA(),DH7)</f>
        <v>5.65</v>
      </c>
      <c r="DI6" s="33">
        <f t="shared" ref="DI6:DQ6" si="12">IF(DI7="",NA(),DI7)</f>
        <v>6.99</v>
      </c>
      <c r="DJ6" s="33">
        <f t="shared" si="12"/>
        <v>8.01</v>
      </c>
      <c r="DK6" s="33">
        <f t="shared" si="12"/>
        <v>9.39</v>
      </c>
      <c r="DL6" s="33">
        <f t="shared" si="12"/>
        <v>16.93</v>
      </c>
      <c r="DM6" s="33">
        <f t="shared" si="12"/>
        <v>10.42</v>
      </c>
      <c r="DN6" s="33">
        <f t="shared" si="12"/>
        <v>11.9</v>
      </c>
      <c r="DO6" s="33">
        <f t="shared" si="12"/>
        <v>10.46</v>
      </c>
      <c r="DP6" s="33">
        <f t="shared" si="12"/>
        <v>11.39</v>
      </c>
      <c r="DQ6" s="33">
        <f t="shared" si="12"/>
        <v>21.28</v>
      </c>
      <c r="DR6" s="32" t="str">
        <f>IF(DR7="","",IF(DR7="-","【-】","【"&amp;SUBSTITUTE(TEXT(DR7,"#,##0.00"),"-","△")&amp;"】"))</f>
        <v>【36.27】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3">
        <f t="shared" si="13"/>
        <v>0.66</v>
      </c>
      <c r="EA6" s="33">
        <f t="shared" si="13"/>
        <v>0.78</v>
      </c>
      <c r="EB6" s="32">
        <f t="shared" si="13"/>
        <v>0</v>
      </c>
      <c r="EC6" s="32" t="str">
        <f>IF(EC7="","",IF(EC7="-","【-】","【"&amp;SUBSTITUTE(TEXT(EC7,"#,##0.00"),"-","△")&amp;"】"))</f>
        <v>【4.35】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0.01</v>
      </c>
      <c r="EK6" s="33">
        <f t="shared" si="14"/>
        <v>0.1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7" s="34" customFormat="1">
      <c r="A7" s="26"/>
      <c r="B7" s="35">
        <v>2014</v>
      </c>
      <c r="C7" s="35">
        <v>42064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44.95</v>
      </c>
      <c r="O7" s="36">
        <v>65.09</v>
      </c>
      <c r="P7" s="36">
        <v>92.56</v>
      </c>
      <c r="Q7" s="36">
        <v>3132</v>
      </c>
      <c r="R7" s="36">
        <v>36124</v>
      </c>
      <c r="S7" s="36">
        <v>286.48</v>
      </c>
      <c r="T7" s="36">
        <v>126.1</v>
      </c>
      <c r="U7" s="36">
        <v>23357</v>
      </c>
      <c r="V7" s="36">
        <v>9.0399999999999991</v>
      </c>
      <c r="W7" s="36">
        <v>2583.7399999999998</v>
      </c>
      <c r="X7" s="36">
        <v>99.9</v>
      </c>
      <c r="Y7" s="36">
        <v>99.62</v>
      </c>
      <c r="Z7" s="36">
        <v>98.35</v>
      </c>
      <c r="AA7" s="36">
        <v>102.74</v>
      </c>
      <c r="AB7" s="36">
        <v>107.11</v>
      </c>
      <c r="AC7" s="36">
        <v>101.22</v>
      </c>
      <c r="AD7" s="36">
        <v>101.09</v>
      </c>
      <c r="AE7" s="36">
        <v>102.83</v>
      </c>
      <c r="AF7" s="36">
        <v>102.73</v>
      </c>
      <c r="AG7" s="36">
        <v>108.56</v>
      </c>
      <c r="AH7" s="36">
        <v>107.74</v>
      </c>
      <c r="AI7" s="36">
        <v>17.23</v>
      </c>
      <c r="AJ7" s="36">
        <v>130.44999999999999</v>
      </c>
      <c r="AK7" s="36">
        <v>125.24</v>
      </c>
      <c r="AL7" s="36">
        <v>121.56</v>
      </c>
      <c r="AM7" s="36">
        <v>118.18</v>
      </c>
      <c r="AN7" s="36">
        <v>202.97</v>
      </c>
      <c r="AO7" s="36">
        <v>174.36</v>
      </c>
      <c r="AP7" s="36">
        <v>146.78</v>
      </c>
      <c r="AQ7" s="36">
        <v>149.66</v>
      </c>
      <c r="AR7" s="36">
        <v>100.32</v>
      </c>
      <c r="AS7" s="36">
        <v>4.71</v>
      </c>
      <c r="AT7" s="36">
        <v>140.27000000000001</v>
      </c>
      <c r="AU7" s="36">
        <v>130.81</v>
      </c>
      <c r="AV7" s="36">
        <v>115.72</v>
      </c>
      <c r="AW7" s="36">
        <v>221.63</v>
      </c>
      <c r="AX7" s="36">
        <v>46.23</v>
      </c>
      <c r="AY7" s="36">
        <v>108.24</v>
      </c>
      <c r="AZ7" s="36">
        <v>118.8</v>
      </c>
      <c r="BA7" s="36">
        <v>151.6</v>
      </c>
      <c r="BB7" s="36">
        <v>246.4</v>
      </c>
      <c r="BC7" s="36">
        <v>49.23</v>
      </c>
      <c r="BD7" s="36">
        <v>56.46</v>
      </c>
      <c r="BE7" s="36">
        <v>1392.76</v>
      </c>
      <c r="BF7" s="36">
        <v>1564.24</v>
      </c>
      <c r="BG7" s="36">
        <v>1406.92</v>
      </c>
      <c r="BH7" s="36">
        <v>1469.5</v>
      </c>
      <c r="BI7" s="36">
        <v>1354.68</v>
      </c>
      <c r="BJ7" s="36">
        <v>1320.98</v>
      </c>
      <c r="BK7" s="36">
        <v>1334.01</v>
      </c>
      <c r="BL7" s="36">
        <v>1273.52</v>
      </c>
      <c r="BM7" s="36">
        <v>1209.95</v>
      </c>
      <c r="BN7" s="36">
        <v>1136.5</v>
      </c>
      <c r="BO7" s="36">
        <v>776.35</v>
      </c>
      <c r="BP7" s="36">
        <v>102.6</v>
      </c>
      <c r="BQ7" s="36">
        <v>102.28</v>
      </c>
      <c r="BR7" s="36">
        <v>100.96</v>
      </c>
      <c r="BS7" s="36">
        <v>110.06</v>
      </c>
      <c r="BT7" s="36">
        <v>111.12</v>
      </c>
      <c r="BU7" s="36">
        <v>68.63</v>
      </c>
      <c r="BV7" s="36">
        <v>67.14</v>
      </c>
      <c r="BW7" s="36">
        <v>67.849999999999994</v>
      </c>
      <c r="BX7" s="36">
        <v>69.48</v>
      </c>
      <c r="BY7" s="36">
        <v>71.650000000000006</v>
      </c>
      <c r="BZ7" s="36">
        <v>96.57</v>
      </c>
      <c r="CA7" s="36">
        <v>160.93</v>
      </c>
      <c r="CB7" s="36">
        <v>158.88999999999999</v>
      </c>
      <c r="CC7" s="36">
        <v>165.03</v>
      </c>
      <c r="CD7" s="36">
        <v>151.4</v>
      </c>
      <c r="CE7" s="36">
        <v>150</v>
      </c>
      <c r="CF7" s="36">
        <v>222.94</v>
      </c>
      <c r="CG7" s="36">
        <v>224.83</v>
      </c>
      <c r="CH7" s="36">
        <v>224.94</v>
      </c>
      <c r="CI7" s="36">
        <v>220.67</v>
      </c>
      <c r="CJ7" s="36">
        <v>217.82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53.07</v>
      </c>
      <c r="CR7" s="36">
        <v>53.79</v>
      </c>
      <c r="CS7" s="36">
        <v>55.41</v>
      </c>
      <c r="CT7" s="36">
        <v>55.81</v>
      </c>
      <c r="CU7" s="36">
        <v>54.44</v>
      </c>
      <c r="CV7" s="36">
        <v>60.35</v>
      </c>
      <c r="CW7" s="36">
        <v>88.95</v>
      </c>
      <c r="CX7" s="36">
        <v>91.06</v>
      </c>
      <c r="CY7" s="36">
        <v>91.28</v>
      </c>
      <c r="CZ7" s="36">
        <v>91.47</v>
      </c>
      <c r="DA7" s="36">
        <v>92.79</v>
      </c>
      <c r="DB7" s="36">
        <v>83.69</v>
      </c>
      <c r="DC7" s="36">
        <v>83.76</v>
      </c>
      <c r="DD7" s="36">
        <v>84.12</v>
      </c>
      <c r="DE7" s="36">
        <v>84.41</v>
      </c>
      <c r="DF7" s="36">
        <v>84.2</v>
      </c>
      <c r="DG7" s="36">
        <v>94.57</v>
      </c>
      <c r="DH7" s="36">
        <v>5.65</v>
      </c>
      <c r="DI7" s="36">
        <v>6.99</v>
      </c>
      <c r="DJ7" s="36">
        <v>8.01</v>
      </c>
      <c r="DK7" s="36">
        <v>9.39</v>
      </c>
      <c r="DL7" s="36">
        <v>16.93</v>
      </c>
      <c r="DM7" s="36">
        <v>10.42</v>
      </c>
      <c r="DN7" s="36">
        <v>11.9</v>
      </c>
      <c r="DO7" s="36">
        <v>10.46</v>
      </c>
      <c r="DP7" s="36">
        <v>11.39</v>
      </c>
      <c r="DQ7" s="36">
        <v>21.28</v>
      </c>
      <c r="DR7" s="36">
        <v>36.270000000000003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0.66</v>
      </c>
      <c r="EA7" s="36">
        <v>0.78</v>
      </c>
      <c r="EB7" s="36">
        <v>0</v>
      </c>
      <c r="EC7" s="36">
        <v>4.3499999999999996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0.01</v>
      </c>
      <c r="EK7" s="36">
        <v>0.1</v>
      </c>
      <c r="EL7" s="36">
        <v>7.0000000000000007E-2</v>
      </c>
      <c r="EM7" s="36">
        <v>0.04</v>
      </c>
      <c r="EN7" s="36">
        <v>0.17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dcterms:created xsi:type="dcterms:W3CDTF">2016-02-03T07:42:48Z</dcterms:created>
  <dcterms:modified xsi:type="dcterms:W3CDTF">2016-02-24T08:29:49Z</dcterms:modified>
  <cp:category/>
</cp:coreProperties>
</file>