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<sst xmlns="http://schemas.openxmlformats.org/spreadsheetml/2006/main" count="221" uniqueCount="111">
  <si>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</si>
  <si>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</si>
  <si>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</si>
  <si>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</si>
  <si>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</si>
  <si>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</si>
  <si>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</si>
  <si>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</si>
  <si>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</si>
  <si>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</si>
  <si>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</si>
  <si>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</si>
  <si>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</si>
  <si>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</si>
  <si>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</si>
  <si>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</si>
  <si>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</si>
  <si>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</si>
  <si>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</si>
  <si>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</si>
  <si>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</si>
  <si>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</si>
  <si>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</si>
  <si>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</si>
  <si>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</si>
  <si>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</si>
  <si>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</si>
  <si>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</si>
  <si>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</si>
  <si>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</si>
  <si>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</si>
  <si>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</si>
  <si>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</si>
  <si>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</si>
  <si>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</si>
  <si>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</si>
  <si>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</si>
  <si>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</si>
  <si>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</si>
  <si>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</si>
  <si>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</si>
  <si>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</si>
  <si>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</si>
  <si>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</si>
  <si>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</si>
  <si>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</si>
  <si>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</si>
  <si>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</si>
  <si>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</si>
  <si>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</si>
  <si>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</si>
  <si>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</si>
  <si>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</si>
  <si>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</si>
  <si>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</si>
  <si>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</si>
  <si>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</si>
  <si>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</si>
  <si>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</si>
  <si>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</si>
  <si>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</si>
  <si>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</si>
  <si>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</si>
  <si>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</si>
  <si>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</si>
  <si>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</si>
  <si>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</si>
  <si>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</si>
  <si>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</si>
  <si>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</si>
  <si>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</si>
  <si>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</si>
  <si>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</si>
  <si>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</si>
  <si>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</si>
  <si>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</si>
  <si>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</si>
  <si>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</si>
  <si>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</si>
  <si>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</si>
  <si>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</si>
  <si>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</si>
  <si>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</si>
  <si>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</si>
  <si>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</si>
  <si>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</si>
  <si>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</si>
  <si>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</si>
  <si>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</si>
  <si>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</si>
  <si>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</si>
  <si>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</si>
  <si>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</si>
  <si>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</si>
  <si>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</si>
  <si>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</si>
  <si>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</si>
  <si>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</si>
  <si>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</si>
  <si>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</si>
  <si>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</si>
  <si>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</si>
  <si>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</si>
  <si>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</si>
  <si>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</si>
  <si>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</si>
  <si>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</si>
  <si>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</si>
  <si>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東日本大震災により被災した施設や管渠については、平成２５年度に修繕工事が完了している。　　管渠については、老朽化による更新の予定はない。</t>
    <rPh sb="10" eb="12">
      <t>ヒサイ</t>
    </rPh>
    <rPh sb="14" eb="16">
      <t>シセツ</t>
    </rPh>
    <rPh sb="17" eb="19">
      <t>カンキョ</t>
    </rPh>
    <rPh sb="25" eb="27">
      <t>ヘイセイ</t>
    </rPh>
    <rPh sb="29" eb="31">
      <t>ネンド</t>
    </rPh>
    <rPh sb="32" eb="34">
      <t>シュウゼン</t>
    </rPh>
    <rPh sb="34" eb="36">
      <t>コウジ</t>
    </rPh>
    <rPh sb="37" eb="39">
      <t>カンリョウ</t>
    </rPh>
    <rPh sb="46" eb="48">
      <t>カンキョ</t>
    </rPh>
    <phoneticPr fontId="4"/>
  </si>
  <si>
    <t xml:space="preserve">  震災による人口の減少により料金収入は減少しており、接続済世帯数が増加しても料金収入の大幅な増加は見込めない状況にある。今後も料金収入は震災前の状況に戻るのは難しく、一般会計繰入金に頼る状況である。料金改定等の検討も踏まえ、経営改善に努めていく必要があると考えられる。　　　　　　　　　　　　</t>
    <rPh sb="100" eb="102">
      <t>リョウキン</t>
    </rPh>
    <rPh sb="102" eb="104">
      <t>カイテイ</t>
    </rPh>
    <rPh sb="104" eb="105">
      <t>トウ</t>
    </rPh>
    <rPh sb="106" eb="108">
      <t>ケントウ</t>
    </rPh>
    <rPh sb="109" eb="110">
      <t>フ</t>
    </rPh>
    <rPh sb="113" eb="115">
      <t>ケイエイ</t>
    </rPh>
    <rPh sb="115" eb="117">
      <t>カイゼン</t>
    </rPh>
    <rPh sb="118" eb="119">
      <t>ツト</t>
    </rPh>
    <rPh sb="123" eb="125">
      <t>ヒツヨウ</t>
    </rPh>
    <rPh sb="129" eb="130">
      <t>カンガ</t>
    </rPh>
    <phoneticPr fontId="4"/>
  </si>
  <si>
    <r>
      <t xml:space="preserve">　東日本大震災により、収益的収支比率の単年度収支は一度低くなったが、平成２５年度、平成２６年度については１００％に近い比率となり、震災前の状況に近くなってきている。　　　　　　　　　　　　　　　　　　                     経費回収率については、汚水処理費が横ばいになっているのに比べ、震災による人口減少のより料金収入は減少しているが、平成24年度から経費回収率は徐々に増加してきている。　　　　　　　　　　　　　　　　　　　　汚水処理原価については、人口の減少により年間総有収水量が減少しているが、徐々に増加はしてきている。　          　　　　　　　　            施設利用率については、人口の減少により晴天時一日平均処理水量が減少しているため、類似団体よりも施設利用率は低くなっている。　　　　　　　　　　　　　　　水洗化率については、人口の減少により、処理区域内人口が減少したが、水洗化人口は徐々に増加してきており、率は少しずつ高くなってきている。しかし、類似団体よりも水洗化率は低い状況である。　　　　　　　　　　　　　              　震災による人口の減少により料金収入は１／２に減少しており、接続済世帯数が増加しても料金収入の大幅な増加は見込めない状況にある。今後も料金収入は震災前の状況に戻るのは難しく、一般会計繰入金に頼る状況である。　　　　　　　　　　　　　料金改定等の検討も踏まえ、経営改善に努めていく必要があると考えられる。   </t>
    </r>
    <r>
      <rPr>
        <u/>
        <sz val="11"/>
        <rFont val="ＭＳ ゴシック"/>
        <family val="3"/>
        <charset val="128"/>
      </rPr>
      <t>　　　　　　　　　　　　　　　　　　　　　　　　　　</t>
    </r>
    <rPh sb="1" eb="4">
      <t>ヒガシニホン</t>
    </rPh>
    <rPh sb="4" eb="7">
      <t>ダイシンサイ</t>
    </rPh>
    <rPh sb="11" eb="14">
      <t>シュウエキテキ</t>
    </rPh>
    <rPh sb="14" eb="16">
      <t>シュウシ</t>
    </rPh>
    <rPh sb="16" eb="18">
      <t>ヒリツ</t>
    </rPh>
    <rPh sb="19" eb="22">
      <t>タンネンド</t>
    </rPh>
    <rPh sb="22" eb="24">
      <t>シュウシ</t>
    </rPh>
    <rPh sb="25" eb="27">
      <t>イチド</t>
    </rPh>
    <rPh sb="27" eb="28">
      <t>ヒク</t>
    </rPh>
    <rPh sb="34" eb="36">
      <t>ヘイセイ</t>
    </rPh>
    <rPh sb="38" eb="40">
      <t>ネンド</t>
    </rPh>
    <rPh sb="41" eb="43">
      <t>ヘイセイ</t>
    </rPh>
    <rPh sb="45" eb="47">
      <t>ネンド</t>
    </rPh>
    <rPh sb="57" eb="58">
      <t>チカ</t>
    </rPh>
    <rPh sb="59" eb="61">
      <t>ヒリツ</t>
    </rPh>
    <rPh sb="65" eb="68">
      <t>シンサイマエ</t>
    </rPh>
    <rPh sb="69" eb="71">
      <t>ジョウキョウ</t>
    </rPh>
    <rPh sb="72" eb="73">
      <t>チカ</t>
    </rPh>
    <rPh sb="132" eb="134">
      <t>オスイ</t>
    </rPh>
    <rPh sb="134" eb="137">
      <t>ショリヒ</t>
    </rPh>
    <rPh sb="138" eb="139">
      <t>ヨコ</t>
    </rPh>
    <rPh sb="149" eb="150">
      <t>クラ</t>
    </rPh>
    <rPh sb="223" eb="225">
      <t>オスイ</t>
    </rPh>
    <rPh sb="225" eb="227">
      <t>ショリ</t>
    </rPh>
    <rPh sb="227" eb="229">
      <t>ゲンカ</t>
    </rPh>
    <rPh sb="235" eb="237">
      <t>ジンコウ</t>
    </rPh>
    <rPh sb="238" eb="240">
      <t>ゲンショウ</t>
    </rPh>
    <rPh sb="243" eb="245">
      <t>ネンカン</t>
    </rPh>
    <rPh sb="245" eb="246">
      <t>ソウ</t>
    </rPh>
    <rPh sb="246" eb="248">
      <t>ユウシュウ</t>
    </rPh>
    <rPh sb="248" eb="250">
      <t>スイリョウ</t>
    </rPh>
    <rPh sb="251" eb="253">
      <t>ゲンショウ</t>
    </rPh>
    <rPh sb="259" eb="261">
      <t>ジョジョ</t>
    </rPh>
    <rPh sb="262" eb="264">
      <t>ゾウカ</t>
    </rPh>
    <rPh sb="406" eb="408">
      <t>ゲンショウ</t>
    </rPh>
    <rPh sb="414" eb="415">
      <t>カ</t>
    </rPh>
    <rPh sb="418" eb="420">
      <t>ジョジョ</t>
    </rPh>
    <rPh sb="421" eb="423">
      <t>ゾウカ</t>
    </rPh>
    <rPh sb="430" eb="431">
      <t>リツ</t>
    </rPh>
    <rPh sb="432" eb="433">
      <t>スコ</t>
    </rPh>
    <rPh sb="436" eb="437">
      <t>タカ</t>
    </rPh>
    <rPh sb="462" eb="46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</si>
</sst>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79488"/>
        <c:axId val="1036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3679488"/>
        <c:axId val="103681408"/>
      </c:lineChart>
      <c:dateAx>
        <c:axId val="103679488"/>
        <c:scaling>
          <c:orientation val="minMax"/>
        </c:scaling>
        <c:delete val="1"/>
        <c:axPos val="b"/>
        <c:numFmt formatCode="ge" sourceLinked="1"/>
        <c:majorTickMark val="none"/>
        <c:minorTickMark val="none"/>
        <c:tickLblPos val="none"/>
        <c:crossAx val="103681408"/>
        <c:crosses val="autoZero"/>
        <c:auto val="1"/>
        <c:lblOffset val="100"/>
        <c:baseTimeUnit val="years"/>
      </c:dateAx>
      <c:valAx>
        <c:axId val="1036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51.44</c:v>
                </c:pt>
                <c:pt idx="1">
                  <c:v>3.7</c:v>
                </c:pt>
                <c:pt idx="2">
                  <c:v>6.58</c:v>
                </c:pt>
                <c:pt idx="3">
                  <c:v>18.93</c:v>
                </c:pt>
                <c:pt idx="4">
                  <c:v>30.86</c:v>
                </c:pt>
              </c:numCache>
            </c:numRef>
          </c:val>
        </c:ser>
        <c:dLbls>
          <c:showLegendKey val="0"/>
          <c:showVal val="0"/>
          <c:showCatName val="0"/>
          <c:showSerName val="0"/>
          <c:showPercent val="0"/>
          <c:showBubbleSize val="0"/>
        </c:dLbls>
        <c:gapWidth val="150"/>
        <c:axId val="107026304"/>
        <c:axId val="107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07026304"/>
        <c:axId val="107028480"/>
      </c:lineChart>
      <c:dateAx>
        <c:axId val="107026304"/>
        <c:scaling>
          <c:orientation val="minMax"/>
        </c:scaling>
        <c:delete val="1"/>
        <c:axPos val="b"/>
        <c:numFmt formatCode="ge" sourceLinked="1"/>
        <c:majorTickMark val="none"/>
        <c:minorTickMark val="none"/>
        <c:tickLblPos val="none"/>
        <c:crossAx val="107028480"/>
        <c:crosses val="autoZero"/>
        <c:auto val="1"/>
        <c:lblOffset val="100"/>
        <c:baseTimeUnit val="years"/>
      </c:dateAx>
      <c:valAx>
        <c:axId val="107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83.88</c:v>
                </c:pt>
                <c:pt idx="1">
                  <c:v>37.5</c:v>
                </c:pt>
                <c:pt idx="2">
                  <c:v>39.08</c:v>
                </c:pt>
                <c:pt idx="3">
                  <c:v>42.8</c:v>
                </c:pt>
                <c:pt idx="4">
                  <c:v>45.98</c:v>
                </c:pt>
              </c:numCache>
            </c:numRef>
          </c:val>
        </c:ser>
        <c:dLbls>
          <c:showLegendKey val="0"/>
          <c:showVal val="0"/>
          <c:showCatName val="0"/>
          <c:showSerName val="0"/>
          <c:showPercent val="0"/>
          <c:showBubbleSize val="0"/>
        </c:dLbls>
        <c:gapWidth val="150"/>
        <c:axId val="107070976"/>
        <c:axId val="1070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07070976"/>
        <c:axId val="107072896"/>
      </c:lineChart>
      <c:dateAx>
        <c:axId val="107070976"/>
        <c:scaling>
          <c:orientation val="minMax"/>
        </c:scaling>
        <c:delete val="1"/>
        <c:axPos val="b"/>
        <c:numFmt formatCode="ge" sourceLinked="1"/>
        <c:majorTickMark val="none"/>
        <c:minorTickMark val="none"/>
        <c:tickLblPos val="none"/>
        <c:crossAx val="107072896"/>
        <c:crosses val="autoZero"/>
        <c:auto val="1"/>
        <c:lblOffset val="100"/>
        <c:baseTimeUnit val="years"/>
      </c:dateAx>
      <c:valAx>
        <c:axId val="107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100.96</c:v>
                </c:pt>
                <c:pt idx="1">
                  <c:v>80.08</c:v>
                </c:pt>
                <c:pt idx="2">
                  <c:v>74.66</c:v>
                </c:pt>
                <c:pt idx="3">
                  <c:v>99.91</c:v>
                </c:pt>
                <c:pt idx="4">
                  <c:v>99.2</c:v>
                </c:pt>
              </c:numCache>
            </c:numRef>
          </c:val>
        </c:ser>
        <c:dLbls>
          <c:showLegendKey val="0"/>
          <c:showVal val="0"/>
          <c:showCatName val="0"/>
          <c:showSerName val="0"/>
          <c:showPercent val="0"/>
          <c:showBubbleSize val="0"/>
        </c:dLbls>
        <c:gapWidth val="150"/>
        <c:axId val="103720064"/>
        <c:axId val="1037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20064"/>
        <c:axId val="103721984"/>
      </c:lineChart>
      <c:dateAx>
        <c:axId val="103720064"/>
        <c:scaling>
          <c:orientation val="minMax"/>
        </c:scaling>
        <c:delete val="1"/>
        <c:axPos val="b"/>
        <c:numFmt formatCode="ge" sourceLinked="1"/>
        <c:majorTickMark val="none"/>
        <c:minorTickMark val="none"/>
        <c:tickLblPos val="none"/>
        <c:crossAx val="103721984"/>
        <c:crosses val="autoZero"/>
        <c:auto val="1"/>
        <c:lblOffset val="100"/>
        <c:baseTimeUnit val="years"/>
      </c:dateAx>
      <c:valAx>
        <c:axId val="1037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40864"/>
        <c:axId val="1039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40864"/>
        <c:axId val="103942784"/>
      </c:lineChart>
      <c:dateAx>
        <c:axId val="103940864"/>
        <c:scaling>
          <c:orientation val="minMax"/>
        </c:scaling>
        <c:delete val="1"/>
        <c:axPos val="b"/>
        <c:numFmt formatCode="ge" sourceLinked="1"/>
        <c:majorTickMark val="none"/>
        <c:minorTickMark val="none"/>
        <c:tickLblPos val="none"/>
        <c:crossAx val="103942784"/>
        <c:crosses val="autoZero"/>
        <c:auto val="1"/>
        <c:lblOffset val="100"/>
        <c:baseTimeUnit val="years"/>
      </c:dateAx>
      <c:valAx>
        <c:axId val="1039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82976"/>
        <c:axId val="1039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82976"/>
        <c:axId val="103993344"/>
      </c:lineChart>
      <c:dateAx>
        <c:axId val="103982976"/>
        <c:scaling>
          <c:orientation val="minMax"/>
        </c:scaling>
        <c:delete val="1"/>
        <c:axPos val="b"/>
        <c:numFmt formatCode="ge" sourceLinked="1"/>
        <c:majorTickMark val="none"/>
        <c:minorTickMark val="none"/>
        <c:tickLblPos val="none"/>
        <c:crossAx val="103993344"/>
        <c:crosses val="autoZero"/>
        <c:auto val="1"/>
        <c:lblOffset val="100"/>
        <c:baseTimeUnit val="years"/>
      </c:dateAx>
      <c:valAx>
        <c:axId val="103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64544"/>
        <c:axId val="106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64544"/>
        <c:axId val="106774912"/>
      </c:lineChart>
      <c:dateAx>
        <c:axId val="106764544"/>
        <c:scaling>
          <c:orientation val="minMax"/>
        </c:scaling>
        <c:delete val="1"/>
        <c:axPos val="b"/>
        <c:numFmt formatCode="ge" sourceLinked="1"/>
        <c:majorTickMark val="none"/>
        <c:minorTickMark val="none"/>
        <c:tickLblPos val="none"/>
        <c:crossAx val="106774912"/>
        <c:crosses val="autoZero"/>
        <c:auto val="1"/>
        <c:lblOffset val="100"/>
        <c:baseTimeUnit val="years"/>
      </c:dateAx>
      <c:valAx>
        <c:axId val="106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05120"/>
        <c:axId val="1068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05120"/>
        <c:axId val="106815488"/>
      </c:lineChart>
      <c:dateAx>
        <c:axId val="106805120"/>
        <c:scaling>
          <c:orientation val="minMax"/>
        </c:scaling>
        <c:delete val="1"/>
        <c:axPos val="b"/>
        <c:numFmt formatCode="ge" sourceLinked="1"/>
        <c:majorTickMark val="none"/>
        <c:minorTickMark val="none"/>
        <c:tickLblPos val="none"/>
        <c:crossAx val="106815488"/>
        <c:crosses val="autoZero"/>
        <c:auto val="1"/>
        <c:lblOffset val="100"/>
        <c:baseTimeUnit val="years"/>
      </c:dateAx>
      <c:valAx>
        <c:axId val="106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44.57</c:v>
                </c:pt>
                <c:pt idx="1">
                  <c:v>0</c:v>
                </c:pt>
                <c:pt idx="2" formatCode="#,##0.00;&quot;△&quot;#,##0.00;&quot;-&quot;">
                  <c:v>3248.41</c:v>
                </c:pt>
                <c:pt idx="3" formatCode="#,##0.00;&quot;△&quot;#,##0.00;&quot;-&quot;">
                  <c:v>140.72999999999999</c:v>
                </c:pt>
                <c:pt idx="4" formatCode="#,##0.00;&quot;△&quot;#,##0.00;&quot;-&quot;">
                  <c:v>147.43</c:v>
                </c:pt>
              </c:numCache>
            </c:numRef>
          </c:val>
        </c:ser>
        <c:dLbls>
          <c:showLegendKey val="0"/>
          <c:showVal val="0"/>
          <c:showCatName val="0"/>
          <c:showSerName val="0"/>
          <c:showPercent val="0"/>
          <c:showBubbleSize val="0"/>
        </c:dLbls>
        <c:gapWidth val="150"/>
        <c:axId val="106845696"/>
        <c:axId val="106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06845696"/>
        <c:axId val="106847616"/>
      </c:lineChart>
      <c:dateAx>
        <c:axId val="106845696"/>
        <c:scaling>
          <c:orientation val="minMax"/>
        </c:scaling>
        <c:delete val="1"/>
        <c:axPos val="b"/>
        <c:numFmt formatCode="ge" sourceLinked="1"/>
        <c:majorTickMark val="none"/>
        <c:minorTickMark val="none"/>
        <c:tickLblPos val="none"/>
        <c:crossAx val="106847616"/>
        <c:crosses val="autoZero"/>
        <c:auto val="1"/>
        <c:lblOffset val="100"/>
        <c:baseTimeUnit val="years"/>
      </c:dateAx>
      <c:valAx>
        <c:axId val="106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36.57</c:v>
                </c:pt>
                <c:pt idx="1">
                  <c:v>8.58</c:v>
                </c:pt>
                <c:pt idx="2">
                  <c:v>5.31</c:v>
                </c:pt>
                <c:pt idx="3">
                  <c:v>15.33</c:v>
                </c:pt>
                <c:pt idx="4">
                  <c:v>16.12</c:v>
                </c:pt>
              </c:numCache>
            </c:numRef>
          </c:val>
        </c:ser>
        <c:dLbls>
          <c:showLegendKey val="0"/>
          <c:showVal val="0"/>
          <c:showCatName val="0"/>
          <c:showSerName val="0"/>
          <c:showPercent val="0"/>
          <c:showBubbleSize val="0"/>
        </c:dLbls>
        <c:gapWidth val="150"/>
        <c:axId val="106863616"/>
        <c:axId val="106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06863616"/>
        <c:axId val="106898560"/>
      </c:lineChart>
      <c:dateAx>
        <c:axId val="106863616"/>
        <c:scaling>
          <c:orientation val="minMax"/>
        </c:scaling>
        <c:delete val="1"/>
        <c:axPos val="b"/>
        <c:numFmt formatCode="ge" sourceLinked="1"/>
        <c:majorTickMark val="none"/>
        <c:minorTickMark val="none"/>
        <c:tickLblPos val="none"/>
        <c:crossAx val="106898560"/>
        <c:crosses val="autoZero"/>
        <c:auto val="1"/>
        <c:lblOffset val="100"/>
        <c:baseTimeUnit val="years"/>
      </c:dateAx>
      <c:valAx>
        <c:axId val="106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410.54</c:v>
                </c:pt>
                <c:pt idx="1">
                  <c:v>3283.26</c:v>
                </c:pt>
                <c:pt idx="2">
                  <c:v>3160.19</c:v>
                </c:pt>
                <c:pt idx="3">
                  <c:v>1021.16</c:v>
                </c:pt>
                <c:pt idx="4">
                  <c:v>964.19</c:v>
                </c:pt>
              </c:numCache>
            </c:numRef>
          </c:val>
        </c:ser>
        <c:dLbls>
          <c:showLegendKey val="0"/>
          <c:showVal val="0"/>
          <c:showCatName val="0"/>
          <c:showSerName val="0"/>
          <c:showPercent val="0"/>
          <c:showBubbleSize val="0"/>
        </c:dLbls>
        <c:gapWidth val="150"/>
        <c:axId val="106907904"/>
        <c:axId val="106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06907904"/>
        <c:axId val="106930560"/>
      </c:lineChart>
      <c:dateAx>
        <c:axId val="106907904"/>
        <c:scaling>
          <c:orientation val="minMax"/>
        </c:scaling>
        <c:delete val="1"/>
        <c:axPos val="b"/>
        <c:numFmt formatCode="ge" sourceLinked="1"/>
        <c:majorTickMark val="none"/>
        <c:minorTickMark val="none"/>
        <c:tickLblPos val="none"/>
        <c:crossAx val="106930560"/>
        <c:crosses val="autoZero"/>
        <c:auto val="1"/>
        <c:lblOffset val="100"/>
        <c:baseTimeUnit val="years"/>
      </c:dateAx>
      <c:valAx>
        <c:axId val="106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67657</v>
      </c>
      <c r="AM8" s="47"/>
      <c r="AN8" s="47"/>
      <c r="AO8" s="47"/>
      <c r="AP8" s="47"/>
      <c r="AQ8" s="47"/>
      <c r="AR8" s="47"/>
      <c r="AS8" s="47"/>
      <c r="AT8" s="43">
        <f>データ!S6</f>
        <v>332.44</v>
      </c>
      <c r="AU8" s="43"/>
      <c r="AV8" s="43"/>
      <c r="AW8" s="43"/>
      <c r="AX8" s="43"/>
      <c r="AY8" s="43"/>
      <c r="AZ8" s="43"/>
      <c r="BA8" s="43"/>
      <c r="BB8" s="43">
        <f>データ!T6</f>
        <v>203.52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0.67</v>
      </c>
      <c r="Q10" s="43"/>
      <c r="R10" s="43"/>
      <c r="S10" s="43"/>
      <c r="T10" s="43"/>
      <c r="U10" s="43"/>
      <c r="V10" s="43"/>
      <c r="W10" s="43">
        <f>データ!P6</f>
        <v>54.31</v>
      </c>
      <c r="X10" s="43"/>
      <c r="Y10" s="43"/>
      <c r="Z10" s="43"/>
      <c r="AA10" s="43"/>
      <c r="AB10" s="43"/>
      <c r="AC10" s="43"/>
      <c r="AD10" s="47">
        <f>データ!Q6</f>
        <v>3002</v>
      </c>
      <c r="AE10" s="47"/>
      <c r="AF10" s="47"/>
      <c r="AG10" s="47"/>
      <c r="AH10" s="47"/>
      <c r="AI10" s="47"/>
      <c r="AJ10" s="47"/>
      <c r="AK10" s="2"/>
      <c r="AL10" s="47">
        <f>データ!U6</f>
        <v>448</v>
      </c>
      <c r="AM10" s="47"/>
      <c r="AN10" s="47"/>
      <c r="AO10" s="47"/>
      <c r="AP10" s="47"/>
      <c r="AQ10" s="47"/>
      <c r="AR10" s="47"/>
      <c r="AS10" s="47"/>
      <c r="AT10" s="43">
        <f>データ!V6</f>
        <v>0.14000000000000001</v>
      </c>
      <c r="AU10" s="43"/>
      <c r="AV10" s="43"/>
      <c r="AW10" s="43"/>
      <c r="AX10" s="43"/>
      <c r="AY10" s="43"/>
      <c r="AZ10" s="43"/>
      <c r="BA10" s="43"/>
      <c r="BB10" s="43">
        <f>データ!W6</f>
        <v>3200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42056</v>
      </c>
      <c r="D6" s="31">
        <f t="shared" si="3"/>
        <v>47</v>
      </c>
      <c r="E6" s="31">
        <f t="shared" si="3"/>
        <v>17</v>
      </c>
      <c r="F6" s="31">
        <f t="shared" si="3"/>
        <v>5</v>
      </c>
      <c r="G6" s="31">
        <f t="shared" si="3"/>
        <v>0</v>
      </c>
      <c r="H6" s="31" t="str">
        <f t="shared" si="3"/>
        <v>宮城県　気仙沼市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0.67</v>
      </c>
      <c r="P6" s="32">
        <f t="shared" si="3"/>
        <v>54.31</v>
      </c>
      <c r="Q6" s="32">
        <f t="shared" si="3"/>
        <v>3002</v>
      </c>
      <c r="R6" s="32">
        <f t="shared" si="3"/>
        <v>67657</v>
      </c>
      <c r="S6" s="32">
        <f t="shared" si="3"/>
        <v>332.44</v>
      </c>
      <c r="T6" s="32">
        <f t="shared" si="3"/>
        <v>203.52</v>
      </c>
      <c r="U6" s="32">
        <f t="shared" si="3"/>
        <v>448</v>
      </c>
      <c r="V6" s="32">
        <f t="shared" si="3"/>
        <v>0.14000000000000001</v>
      </c>
      <c r="W6" s="32">
        <f t="shared" si="3"/>
        <v>3200</v>
      </c>
      <c r="X6" s="33">
        <f>IF(X7="",NA(),X7)</f>
        <v>100.96</v>
      </c>
      <c r="Y6" s="33">
        <f t="shared" ref="Y6:AG6" si="4">IF(Y7="",NA(),Y7)</f>
        <v>80.08</v>
      </c>
      <c r="Z6" s="33">
        <f t="shared" si="4"/>
        <v>74.66</v>
      </c>
      <c r="AA6" s="33">
        <f t="shared" si="4"/>
        <v>99.91</v>
      </c>
      <c r="AB6" s="33">
        <f t="shared" si="4"/>
        <v>99.2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44.57</v>
      </c>
      <c r="BF6" s="32">
        <f t="shared" ref="BF6:BN6" si="7">IF(BF7="",NA(),BF7)</f>
        <v>0</v>
      </c>
      <c r="BG6" s="33">
        <f t="shared" si="7"/>
        <v>3248.41</v>
      </c>
      <c r="BH6" s="33">
        <f t="shared" si="7"/>
        <v>140.72999999999999</v>
      </c>
      <c r="BI6" s="33">
        <f t="shared" si="7"/>
        <v>147.43</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36.57</v>
      </c>
      <c r="BQ6" s="33">
        <f t="shared" ref="BQ6:BY6" si="8">IF(BQ7="",NA(),BQ7)</f>
        <v>8.58</v>
      </c>
      <c r="BR6" s="33">
        <f t="shared" si="8"/>
        <v>5.31</v>
      </c>
      <c r="BS6" s="33">
        <f t="shared" si="8"/>
        <v>15.33</v>
      </c>
      <c r="BT6" s="33">
        <f t="shared" si="8"/>
        <v>16.12</v>
      </c>
      <c r="BU6" s="33">
        <f t="shared" si="8"/>
        <v>43.24</v>
      </c>
      <c r="BV6" s="33">
        <f t="shared" si="8"/>
        <v>42.13</v>
      </c>
      <c r="BW6" s="33">
        <f t="shared" si="8"/>
        <v>42.48</v>
      </c>
      <c r="BX6" s="33">
        <f t="shared" si="8"/>
        <v>41.04</v>
      </c>
      <c r="BY6" s="33">
        <f t="shared" si="8"/>
        <v>41.08</v>
      </c>
      <c r="BZ6" s="32" t="str">
        <f>IF(BZ7="","",IF(BZ7="-","【-】","【"&amp;SUBSTITUTE(TEXT(BZ7,"#,##0.00"),"-","△")&amp;"】"))</f>
        <v>【51.49】</v>
      </c>
      <c r="CA6" s="33">
        <f>IF(CA7="",NA(),CA7)</f>
        <v>410.54</v>
      </c>
      <c r="CB6" s="33">
        <f t="shared" ref="CB6:CJ6" si="9">IF(CB7="",NA(),CB7)</f>
        <v>3283.26</v>
      </c>
      <c r="CC6" s="33">
        <f t="shared" si="9"/>
        <v>3160.19</v>
      </c>
      <c r="CD6" s="33">
        <f t="shared" si="9"/>
        <v>1021.16</v>
      </c>
      <c r="CE6" s="33">
        <f t="shared" si="9"/>
        <v>964.19</v>
      </c>
      <c r="CF6" s="33">
        <f t="shared" si="9"/>
        <v>338.76</v>
      </c>
      <c r="CG6" s="33">
        <f t="shared" si="9"/>
        <v>348.41</v>
      </c>
      <c r="CH6" s="33">
        <f t="shared" si="9"/>
        <v>343.8</v>
      </c>
      <c r="CI6" s="33">
        <f t="shared" si="9"/>
        <v>357.08</v>
      </c>
      <c r="CJ6" s="33">
        <f t="shared" si="9"/>
        <v>378.08</v>
      </c>
      <c r="CK6" s="32" t="str">
        <f>IF(CK7="","",IF(CK7="-","【-】","【"&amp;SUBSTITUTE(TEXT(CK7,"#,##0.00"),"-","△")&amp;"】"))</f>
        <v>【295.10】</v>
      </c>
      <c r="CL6" s="33">
        <f>IF(CL7="",NA(),CL7)</f>
        <v>51.44</v>
      </c>
      <c r="CM6" s="33">
        <f t="shared" ref="CM6:CU6" si="10">IF(CM7="",NA(),CM7)</f>
        <v>3.7</v>
      </c>
      <c r="CN6" s="33">
        <f t="shared" si="10"/>
        <v>6.58</v>
      </c>
      <c r="CO6" s="33">
        <f t="shared" si="10"/>
        <v>18.93</v>
      </c>
      <c r="CP6" s="33">
        <f t="shared" si="10"/>
        <v>30.86</v>
      </c>
      <c r="CQ6" s="33">
        <f t="shared" si="10"/>
        <v>44.65</v>
      </c>
      <c r="CR6" s="33">
        <f t="shared" si="10"/>
        <v>46.85</v>
      </c>
      <c r="CS6" s="33">
        <f t="shared" si="10"/>
        <v>46.06</v>
      </c>
      <c r="CT6" s="33">
        <f t="shared" si="10"/>
        <v>45.95</v>
      </c>
      <c r="CU6" s="33">
        <f t="shared" si="10"/>
        <v>44.69</v>
      </c>
      <c r="CV6" s="32" t="str">
        <f>IF(CV7="","",IF(CV7="-","【-】","【"&amp;SUBSTITUTE(TEXT(CV7,"#,##0.00"),"-","△")&amp;"】"))</f>
        <v>【53.32】</v>
      </c>
      <c r="CW6" s="33">
        <f>IF(CW7="",NA(),CW7)</f>
        <v>83.88</v>
      </c>
      <c r="CX6" s="33">
        <f t="shared" ref="CX6:DF6" si="11">IF(CX7="",NA(),CX7)</f>
        <v>37.5</v>
      </c>
      <c r="CY6" s="33">
        <f t="shared" si="11"/>
        <v>39.08</v>
      </c>
      <c r="CZ6" s="33">
        <f t="shared" si="11"/>
        <v>42.8</v>
      </c>
      <c r="DA6" s="33">
        <f t="shared" si="11"/>
        <v>45.98</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42056</v>
      </c>
      <c r="D7" s="35">
        <v>47</v>
      </c>
      <c r="E7" s="35">
        <v>17</v>
      </c>
      <c r="F7" s="35">
        <v>5</v>
      </c>
      <c r="G7" s="35">
        <v>0</v>
      </c>
      <c r="H7" s="35" t="s">
        <v>96</v>
      </c>
      <c r="I7" s="35" t="s">
        <v>97</v>
      </c>
      <c r="J7" s="35" t="s">
        <v>98</v>
      </c>
      <c r="K7" s="35" t="s">
        <v>99</v>
      </c>
      <c r="L7" s="35" t="s">
        <v>100</v>
      </c>
      <c r="M7" s="36" t="s">
        <v>101</v>
      </c>
      <c r="N7" s="36" t="s">
        <v>102</v>
      </c>
      <c r="O7" s="36">
        <v>0.67</v>
      </c>
      <c r="P7" s="36">
        <v>54.31</v>
      </c>
      <c r="Q7" s="36">
        <v>3002</v>
      </c>
      <c r="R7" s="36">
        <v>67657</v>
      </c>
      <c r="S7" s="36">
        <v>332.44</v>
      </c>
      <c r="T7" s="36">
        <v>203.52</v>
      </c>
      <c r="U7" s="36">
        <v>448</v>
      </c>
      <c r="V7" s="36">
        <v>0.14000000000000001</v>
      </c>
      <c r="W7" s="36">
        <v>3200</v>
      </c>
      <c r="X7" s="36">
        <v>100.96</v>
      </c>
      <c r="Y7" s="36">
        <v>80.08</v>
      </c>
      <c r="Z7" s="36">
        <v>74.66</v>
      </c>
      <c r="AA7" s="36">
        <v>99.91</v>
      </c>
      <c r="AB7" s="36">
        <v>99.2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44.57</v>
      </c>
      <c r="BF7" s="36">
        <v>0</v>
      </c>
      <c r="BG7" s="36">
        <v>3248.41</v>
      </c>
      <c r="BH7" s="36">
        <v>140.72999999999999</v>
      </c>
      <c r="BI7" s="36">
        <v>147.43</v>
      </c>
      <c r="BJ7" s="36">
        <v>1316.7</v>
      </c>
      <c r="BK7" s="36">
        <v>1224.75</v>
      </c>
      <c r="BL7" s="36">
        <v>1144.05</v>
      </c>
      <c r="BM7" s="36">
        <v>1117.1099999999999</v>
      </c>
      <c r="BN7" s="36">
        <v>1161.05</v>
      </c>
      <c r="BO7" s="36">
        <v>992.47</v>
      </c>
      <c r="BP7" s="36">
        <v>36.57</v>
      </c>
      <c r="BQ7" s="36">
        <v>8.58</v>
      </c>
      <c r="BR7" s="36">
        <v>5.31</v>
      </c>
      <c r="BS7" s="36">
        <v>15.33</v>
      </c>
      <c r="BT7" s="36">
        <v>16.12</v>
      </c>
      <c r="BU7" s="36">
        <v>43.24</v>
      </c>
      <c r="BV7" s="36">
        <v>42.13</v>
      </c>
      <c r="BW7" s="36">
        <v>42.48</v>
      </c>
      <c r="BX7" s="36">
        <v>41.04</v>
      </c>
      <c r="BY7" s="36">
        <v>41.08</v>
      </c>
      <c r="BZ7" s="36">
        <v>51.49</v>
      </c>
      <c r="CA7" s="36">
        <v>410.54</v>
      </c>
      <c r="CB7" s="36">
        <v>3283.26</v>
      </c>
      <c r="CC7" s="36">
        <v>3160.19</v>
      </c>
      <c r="CD7" s="36">
        <v>1021.16</v>
      </c>
      <c r="CE7" s="36">
        <v>964.19</v>
      </c>
      <c r="CF7" s="36">
        <v>338.76</v>
      </c>
      <c r="CG7" s="36">
        <v>348.41</v>
      </c>
      <c r="CH7" s="36">
        <v>343.8</v>
      </c>
      <c r="CI7" s="36">
        <v>357.08</v>
      </c>
      <c r="CJ7" s="36">
        <v>378.08</v>
      </c>
      <c r="CK7" s="36">
        <v>295.10000000000002</v>
      </c>
      <c r="CL7" s="36">
        <v>51.44</v>
      </c>
      <c r="CM7" s="36">
        <v>3.7</v>
      </c>
      <c r="CN7" s="36">
        <v>6.58</v>
      </c>
      <c r="CO7" s="36">
        <v>18.93</v>
      </c>
      <c r="CP7" s="36">
        <v>30.86</v>
      </c>
      <c r="CQ7" s="36">
        <v>44.65</v>
      </c>
      <c r="CR7" s="36">
        <v>46.85</v>
      </c>
      <c r="CS7" s="36">
        <v>46.06</v>
      </c>
      <c r="CT7" s="36">
        <v>45.95</v>
      </c>
      <c r="CU7" s="36">
        <v>44.69</v>
      </c>
      <c r="CV7" s="36">
        <v>53.32</v>
      </c>
      <c r="CW7" s="36">
        <v>83.88</v>
      </c>
      <c r="CX7" s="36">
        <v>37.5</v>
      </c>
      <c r="CY7" s="36">
        <v>39.08</v>
      </c>
      <c r="CZ7" s="36">
        <v>42.8</v>
      </c>
      <c r="DA7" s="36">
        <v>45.98</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2016-02-23T01:28:20Z</cp:lastPrinted>
  <dcterms:created xsi:type="dcterms:W3CDTF">2016-02-03T09:09:08Z</dcterms:created>
  <dcterms:modified xsi:type="dcterms:W3CDTF">2016-02-24T08:25:38Z</dcterms:modified>
</cp:coreProperties>
</file>