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workbookProtection workbookPassword="CA40" lockStructure="1"/>
  <bookViews>
    <workbookView xWindow="0" yWindow="0" windowWidth="28800" windowHeight="12795" tabRatio="884" firstSheet="1" activeTab="7"/>
  </bookViews>
  <sheets>
    <sheet name="災害報告(土石流等)" sheetId="6" r:id="rId1"/>
    <sheet name="入力シート(土石流等)" sheetId="1" r:id="rId2"/>
    <sheet name="災害報告(地すべり）" sheetId="5" r:id="rId3"/>
    <sheet name="入力シート(地すべり)" sheetId="2" r:id="rId4"/>
    <sheet name="災害報告(がけ崩れ)" sheetId="4" r:id="rId5"/>
    <sheet name="入力シート（がけ崩れ）" sheetId="3" r:id="rId6"/>
    <sheet name="災害報告(雪崩)" sheetId="12" r:id="rId7"/>
    <sheet name="入力シート（雪崩）" sheetId="13" r:id="rId8"/>
    <sheet name="プルダウン" sheetId="11" r:id="rId9"/>
  </sheets>
  <definedNames>
    <definedName name="_xlnm.Print_Area" localSheetId="4">'災害報告(がけ崩れ)'!$A$1:$AC$75</definedName>
    <definedName name="_xlnm.Print_Area" localSheetId="6">'災害報告(雪崩)'!$A$1:$AE$55</definedName>
    <definedName name="_xlnm.Print_Area" localSheetId="2">'災害報告(地すべり）'!$A$1:$AC$67</definedName>
    <definedName name="_xlnm.Print_Area" localSheetId="0">'災害報告(土石流等)'!$B$1:$AD$73</definedName>
    <definedName name="_xlnm.Print_Area" localSheetId="5">'入力シート（がけ崩れ）'!$A$1:$CE$38</definedName>
    <definedName name="_xlnm.Print_Area" localSheetId="7">'入力シート（雪崩）'!$C$1:$BV$33</definedName>
    <definedName name="_xlnm.Print_Area" localSheetId="3">'入力シート(地すべり)'!$A$1:$CS$36</definedName>
    <definedName name="_xlnm.Print_Area" localSheetId="1">'入力シート(土石流等)'!$A$1:$DH$30</definedName>
  </definedNames>
  <calcPr calcId="162913"/>
</workbook>
</file>

<file path=xl/calcChain.xml><?xml version="1.0" encoding="utf-8"?>
<calcChain xmlns="http://schemas.openxmlformats.org/spreadsheetml/2006/main">
  <c r="AM27" i="13" l="1"/>
  <c r="G33" i="12" s="1"/>
  <c r="AL27" i="13"/>
  <c r="G32" i="12" s="1"/>
  <c r="AK17" i="13"/>
  <c r="AH17" i="13"/>
  <c r="AW15" i="13"/>
  <c r="AC55" i="12"/>
  <c r="AC54" i="12"/>
  <c r="AA53" i="12"/>
  <c r="S53" i="12"/>
  <c r="L53" i="12"/>
  <c r="D53" i="12"/>
  <c r="AA52" i="12"/>
  <c r="S52" i="12"/>
  <c r="L52" i="12"/>
  <c r="D52" i="12"/>
  <c r="K51" i="12"/>
  <c r="F49" i="12"/>
  <c r="F48" i="12"/>
  <c r="H46" i="12"/>
  <c r="G44" i="12"/>
  <c r="J42" i="12"/>
  <c r="I41" i="12"/>
  <c r="B41" i="12"/>
  <c r="Q40" i="12"/>
  <c r="B40" i="12"/>
  <c r="Q39" i="12"/>
  <c r="K39" i="12"/>
  <c r="B39" i="12"/>
  <c r="Q38" i="12"/>
  <c r="B38" i="12"/>
  <c r="Q37" i="12"/>
  <c r="B37" i="12"/>
  <c r="Q36" i="12"/>
  <c r="J36" i="12"/>
  <c r="B36" i="12"/>
  <c r="Q35" i="12"/>
  <c r="B35" i="12"/>
  <c r="AB34" i="12"/>
  <c r="W34" i="12"/>
  <c r="Q34" i="12"/>
  <c r="B34" i="12"/>
  <c r="AC32" i="12"/>
  <c r="Y32" i="12"/>
  <c r="Q32" i="12"/>
  <c r="M32" i="12"/>
  <c r="G31" i="12"/>
  <c r="G30" i="12"/>
  <c r="N29" i="12"/>
  <c r="K29" i="12"/>
  <c r="G29" i="12"/>
  <c r="N28" i="12"/>
  <c r="K28" i="12"/>
  <c r="G28" i="12"/>
  <c r="AC27" i="12"/>
  <c r="T27" i="12"/>
  <c r="L27" i="12"/>
  <c r="G27" i="12"/>
  <c r="AC26" i="12"/>
  <c r="T26" i="12"/>
  <c r="L26" i="12"/>
  <c r="G26" i="12"/>
  <c r="G25" i="12"/>
  <c r="G24" i="12"/>
  <c r="G23" i="12"/>
  <c r="G22" i="12"/>
  <c r="G21" i="12"/>
  <c r="G20" i="12"/>
  <c r="G19" i="12"/>
  <c r="G18" i="12"/>
  <c r="B17" i="12"/>
  <c r="B16" i="12"/>
  <c r="F15" i="12"/>
  <c r="F14" i="12"/>
  <c r="O13" i="12"/>
  <c r="F13" i="12"/>
  <c r="AA12" i="12"/>
  <c r="X12" i="12"/>
  <c r="R12" i="12"/>
  <c r="N12" i="12"/>
  <c r="I12" i="12"/>
  <c r="AA11" i="12"/>
  <c r="T11" i="12"/>
  <c r="N11" i="12"/>
  <c r="I11" i="12"/>
  <c r="I10" i="12"/>
  <c r="I9" i="12"/>
  <c r="X7" i="12"/>
  <c r="M7" i="12"/>
  <c r="K7" i="12"/>
  <c r="H7" i="12"/>
  <c r="D7" i="12"/>
  <c r="X5" i="12"/>
  <c r="P5" i="12"/>
  <c r="K5" i="12"/>
  <c r="F5" i="12"/>
  <c r="X4" i="12"/>
  <c r="P4" i="12"/>
  <c r="K4" i="12"/>
  <c r="F4" i="12"/>
  <c r="B4" i="12"/>
  <c r="X3" i="12"/>
  <c r="A2" i="12"/>
  <c r="AC1" i="12"/>
  <c r="Q68" i="4" l="1"/>
  <c r="D68" i="4"/>
  <c r="Q61" i="5"/>
  <c r="D61" i="5" l="1"/>
  <c r="R65" i="6"/>
  <c r="E65" i="6"/>
  <c r="L66" i="4" l="1"/>
  <c r="D66" i="4"/>
  <c r="L59" i="5"/>
  <c r="D59" i="5"/>
  <c r="M63" i="6"/>
  <c r="E63" i="6"/>
  <c r="R44" i="4" l="1"/>
  <c r="T44" i="4"/>
  <c r="T43" i="4"/>
  <c r="T42" i="4"/>
  <c r="R43" i="4"/>
  <c r="R42" i="4"/>
  <c r="N44" i="4"/>
  <c r="N43" i="4"/>
  <c r="N42" i="4"/>
  <c r="L44" i="4"/>
  <c r="L43" i="4"/>
  <c r="L42" i="4"/>
  <c r="T36" i="5" l="1"/>
  <c r="T35" i="5"/>
  <c r="T34" i="5"/>
  <c r="R36" i="5"/>
  <c r="R35" i="5"/>
  <c r="R34" i="5"/>
  <c r="N36" i="5"/>
  <c r="N35" i="5"/>
  <c r="N34" i="5"/>
  <c r="L36" i="5"/>
  <c r="L35" i="5"/>
  <c r="L34" i="5"/>
  <c r="O60" i="6" l="1"/>
  <c r="U44" i="6"/>
  <c r="U43" i="6"/>
  <c r="U42" i="6"/>
  <c r="U41" i="6"/>
  <c r="U40" i="6"/>
  <c r="O44" i="6"/>
  <c r="O43" i="6"/>
  <c r="O42" i="6"/>
  <c r="O41" i="6"/>
  <c r="O40" i="6"/>
  <c r="S44" i="6"/>
  <c r="S43" i="6"/>
  <c r="S42" i="6"/>
  <c r="S41" i="6"/>
  <c r="S40" i="6"/>
  <c r="M44" i="6"/>
  <c r="M43" i="6"/>
  <c r="M42" i="6"/>
  <c r="M41" i="6"/>
  <c r="M40" i="6"/>
  <c r="AB10" i="4" l="1"/>
  <c r="Z10" i="4"/>
  <c r="X10" i="4"/>
  <c r="V10" i="4"/>
  <c r="AB9" i="4"/>
  <c r="Z9" i="4"/>
  <c r="X9" i="4"/>
  <c r="V9" i="4"/>
  <c r="N11" i="4"/>
  <c r="L11" i="4"/>
  <c r="J11" i="4"/>
  <c r="H11" i="4"/>
  <c r="N10" i="4"/>
  <c r="L10" i="4"/>
  <c r="J10" i="4"/>
  <c r="H10" i="4"/>
  <c r="N9" i="4"/>
  <c r="L9" i="4"/>
  <c r="J9" i="4"/>
  <c r="H9" i="4"/>
  <c r="P17" i="6" l="1"/>
  <c r="N17" i="6"/>
  <c r="L17" i="6"/>
  <c r="J17" i="6"/>
  <c r="P16" i="6"/>
  <c r="N16" i="6"/>
  <c r="L16" i="6"/>
  <c r="J16" i="6"/>
  <c r="P15" i="6"/>
  <c r="N15" i="6"/>
  <c r="L15" i="6"/>
  <c r="J15" i="6"/>
  <c r="J12" i="6"/>
  <c r="F18" i="4" l="1"/>
  <c r="F42" i="5" l="1"/>
  <c r="F26" i="5" l="1"/>
  <c r="S24" i="3" l="1"/>
  <c r="S27" i="3"/>
  <c r="S30" i="3"/>
  <c r="B35" i="3"/>
  <c r="D65" i="4"/>
  <c r="N61" i="4"/>
  <c r="AT15" i="2"/>
  <c r="S18" i="2"/>
  <c r="AR18" i="2"/>
  <c r="S21" i="2"/>
  <c r="AR21" i="2"/>
  <c r="S24" i="2"/>
  <c r="AR24" i="2"/>
  <c r="B30" i="2"/>
  <c r="X29" i="5"/>
  <c r="D58" i="5"/>
  <c r="X17" i="1"/>
  <c r="X20" i="1"/>
  <c r="X23" i="1"/>
  <c r="B28" i="1"/>
  <c r="E62" i="6"/>
  <c r="M59" i="6"/>
  <c r="B57" i="4" l="1"/>
  <c r="G61" i="4" l="1"/>
  <c r="W32" i="5" l="1"/>
  <c r="H30" i="5"/>
  <c r="H29" i="5"/>
  <c r="U73" i="4" l="1"/>
  <c r="U72" i="4"/>
  <c r="U66" i="5"/>
  <c r="U65" i="5"/>
  <c r="V70" i="6"/>
  <c r="V69" i="6"/>
  <c r="H65" i="4" l="1"/>
  <c r="Q63" i="4"/>
  <c r="Q62" i="4"/>
  <c r="Q61" i="4"/>
  <c r="Q60" i="4"/>
  <c r="Q59" i="4"/>
  <c r="D64" i="4"/>
  <c r="D63" i="4"/>
  <c r="D67" i="4"/>
  <c r="Q67" i="4"/>
  <c r="G60" i="4"/>
  <c r="G59" i="4"/>
  <c r="D62" i="4"/>
  <c r="D61" i="4"/>
  <c r="D60" i="4"/>
  <c r="D59" i="4"/>
  <c r="Y58" i="4"/>
  <c r="B55" i="4"/>
  <c r="Z53" i="4"/>
  <c r="U53" i="4"/>
  <c r="M53" i="4" l="1"/>
  <c r="I53" i="4"/>
  <c r="F53" i="4"/>
  <c r="D53" i="4"/>
  <c r="A53" i="4"/>
  <c r="W44" i="4" l="1"/>
  <c r="W40" i="4"/>
  <c r="F49" i="4"/>
  <c r="F47" i="4"/>
  <c r="Q45" i="4"/>
  <c r="M45" i="4"/>
  <c r="F45" i="4"/>
  <c r="F44" i="4"/>
  <c r="F43" i="4"/>
  <c r="F42" i="4"/>
  <c r="Q41" i="4"/>
  <c r="Q40" i="4"/>
  <c r="Q39" i="4"/>
  <c r="F41" i="4"/>
  <c r="F40" i="4"/>
  <c r="F39" i="4"/>
  <c r="F38" i="4" l="1"/>
  <c r="AA37" i="4"/>
  <c r="V37" i="4"/>
  <c r="O37" i="4"/>
  <c r="I37" i="4"/>
  <c r="F35" i="4"/>
  <c r="F34" i="4"/>
  <c r="H33" i="4"/>
  <c r="H32" i="4"/>
  <c r="H31" i="4"/>
  <c r="H30" i="4"/>
  <c r="F29" i="4"/>
  <c r="F28" i="4"/>
  <c r="H27" i="4"/>
  <c r="D27" i="4"/>
  <c r="H26" i="4"/>
  <c r="D26" i="4"/>
  <c r="F25" i="4"/>
  <c r="F24" i="4"/>
  <c r="F23" i="4"/>
  <c r="F22" i="4" l="1"/>
  <c r="G21" i="4"/>
  <c r="G20" i="4"/>
  <c r="M19" i="4"/>
  <c r="K19" i="4"/>
  <c r="I19" i="4"/>
  <c r="F19" i="4"/>
  <c r="E19" i="4"/>
  <c r="Z18" i="4"/>
  <c r="Z17" i="4"/>
  <c r="L17" i="4"/>
  <c r="H17" i="4"/>
  <c r="C17" i="4"/>
  <c r="AA16" i="4"/>
  <c r="Y16" i="4"/>
  <c r="W16" i="4"/>
  <c r="T16" i="4"/>
  <c r="Q16" i="4"/>
  <c r="O16" i="4"/>
  <c r="M16" i="4"/>
  <c r="J16" i="4"/>
  <c r="AA15" i="4"/>
  <c r="Y15" i="4"/>
  <c r="W15" i="4"/>
  <c r="T15" i="4"/>
  <c r="Q15" i="4"/>
  <c r="O15" i="4"/>
  <c r="M15" i="4"/>
  <c r="J15" i="4"/>
  <c r="AA14" i="4"/>
  <c r="Y14" i="4"/>
  <c r="W14" i="4"/>
  <c r="T14" i="4"/>
  <c r="Q14" i="4"/>
  <c r="O14" i="4"/>
  <c r="M14" i="4"/>
  <c r="J14" i="4"/>
  <c r="F16" i="4" l="1"/>
  <c r="F15" i="4"/>
  <c r="F14" i="4"/>
  <c r="AA13" i="4"/>
  <c r="Q13" i="4"/>
  <c r="F13" i="4" l="1"/>
  <c r="Q12" i="4"/>
  <c r="F12" i="4"/>
  <c r="K8" i="4"/>
  <c r="S7" i="4"/>
  <c r="K7" i="4"/>
  <c r="D7" i="4"/>
  <c r="Y71" i="4"/>
  <c r="S71" i="4"/>
  <c r="Y70" i="4"/>
  <c r="S70" i="4"/>
  <c r="L71" i="4"/>
  <c r="F71" i="4"/>
  <c r="L70" i="4"/>
  <c r="F70" i="4"/>
  <c r="V3" i="4"/>
  <c r="AB1" i="4"/>
  <c r="X4" i="4"/>
  <c r="X5" i="4"/>
  <c r="P4" i="4"/>
  <c r="P5" i="4"/>
  <c r="K4" i="4"/>
  <c r="K5" i="4"/>
  <c r="F4" i="4"/>
  <c r="F5" i="4"/>
  <c r="B4" i="4"/>
  <c r="N30" i="5" l="1"/>
  <c r="O29" i="5"/>
  <c r="AA28" i="5"/>
  <c r="V28" i="5"/>
  <c r="N28" i="5"/>
  <c r="I28" i="5"/>
  <c r="AB27" i="5"/>
  <c r="T27" i="5"/>
  <c r="P27" i="5"/>
  <c r="L27" i="5"/>
  <c r="H27" i="5"/>
  <c r="G53" i="5" l="1"/>
  <c r="G55" i="5"/>
  <c r="H58" i="5"/>
  <c r="Q56" i="5"/>
  <c r="Q55" i="5"/>
  <c r="Q54" i="5"/>
  <c r="Q53" i="5"/>
  <c r="Q52" i="5"/>
  <c r="D57" i="5"/>
  <c r="D56" i="5"/>
  <c r="M53" i="5"/>
  <c r="D60" i="5"/>
  <c r="Q60" i="5"/>
  <c r="G54" i="5"/>
  <c r="G52" i="5"/>
  <c r="D55" i="5"/>
  <c r="D54" i="5"/>
  <c r="D53" i="5"/>
  <c r="D52" i="5"/>
  <c r="Y64" i="5" l="1"/>
  <c r="S64" i="5"/>
  <c r="Y63" i="5"/>
  <c r="S63" i="5"/>
  <c r="L64" i="5"/>
  <c r="F64" i="5"/>
  <c r="L63" i="5"/>
  <c r="F63" i="5"/>
  <c r="Z51" i="5"/>
  <c r="B50" i="5"/>
  <c r="B48" i="5"/>
  <c r="Z46" i="5"/>
  <c r="V46" i="5"/>
  <c r="M46" i="5"/>
  <c r="I46" i="5"/>
  <c r="F46" i="5"/>
  <c r="D46" i="5"/>
  <c r="A46" i="5"/>
  <c r="F39" i="5"/>
  <c r="Q37" i="5"/>
  <c r="M37" i="5"/>
  <c r="W36" i="5"/>
  <c r="F37" i="5"/>
  <c r="Q33" i="5"/>
  <c r="Q32" i="5"/>
  <c r="Q31" i="5"/>
  <c r="F36" i="5"/>
  <c r="F35" i="5"/>
  <c r="F34" i="5"/>
  <c r="F33" i="5"/>
  <c r="F32" i="5"/>
  <c r="F31" i="5"/>
  <c r="AA26" i="5"/>
  <c r="Y26" i="5"/>
  <c r="W26" i="5"/>
  <c r="T26" i="5"/>
  <c r="Q26" i="5"/>
  <c r="O26" i="5"/>
  <c r="M26" i="5"/>
  <c r="J26" i="5"/>
  <c r="S25" i="5"/>
  <c r="Q25" i="5"/>
  <c r="O25" i="5"/>
  <c r="M25" i="5"/>
  <c r="J25" i="5"/>
  <c r="S24" i="5"/>
  <c r="Q24" i="5"/>
  <c r="O24" i="5"/>
  <c r="M24" i="5"/>
  <c r="J24" i="5"/>
  <c r="Y24" i="5"/>
  <c r="Y23" i="5"/>
  <c r="T23" i="5"/>
  <c r="Q23" i="5"/>
  <c r="O23" i="5"/>
  <c r="M23" i="5"/>
  <c r="J23" i="5"/>
  <c r="F24" i="5"/>
  <c r="F23" i="5"/>
  <c r="AA22" i="5"/>
  <c r="Q22" i="5"/>
  <c r="N22" i="5"/>
  <c r="K22" i="5"/>
  <c r="H22" i="5"/>
  <c r="R21" i="5"/>
  <c r="K21" i="5"/>
  <c r="AA20" i="5"/>
  <c r="V20" i="5"/>
  <c r="Q20" i="5"/>
  <c r="L20" i="5"/>
  <c r="H20" i="5"/>
  <c r="M19" i="5"/>
  <c r="K19" i="5"/>
  <c r="I19" i="5"/>
  <c r="F19" i="5"/>
  <c r="E19" i="5"/>
  <c r="Z18" i="5"/>
  <c r="F18" i="5"/>
  <c r="Z17" i="5"/>
  <c r="L17" i="5"/>
  <c r="H17" i="5"/>
  <c r="C17" i="5"/>
  <c r="AA16" i="5"/>
  <c r="Y16" i="5"/>
  <c r="W16" i="5"/>
  <c r="T16" i="5"/>
  <c r="Q16" i="5"/>
  <c r="O16" i="5"/>
  <c r="M16" i="5"/>
  <c r="J16" i="5"/>
  <c r="AA15" i="5"/>
  <c r="Y15" i="5"/>
  <c r="W15" i="5"/>
  <c r="T15" i="5"/>
  <c r="Q15" i="5"/>
  <c r="O15" i="5"/>
  <c r="M15" i="5"/>
  <c r="J15" i="5"/>
  <c r="AA14" i="5"/>
  <c r="Y14" i="5"/>
  <c r="W14" i="5"/>
  <c r="T14" i="5"/>
  <c r="Q14" i="5"/>
  <c r="O14" i="5"/>
  <c r="M14" i="5"/>
  <c r="J14" i="5"/>
  <c r="F16" i="5"/>
  <c r="F15" i="5"/>
  <c r="F14" i="5"/>
  <c r="AA13" i="5"/>
  <c r="Q13" i="5"/>
  <c r="F13" i="5"/>
  <c r="Q12" i="5"/>
  <c r="F12" i="5"/>
  <c r="N11" i="5"/>
  <c r="L11" i="5"/>
  <c r="J11" i="5"/>
  <c r="H11" i="5"/>
  <c r="AB10" i="5"/>
  <c r="Z10" i="5"/>
  <c r="X10" i="5"/>
  <c r="V10" i="5"/>
  <c r="N10" i="5"/>
  <c r="L10" i="5"/>
  <c r="J10" i="5"/>
  <c r="H10" i="5"/>
  <c r="AB9" i="5"/>
  <c r="Z9" i="5"/>
  <c r="X9" i="5"/>
  <c r="V9" i="5"/>
  <c r="N9" i="5"/>
  <c r="L9" i="5"/>
  <c r="J9" i="5"/>
  <c r="H9" i="5"/>
  <c r="K8" i="5"/>
  <c r="S7" i="5"/>
  <c r="K7" i="5"/>
  <c r="D7" i="5"/>
  <c r="X4" i="5"/>
  <c r="X5" i="5"/>
  <c r="P4" i="5"/>
  <c r="P5" i="5"/>
  <c r="K4" i="5"/>
  <c r="K5" i="5"/>
  <c r="F4" i="5"/>
  <c r="F5" i="5"/>
  <c r="B4" i="5"/>
  <c r="V3" i="5"/>
  <c r="AB1" i="5"/>
  <c r="W3" i="6" l="1"/>
  <c r="AC1" i="6"/>
  <c r="Z68" i="6" l="1"/>
  <c r="T68" i="6"/>
  <c r="Z67" i="6"/>
  <c r="T67" i="6"/>
  <c r="M68" i="6"/>
  <c r="G68" i="6"/>
  <c r="M67" i="6"/>
  <c r="G67" i="6"/>
  <c r="P13" i="6"/>
  <c r="P14" i="6"/>
  <c r="P12" i="6"/>
  <c r="N13" i="6"/>
  <c r="N14" i="6"/>
  <c r="N12" i="6"/>
  <c r="L13" i="6"/>
  <c r="L14" i="6"/>
  <c r="L12" i="6"/>
  <c r="J13" i="6"/>
  <c r="J14" i="6"/>
  <c r="H62" i="6"/>
  <c r="R61" i="6"/>
  <c r="R60" i="6"/>
  <c r="R59" i="6"/>
  <c r="R58" i="6"/>
  <c r="M58" i="6"/>
  <c r="Z54" i="6"/>
  <c r="V54" i="6"/>
  <c r="K54" i="6"/>
  <c r="Y57" i="6"/>
  <c r="E57" i="6"/>
  <c r="H54" i="6"/>
  <c r="F54" i="6"/>
  <c r="E54" i="6"/>
  <c r="B54" i="6"/>
  <c r="R45" i="6"/>
  <c r="N45" i="6"/>
  <c r="X39" i="6"/>
  <c r="T36" i="6"/>
  <c r="R39" i="6"/>
  <c r="R38" i="6"/>
  <c r="R37" i="6"/>
  <c r="N29" i="6"/>
  <c r="L29" i="6"/>
  <c r="J29" i="6"/>
  <c r="G29" i="6"/>
  <c r="N26" i="6"/>
  <c r="L26" i="6"/>
  <c r="J26" i="6"/>
  <c r="N25" i="6"/>
  <c r="L25" i="6"/>
  <c r="J25" i="6"/>
  <c r="N24" i="6"/>
  <c r="L24" i="6"/>
  <c r="J24" i="6"/>
  <c r="N23" i="6"/>
  <c r="L23" i="6"/>
  <c r="J23" i="6"/>
  <c r="N22" i="6"/>
  <c r="L22" i="6"/>
  <c r="J22" i="6"/>
  <c r="N21" i="6"/>
  <c r="L21" i="6"/>
  <c r="J21" i="6"/>
  <c r="G26" i="6"/>
  <c r="G25" i="6"/>
  <c r="G24" i="6"/>
  <c r="G23" i="6"/>
  <c r="G22" i="6"/>
  <c r="G21" i="6"/>
  <c r="K18" i="6"/>
  <c r="M11" i="6"/>
  <c r="H60" i="6"/>
  <c r="H59" i="6" l="1"/>
  <c r="H61" i="6"/>
  <c r="R64" i="6"/>
  <c r="E64" i="6"/>
  <c r="H58" i="6"/>
  <c r="E61" i="6"/>
  <c r="E60" i="6"/>
  <c r="E59" i="6"/>
  <c r="E58" i="6"/>
  <c r="E56" i="6"/>
  <c r="E51" i="6"/>
  <c r="S50" i="6"/>
  <c r="L50" i="6"/>
  <c r="I50" i="6"/>
  <c r="C50" i="6"/>
  <c r="F49" i="6"/>
  <c r="G47" i="6"/>
  <c r="Y44" i="6"/>
  <c r="G45" i="6"/>
  <c r="J44" i="6"/>
  <c r="J43" i="6"/>
  <c r="J42" i="6"/>
  <c r="J41" i="6"/>
  <c r="J40" i="6"/>
  <c r="L39" i="6"/>
  <c r="L38" i="6"/>
  <c r="L37" i="6"/>
  <c r="X35" i="6"/>
  <c r="AD35" i="6" s="1"/>
  <c r="N35" i="6"/>
  <c r="J35" i="6"/>
  <c r="AD36" i="6"/>
  <c r="X36" i="6"/>
  <c r="G36" i="6"/>
  <c r="AC34" i="6"/>
  <c r="J34" i="6"/>
  <c r="S34" i="6"/>
  <c r="P34" i="6"/>
  <c r="M34" i="6"/>
  <c r="P33" i="6"/>
  <c r="H33" i="6"/>
  <c r="AB32" i="6"/>
  <c r="V32" i="6"/>
  <c r="O32" i="6"/>
  <c r="F32" i="6"/>
  <c r="Y31" i="6"/>
  <c r="P31" i="6"/>
  <c r="H31" i="6"/>
  <c r="Y30" i="6"/>
  <c r="P30" i="6"/>
  <c r="H30" i="6"/>
  <c r="E29" i="6"/>
  <c r="Q28" i="6"/>
  <c r="G28" i="6"/>
  <c r="Q27" i="6"/>
  <c r="J27" i="6"/>
  <c r="G27" i="6"/>
  <c r="D27" i="6"/>
  <c r="C26" i="6"/>
  <c r="C24" i="6"/>
  <c r="C22" i="6"/>
  <c r="P20" i="6"/>
  <c r="G20" i="6"/>
  <c r="G19" i="6"/>
  <c r="E18" i="6"/>
  <c r="E11" i="6"/>
  <c r="L10" i="6"/>
  <c r="T9" i="6"/>
  <c r="L9" i="6"/>
  <c r="E9" i="6"/>
  <c r="X7" i="6"/>
  <c r="X8" i="6"/>
  <c r="R7" i="6"/>
  <c r="R8" i="6"/>
  <c r="K7" i="6"/>
  <c r="K8" i="6"/>
  <c r="E7" i="6"/>
  <c r="Y4" i="6"/>
  <c r="Y5" i="6"/>
  <c r="Q4" i="6"/>
  <c r="Q5" i="6"/>
  <c r="L4" i="6"/>
  <c r="L5" i="6"/>
  <c r="G4" i="6"/>
  <c r="G5" i="6"/>
  <c r="C4" i="6"/>
</calcChain>
</file>

<file path=xl/sharedStrings.xml><?xml version="1.0" encoding="utf-8"?>
<sst xmlns="http://schemas.openxmlformats.org/spreadsheetml/2006/main" count="2474" uniqueCount="1071">
  <si>
    <t>土砂災害警戒区域内での被災を〈　〉内書とする</t>
    <phoneticPr fontId="1"/>
  </si>
  <si>
    <t>本省公表の有無：</t>
    <rPh sb="0" eb="2">
      <t>ホンショウ</t>
    </rPh>
    <rPh sb="2" eb="4">
      <t>コウヒョウ</t>
    </rPh>
    <rPh sb="5" eb="7">
      <t>ウム</t>
    </rPh>
    <phoneticPr fontId="1"/>
  </si>
  <si>
    <t>被害状況について、土砂災害特別警戒区域内での被災を《　》内書、</t>
    <phoneticPr fontId="1"/>
  </si>
  <si>
    <t>※</t>
    <phoneticPr fontId="1"/>
  </si>
  <si>
    <t>分</t>
    <rPh sb="0" eb="1">
      <t>フン</t>
    </rPh>
    <phoneticPr fontId="1"/>
  </si>
  <si>
    <t>度</t>
    <rPh sb="0" eb="1">
      <t>ド</t>
    </rPh>
    <phoneticPr fontId="1"/>
  </si>
  <si>
    <t>写真は必要に応じ別途e-mailにて送付のこと</t>
    <rPh sb="0" eb="2">
      <t>シャシン</t>
    </rPh>
    <rPh sb="3" eb="5">
      <t>ヒツヨウ</t>
    </rPh>
    <rPh sb="6" eb="7">
      <t>オウ</t>
    </rPh>
    <rPh sb="8" eb="10">
      <t>ベット</t>
    </rPh>
    <rPh sb="18" eb="20">
      <t>ソウフ</t>
    </rPh>
    <phoneticPr fontId="1"/>
  </si>
  <si>
    <t>座標</t>
    <rPh sb="0" eb="2">
      <t>ザヒョウ</t>
    </rPh>
    <phoneticPr fontId="1"/>
  </si>
  <si>
    <t>第一報はその時点で判明している内容でよいので迅速に報告すること</t>
    <rPh sb="0" eb="1">
      <t>ダイ</t>
    </rPh>
    <rPh sb="1" eb="3">
      <t>イッポウ</t>
    </rPh>
    <rPh sb="6" eb="8">
      <t>ジテン</t>
    </rPh>
    <rPh sb="9" eb="11">
      <t>ハンメイ</t>
    </rPh>
    <rPh sb="15" eb="17">
      <t>ナイヨウ</t>
    </rPh>
    <rPh sb="22" eb="24">
      <t>ジンソク</t>
    </rPh>
    <rPh sb="25" eb="27">
      <t>ホウコク</t>
    </rPh>
    <phoneticPr fontId="1"/>
  </si>
  <si>
    <t>氏名</t>
    <rPh sb="0" eb="2">
      <t>シメイ</t>
    </rPh>
    <phoneticPr fontId="1"/>
  </si>
  <si>
    <t>④所属</t>
    <rPh sb="1" eb="3">
      <t>ショゾク</t>
    </rPh>
    <phoneticPr fontId="1"/>
  </si>
  <si>
    <t>②所属</t>
    <rPh sb="1" eb="3">
      <t>ショゾク</t>
    </rPh>
    <phoneticPr fontId="1"/>
  </si>
  <si>
    <t>③所属</t>
    <rPh sb="1" eb="3">
      <t>ショゾク</t>
    </rPh>
    <phoneticPr fontId="1"/>
  </si>
  <si>
    <t>①所属</t>
    <rPh sb="1" eb="3">
      <t>ショゾク</t>
    </rPh>
    <phoneticPr fontId="1"/>
  </si>
  <si>
    <t>報　告　者</t>
    <rPh sb="0" eb="5">
      <t>ホウコクシャ</t>
    </rPh>
    <phoneticPr fontId="1"/>
  </si>
  <si>
    <t>）</t>
    <phoneticPr fontId="1"/>
  </si>
  <si>
    <t>　その他</t>
    <rPh sb="3" eb="4">
      <t>タ</t>
    </rPh>
    <phoneticPr fontId="1"/>
  </si>
  <si>
    <t>　宅造基準条例の適用区域</t>
    <rPh sb="1" eb="2">
      <t>タク</t>
    </rPh>
    <rPh sb="2" eb="3">
      <t>ゾウ</t>
    </rPh>
    <rPh sb="3" eb="5">
      <t>キジュン</t>
    </rPh>
    <rPh sb="5" eb="7">
      <t>ジョウレイ</t>
    </rPh>
    <rPh sb="8" eb="10">
      <t>テキヨウ</t>
    </rPh>
    <rPh sb="10" eb="12">
      <t>クイキ</t>
    </rPh>
    <phoneticPr fontId="1"/>
  </si>
  <si>
    <t>　災害対策基本法に基づく警戒区域</t>
    <rPh sb="1" eb="3">
      <t>サイガイ</t>
    </rPh>
    <rPh sb="3" eb="5">
      <t>タイサク</t>
    </rPh>
    <rPh sb="5" eb="8">
      <t>キホンホウ</t>
    </rPh>
    <rPh sb="9" eb="10">
      <t>モト</t>
    </rPh>
    <rPh sb="12" eb="14">
      <t>ケイカイ</t>
    </rPh>
    <rPh sb="14" eb="16">
      <t>クイキ</t>
    </rPh>
    <phoneticPr fontId="1"/>
  </si>
  <si>
    <t>　宅地造成工事規制区域</t>
    <rPh sb="1" eb="3">
      <t>タクチ</t>
    </rPh>
    <rPh sb="3" eb="5">
      <t>ゾウセイ</t>
    </rPh>
    <rPh sb="5" eb="7">
      <t>コウジ</t>
    </rPh>
    <rPh sb="7" eb="9">
      <t>キセイ</t>
    </rPh>
    <rPh sb="9" eb="11">
      <t>クイキ</t>
    </rPh>
    <phoneticPr fontId="1"/>
  </si>
  <si>
    <t>　都市計画法に基づく開発許可制度の適用区域</t>
    <rPh sb="1" eb="3">
      <t>トシ</t>
    </rPh>
    <rPh sb="3" eb="6">
      <t>ケイカクホウ</t>
    </rPh>
    <rPh sb="7" eb="8">
      <t>モト</t>
    </rPh>
    <rPh sb="10" eb="12">
      <t>カイハツ</t>
    </rPh>
    <rPh sb="12" eb="14">
      <t>キョカ</t>
    </rPh>
    <rPh sb="14" eb="16">
      <t>セイド</t>
    </rPh>
    <rPh sb="17" eb="19">
      <t>テキヨウ</t>
    </rPh>
    <rPh sb="19" eb="21">
      <t>クイキ</t>
    </rPh>
    <phoneticPr fontId="1"/>
  </si>
  <si>
    <t>　建築基準法により条例で建築を制限している区域</t>
    <rPh sb="1" eb="3">
      <t>ケンチク</t>
    </rPh>
    <rPh sb="3" eb="6">
      <t>キジュンホウ</t>
    </rPh>
    <rPh sb="9" eb="11">
      <t>ジョウレイ</t>
    </rPh>
    <rPh sb="12" eb="14">
      <t>ケンチク</t>
    </rPh>
    <rPh sb="15" eb="17">
      <t>セイゲン</t>
    </rPh>
    <rPh sb="21" eb="23">
      <t>クイキ</t>
    </rPh>
    <phoneticPr fontId="1"/>
  </si>
  <si>
    <t>　土砂災害警戒区域</t>
    <rPh sb="1" eb="3">
      <t>ドシャ</t>
    </rPh>
    <rPh sb="3" eb="5">
      <t>サイガイ</t>
    </rPh>
    <rPh sb="5" eb="7">
      <t>ケイカイ</t>
    </rPh>
    <rPh sb="7" eb="9">
      <t>クイキ</t>
    </rPh>
    <phoneticPr fontId="1"/>
  </si>
  <si>
    <t>民有林</t>
    <rPh sb="0" eb="3">
      <t>ミンユウリン</t>
    </rPh>
    <phoneticPr fontId="1"/>
  </si>
  <si>
    <t>　建築基準法による災害危険区域</t>
    <rPh sb="1" eb="3">
      <t>ケンチク</t>
    </rPh>
    <rPh sb="3" eb="6">
      <t>キジュンホウ</t>
    </rPh>
    <rPh sb="9" eb="11">
      <t>サイガイ</t>
    </rPh>
    <rPh sb="11" eb="13">
      <t>キケン</t>
    </rPh>
    <rPh sb="13" eb="15">
      <t>クイキ</t>
    </rPh>
    <phoneticPr fontId="1"/>
  </si>
  <si>
    <t>　土砂災害特別警戒区域</t>
    <rPh sb="1" eb="3">
      <t>ドシャ</t>
    </rPh>
    <rPh sb="3" eb="5">
      <t>サイガイ</t>
    </rPh>
    <rPh sb="5" eb="7">
      <t>トクベツ</t>
    </rPh>
    <rPh sb="7" eb="9">
      <t>ケイカイ</t>
    </rPh>
    <rPh sb="9" eb="11">
      <t>クイキ</t>
    </rPh>
    <phoneticPr fontId="1"/>
  </si>
  <si>
    <t>国有林</t>
    <rPh sb="0" eb="3">
      <t>コクユウリン</t>
    </rPh>
    <phoneticPr fontId="1"/>
  </si>
  <si>
    <t>　旧住宅造成事業に関する法律の適用区域</t>
    <rPh sb="1" eb="2">
      <t>キュウ</t>
    </rPh>
    <rPh sb="2" eb="4">
      <t>ジュウタク</t>
    </rPh>
    <rPh sb="4" eb="6">
      <t>ゾウセイ</t>
    </rPh>
    <rPh sb="6" eb="8">
      <t>ジギョウ</t>
    </rPh>
    <rPh sb="9" eb="10">
      <t>カン</t>
    </rPh>
    <rPh sb="12" eb="14">
      <t>ホウリツ</t>
    </rPh>
    <rPh sb="15" eb="17">
      <t>テキヨウ</t>
    </rPh>
    <rPh sb="17" eb="19">
      <t>クイキ</t>
    </rPh>
    <phoneticPr fontId="1"/>
  </si>
  <si>
    <t>　急傾斜地崩壊危険区域</t>
    <rPh sb="1" eb="2">
      <t>キュウ</t>
    </rPh>
    <rPh sb="2" eb="5">
      <t>ケイシャチ</t>
    </rPh>
    <rPh sb="5" eb="7">
      <t>ホウカイ</t>
    </rPh>
    <rPh sb="7" eb="9">
      <t>キケン</t>
    </rPh>
    <rPh sb="9" eb="11">
      <t>クイキ</t>
    </rPh>
    <phoneticPr fontId="1"/>
  </si>
  <si>
    <t>保安林</t>
    <rPh sb="0" eb="3">
      <t>ホアンリン</t>
    </rPh>
    <phoneticPr fontId="1"/>
  </si>
  <si>
    <t>　砂防指定地</t>
    <rPh sb="1" eb="3">
      <t>サボウ</t>
    </rPh>
    <rPh sb="3" eb="6">
      <t>シテイチ</t>
    </rPh>
    <phoneticPr fontId="1"/>
  </si>
  <si>
    <t>直　轄</t>
    <rPh sb="0" eb="3">
      <t>チョッカツ</t>
    </rPh>
    <phoneticPr fontId="1"/>
  </si>
  <si>
    <t>関係法令等（該当する項目に○をつける）</t>
    <rPh sb="0" eb="2">
      <t>カンケイ</t>
    </rPh>
    <rPh sb="2" eb="4">
      <t>ホウレイ</t>
    </rPh>
    <rPh sb="4" eb="5">
      <t>トウ</t>
    </rPh>
    <rPh sb="6" eb="8">
      <t>ガイトウ</t>
    </rPh>
    <rPh sb="10" eb="12">
      <t>コウモク</t>
    </rPh>
    <phoneticPr fontId="1"/>
  </si>
  <si>
    <t>緊急事業等</t>
    <phoneticPr fontId="1"/>
  </si>
  <si>
    <t>応急
対応</t>
    <rPh sb="0" eb="2">
      <t>オウキュウ</t>
    </rPh>
    <rPh sb="3" eb="5">
      <t>タイオウ</t>
    </rPh>
    <phoneticPr fontId="1"/>
  </si>
  <si>
    <t>避難状況　（集落名、世帯数、人数、避難場所、避難情報等の発令・解除時刻　等を記載）</t>
    <phoneticPr fontId="1"/>
  </si>
  <si>
    <t>その他</t>
    <rPh sb="2" eb="3">
      <t>タ</t>
    </rPh>
    <phoneticPr fontId="1"/>
  </si>
  <si>
    <t>(砂防施設･道路･鉄道･橋梁･河川構造物 等)</t>
    <rPh sb="1" eb="3">
      <t>サボウ</t>
    </rPh>
    <rPh sb="3" eb="5">
      <t>シセツ</t>
    </rPh>
    <rPh sb="6" eb="8">
      <t>ドウロ</t>
    </rPh>
    <rPh sb="9" eb="11">
      <t>テツドウ</t>
    </rPh>
    <rPh sb="12" eb="14">
      <t>キョウリョウ</t>
    </rPh>
    <rPh sb="15" eb="17">
      <t>カセン</t>
    </rPh>
    <rPh sb="17" eb="20">
      <t>コウゾウブツ</t>
    </rPh>
    <rPh sb="21" eb="22">
      <t>トウ</t>
    </rPh>
    <phoneticPr fontId="1"/>
  </si>
  <si>
    <t>　（流出、破損、埋没、交通の不通状況　等を記載）</t>
    <rPh sb="2" eb="4">
      <t>リュウシュツ</t>
    </rPh>
    <rPh sb="5" eb="7">
      <t>ハソン</t>
    </rPh>
    <rPh sb="8" eb="10">
      <t>マイボツ</t>
    </rPh>
    <rPh sb="11" eb="13">
      <t>コウツウ</t>
    </rPh>
    <rPh sb="14" eb="16">
      <t>フツウ</t>
    </rPh>
    <rPh sb="16" eb="18">
      <t>ジョウキョウ</t>
    </rPh>
    <rPh sb="19" eb="20">
      <t>トウ</t>
    </rPh>
    <rPh sb="21" eb="23">
      <t>キサイ</t>
    </rPh>
    <phoneticPr fontId="1"/>
  </si>
  <si>
    <t>公共土木施設被害</t>
    <rPh sb="0" eb="2">
      <t>コウキョウ</t>
    </rPh>
    <rPh sb="2" eb="4">
      <t>ドボク</t>
    </rPh>
    <rPh sb="4" eb="6">
      <t>シセツ</t>
    </rPh>
    <rPh sb="6" eb="8">
      <t>ヒガイ</t>
    </rPh>
    <phoneticPr fontId="1"/>
  </si>
  <si>
    <t>戸</t>
    <rPh sb="0" eb="1">
      <t>ト</t>
    </rPh>
    <phoneticPr fontId="1"/>
  </si>
  <si>
    <t>宅地擁壁の被害</t>
    <rPh sb="0" eb="2">
      <t>タクチヨウ</t>
    </rPh>
    <rPh sb="2" eb="3">
      <t>ヨウ</t>
    </rPh>
    <rPh sb="3" eb="4">
      <t>ヘキ</t>
    </rPh>
    <rPh sb="5" eb="7">
      <t>ヒガイ</t>
    </rPh>
    <phoneticPr fontId="1"/>
  </si>
  <si>
    <t>非住家被害</t>
    <rPh sb="0" eb="1">
      <t>ヒ</t>
    </rPh>
    <rPh sb="1" eb="3">
      <t>ジュウカ</t>
    </rPh>
    <rPh sb="3" eb="5">
      <t>ヒガイ</t>
    </rPh>
    <phoneticPr fontId="1"/>
  </si>
  <si>
    <t>RC</t>
    <phoneticPr fontId="1"/>
  </si>
  <si>
    <t>木造</t>
    <rPh sb="0" eb="2">
      <t>モクゾウ</t>
    </rPh>
    <phoneticPr fontId="1"/>
  </si>
  <si>
    <t>一部損壊</t>
    <rPh sb="0" eb="2">
      <t>イチブ</t>
    </rPh>
    <rPh sb="2" eb="4">
      <t>ソンカイ</t>
    </rPh>
    <phoneticPr fontId="1"/>
  </si>
  <si>
    <t>半壊</t>
    <rPh sb="0" eb="2">
      <t>ハンカイ</t>
    </rPh>
    <phoneticPr fontId="1"/>
  </si>
  <si>
    <t>全壊･流出</t>
    <rPh sb="0" eb="2">
      <t>ゼンカイ</t>
    </rPh>
    <rPh sb="3" eb="5">
      <t>リュウシュツ</t>
    </rPh>
    <phoneticPr fontId="1"/>
  </si>
  <si>
    <t>人家</t>
    <rPh sb="0" eb="2">
      <t>ジンカ</t>
    </rPh>
    <phoneticPr fontId="1"/>
  </si>
  <si>
    <t>物的被害</t>
    <rPh sb="0" eb="2">
      <t>ブッテキ</t>
    </rPh>
    <rPh sb="2" eb="4">
      <t>ヒガイ</t>
    </rPh>
    <phoneticPr fontId="1"/>
  </si>
  <si>
    <t>才</t>
    <rPh sb="0" eb="1">
      <t>サイ</t>
    </rPh>
    <phoneticPr fontId="1"/>
  </si>
  <si>
    <t>年齢</t>
    <rPh sb="0" eb="2">
      <t>ネンレイ</t>
    </rPh>
    <phoneticPr fontId="1"/>
  </si>
  <si>
    <t>負傷者</t>
    <rPh sb="0" eb="3">
      <t>フショウシャ</t>
    </rPh>
    <phoneticPr fontId="1"/>
  </si>
  <si>
    <t>者</t>
    <rPh sb="0" eb="1">
      <t>モノ</t>
    </rPh>
    <phoneticPr fontId="1"/>
  </si>
  <si>
    <t>行方不明</t>
    <rPh sb="0" eb="2">
      <t>ユクエ</t>
    </rPh>
    <rPh sb="2" eb="4">
      <t>フメイ</t>
    </rPh>
    <phoneticPr fontId="1"/>
  </si>
  <si>
    <t>（種類・面積）</t>
    <rPh sb="1" eb="3">
      <t>シュルイ</t>
    </rPh>
    <rPh sb="4" eb="6">
      <t>メンセキ</t>
    </rPh>
    <phoneticPr fontId="1"/>
  </si>
  <si>
    <t>被害</t>
    <rPh sb="0" eb="2">
      <t>ヒガイ</t>
    </rPh>
    <phoneticPr fontId="1"/>
  </si>
  <si>
    <t>死者</t>
    <rPh sb="0" eb="2">
      <t>シシャ</t>
    </rPh>
    <phoneticPr fontId="1"/>
  </si>
  <si>
    <t>人的被害</t>
    <rPh sb="0" eb="2">
      <t>ジンテキ</t>
    </rPh>
    <rPh sb="2" eb="4">
      <t>ヒガイ</t>
    </rPh>
    <phoneticPr fontId="1"/>
  </si>
  <si>
    <t>被害状況</t>
    <rPh sb="0" eb="2">
      <t>ヒガイ</t>
    </rPh>
    <rPh sb="2" eb="4">
      <t>ジョウキョウ</t>
    </rPh>
    <phoneticPr fontId="1"/>
  </si>
  <si>
    <t>区分</t>
    <rPh sb="0" eb="2">
      <t>クブン</t>
    </rPh>
    <phoneticPr fontId="1"/>
  </si>
  <si>
    <t>斜面の情報</t>
    <rPh sb="0" eb="2">
      <t>シャメン</t>
    </rPh>
    <rPh sb="3" eb="5">
      <t>ジョウホウ</t>
    </rPh>
    <phoneticPr fontId="1"/>
  </si>
  <si>
    <t>既存施設状況</t>
    <rPh sb="0" eb="2">
      <t>キゾン</t>
    </rPh>
    <rPh sb="2" eb="4">
      <t>シセツ</t>
    </rPh>
    <rPh sb="4" eb="6">
      <t>ジョウキョウ</t>
    </rPh>
    <phoneticPr fontId="1"/>
  </si>
  <si>
    <t>ｍ</t>
    <phoneticPr fontId="1"/>
  </si>
  <si>
    <t>崩土の到達距離</t>
    <rPh sb="0" eb="1">
      <t>ホウ</t>
    </rPh>
    <rPh sb="1" eb="2">
      <t>ド</t>
    </rPh>
    <rPh sb="3" eb="5">
      <t>トウタツ</t>
    </rPh>
    <rPh sb="5" eb="7">
      <t>キョリ</t>
    </rPh>
    <phoneticPr fontId="1"/>
  </si>
  <si>
    <t>②家屋</t>
    <rPh sb="1" eb="3">
      <t>カオク</t>
    </rPh>
    <phoneticPr fontId="1"/>
  </si>
  <si>
    <t>①家屋</t>
    <rPh sb="1" eb="3">
      <t>カオク</t>
    </rPh>
    <phoneticPr fontId="1"/>
  </si>
  <si>
    <t>被害家屋位置の堆積深</t>
    <rPh sb="0" eb="2">
      <t>ヒガイ</t>
    </rPh>
    <rPh sb="2" eb="4">
      <t>カオク</t>
    </rPh>
    <rPh sb="4" eb="6">
      <t>イチ</t>
    </rPh>
    <rPh sb="7" eb="9">
      <t>タイセキ</t>
    </rPh>
    <rPh sb="9" eb="10">
      <t>シン</t>
    </rPh>
    <phoneticPr fontId="1"/>
  </si>
  <si>
    <t>がけ下端と被害家屋までの距離</t>
    <rPh sb="2" eb="3">
      <t>シタ</t>
    </rPh>
    <rPh sb="3" eb="4">
      <t>タン</t>
    </rPh>
    <rPh sb="5" eb="7">
      <t>ヒガイ</t>
    </rPh>
    <rPh sb="7" eb="9">
      <t>カオク</t>
    </rPh>
    <rPh sb="12" eb="14">
      <t>キョリ</t>
    </rPh>
    <phoneticPr fontId="1"/>
  </si>
  <si>
    <t>がけ下端の堆積深</t>
    <rPh sb="2" eb="3">
      <t>ガケシタ</t>
    </rPh>
    <rPh sb="3" eb="4">
      <t>タン</t>
    </rPh>
    <rPh sb="5" eb="7">
      <t>タイセキ</t>
    </rPh>
    <rPh sb="7" eb="8">
      <t>シン</t>
    </rPh>
    <phoneticPr fontId="1"/>
  </si>
  <si>
    <t>㎥</t>
    <phoneticPr fontId="1"/>
  </si>
  <si>
    <t>崩壊又は流出土砂量</t>
    <rPh sb="0" eb="2">
      <t>ホウカイ</t>
    </rPh>
    <rPh sb="2" eb="3">
      <t>マタ</t>
    </rPh>
    <rPh sb="4" eb="6">
      <t>リュウシュツ</t>
    </rPh>
    <rPh sb="6" eb="8">
      <t>ドシャ</t>
    </rPh>
    <rPh sb="8" eb="9">
      <t>リョウ</t>
    </rPh>
    <phoneticPr fontId="1"/>
  </si>
  <si>
    <t>勾配θ2</t>
    <rPh sb="0" eb="2">
      <t>コウバイ</t>
    </rPh>
    <phoneticPr fontId="1"/>
  </si>
  <si>
    <t>㎡</t>
    <phoneticPr fontId="1"/>
  </si>
  <si>
    <t>面　積</t>
    <rPh sb="0" eb="1">
      <t>メン</t>
    </rPh>
    <rPh sb="2" eb="3">
      <t>セキ</t>
    </rPh>
    <phoneticPr fontId="1"/>
  </si>
  <si>
    <t>巾</t>
    <rPh sb="0" eb="1">
      <t>ハバ</t>
    </rPh>
    <phoneticPr fontId="1"/>
  </si>
  <si>
    <t>高　さ</t>
    <rPh sb="0" eb="1">
      <t>タカ</t>
    </rPh>
    <phoneticPr fontId="1"/>
  </si>
  <si>
    <t>崩壊の状況</t>
    <rPh sb="0" eb="2">
      <t>ホウカイ</t>
    </rPh>
    <rPh sb="3" eb="5">
      <t>ジョウキョウ</t>
    </rPh>
    <phoneticPr fontId="1"/>
  </si>
  <si>
    <t>公共的建物</t>
    <rPh sb="0" eb="2">
      <t>コウキョウ</t>
    </rPh>
    <rPh sb="2" eb="3">
      <t>テキ</t>
    </rPh>
    <rPh sb="3" eb="5">
      <t>タテモノ</t>
    </rPh>
    <phoneticPr fontId="1"/>
  </si>
  <si>
    <t>保全対象</t>
    <rPh sb="0" eb="2">
      <t>ホゼン</t>
    </rPh>
    <rPh sb="2" eb="4">
      <t>タイショウ</t>
    </rPh>
    <phoneticPr fontId="1"/>
  </si>
  <si>
    <t>拡大の見込み</t>
    <rPh sb="0" eb="2">
      <t>カクダイ</t>
    </rPh>
    <rPh sb="3" eb="5">
      <t>ミコ</t>
    </rPh>
    <phoneticPr fontId="1"/>
  </si>
  <si>
    <t xml:space="preserve"> 勾     配     θ1</t>
    <rPh sb="1" eb="2">
      <t>コウ</t>
    </rPh>
    <rPh sb="7" eb="8">
      <t>クバ</t>
    </rPh>
    <phoneticPr fontId="1"/>
  </si>
  <si>
    <t>Ｈ＝</t>
    <phoneticPr fontId="1"/>
  </si>
  <si>
    <t>人工斜面</t>
    <rPh sb="0" eb="2">
      <t>ジンコウ</t>
    </rPh>
    <rPh sb="2" eb="4">
      <t>シャメン</t>
    </rPh>
    <phoneticPr fontId="1"/>
  </si>
  <si>
    <t>自然斜面</t>
    <rPh sb="0" eb="2">
      <t>シゼン</t>
    </rPh>
    <rPh sb="2" eb="4">
      <t>シャメン</t>
    </rPh>
    <phoneticPr fontId="1"/>
  </si>
  <si>
    <t>斜面の
種類</t>
    <rPh sb="0" eb="2">
      <t>シャメン</t>
    </rPh>
    <rPh sb="4" eb="6">
      <t>シュルイ</t>
    </rPh>
    <phoneticPr fontId="1"/>
  </si>
  <si>
    <t>時</t>
    <rPh sb="0" eb="1">
      <t>ジ</t>
    </rPh>
    <phoneticPr fontId="1"/>
  </si>
  <si>
    <t>日</t>
    <rPh sb="0" eb="1">
      <t>ニチ</t>
    </rPh>
    <phoneticPr fontId="1"/>
  </si>
  <si>
    <t>月</t>
    <rPh sb="0" eb="1">
      <t>ツキ</t>
    </rPh>
    <phoneticPr fontId="1"/>
  </si>
  <si>
    <t>年</t>
    <rPh sb="0" eb="1">
      <t>ネン</t>
    </rPh>
    <phoneticPr fontId="1"/>
  </si>
  <si>
    <t>cm</t>
    <phoneticPr fontId="1"/>
  </si>
  <si>
    <t>災害発生時の積雪深</t>
    <rPh sb="0" eb="2">
      <t>サイガイ</t>
    </rPh>
    <rPh sb="2" eb="5">
      <t>ハッセイジ</t>
    </rPh>
    <rPh sb="6" eb="8">
      <t>セキセツ</t>
    </rPh>
    <rPh sb="8" eb="9">
      <t>フカ</t>
    </rPh>
    <phoneticPr fontId="1"/>
  </si>
  <si>
    <t>観測所名</t>
    <phoneticPr fontId="1"/>
  </si>
  <si>
    <t>融雪</t>
    <rPh sb="0" eb="2">
      <t>ユウセツ</t>
    </rPh>
    <phoneticPr fontId="1"/>
  </si>
  <si>
    <t>観測地点</t>
    <rPh sb="0" eb="2">
      <t>カンソク</t>
    </rPh>
    <rPh sb="2" eb="4">
      <t>チテン</t>
    </rPh>
    <phoneticPr fontId="1"/>
  </si>
  <si>
    <t>震度</t>
    <phoneticPr fontId="1"/>
  </si>
  <si>
    <t>震源地</t>
    <rPh sb="0" eb="3">
      <t>シンゲンチ</t>
    </rPh>
    <phoneticPr fontId="1"/>
  </si>
  <si>
    <t>地震</t>
    <rPh sb="0" eb="2">
      <t>ジシン</t>
    </rPh>
    <phoneticPr fontId="1"/>
  </si>
  <si>
    <t>～</t>
    <phoneticPr fontId="1"/>
  </si>
  <si>
    <t>㎜/hr</t>
    <phoneticPr fontId="1"/>
  </si>
  <si>
    <t>最大時間雨量</t>
    <rPh sb="0" eb="2">
      <t>サイダイ</t>
    </rPh>
    <rPh sb="2" eb="4">
      <t>ジカン</t>
    </rPh>
    <rPh sb="4" eb="6">
      <t>ウリョウ</t>
    </rPh>
    <phoneticPr fontId="1"/>
  </si>
  <si>
    <t>㎜/24hr</t>
    <phoneticPr fontId="1"/>
  </si>
  <si>
    <t>最大24時間雨量</t>
    <rPh sb="0" eb="2">
      <t>サイダイ</t>
    </rPh>
    <rPh sb="4" eb="6">
      <t>ジカン</t>
    </rPh>
    <rPh sb="6" eb="8">
      <t>ウリョウ</t>
    </rPh>
    <phoneticPr fontId="1"/>
  </si>
  <si>
    <t>㎜</t>
    <phoneticPr fontId="1"/>
  </si>
  <si>
    <t>連続雨量</t>
    <rPh sb="0" eb="2">
      <t>レンゾク</t>
    </rPh>
    <rPh sb="2" eb="4">
      <t>ウリョウ</t>
    </rPh>
    <phoneticPr fontId="1"/>
  </si>
  <si>
    <t>km</t>
    <phoneticPr fontId="1"/>
  </si>
  <si>
    <t>災害発生場所からの距離</t>
    <rPh sb="0" eb="2">
      <t>サイガイ</t>
    </rPh>
    <rPh sb="2" eb="4">
      <t>ハッセイ</t>
    </rPh>
    <rPh sb="4" eb="6">
      <t>バショ</t>
    </rPh>
    <rPh sb="9" eb="11">
      <t>キョリ</t>
    </rPh>
    <phoneticPr fontId="1"/>
  </si>
  <si>
    <t>観測所名</t>
    <rPh sb="0" eb="2">
      <t>カンソク</t>
    </rPh>
    <rPh sb="2" eb="3">
      <t>ジョ</t>
    </rPh>
    <rPh sb="3" eb="4">
      <t>メイ</t>
    </rPh>
    <phoneticPr fontId="1"/>
  </si>
  <si>
    <t>異常気象名</t>
    <rPh sb="0" eb="2">
      <t>イジョウ</t>
    </rPh>
    <rPh sb="2" eb="4">
      <t>キショウ</t>
    </rPh>
    <rPh sb="4" eb="5">
      <t>メイ</t>
    </rPh>
    <phoneticPr fontId="1"/>
  </si>
  <si>
    <t>降雨状況</t>
    <rPh sb="0" eb="2">
      <t>コウウ</t>
    </rPh>
    <rPh sb="2" eb="4">
      <t>ジョウキョウ</t>
    </rPh>
    <phoneticPr fontId="1"/>
  </si>
  <si>
    <t>発生要因</t>
    <rPh sb="0" eb="2">
      <t>ハッセイ</t>
    </rPh>
    <rPh sb="2" eb="4">
      <t>ヨウイン</t>
    </rPh>
    <phoneticPr fontId="1"/>
  </si>
  <si>
    <t>自主避難がなされた時刻</t>
    <rPh sb="0" eb="2">
      <t>ジシュ</t>
    </rPh>
    <rPh sb="2" eb="4">
      <t>ヒナン</t>
    </rPh>
    <rPh sb="9" eb="11">
      <t>ジコク</t>
    </rPh>
    <phoneticPr fontId="1"/>
  </si>
  <si>
    <t>根　拠</t>
    <rPh sb="0" eb="1">
      <t>ネ</t>
    </rPh>
    <rPh sb="2" eb="3">
      <t>キョ</t>
    </rPh>
    <phoneticPr fontId="1"/>
  </si>
  <si>
    <t>不明・調査中であっても
推定日時として暫定的に記入する</t>
    <rPh sb="0" eb="2">
      <t>フメイ</t>
    </rPh>
    <rPh sb="3" eb="5">
      <t>チョウサ</t>
    </rPh>
    <rPh sb="5" eb="6">
      <t>ナカ</t>
    </rPh>
    <rPh sb="12" eb="14">
      <t>スイテイ</t>
    </rPh>
    <rPh sb="14" eb="16">
      <t>ニチジ</t>
    </rPh>
    <rPh sb="19" eb="21">
      <t>ザンテイ</t>
    </rPh>
    <rPh sb="21" eb="22">
      <t>テキ</t>
    </rPh>
    <rPh sb="23" eb="25">
      <t>キニュウ</t>
    </rPh>
    <phoneticPr fontId="1"/>
  </si>
  <si>
    <t>発生日時</t>
    <rPh sb="0" eb="1">
      <t>パツ</t>
    </rPh>
    <rPh sb="1" eb="2">
      <t>ショウ</t>
    </rPh>
    <rPh sb="2" eb="3">
      <t>ヒ</t>
    </rPh>
    <rPh sb="3" eb="4">
      <t>トキ</t>
    </rPh>
    <phoneticPr fontId="1"/>
  </si>
  <si>
    <t>[ 区･町･村 ]</t>
    <rPh sb="2" eb="3">
      <t>ク</t>
    </rPh>
    <rPh sb="4" eb="5">
      <t>チョウ</t>
    </rPh>
    <rPh sb="6" eb="7">
      <t>ソン</t>
    </rPh>
    <phoneticPr fontId="1"/>
  </si>
  <si>
    <t>[ 市・郡 ]</t>
    <rPh sb="2" eb="3">
      <t>シ</t>
    </rPh>
    <rPh sb="4" eb="5">
      <t>グン</t>
    </rPh>
    <phoneticPr fontId="1"/>
  </si>
  <si>
    <t>発生場所</t>
    <rPh sb="0" eb="2">
      <t>ハッセイ</t>
    </rPh>
    <rPh sb="2" eb="4">
      <t>バショ</t>
    </rPh>
    <phoneticPr fontId="1"/>
  </si>
  <si>
    <t>地区名</t>
    <rPh sb="0" eb="3">
      <t>チクメイ</t>
    </rPh>
    <phoneticPr fontId="1"/>
  </si>
  <si>
    <t>ふりがな</t>
    <phoneticPr fontId="1"/>
  </si>
  <si>
    <t>現在）</t>
    <phoneticPr fontId="1"/>
  </si>
  <si>
    <t>（</t>
    <phoneticPr fontId="1"/>
  </si>
  <si>
    <t>災　害　報　告（がけ崩れ）</t>
    <rPh sb="0" eb="1">
      <t>ワザワ</t>
    </rPh>
    <rPh sb="2" eb="3">
      <t>ガイ</t>
    </rPh>
    <rPh sb="4" eb="5">
      <t>ホウ</t>
    </rPh>
    <rPh sb="6" eb="7">
      <t>コク</t>
    </rPh>
    <rPh sb="10" eb="11">
      <t>クズ</t>
    </rPh>
    <phoneticPr fontId="1"/>
  </si>
  <si>
    <t>報</t>
    <rPh sb="0" eb="1">
      <t>ホウ</t>
    </rPh>
    <phoneticPr fontId="1"/>
  </si>
  <si>
    <t>第</t>
    <rPh sb="0" eb="1">
      <t>ダイ</t>
    </rPh>
    <phoneticPr fontId="1"/>
  </si>
  <si>
    <t>　その他（</t>
    <rPh sb="1" eb="4">
      <t>ソノタ</t>
    </rPh>
    <phoneticPr fontId="1"/>
  </si>
  <si>
    <t>　災害対策基本法に基づく警戒区域</t>
    <rPh sb="9" eb="10">
      <t>モト</t>
    </rPh>
    <rPh sb="12" eb="14">
      <t>ケイカイ</t>
    </rPh>
    <rPh sb="14" eb="16">
      <t>クイキ</t>
    </rPh>
    <phoneticPr fontId="1"/>
  </si>
  <si>
    <t>　急傾斜地崩壊危険箇所</t>
    <rPh sb="1" eb="2">
      <t>キュウ</t>
    </rPh>
    <rPh sb="2" eb="5">
      <t>ケイシャチ</t>
    </rPh>
    <rPh sb="5" eb="7">
      <t>ホウカイ</t>
    </rPh>
    <rPh sb="7" eb="9">
      <t>キケン</t>
    </rPh>
    <rPh sb="9" eb="11">
      <t>カショ</t>
    </rPh>
    <phoneticPr fontId="1"/>
  </si>
  <si>
    <t>避難状況　（集落名、世帯数、人数、避難場所、避難情報等の発令・解除時刻　等を記載）</t>
    <rPh sb="0" eb="2">
      <t>ヒナン</t>
    </rPh>
    <rPh sb="2" eb="4">
      <t>ジョウキョウ</t>
    </rPh>
    <rPh sb="6" eb="8">
      <t>シュウラク</t>
    </rPh>
    <rPh sb="8" eb="9">
      <t>メイ</t>
    </rPh>
    <rPh sb="10" eb="13">
      <t>セタイスウ</t>
    </rPh>
    <rPh sb="14" eb="16">
      <t>ニンズウ</t>
    </rPh>
    <rPh sb="17" eb="19">
      <t>ヒナン</t>
    </rPh>
    <rPh sb="19" eb="21">
      <t>バショ</t>
    </rPh>
    <rPh sb="22" eb="24">
      <t>ヒナン</t>
    </rPh>
    <rPh sb="24" eb="26">
      <t>ジョウホウ</t>
    </rPh>
    <rPh sb="26" eb="27">
      <t>トウ</t>
    </rPh>
    <rPh sb="28" eb="30">
      <t>ハツレイ</t>
    </rPh>
    <rPh sb="31" eb="33">
      <t>カイジョ</t>
    </rPh>
    <rPh sb="33" eb="35">
      <t>ジコク</t>
    </rPh>
    <rPh sb="36" eb="37">
      <t>ナド</t>
    </rPh>
    <rPh sb="38" eb="40">
      <t>キサイ</t>
    </rPh>
    <phoneticPr fontId="1"/>
  </si>
  <si>
    <t>(砂防施設･道路･鉄道･橋梁･河川構造物　等)</t>
    <rPh sb="1" eb="3">
      <t>サボウ</t>
    </rPh>
    <rPh sb="3" eb="5">
      <t>シセツ</t>
    </rPh>
    <rPh sb="6" eb="8">
      <t>ドウロ</t>
    </rPh>
    <rPh sb="9" eb="11">
      <t>テツドウ</t>
    </rPh>
    <rPh sb="12" eb="14">
      <t>キョウリョウ</t>
    </rPh>
    <rPh sb="15" eb="17">
      <t>カセン</t>
    </rPh>
    <rPh sb="17" eb="20">
      <t>コウゾウブツ</t>
    </rPh>
    <rPh sb="21" eb="22">
      <t>トウ</t>
    </rPh>
    <phoneticPr fontId="1"/>
  </si>
  <si>
    <t>公共的建物・要配慮者利用施設</t>
  </si>
  <si>
    <t>人家被害</t>
    <rPh sb="0" eb="2">
      <t>ジンカ</t>
    </rPh>
    <rPh sb="2" eb="4">
      <t>ヒガイ</t>
    </rPh>
    <phoneticPr fontId="1"/>
  </si>
  <si>
    <t>農地　　　被害</t>
    <rPh sb="0" eb="2">
      <t>ノウチ</t>
    </rPh>
    <rPh sb="5" eb="7">
      <t>ヒガイ</t>
    </rPh>
    <phoneticPr fontId="1"/>
  </si>
  <si>
    <t>被害　　　　者　　　　年齢</t>
    <rPh sb="0" eb="2">
      <t>ヒガイ</t>
    </rPh>
    <rPh sb="11" eb="13">
      <t>ネンレイ</t>
    </rPh>
    <phoneticPr fontId="1"/>
  </si>
  <si>
    <t>指定年</t>
    <rPh sb="0" eb="2">
      <t>シテイ</t>
    </rPh>
    <rPh sb="2" eb="3">
      <t>ネン</t>
    </rPh>
    <phoneticPr fontId="1"/>
  </si>
  <si>
    <t>指定</t>
    <rPh sb="0" eb="2">
      <t>シテイ</t>
    </rPh>
    <phoneticPr fontId="1"/>
  </si>
  <si>
    <t>地すべり防止区域</t>
    <rPh sb="0" eb="1">
      <t>ジ</t>
    </rPh>
    <rPh sb="4" eb="6">
      <t>ボウシ</t>
    </rPh>
    <rPh sb="6" eb="8">
      <t>クイキ</t>
    </rPh>
    <phoneticPr fontId="1"/>
  </si>
  <si>
    <t>該当</t>
    <rPh sb="0" eb="2">
      <t>ガイトウ</t>
    </rPh>
    <phoneticPr fontId="1"/>
  </si>
  <si>
    <t>地すべり危険箇所</t>
    <rPh sb="0" eb="1">
      <t>ジ</t>
    </rPh>
    <rPh sb="4" eb="6">
      <t>キケン</t>
    </rPh>
    <rPh sb="6" eb="8">
      <t>カショ</t>
    </rPh>
    <phoneticPr fontId="1"/>
  </si>
  <si>
    <t>危険箇所</t>
    <rPh sb="0" eb="2">
      <t>キケン</t>
    </rPh>
    <rPh sb="2" eb="4">
      <t>カショ</t>
    </rPh>
    <phoneticPr fontId="1"/>
  </si>
  <si>
    <t>末端の押出の有無</t>
    <rPh sb="0" eb="2">
      <t>マッタン</t>
    </rPh>
    <rPh sb="3" eb="4">
      <t>オウ</t>
    </rPh>
    <rPh sb="4" eb="5">
      <t>デ</t>
    </rPh>
    <rPh sb="6" eb="8">
      <t>ウム</t>
    </rPh>
    <phoneticPr fontId="1"/>
  </si>
  <si>
    <t>湧水</t>
    <rPh sb="0" eb="2">
      <t>ユウスイ</t>
    </rPh>
    <phoneticPr fontId="1"/>
  </si>
  <si>
    <t>隆起</t>
    <rPh sb="0" eb="2">
      <t>リュウキ</t>
    </rPh>
    <phoneticPr fontId="1"/>
  </si>
  <si>
    <t>陥没</t>
    <rPh sb="0" eb="2">
      <t>カンボツ</t>
    </rPh>
    <phoneticPr fontId="1"/>
  </si>
  <si>
    <t>き裂</t>
    <rPh sb="1" eb="2">
      <t>キレツ</t>
    </rPh>
    <phoneticPr fontId="1"/>
  </si>
  <si>
    <t>変　　　状</t>
    <rPh sb="0" eb="1">
      <t>ヘン</t>
    </rPh>
    <rPh sb="4" eb="5">
      <t>ジョウ</t>
    </rPh>
    <phoneticPr fontId="1"/>
  </si>
  <si>
    <t>近年の移動履歴</t>
    <rPh sb="0" eb="2">
      <t>キンネン</t>
    </rPh>
    <rPh sb="3" eb="5">
      <t>イドウ</t>
    </rPh>
    <rPh sb="5" eb="7">
      <t>リレキ</t>
    </rPh>
    <phoneticPr fontId="1"/>
  </si>
  <si>
    <t>移　動　総　量</t>
    <rPh sb="0" eb="3">
      <t>イドウ</t>
    </rPh>
    <rPh sb="4" eb="7">
      <t>ソウリョウ</t>
    </rPh>
    <phoneticPr fontId="1"/>
  </si>
  <si>
    <t>最大時間移動量(時速）</t>
    <rPh sb="0" eb="2">
      <t>サイダイ</t>
    </rPh>
    <rPh sb="2" eb="4">
      <t>ジカン</t>
    </rPh>
    <rPh sb="4" eb="6">
      <t>イドウ</t>
    </rPh>
    <rPh sb="6" eb="7">
      <t>リョウ</t>
    </rPh>
    <rPh sb="8" eb="10">
      <t>ジソク</t>
    </rPh>
    <phoneticPr fontId="1"/>
  </si>
  <si>
    <t>移動状況</t>
    <rPh sb="0" eb="2">
      <t>イドウ</t>
    </rPh>
    <rPh sb="2" eb="4">
      <t>ジョウキョウ</t>
    </rPh>
    <phoneticPr fontId="1"/>
  </si>
  <si>
    <t>天然ダム(河道閉塞)状況</t>
    <rPh sb="0" eb="2">
      <t>テンネン</t>
    </rPh>
    <rPh sb="5" eb="7">
      <t>カドウ</t>
    </rPh>
    <rPh sb="7" eb="9">
      <t>ヘイソク</t>
    </rPh>
    <rPh sb="10" eb="12">
      <t>ジョウキョウ</t>
    </rPh>
    <phoneticPr fontId="1"/>
  </si>
  <si>
    <t>公共施設</t>
    <rPh sb="0" eb="2">
      <t>コウキョウ</t>
    </rPh>
    <rPh sb="2" eb="4">
      <t>シセツ</t>
    </rPh>
    <phoneticPr fontId="1"/>
  </si>
  <si>
    <t>調査中</t>
    <rPh sb="0" eb="3">
      <t>チョウサチュウ</t>
    </rPh>
    <phoneticPr fontId="1"/>
  </si>
  <si>
    <t>保全対象人家戸数</t>
    <rPh sb="0" eb="2">
      <t>ホゼン</t>
    </rPh>
    <rPh sb="2" eb="4">
      <t>タイショウ</t>
    </rPh>
    <rPh sb="4" eb="6">
      <t>ジンカ</t>
    </rPh>
    <rPh sb="6" eb="8">
      <t>コスウ</t>
    </rPh>
    <phoneticPr fontId="1"/>
  </si>
  <si>
    <t>拡大の見込</t>
    <rPh sb="0" eb="2">
      <t>カクダイ</t>
    </rPh>
    <rPh sb="3" eb="5">
      <t>ミコ</t>
    </rPh>
    <phoneticPr fontId="1"/>
  </si>
  <si>
    <t>m</t>
    <phoneticPr fontId="1"/>
  </si>
  <si>
    <t>移動層厚</t>
    <rPh sb="0" eb="2">
      <t>イドウ</t>
    </rPh>
    <rPh sb="2" eb="3">
      <t>ソウ</t>
    </rPh>
    <rPh sb="3" eb="4">
      <t>アツ</t>
    </rPh>
    <phoneticPr fontId="1"/>
  </si>
  <si>
    <t>斜面勾配</t>
    <rPh sb="0" eb="2">
      <t>シャメン</t>
    </rPh>
    <rPh sb="2" eb="4">
      <t>コウバイ</t>
    </rPh>
    <phoneticPr fontId="1"/>
  </si>
  <si>
    <t>長さ</t>
    <rPh sb="0" eb="1">
      <t>ナガ</t>
    </rPh>
    <phoneticPr fontId="1"/>
  </si>
  <si>
    <t>幅</t>
    <rPh sb="0" eb="1">
      <t>ハバ</t>
    </rPh>
    <phoneticPr fontId="1"/>
  </si>
  <si>
    <t>地　す　べ　り　規　模</t>
    <rPh sb="0" eb="1">
      <t>ジ</t>
    </rPh>
    <rPh sb="8" eb="11">
      <t>キボ</t>
    </rPh>
    <phoneticPr fontId="1"/>
  </si>
  <si>
    <t>災　害　報　告（地すべり）</t>
    <rPh sb="0" eb="1">
      <t>ワザワ</t>
    </rPh>
    <rPh sb="2" eb="3">
      <t>ガイ</t>
    </rPh>
    <rPh sb="4" eb="5">
      <t>ホウ</t>
    </rPh>
    <rPh sb="6" eb="7">
      <t>コク</t>
    </rPh>
    <rPh sb="8" eb="9">
      <t>ジ</t>
    </rPh>
    <phoneticPr fontId="1"/>
  </si>
  <si>
    <t>災　害　報　告（土石流等）</t>
    <rPh sb="0" eb="1">
      <t>サイ</t>
    </rPh>
    <rPh sb="2" eb="3">
      <t>ガイ</t>
    </rPh>
    <rPh sb="4" eb="5">
      <t>ホウ</t>
    </rPh>
    <rPh sb="6" eb="7">
      <t>コク</t>
    </rPh>
    <rPh sb="8" eb="11">
      <t>ドセキリュウ</t>
    </rPh>
    <rPh sb="11" eb="12">
      <t>トウ</t>
    </rPh>
    <phoneticPr fontId="1"/>
  </si>
  <si>
    <t>発生
場所</t>
    <rPh sb="0" eb="2">
      <t>ハッセイ</t>
    </rPh>
    <rPh sb="3" eb="5">
      <t>バショ</t>
    </rPh>
    <phoneticPr fontId="1"/>
  </si>
  <si>
    <t>　ふ　り　が　な</t>
    <phoneticPr fontId="1"/>
  </si>
  <si>
    <t>[  １級・２級・その他  ]</t>
    <rPh sb="3" eb="5">
      <t>イッキュウ</t>
    </rPh>
    <rPh sb="7" eb="8">
      <t>キュウ</t>
    </rPh>
    <rPh sb="11" eb="12">
      <t>タ</t>
    </rPh>
    <phoneticPr fontId="1"/>
  </si>
  <si>
    <t>水系</t>
    <rPh sb="0" eb="2">
      <t>スイケイ</t>
    </rPh>
    <phoneticPr fontId="1"/>
  </si>
  <si>
    <t>川</t>
    <rPh sb="0" eb="1">
      <t>カワ</t>
    </rPh>
    <phoneticPr fontId="1"/>
  </si>
  <si>
    <t>[沢・川・谷]</t>
    <rPh sb="1" eb="2">
      <t>サワ</t>
    </rPh>
    <rPh sb="3" eb="4">
      <t>カワ</t>
    </rPh>
    <rPh sb="5" eb="6">
      <t>タニ</t>
    </rPh>
    <phoneticPr fontId="1"/>
  </si>
  <si>
    <t>　河　　川　　名</t>
    <rPh sb="1" eb="2">
      <t>カワ</t>
    </rPh>
    <rPh sb="4" eb="5">
      <t>カワ</t>
    </rPh>
    <rPh sb="7" eb="8">
      <t>メイ</t>
    </rPh>
    <phoneticPr fontId="1"/>
  </si>
  <si>
    <t>災害形態</t>
    <rPh sb="0" eb="1">
      <t>ワザワ</t>
    </rPh>
    <rPh sb="1" eb="2">
      <t>ガイ</t>
    </rPh>
    <rPh sb="2" eb="3">
      <t>カタチ</t>
    </rPh>
    <rPh sb="3" eb="4">
      <t>タイ</t>
    </rPh>
    <phoneticPr fontId="1"/>
  </si>
  <si>
    <t>避難情報等の発令時刻</t>
    <rPh sb="0" eb="2">
      <t>ヒナン</t>
    </rPh>
    <rPh sb="2" eb="4">
      <t>ジョウホウ</t>
    </rPh>
    <rPh sb="4" eb="5">
      <t>トウ</t>
    </rPh>
    <rPh sb="6" eb="8">
      <t>ハツレイ</t>
    </rPh>
    <rPh sb="8" eb="10">
      <t>ジコク</t>
    </rPh>
    <phoneticPr fontId="1"/>
  </si>
  <si>
    <t>避難指示（緊急）発令時刻</t>
    <phoneticPr fontId="1"/>
  </si>
  <si>
    <t>土砂災害警戒情報　発表時刻</t>
    <rPh sb="9" eb="11">
      <t>ハッピョウ</t>
    </rPh>
    <phoneticPr fontId="1"/>
  </si>
  <si>
    <t>降雨状況</t>
    <rPh sb="0" eb="2">
      <t>コウウ</t>
    </rPh>
    <phoneticPr fontId="1"/>
  </si>
  <si>
    <t>連続雨量</t>
    <phoneticPr fontId="1"/>
  </si>
  <si>
    <t>最大24時間雨量</t>
    <phoneticPr fontId="1"/>
  </si>
  <si>
    <t>最大時間雨量</t>
  </si>
  <si>
    <t>震源地</t>
    <phoneticPr fontId="1"/>
  </si>
  <si>
    <t>震度</t>
    <rPh sb="0" eb="2">
      <t>シンド</t>
    </rPh>
    <phoneticPr fontId="1"/>
  </si>
  <si>
    <t>現地調査結果</t>
    <rPh sb="0" eb="2">
      <t>ゲンチ</t>
    </rPh>
    <rPh sb="2" eb="4">
      <t>チョウサ</t>
    </rPh>
    <rPh sb="4" eb="6">
      <t>ケッカ</t>
    </rPh>
    <phoneticPr fontId="1"/>
  </si>
  <si>
    <t>土砂流出状況</t>
    <rPh sb="0" eb="2">
      <t>ドシャ</t>
    </rPh>
    <rPh sb="2" eb="4">
      <t>リュウシュツ</t>
    </rPh>
    <rPh sb="4" eb="6">
      <t>ジョウキョウ</t>
    </rPh>
    <phoneticPr fontId="1"/>
  </si>
  <si>
    <t>流出土砂量</t>
    <rPh sb="0" eb="2">
      <t>リュウシュツ</t>
    </rPh>
    <rPh sb="2" eb="4">
      <t>ドシャ</t>
    </rPh>
    <rPh sb="4" eb="5">
      <t>リョウ</t>
    </rPh>
    <phoneticPr fontId="1"/>
  </si>
  <si>
    <r>
      <t>m</t>
    </r>
    <r>
      <rPr>
        <vertAlign val="superscript"/>
        <sz val="8"/>
        <color theme="1"/>
        <rFont val="ＭＳ 明朝"/>
        <family val="1"/>
        <charset val="128"/>
      </rPr>
      <t>3</t>
    </r>
    <phoneticPr fontId="1"/>
  </si>
  <si>
    <t>河道閉塞</t>
    <rPh sb="0" eb="1">
      <t>カワ</t>
    </rPh>
    <rPh sb="1" eb="2">
      <t>ミチ</t>
    </rPh>
    <rPh sb="2" eb="4">
      <t>ヘイソク</t>
    </rPh>
    <phoneticPr fontId="1"/>
  </si>
  <si>
    <t>堆積状況</t>
    <rPh sb="0" eb="2">
      <t>タイセキ</t>
    </rPh>
    <rPh sb="2" eb="4">
      <t>ジョウキョウ</t>
    </rPh>
    <phoneticPr fontId="1"/>
  </si>
  <si>
    <t>河積の</t>
    <rPh sb="0" eb="1">
      <t>カワ</t>
    </rPh>
    <rPh sb="1" eb="2">
      <t>ツ</t>
    </rPh>
    <phoneticPr fontId="1"/>
  </si>
  <si>
    <t>程度</t>
    <rPh sb="0" eb="2">
      <t>テイド</t>
    </rPh>
    <phoneticPr fontId="1"/>
  </si>
  <si>
    <t>流木流出状況</t>
    <rPh sb="0" eb="2">
      <t>リュウボク</t>
    </rPh>
    <rPh sb="2" eb="4">
      <t>リュウシュツ</t>
    </rPh>
    <rPh sb="4" eb="6">
      <t>ジョウキョウ</t>
    </rPh>
    <phoneticPr fontId="1"/>
  </si>
  <si>
    <t>流出流木量</t>
    <rPh sb="0" eb="2">
      <t>リュウシュツ</t>
    </rPh>
    <rPh sb="2" eb="4">
      <t>リュウボク</t>
    </rPh>
    <rPh sb="4" eb="5">
      <t>リョウ</t>
    </rPh>
    <phoneticPr fontId="1"/>
  </si>
  <si>
    <t>氾濫面積</t>
    <rPh sb="0" eb="2">
      <t>ハンラン</t>
    </rPh>
    <rPh sb="2" eb="4">
      <t>メンセキ</t>
    </rPh>
    <phoneticPr fontId="1"/>
  </si>
  <si>
    <r>
      <t>ｍ</t>
    </r>
    <r>
      <rPr>
        <vertAlign val="superscript"/>
        <sz val="8"/>
        <color theme="1"/>
        <rFont val="ＭＳ 明朝"/>
        <family val="1"/>
        <charset val="128"/>
      </rPr>
      <t>2</t>
    </r>
    <phoneticPr fontId="1"/>
  </si>
  <si>
    <t>平均堆積深</t>
    <rPh sb="0" eb="2">
      <t>ヘイキン</t>
    </rPh>
    <rPh sb="2" eb="4">
      <t>タイセキ</t>
    </rPh>
    <rPh sb="4" eb="5">
      <t>フカ</t>
    </rPh>
    <phoneticPr fontId="1"/>
  </si>
  <si>
    <t>最大堆積深</t>
    <rPh sb="0" eb="2">
      <t>サイダイ</t>
    </rPh>
    <rPh sb="2" eb="4">
      <t>タイセキ</t>
    </rPh>
    <rPh sb="4" eb="5">
      <t>フカ</t>
    </rPh>
    <phoneticPr fontId="1"/>
  </si>
  <si>
    <t>氾濫開始点の勾配</t>
    <rPh sb="0" eb="2">
      <t>ハンラン</t>
    </rPh>
    <rPh sb="2" eb="4">
      <t>カイシ</t>
    </rPh>
    <rPh sb="4" eb="5">
      <t>テン</t>
    </rPh>
    <rPh sb="6" eb="8">
      <t>コウバイ</t>
    </rPh>
    <phoneticPr fontId="1"/>
  </si>
  <si>
    <t>氾濫終息点の勾配</t>
    <rPh sb="0" eb="2">
      <t>ハンラン</t>
    </rPh>
    <rPh sb="2" eb="4">
      <t>シュウソク</t>
    </rPh>
    <rPh sb="4" eb="5">
      <t>テン</t>
    </rPh>
    <rPh sb="6" eb="8">
      <t>コウバイ</t>
    </rPh>
    <phoneticPr fontId="1"/>
  </si>
  <si>
    <t>渓流の情報</t>
    <rPh sb="0" eb="2">
      <t>ケイリュウ</t>
    </rPh>
    <rPh sb="3" eb="5">
      <t>ジョウホウ</t>
    </rPh>
    <phoneticPr fontId="1"/>
  </si>
  <si>
    <t>（番号：</t>
    <rPh sb="1" eb="3">
      <t>バンゴウ</t>
    </rPh>
    <phoneticPr fontId="1"/>
  </si>
  <si>
    <t>流域面積</t>
    <rPh sb="0" eb="2">
      <t>リュウイキ</t>
    </rPh>
    <rPh sb="2" eb="4">
      <t>メンセキ</t>
    </rPh>
    <phoneticPr fontId="1"/>
  </si>
  <si>
    <t>㎢</t>
    <phoneticPr fontId="1"/>
  </si>
  <si>
    <t>河床勾配</t>
    <rPh sb="0" eb="2">
      <t>カショウ</t>
    </rPh>
    <rPh sb="2" eb="4">
      <t>コウバイ</t>
    </rPh>
    <phoneticPr fontId="1"/>
  </si>
  <si>
    <t>1/</t>
    <phoneticPr fontId="1"/>
  </si>
  <si>
    <t>公共的建物・要配慮者利用施設</t>
    <rPh sb="12" eb="14">
      <t>シセツ</t>
    </rPh>
    <phoneticPr fontId="1"/>
  </si>
  <si>
    <t>床上浸水</t>
    <phoneticPr fontId="1"/>
  </si>
  <si>
    <t>農地被害</t>
    <rPh sb="0" eb="2">
      <t>ノウチ</t>
    </rPh>
    <rPh sb="2" eb="4">
      <t>ヒガイ</t>
    </rPh>
    <phoneticPr fontId="1"/>
  </si>
  <si>
    <t>（種類・面積）</t>
    <phoneticPr fontId="1"/>
  </si>
  <si>
    <t>床下浸水</t>
    <rPh sb="1" eb="2">
      <t>シタ</t>
    </rPh>
    <phoneticPr fontId="1"/>
  </si>
  <si>
    <t>公共土木施設被害(砂防施設･道路･鉄道･橋梁･河川構造物 等)</t>
    <rPh sb="0" eb="2">
      <t>コウキョウ</t>
    </rPh>
    <rPh sb="2" eb="4">
      <t>ドボク</t>
    </rPh>
    <rPh sb="4" eb="6">
      <t>シセツ</t>
    </rPh>
    <rPh sb="6" eb="8">
      <t>ヒガイ</t>
    </rPh>
    <phoneticPr fontId="1"/>
  </si>
  <si>
    <t>二次災害の可能性</t>
    <rPh sb="0" eb="2">
      <t>ニジ</t>
    </rPh>
    <rPh sb="2" eb="4">
      <t>サイガイ</t>
    </rPh>
    <rPh sb="5" eb="8">
      <t>カノウセイ</t>
    </rPh>
    <phoneticPr fontId="1"/>
  </si>
  <si>
    <t>㎞下流に人家</t>
    <rPh sb="1" eb="3">
      <t>カリュウ</t>
    </rPh>
    <rPh sb="4" eb="6">
      <t>ジンカ</t>
    </rPh>
    <phoneticPr fontId="1"/>
  </si>
  <si>
    <t>戸（</t>
    <rPh sb="0" eb="1">
      <t>ト</t>
    </rPh>
    <phoneticPr fontId="1"/>
  </si>
  <si>
    <t>人）</t>
    <rPh sb="0" eb="1">
      <t>ニン</t>
    </rPh>
    <phoneticPr fontId="1"/>
  </si>
  <si>
    <t>　道路名等</t>
    <rPh sb="1" eb="3">
      <t>ドウロ</t>
    </rPh>
    <rPh sb="3" eb="4">
      <t>メイ</t>
    </rPh>
    <rPh sb="4" eb="5">
      <t>トウ</t>
    </rPh>
    <phoneticPr fontId="1"/>
  </si>
  <si>
    <t>（その他）</t>
    <rPh sb="3" eb="4">
      <t>タ</t>
    </rPh>
    <phoneticPr fontId="1"/>
  </si>
  <si>
    <r>
      <t>対応状況　（</t>
    </r>
    <r>
      <rPr>
        <u/>
        <sz val="8"/>
        <color theme="1"/>
        <rFont val="ＭＳ 明朝"/>
        <family val="1"/>
        <charset val="128"/>
      </rPr>
      <t>どこ</t>
    </r>
    <r>
      <rPr>
        <sz val="8"/>
        <color theme="1"/>
        <rFont val="ＭＳ 明朝"/>
        <family val="1"/>
        <charset val="128"/>
      </rPr>
      <t>が</t>
    </r>
    <r>
      <rPr>
        <u/>
        <sz val="8"/>
        <color theme="1"/>
        <rFont val="ＭＳ 明朝"/>
        <family val="1"/>
        <charset val="128"/>
      </rPr>
      <t>どのような対応</t>
    </r>
    <r>
      <rPr>
        <sz val="8"/>
        <color theme="1"/>
        <rFont val="ＭＳ 明朝"/>
        <family val="1"/>
        <charset val="128"/>
      </rPr>
      <t>　（工事・監視等）　を実施したかorする予定か）</t>
    </r>
    <rPh sb="0" eb="2">
      <t>タイオウ</t>
    </rPh>
    <rPh sb="2" eb="4">
      <t>ジョウキョウ</t>
    </rPh>
    <rPh sb="14" eb="16">
      <t>タイオウ</t>
    </rPh>
    <rPh sb="18" eb="20">
      <t>コウジ</t>
    </rPh>
    <rPh sb="21" eb="23">
      <t>カンシ</t>
    </rPh>
    <rPh sb="23" eb="24">
      <t>トウ</t>
    </rPh>
    <rPh sb="27" eb="29">
      <t>ジッシ</t>
    </rPh>
    <rPh sb="36" eb="38">
      <t>ヨテイ</t>
    </rPh>
    <phoneticPr fontId="1"/>
  </si>
  <si>
    <t>応急対応</t>
    <rPh sb="0" eb="2">
      <t>オウキュウ</t>
    </rPh>
    <rPh sb="2" eb="4">
      <t>タイオウ</t>
    </rPh>
    <phoneticPr fontId="1"/>
  </si>
  <si>
    <t>　災害関連緊急事業申請の有無　　</t>
    <rPh sb="1" eb="3">
      <t>サイガイ</t>
    </rPh>
    <rPh sb="3" eb="5">
      <t>カンレン</t>
    </rPh>
    <rPh sb="5" eb="7">
      <t>キンキュウ</t>
    </rPh>
    <rPh sb="7" eb="9">
      <t>ジギョウ</t>
    </rPh>
    <rPh sb="9" eb="11">
      <t>シンセイ</t>
    </rPh>
    <rPh sb="12" eb="14">
      <t>ウム</t>
    </rPh>
    <phoneticPr fontId="1"/>
  </si>
  <si>
    <t>　砂防指定地　（</t>
    <rPh sb="1" eb="3">
      <t>サボウ</t>
    </rPh>
    <rPh sb="3" eb="6">
      <t>シテイチ</t>
    </rPh>
    <phoneticPr fontId="1"/>
  </si>
  <si>
    <t>年指定）</t>
    <rPh sb="0" eb="1">
      <t>ネン</t>
    </rPh>
    <rPh sb="1" eb="3">
      <t>シテイ</t>
    </rPh>
    <phoneticPr fontId="1"/>
  </si>
  <si>
    <t xml:space="preserve"> その他（</t>
    <rPh sb="1" eb="4">
      <t>ソノタ</t>
    </rPh>
    <phoneticPr fontId="1"/>
  </si>
  <si>
    <t>＊</t>
    <phoneticPr fontId="1"/>
  </si>
  <si>
    <t>[　添付図面等　]</t>
    <rPh sb="2" eb="4">
      <t>テンプ</t>
    </rPh>
    <rPh sb="4" eb="6">
      <t>ズメン</t>
    </rPh>
    <rPh sb="6" eb="7">
      <t>トウ</t>
    </rPh>
    <phoneticPr fontId="1"/>
  </si>
  <si>
    <t>都道府県全体が含まれる位置図、概況平面図、土砂流出状況が分かるポンチ絵、関連記事</t>
    <rPh sb="0" eb="4">
      <t>トドウフケン</t>
    </rPh>
    <rPh sb="4" eb="6">
      <t>ゼンタイ</t>
    </rPh>
    <rPh sb="7" eb="8">
      <t>フク</t>
    </rPh>
    <rPh sb="11" eb="13">
      <t>イチ</t>
    </rPh>
    <rPh sb="13" eb="14">
      <t>ズ</t>
    </rPh>
    <rPh sb="15" eb="17">
      <t>ガイキョウ</t>
    </rPh>
    <rPh sb="17" eb="20">
      <t>ヘイメンズ</t>
    </rPh>
    <rPh sb="21" eb="23">
      <t>ドシャ</t>
    </rPh>
    <rPh sb="23" eb="25">
      <t>リュウシュツ</t>
    </rPh>
    <rPh sb="25" eb="27">
      <t>ジョウキョウ</t>
    </rPh>
    <rPh sb="28" eb="29">
      <t>ワ</t>
    </rPh>
    <rPh sb="34" eb="35">
      <t>エ</t>
    </rPh>
    <rPh sb="36" eb="38">
      <t>カンレン</t>
    </rPh>
    <rPh sb="38" eb="40">
      <t>キジ</t>
    </rPh>
    <phoneticPr fontId="1"/>
  </si>
  <si>
    <t>写真は、別途e-mailにて送付すること</t>
    <rPh sb="0" eb="2">
      <t>シャシン</t>
    </rPh>
    <rPh sb="4" eb="6">
      <t>ベット</t>
    </rPh>
    <rPh sb="14" eb="16">
      <t>ソウフ</t>
    </rPh>
    <phoneticPr fontId="1"/>
  </si>
  <si>
    <t>被害状況について、土砂災害特別警戒区域内での被災を《　》内書、土砂災害警戒区域内での被災を〈　〉内書とする</t>
    <phoneticPr fontId="1"/>
  </si>
  <si>
    <r>
      <t>対応状況　（</t>
    </r>
    <r>
      <rPr>
        <u/>
        <sz val="9"/>
        <color theme="1"/>
        <rFont val="ＭＳ 明朝"/>
        <family val="1"/>
        <charset val="128"/>
      </rPr>
      <t>どこ</t>
    </r>
    <r>
      <rPr>
        <sz val="9"/>
        <color theme="1"/>
        <rFont val="ＭＳ 明朝"/>
        <family val="1"/>
        <charset val="128"/>
      </rPr>
      <t>が</t>
    </r>
    <r>
      <rPr>
        <u/>
        <sz val="9"/>
        <color theme="1"/>
        <rFont val="ＭＳ 明朝"/>
        <family val="1"/>
        <charset val="128"/>
      </rPr>
      <t>どのような対応</t>
    </r>
    <r>
      <rPr>
        <sz val="9"/>
        <color theme="1"/>
        <rFont val="ＭＳ 明朝"/>
        <family val="1"/>
        <charset val="128"/>
      </rPr>
      <t>　（工事・監視等）　を実施したorする予定か）</t>
    </r>
    <rPh sb="0" eb="2">
      <t>タイオウ</t>
    </rPh>
    <rPh sb="2" eb="4">
      <t>ジョウキョウ</t>
    </rPh>
    <rPh sb="14" eb="16">
      <t>タイオウ</t>
    </rPh>
    <rPh sb="18" eb="20">
      <t>コウジ</t>
    </rPh>
    <rPh sb="21" eb="23">
      <t>カンシ</t>
    </rPh>
    <rPh sb="23" eb="24">
      <t>トウ</t>
    </rPh>
    <rPh sb="27" eb="29">
      <t>ジッシ</t>
    </rPh>
    <rPh sb="35" eb="37">
      <t>ヨテイ</t>
    </rPh>
    <phoneticPr fontId="1"/>
  </si>
  <si>
    <t>発生場所</t>
    <rPh sb="0" eb="2">
      <t>ハッセイ</t>
    </rPh>
    <phoneticPr fontId="23"/>
  </si>
  <si>
    <t>河川</t>
  </si>
  <si>
    <t>発生日時</t>
    <rPh sb="2" eb="4">
      <t>ニチジ</t>
    </rPh>
    <phoneticPr fontId="23"/>
  </si>
  <si>
    <t xml:space="preserve">災害形態
</t>
  </si>
  <si>
    <t xml:space="preserve">発生要因
</t>
    <rPh sb="0" eb="2">
      <t>ハッセイ</t>
    </rPh>
    <rPh sb="2" eb="4">
      <t>ヨウイン</t>
    </rPh>
    <phoneticPr fontId="23"/>
  </si>
  <si>
    <t>降雨状況</t>
    <rPh sb="0" eb="2">
      <t>コウウ</t>
    </rPh>
    <rPh sb="2" eb="4">
      <t>ジョウキョウ</t>
    </rPh>
    <phoneticPr fontId="23"/>
  </si>
  <si>
    <t>地震</t>
    <rPh sb="0" eb="2">
      <t>ジシン</t>
    </rPh>
    <phoneticPr fontId="23"/>
  </si>
  <si>
    <t>融雪</t>
    <rPh sb="0" eb="2">
      <t>ユウセツ</t>
    </rPh>
    <phoneticPr fontId="23"/>
  </si>
  <si>
    <t>現地調査状況</t>
    <rPh sb="0" eb="2">
      <t>ゲンチ</t>
    </rPh>
    <rPh sb="2" eb="4">
      <t>チョウサ</t>
    </rPh>
    <rPh sb="4" eb="6">
      <t>ジョウキョウ</t>
    </rPh>
    <phoneticPr fontId="23"/>
  </si>
  <si>
    <t>渓流の情報</t>
    <rPh sb="0" eb="2">
      <t>ケイリュウ</t>
    </rPh>
    <rPh sb="3" eb="5">
      <t>ジョウホウ</t>
    </rPh>
    <phoneticPr fontId="23"/>
  </si>
  <si>
    <t>被害状況</t>
    <rPh sb="0" eb="2">
      <t>ヒガイ</t>
    </rPh>
    <rPh sb="2" eb="4">
      <t>ジョウキョウ</t>
    </rPh>
    <phoneticPr fontId="23"/>
  </si>
  <si>
    <t>二次被害の可能性
(有・無)</t>
    <rPh sb="0" eb="2">
      <t>ニジ</t>
    </rPh>
    <rPh sb="2" eb="4">
      <t>ヒガイ</t>
    </rPh>
    <rPh sb="5" eb="8">
      <t>カノウセイ</t>
    </rPh>
    <rPh sb="10" eb="11">
      <t>アリ</t>
    </rPh>
    <rPh sb="12" eb="13">
      <t>ム</t>
    </rPh>
    <phoneticPr fontId="23"/>
  </si>
  <si>
    <t>保全対象</t>
  </si>
  <si>
    <t>避難状況</t>
  </si>
  <si>
    <r>
      <t xml:space="preserve">応急対応
</t>
    </r>
    <r>
      <rPr>
        <sz val="8"/>
        <rFont val="ＭＳ ゴシック"/>
        <family val="3"/>
        <charset val="128"/>
      </rPr>
      <t>(どこがどのような対応を実施したか 等)</t>
    </r>
    <rPh sb="0" eb="2">
      <t>オウキュウ</t>
    </rPh>
    <rPh sb="2" eb="4">
      <t>タイオウ</t>
    </rPh>
    <rPh sb="14" eb="16">
      <t>タイオウ</t>
    </rPh>
    <rPh sb="17" eb="19">
      <t>ジッシ</t>
    </rPh>
    <rPh sb="23" eb="24">
      <t>ナド</t>
    </rPh>
    <phoneticPr fontId="23"/>
  </si>
  <si>
    <t>恒久対応</t>
    <rPh sb="0" eb="2">
      <t>コウキュウ</t>
    </rPh>
    <rPh sb="2" eb="4">
      <t>タイオウ</t>
    </rPh>
    <phoneticPr fontId="23"/>
  </si>
  <si>
    <t>関係法令等</t>
    <rPh sb="0" eb="2">
      <t>カンケイ</t>
    </rPh>
    <phoneticPr fontId="23"/>
  </si>
  <si>
    <t>ﾏｽｺﾐ</t>
  </si>
  <si>
    <t>座標</t>
    <rPh sb="0" eb="2">
      <t>ザヒョウ</t>
    </rPh>
    <phoneticPr fontId="23"/>
  </si>
  <si>
    <t>1級、2級
その他</t>
    <rPh sb="1" eb="2">
      <t>キュウ</t>
    </rPh>
    <rPh sb="4" eb="5">
      <t>キュウ</t>
    </rPh>
    <rPh sb="8" eb="9">
      <t>タ</t>
    </rPh>
    <phoneticPr fontId="23"/>
  </si>
  <si>
    <t>不明
調査中
確認済</t>
    <rPh sb="0" eb="2">
      <t>フメイ</t>
    </rPh>
    <rPh sb="3" eb="6">
      <t>チョウサチュウ</t>
    </rPh>
    <rPh sb="7" eb="9">
      <t>カクニン</t>
    </rPh>
    <rPh sb="9" eb="10">
      <t>ズ</t>
    </rPh>
    <phoneticPr fontId="23"/>
  </si>
  <si>
    <t>根拠</t>
    <rPh sb="0" eb="2">
      <t>コンキョ</t>
    </rPh>
    <phoneticPr fontId="23"/>
  </si>
  <si>
    <t>（土石流、土砂流、山腹崩壊、山林火災、その他）</t>
  </si>
  <si>
    <t>(降雨、地震、融雪、その他、原因不明)</t>
  </si>
  <si>
    <t>異常
気象名</t>
    <rPh sb="0" eb="2">
      <t>イジョウ</t>
    </rPh>
    <rPh sb="3" eb="5">
      <t>キショウ</t>
    </rPh>
    <rPh sb="5" eb="6">
      <t>メイ</t>
    </rPh>
    <phoneticPr fontId="23"/>
  </si>
  <si>
    <t>災害発生場所からの距離
(km)</t>
    <rPh sb="0" eb="2">
      <t>サイガイ</t>
    </rPh>
    <rPh sb="2" eb="4">
      <t>ハッセイ</t>
    </rPh>
    <rPh sb="4" eb="6">
      <t>バショ</t>
    </rPh>
    <rPh sb="9" eb="11">
      <t>キョリ</t>
    </rPh>
    <phoneticPr fontId="23"/>
  </si>
  <si>
    <t>雨量(mm)</t>
    <rPh sb="0" eb="2">
      <t>ウリョウ</t>
    </rPh>
    <phoneticPr fontId="23"/>
  </si>
  <si>
    <t>土砂流出状況</t>
    <rPh sb="0" eb="2">
      <t>ドシャ</t>
    </rPh>
    <rPh sb="2" eb="4">
      <t>リュウシュツ</t>
    </rPh>
    <rPh sb="4" eb="6">
      <t>ジョウキョウ</t>
    </rPh>
    <phoneticPr fontId="23"/>
  </si>
  <si>
    <t>流木流出状況</t>
    <rPh sb="0" eb="2">
      <t>リュウボク</t>
    </rPh>
    <rPh sb="2" eb="4">
      <t>リュウシュツ</t>
    </rPh>
    <rPh sb="4" eb="6">
      <t>ジョウキョウ</t>
    </rPh>
    <phoneticPr fontId="23"/>
  </si>
  <si>
    <t>氾濫
面積
(m2)</t>
    <rPh sb="0" eb="2">
      <t>ハンラン</t>
    </rPh>
    <rPh sb="3" eb="5">
      <t>メンセキ</t>
    </rPh>
    <phoneticPr fontId="23"/>
  </si>
  <si>
    <t>氾濫最大
延長×幅
(m)</t>
    <rPh sb="0" eb="2">
      <t>ハンラン</t>
    </rPh>
    <rPh sb="2" eb="4">
      <t>サイダイ</t>
    </rPh>
    <rPh sb="5" eb="7">
      <t>エンチョウ</t>
    </rPh>
    <rPh sb="8" eb="9">
      <t>ハバ</t>
    </rPh>
    <phoneticPr fontId="23"/>
  </si>
  <si>
    <t>平均
堆積深</t>
    <rPh sb="0" eb="2">
      <t>ヘイキン</t>
    </rPh>
    <rPh sb="3" eb="5">
      <t>タイセキ</t>
    </rPh>
    <rPh sb="5" eb="6">
      <t>フカ</t>
    </rPh>
    <phoneticPr fontId="23"/>
  </si>
  <si>
    <t>最大
堆積深</t>
    <rPh sb="0" eb="2">
      <t>サイダイ</t>
    </rPh>
    <rPh sb="3" eb="5">
      <t>タイセキ</t>
    </rPh>
    <rPh sb="5" eb="6">
      <t>フカ</t>
    </rPh>
    <phoneticPr fontId="23"/>
  </si>
  <si>
    <t>天然ダム(河道閉塞)状況</t>
    <rPh sb="0" eb="2">
      <t>テンネン</t>
    </rPh>
    <rPh sb="5" eb="7">
      <t>カドウ</t>
    </rPh>
    <rPh sb="7" eb="9">
      <t>ヘイソク</t>
    </rPh>
    <rPh sb="10" eb="12">
      <t>ジョウキョウ</t>
    </rPh>
    <phoneticPr fontId="23"/>
  </si>
  <si>
    <t>土砂法に基づく
緊急調査の実施</t>
    <rPh sb="0" eb="2">
      <t>ドシャ</t>
    </rPh>
    <rPh sb="2" eb="3">
      <t>ホウ</t>
    </rPh>
    <rPh sb="4" eb="5">
      <t>モト</t>
    </rPh>
    <rPh sb="8" eb="10">
      <t>キンキュウ</t>
    </rPh>
    <rPh sb="10" eb="12">
      <t>チョウサ</t>
    </rPh>
    <rPh sb="13" eb="15">
      <t>ジッシ</t>
    </rPh>
    <phoneticPr fontId="23"/>
  </si>
  <si>
    <t>既存施設状況</t>
    <rPh sb="0" eb="2">
      <t>キゾン</t>
    </rPh>
    <rPh sb="2" eb="4">
      <t>シセツ</t>
    </rPh>
    <rPh sb="4" eb="6">
      <t>ジョウキョウ</t>
    </rPh>
    <phoneticPr fontId="23"/>
  </si>
  <si>
    <t>区分</t>
    <rPh sb="0" eb="2">
      <t>クブン</t>
    </rPh>
    <phoneticPr fontId="23"/>
  </si>
  <si>
    <t>流域面積</t>
    <rPh sb="0" eb="2">
      <t>リュウイキ</t>
    </rPh>
    <rPh sb="2" eb="4">
      <t>メンセキ</t>
    </rPh>
    <phoneticPr fontId="23"/>
  </si>
  <si>
    <t>河床勾配</t>
    <rPh sb="0" eb="2">
      <t>カショウ</t>
    </rPh>
    <rPh sb="2" eb="4">
      <t>コウバイ</t>
    </rPh>
    <phoneticPr fontId="23"/>
  </si>
  <si>
    <t>人的被害</t>
  </si>
  <si>
    <t>物的被害</t>
    <rPh sb="0" eb="2">
      <t>ブッテキ</t>
    </rPh>
    <rPh sb="2" eb="4">
      <t>ヒガイ</t>
    </rPh>
    <phoneticPr fontId="23"/>
  </si>
  <si>
    <t>下流●kmに</t>
    <rPh sb="0" eb="2">
      <t>カリュウ</t>
    </rPh>
    <phoneticPr fontId="23"/>
  </si>
  <si>
    <t>人家戸数(戸)</t>
  </si>
  <si>
    <t>人口(人)</t>
  </si>
  <si>
    <t>道路名等</t>
    <rPh sb="0" eb="2">
      <t>ドウロ</t>
    </rPh>
    <rPh sb="2" eb="3">
      <t>メイ</t>
    </rPh>
    <rPh sb="3" eb="4">
      <t>トウ</t>
    </rPh>
    <phoneticPr fontId="23"/>
  </si>
  <si>
    <t>その他</t>
    <rPh sb="2" eb="3">
      <t>タ</t>
    </rPh>
    <phoneticPr fontId="23"/>
  </si>
  <si>
    <t>自主避難</t>
  </si>
  <si>
    <t>砂防事業</t>
    <rPh sb="0" eb="2">
      <t>サボウ</t>
    </rPh>
    <rPh sb="2" eb="4">
      <t>ジギョウ</t>
    </rPh>
    <phoneticPr fontId="23"/>
  </si>
  <si>
    <t>他事業</t>
    <rPh sb="0" eb="3">
      <t>タジギョウ</t>
    </rPh>
    <phoneticPr fontId="23"/>
  </si>
  <si>
    <t>市町村単独</t>
    <rPh sb="0" eb="3">
      <t>シチョウソン</t>
    </rPh>
    <rPh sb="3" eb="5">
      <t>タンドク</t>
    </rPh>
    <phoneticPr fontId="23"/>
  </si>
  <si>
    <t>個人</t>
    <rPh sb="0" eb="2">
      <t>コジン</t>
    </rPh>
    <phoneticPr fontId="23"/>
  </si>
  <si>
    <t>保</t>
  </si>
  <si>
    <t>国</t>
  </si>
  <si>
    <t>民</t>
    <rPh sb="0" eb="1">
      <t>ミン</t>
    </rPh>
    <phoneticPr fontId="23"/>
  </si>
  <si>
    <t>河川区域</t>
  </si>
  <si>
    <t>土砂災害特別警戒区域</t>
    <rPh sb="0" eb="2">
      <t>ドシャ</t>
    </rPh>
    <rPh sb="2" eb="4">
      <t>サイガイ</t>
    </rPh>
    <rPh sb="4" eb="6">
      <t>トクベツ</t>
    </rPh>
    <rPh sb="6" eb="8">
      <t>ケイカイ</t>
    </rPh>
    <rPh sb="8" eb="10">
      <t>クイキ</t>
    </rPh>
    <phoneticPr fontId="23"/>
  </si>
  <si>
    <t>土砂災害警戒区域</t>
    <rPh sb="0" eb="2">
      <t>ドシャ</t>
    </rPh>
    <rPh sb="2" eb="4">
      <t>サイガイ</t>
    </rPh>
    <rPh sb="4" eb="6">
      <t>ケイカイ</t>
    </rPh>
    <rPh sb="6" eb="8">
      <t>クイキ</t>
    </rPh>
    <phoneticPr fontId="23"/>
  </si>
  <si>
    <t>地すべり</t>
  </si>
  <si>
    <t>急傾斜地崩壊区域</t>
    <rPh sb="0" eb="3">
      <t>キュウケイシャ</t>
    </rPh>
    <rPh sb="3" eb="4">
      <t>チ</t>
    </rPh>
    <rPh sb="4" eb="6">
      <t>ホウカイ</t>
    </rPh>
    <rPh sb="6" eb="8">
      <t>クイキ</t>
    </rPh>
    <phoneticPr fontId="23"/>
  </si>
  <si>
    <t>新</t>
  </si>
  <si>
    <t>Ｔ</t>
  </si>
  <si>
    <t>(巡視日時、聞き取り、目撃、その他)</t>
    <rPh sb="1" eb="3">
      <t>ジュンシ</t>
    </rPh>
    <rPh sb="3" eb="5">
      <t>ニチジ</t>
    </rPh>
    <rPh sb="6" eb="7">
      <t>キ</t>
    </rPh>
    <rPh sb="8" eb="9">
      <t>ト</t>
    </rPh>
    <rPh sb="11" eb="13">
      <t>モクゲキ</t>
    </rPh>
    <rPh sb="16" eb="17">
      <t>タ</t>
    </rPh>
    <phoneticPr fontId="23"/>
  </si>
  <si>
    <t>最</t>
  </si>
  <si>
    <t>流出
土砂量
(m3)</t>
    <rPh sb="0" eb="2">
      <t>リュウシュツ</t>
    </rPh>
    <rPh sb="3" eb="5">
      <t>ドシャ</t>
    </rPh>
    <rPh sb="5" eb="6">
      <t>リョウ</t>
    </rPh>
    <phoneticPr fontId="23"/>
  </si>
  <si>
    <t>河道閉塞</t>
    <rPh sb="0" eb="2">
      <t>カドウ</t>
    </rPh>
    <rPh sb="2" eb="4">
      <t>ヘイソク</t>
    </rPh>
    <phoneticPr fontId="23"/>
  </si>
  <si>
    <t>堆積状況</t>
    <rPh sb="0" eb="2">
      <t>タイセキ</t>
    </rPh>
    <rPh sb="2" eb="4">
      <t>ジョウキョウ</t>
    </rPh>
    <phoneticPr fontId="23"/>
  </si>
  <si>
    <t>流出
流木量
(m3)</t>
    <rPh sb="0" eb="2">
      <t>リュウシュツ</t>
    </rPh>
    <rPh sb="3" eb="5">
      <t>リュウボク</t>
    </rPh>
    <rPh sb="5" eb="6">
      <t>リョウ</t>
    </rPh>
    <phoneticPr fontId="23"/>
  </si>
  <si>
    <t>最大高さ</t>
    <rPh sb="0" eb="2">
      <t>サイダイ</t>
    </rPh>
    <rPh sb="2" eb="3">
      <t>タカ</t>
    </rPh>
    <phoneticPr fontId="23"/>
  </si>
  <si>
    <t>最大幅</t>
    <rPh sb="0" eb="2">
      <t>サイダイ</t>
    </rPh>
    <rPh sb="2" eb="3">
      <t>ハバ</t>
    </rPh>
    <phoneticPr fontId="23"/>
  </si>
  <si>
    <t>最大長さ</t>
    <rPh sb="0" eb="2">
      <t>サイダイ</t>
    </rPh>
    <rPh sb="2" eb="3">
      <t>ナガ</t>
    </rPh>
    <phoneticPr fontId="23"/>
  </si>
  <si>
    <t>湛水</t>
    <rPh sb="0" eb="2">
      <t>タンスイ</t>
    </rPh>
    <phoneticPr fontId="23"/>
  </si>
  <si>
    <t>既存施設</t>
    <rPh sb="0" eb="2">
      <t>キゾン</t>
    </rPh>
    <rPh sb="2" eb="4">
      <t>シセツ</t>
    </rPh>
    <phoneticPr fontId="23"/>
  </si>
  <si>
    <t>被災</t>
    <rPh sb="0" eb="2">
      <t>ヒサイ</t>
    </rPh>
    <phoneticPr fontId="23"/>
  </si>
  <si>
    <t>土砂・流木捕捉</t>
    <rPh sb="0" eb="2">
      <t>ドシャ</t>
    </rPh>
    <rPh sb="3" eb="5">
      <t>リュウボク</t>
    </rPh>
    <rPh sb="5" eb="7">
      <t>ホソク</t>
    </rPh>
    <phoneticPr fontId="23"/>
  </si>
  <si>
    <t>(人)</t>
  </si>
  <si>
    <t>人家被害</t>
    <rPh sb="0" eb="2">
      <t>ジンカ</t>
    </rPh>
    <rPh sb="2" eb="4">
      <t>ヒガイ</t>
    </rPh>
    <phoneticPr fontId="23"/>
  </si>
  <si>
    <t>非</t>
  </si>
  <si>
    <t>農地</t>
    <rPh sb="0" eb="2">
      <t>ノウチ</t>
    </rPh>
    <phoneticPr fontId="23"/>
  </si>
  <si>
    <t>世</t>
  </si>
  <si>
    <t>発令時刻</t>
    <rPh sb="0" eb="2">
      <t>ハツレイ</t>
    </rPh>
    <rPh sb="2" eb="4">
      <t>ジコク</t>
    </rPh>
    <phoneticPr fontId="23"/>
  </si>
  <si>
    <t>災関</t>
    <rPh sb="0" eb="1">
      <t>サイ</t>
    </rPh>
    <rPh sb="1" eb="2">
      <t>カン</t>
    </rPh>
    <phoneticPr fontId="23"/>
  </si>
  <si>
    <t>交付金</t>
    <rPh sb="0" eb="3">
      <t>コウフキン</t>
    </rPh>
    <phoneticPr fontId="23"/>
  </si>
  <si>
    <t>県単独</t>
    <rPh sb="0" eb="1">
      <t>ケン</t>
    </rPh>
    <rPh sb="1" eb="3">
      <t>タンドク</t>
    </rPh>
    <phoneticPr fontId="23"/>
  </si>
  <si>
    <t>事業名</t>
    <rPh sb="0" eb="2">
      <t>ジギョウ</t>
    </rPh>
    <rPh sb="2" eb="3">
      <t>メイ</t>
    </rPh>
    <phoneticPr fontId="23"/>
  </si>
  <si>
    <t>安</t>
  </si>
  <si>
    <t>有</t>
  </si>
  <si>
    <t>防止区域</t>
  </si>
  <si>
    <t>聞</t>
  </si>
  <si>
    <t>Ｖ</t>
  </si>
  <si>
    <t>都道府県</t>
  </si>
  <si>
    <t>市・郡</t>
    <rPh sb="0" eb="1">
      <t>シ</t>
    </rPh>
    <rPh sb="2" eb="3">
      <t>グン</t>
    </rPh>
    <phoneticPr fontId="23"/>
  </si>
  <si>
    <t>読み</t>
    <rPh sb="0" eb="1">
      <t>ヨ</t>
    </rPh>
    <phoneticPr fontId="23"/>
  </si>
  <si>
    <t>区・町・村</t>
    <rPh sb="0" eb="1">
      <t>ク</t>
    </rPh>
    <rPh sb="2" eb="3">
      <t>チョウ</t>
    </rPh>
    <rPh sb="4" eb="5">
      <t>ソン</t>
    </rPh>
    <phoneticPr fontId="23"/>
  </si>
  <si>
    <t>大字</t>
    <rPh sb="0" eb="2">
      <t>オオアザ</t>
    </rPh>
    <phoneticPr fontId="23"/>
  </si>
  <si>
    <t>地区名</t>
    <rPh sb="0" eb="3">
      <t>チクメイ</t>
    </rPh>
    <phoneticPr fontId="23"/>
  </si>
  <si>
    <t>水系</t>
  </si>
  <si>
    <t>川</t>
    <rPh sb="0" eb="1">
      <t>カワ</t>
    </rPh>
    <phoneticPr fontId="23"/>
  </si>
  <si>
    <t>沢・川・谷</t>
    <rPh sb="0" eb="1">
      <t>サワ</t>
    </rPh>
    <rPh sb="2" eb="3">
      <t>カワ</t>
    </rPh>
    <rPh sb="4" eb="5">
      <t>タニ</t>
    </rPh>
    <phoneticPr fontId="23"/>
  </si>
  <si>
    <t>月日</t>
    <rPh sb="0" eb="2">
      <t>ツキヒ</t>
    </rPh>
    <phoneticPr fontId="23"/>
  </si>
  <si>
    <t>時</t>
    <rPh sb="0" eb="1">
      <t>ジ</t>
    </rPh>
    <phoneticPr fontId="23"/>
  </si>
  <si>
    <t>時</t>
  </si>
  <si>
    <t>観測所名</t>
    <rPh sb="0" eb="2">
      <t>カンソク</t>
    </rPh>
    <rPh sb="2" eb="3">
      <t>ジョ</t>
    </rPh>
    <rPh sb="3" eb="4">
      <t>メイ</t>
    </rPh>
    <phoneticPr fontId="23"/>
  </si>
  <si>
    <t>連</t>
  </si>
  <si>
    <t>大</t>
  </si>
  <si>
    <t>震源地</t>
    <rPh sb="0" eb="3">
      <t>シンゲンチ</t>
    </rPh>
    <phoneticPr fontId="23"/>
  </si>
  <si>
    <t>震度</t>
    <rPh sb="0" eb="2">
      <t>シンド</t>
    </rPh>
    <phoneticPr fontId="23"/>
  </si>
  <si>
    <t>観測地点</t>
    <rPh sb="0" eb="2">
      <t>カンソク</t>
    </rPh>
    <rPh sb="2" eb="4">
      <t>チテン</t>
    </rPh>
    <phoneticPr fontId="23"/>
  </si>
  <si>
    <t>観測所名</t>
    <rPh sb="0" eb="2">
      <t>カンソク</t>
    </rPh>
    <rPh sb="2" eb="3">
      <t>ショ</t>
    </rPh>
    <rPh sb="3" eb="4">
      <t>メイ</t>
    </rPh>
    <phoneticPr fontId="23"/>
  </si>
  <si>
    <t>積雪深</t>
    <rPh sb="0" eb="2">
      <t>セキセツ</t>
    </rPh>
    <rPh sb="2" eb="3">
      <t>フカ</t>
    </rPh>
    <phoneticPr fontId="23"/>
  </si>
  <si>
    <t>(Ⅰ・Ⅱ・準ずる)</t>
    <rPh sb="5" eb="6">
      <t>ジュン</t>
    </rPh>
    <phoneticPr fontId="23"/>
  </si>
  <si>
    <t>死</t>
  </si>
  <si>
    <t>不</t>
  </si>
  <si>
    <t>負</t>
  </si>
  <si>
    <t>全</t>
  </si>
  <si>
    <t>半</t>
  </si>
  <si>
    <t>一</t>
  </si>
  <si>
    <t>床</t>
  </si>
  <si>
    <t>住</t>
  </si>
  <si>
    <t>被害</t>
    <rPh sb="0" eb="2">
      <t>ヒガイ</t>
    </rPh>
    <phoneticPr fontId="23"/>
  </si>
  <si>
    <t>公共施設名</t>
    <rPh sb="0" eb="2">
      <t>コウキョウ</t>
    </rPh>
    <rPh sb="2" eb="4">
      <t>シセツ</t>
    </rPh>
    <rPh sb="4" eb="5">
      <t>メイ</t>
    </rPh>
    <phoneticPr fontId="23"/>
  </si>
  <si>
    <t>公共土木施設被害</t>
  </si>
  <si>
    <t>帯</t>
  </si>
  <si>
    <t>人</t>
  </si>
  <si>
    <t>林</t>
  </si>
  <si>
    <t>二</t>
  </si>
  <si>
    <t>準</t>
  </si>
  <si>
    <t>普</t>
  </si>
  <si>
    <t>記</t>
  </si>
  <si>
    <t>報</t>
  </si>
  <si>
    <t>続</t>
  </si>
  <si>
    <t>24h</t>
  </si>
  <si>
    <t>(cm)</t>
  </si>
  <si>
    <t>(有・無)</t>
    <rPh sb="1" eb="2">
      <t>アリ</t>
    </rPh>
    <rPh sb="3" eb="4">
      <t>ナシ</t>
    </rPh>
    <phoneticPr fontId="23"/>
  </si>
  <si>
    <t>●／▲</t>
  </si>
  <si>
    <t>(m)</t>
  </si>
  <si>
    <t>(有・無)</t>
    <rPh sb="1" eb="2">
      <t>ア</t>
    </rPh>
    <rPh sb="3" eb="4">
      <t>ナ</t>
    </rPh>
    <phoneticPr fontId="23"/>
  </si>
  <si>
    <t>(有・無・検討中)</t>
    <rPh sb="1" eb="2">
      <t>ア</t>
    </rPh>
    <rPh sb="3" eb="4">
      <t>ナ</t>
    </rPh>
    <rPh sb="5" eb="8">
      <t>ケントウチュウ</t>
    </rPh>
    <phoneticPr fontId="23"/>
  </si>
  <si>
    <t>(有・無・調査中)</t>
    <rPh sb="1" eb="2">
      <t>ア</t>
    </rPh>
    <rPh sb="3" eb="4">
      <t>ナ</t>
    </rPh>
    <rPh sb="5" eb="8">
      <t>チョウサチュウ</t>
    </rPh>
    <phoneticPr fontId="23"/>
  </si>
  <si>
    <t>(危険渓流ではない)</t>
    <rPh sb="1" eb="3">
      <t>キケン</t>
    </rPh>
    <rPh sb="3" eb="5">
      <t>ケイリュウ</t>
    </rPh>
    <phoneticPr fontId="23"/>
  </si>
  <si>
    <t>(km2)</t>
  </si>
  <si>
    <t>1/●</t>
  </si>
  <si>
    <t>者</t>
  </si>
  <si>
    <t>明</t>
  </si>
  <si>
    <t>傷</t>
  </si>
  <si>
    <t>壊</t>
  </si>
  <si>
    <t>部</t>
  </si>
  <si>
    <t>上</t>
  </si>
  <si>
    <t>下</t>
  </si>
  <si>
    <t>家</t>
  </si>
  <si>
    <t>(ha)</t>
  </si>
  <si>
    <t>数</t>
  </si>
  <si>
    <t>級</t>
  </si>
  <si>
    <t>用</t>
  </si>
  <si>
    <t>通</t>
  </si>
  <si>
    <t>国</t>
    <rPh sb="0" eb="1">
      <t>クニ</t>
    </rPh>
    <phoneticPr fontId="23"/>
  </si>
  <si>
    <t>農</t>
  </si>
  <si>
    <t>事</t>
  </si>
  <si>
    <t>道</t>
  </si>
  <si>
    <t>調査中</t>
    <rPh sb="0" eb="3">
      <t>チョウサチュウ</t>
    </rPh>
    <phoneticPr fontId="23"/>
  </si>
  <si>
    <t>○</t>
  </si>
  <si>
    <t>[都道府県]</t>
    <rPh sb="1" eb="2">
      <t>ト</t>
    </rPh>
    <rPh sb="2" eb="3">
      <t>ミチ</t>
    </rPh>
    <rPh sb="3" eb="4">
      <t>フ</t>
    </rPh>
    <rPh sb="4" eb="5">
      <t>ケン</t>
    </rPh>
    <phoneticPr fontId="1"/>
  </si>
  <si>
    <t>［大字］</t>
    <rPh sb="1" eb="3">
      <t>オオアザ</t>
    </rPh>
    <phoneticPr fontId="1"/>
  </si>
  <si>
    <t>甲府市</t>
    <rPh sb="0" eb="3">
      <t>コウフシ</t>
    </rPh>
    <phoneticPr fontId="1"/>
  </si>
  <si>
    <t>上帯那町</t>
    <rPh sb="0" eb="1">
      <t>カミ</t>
    </rPh>
    <rPh sb="1" eb="2">
      <t>オビ</t>
    </rPh>
    <rPh sb="2" eb="4">
      <t>ナマチ</t>
    </rPh>
    <phoneticPr fontId="1"/>
  </si>
  <si>
    <t>かみおびなまち</t>
    <phoneticPr fontId="1"/>
  </si>
  <si>
    <t>霞ヶ関</t>
    <rPh sb="0" eb="3">
      <t>カスミガセキ</t>
    </rPh>
    <phoneticPr fontId="1"/>
  </si>
  <si>
    <t>かすみがせき</t>
    <phoneticPr fontId="1"/>
  </si>
  <si>
    <t>保全課</t>
    <rPh sb="0" eb="3">
      <t>ホゼンカ</t>
    </rPh>
    <phoneticPr fontId="1"/>
  </si>
  <si>
    <t>ほぜんか</t>
    <phoneticPr fontId="1"/>
  </si>
  <si>
    <t>1級</t>
    <rPh sb="1" eb="2">
      <t>キュウ</t>
    </rPh>
    <phoneticPr fontId="1"/>
  </si>
  <si>
    <t>砂防</t>
    <rPh sb="0" eb="2">
      <t>サボウ</t>
    </rPh>
    <phoneticPr fontId="1"/>
  </si>
  <si>
    <t>聞き取り</t>
    <rPh sb="0" eb="1">
      <t>キ</t>
    </rPh>
    <rPh sb="2" eb="3">
      <t>ト</t>
    </rPh>
    <phoneticPr fontId="1"/>
  </si>
  <si>
    <t>有</t>
    <rPh sb="0" eb="1">
      <t>アリ</t>
    </rPh>
    <phoneticPr fontId="1"/>
  </si>
  <si>
    <t>１／１０</t>
    <phoneticPr fontId="1"/>
  </si>
  <si>
    <t>氾濫開始点の勾配
(度)</t>
    <rPh sb="0" eb="2">
      <t>ハンラン</t>
    </rPh>
    <rPh sb="2" eb="4">
      <t>カイシ</t>
    </rPh>
    <rPh sb="4" eb="5">
      <t>テン</t>
    </rPh>
    <rPh sb="6" eb="8">
      <t>コウバイ</t>
    </rPh>
    <rPh sb="10" eb="11">
      <t>ド</t>
    </rPh>
    <phoneticPr fontId="23"/>
  </si>
  <si>
    <t>氾濫終息点の勾配
(度)</t>
    <rPh sb="0" eb="2">
      <t>ハンラン</t>
    </rPh>
    <rPh sb="2" eb="4">
      <t>シュウソク</t>
    </rPh>
    <rPh sb="4" eb="5">
      <t>テン</t>
    </rPh>
    <rPh sb="6" eb="8">
      <t>コウバイ</t>
    </rPh>
    <rPh sb="10" eb="11">
      <t>ド</t>
    </rPh>
    <phoneticPr fontId="23"/>
  </si>
  <si>
    <t>検討中</t>
    <rPh sb="0" eb="3">
      <t>ケントウチュウ</t>
    </rPh>
    <phoneticPr fontId="1"/>
  </si>
  <si>
    <t>調査中</t>
    <rPh sb="0" eb="3">
      <t>チョウサチュウ</t>
    </rPh>
    <phoneticPr fontId="1"/>
  </si>
  <si>
    <t>Ⅰ</t>
    <phoneticPr fontId="1"/>
  </si>
  <si>
    <t>国道1号</t>
    <rPh sb="0" eb="2">
      <t>コクドウ</t>
    </rPh>
    <rPh sb="3" eb="4">
      <t>ゴウ</t>
    </rPh>
    <phoneticPr fontId="1"/>
  </si>
  <si>
    <t>全面通行止め</t>
    <rPh sb="0" eb="2">
      <t>ゼンメン</t>
    </rPh>
    <rPh sb="2" eb="4">
      <t>ツウコウ</t>
    </rPh>
    <rPh sb="4" eb="5">
      <t>ド</t>
    </rPh>
    <phoneticPr fontId="1"/>
  </si>
  <si>
    <t>市役所</t>
    <rPh sb="0" eb="3">
      <t>シヤクショ</t>
    </rPh>
    <phoneticPr fontId="1"/>
  </si>
  <si>
    <t>○</t>
    <phoneticPr fontId="1"/>
  </si>
  <si>
    <t>砂防指定地</t>
    <rPh sb="0" eb="2">
      <t>サボウ</t>
    </rPh>
    <rPh sb="2" eb="5">
      <t>シテイチ</t>
    </rPh>
    <phoneticPr fontId="1"/>
  </si>
  <si>
    <t>該当項目に「○」</t>
    <rPh sb="0" eb="2">
      <t>ガイトウ</t>
    </rPh>
    <rPh sb="2" eb="4">
      <t>コウモク</t>
    </rPh>
    <phoneticPr fontId="1"/>
  </si>
  <si>
    <t>ふりがな</t>
    <phoneticPr fontId="1"/>
  </si>
  <si>
    <t>さぼう</t>
    <phoneticPr fontId="1"/>
  </si>
  <si>
    <t>その他の場合の具体的事項</t>
    <rPh sb="2" eb="3">
      <t>タ</t>
    </rPh>
    <rPh sb="4" eb="6">
      <t>バアイ</t>
    </rPh>
    <rPh sb="7" eb="10">
      <t>グタイテキ</t>
    </rPh>
    <rPh sb="10" eb="12">
      <t>ジコウ</t>
    </rPh>
    <phoneticPr fontId="1"/>
  </si>
  <si>
    <t>20×20</t>
    <phoneticPr fontId="1"/>
  </si>
  <si>
    <t>氾濫最大延長(m)×氾濫最大幅(m)</t>
    <rPh sb="0" eb="2">
      <t>ハンラン</t>
    </rPh>
    <rPh sb="2" eb="4">
      <t>サイダイ</t>
    </rPh>
    <rPh sb="4" eb="6">
      <t>エンチョウ</t>
    </rPh>
    <rPh sb="10" eb="12">
      <t>ハンラン</t>
    </rPh>
    <rPh sb="12" eb="14">
      <t>サイダイ</t>
    </rPh>
    <rPh sb="14" eb="15">
      <t>ハバ</t>
    </rPh>
    <phoneticPr fontId="1"/>
  </si>
  <si>
    <t>最大高さ</t>
    <rPh sb="0" eb="2">
      <t>サイダイ</t>
    </rPh>
    <rPh sb="2" eb="3">
      <t>タカ</t>
    </rPh>
    <phoneticPr fontId="1"/>
  </si>
  <si>
    <t>最大幅</t>
    <rPh sb="0" eb="2">
      <t>サイダイ</t>
    </rPh>
    <rPh sb="2" eb="3">
      <t>ハバ</t>
    </rPh>
    <phoneticPr fontId="1"/>
  </si>
  <si>
    <t>最大長さ</t>
    <rPh sb="0" eb="2">
      <t>サイダイ</t>
    </rPh>
    <rPh sb="2" eb="3">
      <t>ナガ</t>
    </rPh>
    <phoneticPr fontId="1"/>
  </si>
  <si>
    <t>湛水</t>
    <rPh sb="0" eb="2">
      <t>タンスイ</t>
    </rPh>
    <phoneticPr fontId="1"/>
  </si>
  <si>
    <t>　　土砂法に基づく緊急調査の実施</t>
    <phoneticPr fontId="1"/>
  </si>
  <si>
    <t>　[　Ⅰ　・　Ⅱ　・　準ずる　・　危険渓流ではない　]</t>
    <phoneticPr fontId="1"/>
  </si>
  <si>
    <t>既存施設：</t>
    <rPh sb="0" eb="2">
      <t>キソン</t>
    </rPh>
    <rPh sb="2" eb="4">
      <t>シセツ</t>
    </rPh>
    <phoneticPr fontId="1"/>
  </si>
  <si>
    <t>既存施設の被災：</t>
    <rPh sb="0" eb="2">
      <t>キソン</t>
    </rPh>
    <rPh sb="2" eb="4">
      <t>シセツ</t>
    </rPh>
    <rPh sb="5" eb="7">
      <t>ヒサイ</t>
    </rPh>
    <phoneticPr fontId="1"/>
  </si>
  <si>
    <t>（具体内容：</t>
    <rPh sb="1" eb="3">
      <t>グタイ</t>
    </rPh>
    <rPh sb="3" eb="5">
      <t>ナイヨウ</t>
    </rPh>
    <phoneticPr fontId="1"/>
  </si>
  <si>
    <t>既存施設による土砂捕捉：</t>
    <rPh sb="0" eb="2">
      <t>キソン</t>
    </rPh>
    <rPh sb="2" eb="4">
      <t>シセツ</t>
    </rPh>
    <rPh sb="7" eb="9">
      <t>ドシャ</t>
    </rPh>
    <rPh sb="9" eb="11">
      <t>ホソク</t>
    </rPh>
    <phoneticPr fontId="1"/>
  </si>
  <si>
    <t>名</t>
    <rPh sb="0" eb="1">
      <t>メイ</t>
    </rPh>
    <phoneticPr fontId="1"/>
  </si>
  <si>
    <t>戸</t>
    <rPh sb="0" eb="1">
      <t>コ</t>
    </rPh>
    <phoneticPr fontId="1"/>
  </si>
  <si>
    <t>県道安藤熊本線</t>
    <rPh sb="0" eb="2">
      <t>ケンドウ</t>
    </rPh>
    <rPh sb="2" eb="4">
      <t>アンドウ</t>
    </rPh>
    <rPh sb="4" eb="6">
      <t>クマモト</t>
    </rPh>
    <rPh sb="6" eb="7">
      <t>セン</t>
    </rPh>
    <phoneticPr fontId="1"/>
  </si>
  <si>
    <t>たばこの不始末</t>
    <rPh sb="4" eb="7">
      <t>フシマツ</t>
    </rPh>
    <phoneticPr fontId="1"/>
  </si>
  <si>
    <t>直轄区域</t>
    <rPh sb="0" eb="2">
      <t>チョッカツ</t>
    </rPh>
    <rPh sb="2" eb="4">
      <t>クイキ</t>
    </rPh>
    <phoneticPr fontId="1"/>
  </si>
  <si>
    <t>　河川区域</t>
    <rPh sb="1" eb="3">
      <t>カセン</t>
    </rPh>
    <rPh sb="3" eb="5">
      <t>クイキ</t>
    </rPh>
    <phoneticPr fontId="1"/>
  </si>
  <si>
    <t>保全課DBへC＆P</t>
    <rPh sb="0" eb="3">
      <t>ホゼンカ</t>
    </rPh>
    <phoneticPr fontId="1"/>
  </si>
  <si>
    <t>補足事項</t>
    <rPh sb="0" eb="2">
      <t>ホソク</t>
    </rPh>
    <rPh sb="2" eb="4">
      <t>ジコウ</t>
    </rPh>
    <phoneticPr fontId="1"/>
  </si>
  <si>
    <t>(</t>
    <phoneticPr fontId="1"/>
  </si>
  <si>
    <t>)</t>
    <phoneticPr fontId="1"/>
  </si>
  <si>
    <t>　地すべり防止区域</t>
    <rPh sb="1" eb="2">
      <t>ジ</t>
    </rPh>
    <rPh sb="5" eb="7">
      <t>ボウシ</t>
    </rPh>
    <rPh sb="7" eb="9">
      <t>クイキ</t>
    </rPh>
    <phoneticPr fontId="1"/>
  </si>
  <si>
    <t>[</t>
    <phoneticPr fontId="1"/>
  </si>
  <si>
    <t>]</t>
    <phoneticPr fontId="1"/>
  </si>
  <si>
    <t>▼</t>
    <phoneticPr fontId="1"/>
  </si>
  <si>
    <t>不明</t>
    <rPh sb="0" eb="2">
      <t>フメイ</t>
    </rPh>
    <phoneticPr fontId="1"/>
  </si>
  <si>
    <t>その他の場合の具体的原因</t>
    <rPh sb="2" eb="3">
      <t>タ</t>
    </rPh>
    <rPh sb="4" eb="6">
      <t>バアイ</t>
    </rPh>
    <rPh sb="7" eb="10">
      <t>グタイテキ</t>
    </rPh>
    <rPh sb="10" eb="12">
      <t>ゲンイン</t>
    </rPh>
    <phoneticPr fontId="1"/>
  </si>
  <si>
    <t>連続雨量</t>
    <rPh sb="0" eb="2">
      <t>レンゾク</t>
    </rPh>
    <rPh sb="2" eb="4">
      <t>ウリョウ</t>
    </rPh>
    <phoneticPr fontId="1"/>
  </si>
  <si>
    <t>最大24時間雨量</t>
    <rPh sb="0" eb="2">
      <t>サイダイ</t>
    </rPh>
    <rPh sb="4" eb="6">
      <t>ジカン</t>
    </rPh>
    <rPh sb="6" eb="8">
      <t>ウリョウ</t>
    </rPh>
    <phoneticPr fontId="1"/>
  </si>
  <si>
    <t>最大時間雨量</t>
    <rPh sb="0" eb="2">
      <t>サイダイ</t>
    </rPh>
    <rPh sb="2" eb="4">
      <t>ジカン</t>
    </rPh>
    <rPh sb="4" eb="6">
      <t>ウリョウ</t>
    </rPh>
    <phoneticPr fontId="1"/>
  </si>
  <si>
    <t>年</t>
    <rPh sb="0" eb="1">
      <t>ネン</t>
    </rPh>
    <phoneticPr fontId="1"/>
  </si>
  <si>
    <t>月</t>
    <rPh sb="0" eb="1">
      <t>ガツ</t>
    </rPh>
    <phoneticPr fontId="1"/>
  </si>
  <si>
    <t>日</t>
    <rPh sb="0" eb="1">
      <t>ヒ</t>
    </rPh>
    <phoneticPr fontId="1"/>
  </si>
  <si>
    <t>時</t>
    <rPh sb="0" eb="1">
      <t>ジ</t>
    </rPh>
    <phoneticPr fontId="1"/>
  </si>
  <si>
    <t>～</t>
    <phoneticPr fontId="1"/>
  </si>
  <si>
    <t>雨量(mm)</t>
    <rPh sb="0" eb="2">
      <t>ウリョウ</t>
    </rPh>
    <phoneticPr fontId="1"/>
  </si>
  <si>
    <t>月</t>
    <rPh sb="0" eb="1">
      <t>ツキ</t>
    </rPh>
    <phoneticPr fontId="1"/>
  </si>
  <si>
    <t>被災者年齢</t>
    <rPh sb="0" eb="3">
      <t>ヒサイシャ</t>
    </rPh>
    <rPh sb="3" eb="5">
      <t>ネンレイ</t>
    </rPh>
    <phoneticPr fontId="1"/>
  </si>
  <si>
    <t>死者</t>
    <rPh sb="0" eb="2">
      <t>シシャ</t>
    </rPh>
    <phoneticPr fontId="1"/>
  </si>
  <si>
    <t>負傷</t>
    <rPh sb="0" eb="2">
      <t>フショウ</t>
    </rPh>
    <phoneticPr fontId="1"/>
  </si>
  <si>
    <t>44、57</t>
    <phoneticPr fontId="1"/>
  </si>
  <si>
    <t>危険渓流番号</t>
    <rPh sb="0" eb="2">
      <t>キケン</t>
    </rPh>
    <rPh sb="2" eb="4">
      <t>ケイリュウ</t>
    </rPh>
    <rPh sb="4" eb="6">
      <t>バンゴウ</t>
    </rPh>
    <phoneticPr fontId="1"/>
  </si>
  <si>
    <t>I－600</t>
    <phoneticPr fontId="1"/>
  </si>
  <si>
    <t>公共的建物・要配慮者利用施設</t>
    <rPh sb="0" eb="3">
      <t>コウキョウテキ</t>
    </rPh>
    <rPh sb="3" eb="5">
      <t>タテモノ</t>
    </rPh>
    <rPh sb="6" eb="7">
      <t>ヨウ</t>
    </rPh>
    <rPh sb="7" eb="9">
      <t>ハイリョ</t>
    </rPh>
    <rPh sb="9" eb="10">
      <t>シャ</t>
    </rPh>
    <rPh sb="10" eb="12">
      <t>リヨウ</t>
    </rPh>
    <rPh sb="12" eb="14">
      <t>シセツ</t>
    </rPh>
    <phoneticPr fontId="1"/>
  </si>
  <si>
    <t>宅地擁壁の被害</t>
    <rPh sb="0" eb="2">
      <t>タクチ</t>
    </rPh>
    <rPh sb="2" eb="4">
      <t>ヨウヘキ</t>
    </rPh>
    <rPh sb="5" eb="7">
      <t>ヒガイ</t>
    </rPh>
    <phoneticPr fontId="1"/>
  </si>
  <si>
    <t>被害戸数</t>
    <rPh sb="0" eb="2">
      <t>ヒガイ</t>
    </rPh>
    <rPh sb="2" eb="4">
      <t>コスウ</t>
    </rPh>
    <phoneticPr fontId="1"/>
  </si>
  <si>
    <t>構造</t>
    <rPh sb="0" eb="2">
      <t>コウゾウ</t>
    </rPh>
    <phoneticPr fontId="1"/>
  </si>
  <si>
    <t>老人ホーム,発電所</t>
    <phoneticPr fontId="1"/>
  </si>
  <si>
    <t>空積</t>
    <rPh sb="0" eb="1">
      <t>カラ</t>
    </rPh>
    <rPh sb="1" eb="2">
      <t>ヅ</t>
    </rPh>
    <phoneticPr fontId="1"/>
  </si>
  <si>
    <t>練積</t>
    <rPh sb="0" eb="1">
      <t>ネ</t>
    </rPh>
    <rPh sb="1" eb="2">
      <t>ヅ</t>
    </rPh>
    <phoneticPr fontId="1"/>
  </si>
  <si>
    <t>RC</t>
    <phoneticPr fontId="1"/>
  </si>
  <si>
    <t>その他</t>
    <rPh sb="2" eb="3">
      <t>タ</t>
    </rPh>
    <phoneticPr fontId="1"/>
  </si>
  <si>
    <t>集落名</t>
    <rPh sb="0" eb="2">
      <t>シュウラク</t>
    </rPh>
    <rPh sb="2" eb="3">
      <t>メイ</t>
    </rPh>
    <phoneticPr fontId="1"/>
  </si>
  <si>
    <t>世帯数</t>
    <rPh sb="0" eb="3">
      <t>セタイスウ</t>
    </rPh>
    <phoneticPr fontId="1"/>
  </si>
  <si>
    <t>人数</t>
    <rPh sb="0" eb="2">
      <t>ニンズウ</t>
    </rPh>
    <phoneticPr fontId="1"/>
  </si>
  <si>
    <t>避難場所</t>
    <rPh sb="0" eb="2">
      <t>ヒナン</t>
    </rPh>
    <rPh sb="2" eb="4">
      <t>バショ</t>
    </rPh>
    <phoneticPr fontId="1"/>
  </si>
  <si>
    <t>発令</t>
    <rPh sb="0" eb="2">
      <t>ハツレイ</t>
    </rPh>
    <phoneticPr fontId="1"/>
  </si>
  <si>
    <t>解除</t>
    <rPh sb="0" eb="2">
      <t>カイジョ</t>
    </rPh>
    <phoneticPr fontId="1"/>
  </si>
  <si>
    <t>部長室</t>
    <rPh sb="0" eb="3">
      <t>ブチョウシツ</t>
    </rPh>
    <phoneticPr fontId="1"/>
  </si>
  <si>
    <t>1/1_15:00</t>
    <phoneticPr fontId="1"/>
  </si>
  <si>
    <t>1/1_15:30</t>
    <phoneticPr fontId="1"/>
  </si>
  <si>
    <t>1/3_12:00</t>
    <phoneticPr fontId="1"/>
  </si>
  <si>
    <t>大塚集落</t>
    <rPh sb="0" eb="2">
      <t>オオツカ</t>
    </rPh>
    <rPh sb="2" eb="4">
      <t>シュウラク</t>
    </rPh>
    <phoneticPr fontId="1"/>
  </si>
  <si>
    <t>の</t>
    <phoneticPr fontId="1"/>
  </si>
  <si>
    <t>が</t>
    <phoneticPr fontId="1"/>
  </si>
  <si>
    <t>へ</t>
    <phoneticPr fontId="1"/>
  </si>
  <si>
    <t>避難状況</t>
    <rPh sb="0" eb="2">
      <t>ヒナン</t>
    </rPh>
    <rPh sb="2" eb="4">
      <t>ジョウキョウ</t>
    </rPh>
    <phoneticPr fontId="1"/>
  </si>
  <si>
    <t>自主避難</t>
    <rPh sb="0" eb="2">
      <t>ジシュ</t>
    </rPh>
    <rPh sb="2" eb="4">
      <t>ヒナン</t>
    </rPh>
    <phoneticPr fontId="1"/>
  </si>
  <si>
    <t>避難(発令に基づく)</t>
    <rPh sb="0" eb="2">
      <t>ヒナン</t>
    </rPh>
    <rPh sb="3" eb="5">
      <t>ハツレイ</t>
    </rPh>
    <rPh sb="6" eb="7">
      <t>モト</t>
    </rPh>
    <phoneticPr fontId="1"/>
  </si>
  <si>
    <t>災関申請の有無</t>
    <rPh sb="0" eb="2">
      <t>サイカン</t>
    </rPh>
    <rPh sb="2" eb="4">
      <t>シンセイ</t>
    </rPh>
    <rPh sb="5" eb="7">
      <t>ウム</t>
    </rPh>
    <phoneticPr fontId="1"/>
  </si>
  <si>
    <t>無</t>
    <rPh sb="0" eb="1">
      <t>ナ</t>
    </rPh>
    <phoneticPr fontId="1"/>
  </si>
  <si>
    <t>緊急事業等</t>
    <rPh sb="0" eb="2">
      <t>キンキュウ</t>
    </rPh>
    <rPh sb="2" eb="4">
      <t>ジギョウ</t>
    </rPh>
    <rPh sb="4" eb="5">
      <t>トウ</t>
    </rPh>
    <phoneticPr fontId="1"/>
  </si>
  <si>
    <t>特になし</t>
    <rPh sb="0" eb="1">
      <t>トク</t>
    </rPh>
    <phoneticPr fontId="1"/>
  </si>
  <si>
    <t>、</t>
    <phoneticPr fontId="1"/>
  </si>
  <si>
    <t>発令</t>
    <rPh sb="0" eb="2">
      <t>ハツレイ</t>
    </rPh>
    <phoneticPr fontId="1"/>
  </si>
  <si>
    <t>解除</t>
    <rPh sb="0" eb="2">
      <t>カイジョ</t>
    </rPh>
    <phoneticPr fontId="1"/>
  </si>
  <si>
    <t>指定年</t>
    <rPh sb="0" eb="2">
      <t>シテイ</t>
    </rPh>
    <rPh sb="2" eb="3">
      <t>ネン</t>
    </rPh>
    <phoneticPr fontId="1"/>
  </si>
  <si>
    <t>その他法令</t>
    <rPh sb="2" eb="3">
      <t>タ</t>
    </rPh>
    <rPh sb="3" eb="5">
      <t>ホウレイ</t>
    </rPh>
    <phoneticPr fontId="1"/>
  </si>
  <si>
    <t>都市計画法に基づく開発許可制度の適用区域</t>
    <rPh sb="0" eb="2">
      <t>トシ</t>
    </rPh>
    <rPh sb="2" eb="4">
      <t>ケイカク</t>
    </rPh>
    <rPh sb="4" eb="5">
      <t>ホウ</t>
    </rPh>
    <rPh sb="6" eb="7">
      <t>モト</t>
    </rPh>
    <rPh sb="9" eb="11">
      <t>カイハツ</t>
    </rPh>
    <rPh sb="11" eb="13">
      <t>キョカ</t>
    </rPh>
    <rPh sb="13" eb="15">
      <t>セイド</t>
    </rPh>
    <rPh sb="16" eb="18">
      <t>テキヨウ</t>
    </rPh>
    <rPh sb="18" eb="20">
      <t>クイキ</t>
    </rPh>
    <phoneticPr fontId="1"/>
  </si>
  <si>
    <t>建築基準法による災害危険区域</t>
    <rPh sb="0" eb="2">
      <t>ケンチク</t>
    </rPh>
    <rPh sb="2" eb="5">
      <t>キジュンホウ</t>
    </rPh>
    <rPh sb="8" eb="10">
      <t>サイガイ</t>
    </rPh>
    <rPh sb="10" eb="12">
      <t>キケン</t>
    </rPh>
    <rPh sb="12" eb="14">
      <t>クイキ</t>
    </rPh>
    <phoneticPr fontId="1"/>
  </si>
  <si>
    <t>建築基準法により条例で建築を制限している区域</t>
    <phoneticPr fontId="1"/>
  </si>
  <si>
    <t>宅地造成工事規制区域</t>
    <phoneticPr fontId="1"/>
  </si>
  <si>
    <t>鳥獣保護区域</t>
    <rPh sb="0" eb="2">
      <t>チョウジュウ</t>
    </rPh>
    <rPh sb="2" eb="4">
      <t>ホゴ</t>
    </rPh>
    <rPh sb="4" eb="6">
      <t>クイキ</t>
    </rPh>
    <phoneticPr fontId="1"/>
  </si>
  <si>
    <t>避難情報等の発令時刻</t>
    <rPh sb="0" eb="2">
      <t>ヒナン</t>
    </rPh>
    <rPh sb="2" eb="4">
      <t>ジョウホウ</t>
    </rPh>
    <rPh sb="4" eb="5">
      <t>トウ</t>
    </rPh>
    <rPh sb="6" eb="8">
      <t>ハツレイ</t>
    </rPh>
    <rPh sb="8" eb="10">
      <t>ジコク</t>
    </rPh>
    <phoneticPr fontId="1"/>
  </si>
  <si>
    <t>発令項目</t>
    <rPh sb="0" eb="2">
      <t>ハツレイ</t>
    </rPh>
    <rPh sb="2" eb="4">
      <t>コウモク</t>
    </rPh>
    <phoneticPr fontId="1"/>
  </si>
  <si>
    <t>日</t>
    <rPh sb="0" eb="1">
      <t>ニチ</t>
    </rPh>
    <phoneticPr fontId="1"/>
  </si>
  <si>
    <t>分</t>
    <rPh sb="0" eb="1">
      <t>フン</t>
    </rPh>
    <phoneticPr fontId="1"/>
  </si>
  <si>
    <t>土砂災害警戒情報　発表時刻</t>
    <phoneticPr fontId="1"/>
  </si>
  <si>
    <t>自主避難がなされた時刻</t>
    <phoneticPr fontId="1"/>
  </si>
  <si>
    <t>【報告者】</t>
    <rPh sb="1" eb="4">
      <t>ホウコクシャ</t>
    </rPh>
    <phoneticPr fontId="1"/>
  </si>
  <si>
    <t>①</t>
    <phoneticPr fontId="1"/>
  </si>
  <si>
    <t>所属</t>
    <rPh sb="0" eb="2">
      <t>ショゾク</t>
    </rPh>
    <phoneticPr fontId="1"/>
  </si>
  <si>
    <t>氏名</t>
    <rPh sb="0" eb="2">
      <t>シメイ</t>
    </rPh>
    <phoneticPr fontId="1"/>
  </si>
  <si>
    <t>②</t>
    <phoneticPr fontId="1"/>
  </si>
  <si>
    <t>③</t>
    <phoneticPr fontId="1"/>
  </si>
  <si>
    <t>④</t>
    <phoneticPr fontId="1"/>
  </si>
  <si>
    <t>保全　太郎</t>
    <rPh sb="0" eb="2">
      <t>ホゼン</t>
    </rPh>
    <rPh sb="3" eb="5">
      <t>タロウ</t>
    </rPh>
    <phoneticPr fontId="1"/>
  </si>
  <si>
    <t>保全沢</t>
    <rPh sb="0" eb="2">
      <t>ホゼン</t>
    </rPh>
    <rPh sb="2" eb="3">
      <t>サワ</t>
    </rPh>
    <phoneticPr fontId="1"/>
  </si>
  <si>
    <t>ほぜんさわ</t>
    <phoneticPr fontId="1"/>
  </si>
  <si>
    <t>該当項目に「1」</t>
    <rPh sb="0" eb="2">
      <t>ガイトウ</t>
    </rPh>
    <rPh sb="2" eb="4">
      <t>コウモク</t>
    </rPh>
    <phoneticPr fontId="1"/>
  </si>
  <si>
    <t>第○報</t>
    <rPh sb="0" eb="1">
      <t>ダイ</t>
    </rPh>
    <rPh sb="2" eb="3">
      <t>ホウ</t>
    </rPh>
    <phoneticPr fontId="1"/>
  </si>
  <si>
    <t>時点</t>
    <rPh sb="0" eb="2">
      <t>ジテン</t>
    </rPh>
    <phoneticPr fontId="1"/>
  </si>
  <si>
    <t>【報告の時点情報】</t>
    <rPh sb="1" eb="3">
      <t>ホウコク</t>
    </rPh>
    <rPh sb="4" eb="6">
      <t>ジテン</t>
    </rPh>
    <rPh sb="6" eb="8">
      <t>ジョウホウ</t>
    </rPh>
    <phoneticPr fontId="1"/>
  </si>
  <si>
    <t>降雨状況</t>
    <rPh sb="0" eb="2">
      <t>コウウ</t>
    </rPh>
    <phoneticPr fontId="23"/>
  </si>
  <si>
    <t>地すべり規模</t>
    <rPh sb="0" eb="1">
      <t>ジ</t>
    </rPh>
    <rPh sb="4" eb="6">
      <t>キボ</t>
    </rPh>
    <phoneticPr fontId="23"/>
  </si>
  <si>
    <t>天然ダム(河道閉塞)状況</t>
  </si>
  <si>
    <t>土砂法に基づく
緊急調査の実施
(有・無・検討中)</t>
    <rPh sb="0" eb="2">
      <t>ドシャ</t>
    </rPh>
    <rPh sb="2" eb="3">
      <t>ホウ</t>
    </rPh>
    <rPh sb="4" eb="5">
      <t>モト</t>
    </rPh>
    <rPh sb="8" eb="10">
      <t>キンキュウ</t>
    </rPh>
    <rPh sb="10" eb="12">
      <t>チョウサ</t>
    </rPh>
    <rPh sb="13" eb="15">
      <t>ジッシ</t>
    </rPh>
    <rPh sb="17" eb="18">
      <t>アリ</t>
    </rPh>
    <rPh sb="19" eb="20">
      <t>ム</t>
    </rPh>
    <rPh sb="21" eb="23">
      <t>ケントウ</t>
    </rPh>
    <rPh sb="23" eb="24">
      <t>チュウ</t>
    </rPh>
    <phoneticPr fontId="23"/>
  </si>
  <si>
    <t>移動状況</t>
    <rPh sb="0" eb="2">
      <t>イドウ</t>
    </rPh>
    <rPh sb="2" eb="4">
      <t>ジョウキョウ</t>
    </rPh>
    <phoneticPr fontId="23"/>
  </si>
  <si>
    <t>既存施設の状況</t>
    <rPh sb="0" eb="2">
      <t>キゾン</t>
    </rPh>
    <rPh sb="2" eb="4">
      <t>シセツ</t>
    </rPh>
    <rPh sb="5" eb="7">
      <t>ジョウキョウ</t>
    </rPh>
    <phoneticPr fontId="23"/>
  </si>
  <si>
    <t>危険箇所</t>
    <rPh sb="0" eb="2">
      <t>キケン</t>
    </rPh>
    <rPh sb="2" eb="4">
      <t>カショ</t>
    </rPh>
    <phoneticPr fontId="23"/>
  </si>
  <si>
    <r>
      <t xml:space="preserve">応急対応
</t>
    </r>
    <r>
      <rPr>
        <sz val="8"/>
        <rFont val="ＭＳ ゴシック"/>
        <family val="3"/>
        <charset val="128"/>
      </rPr>
      <t>(どこがどのような対応を実施したか 等)</t>
    </r>
  </si>
  <si>
    <t>不明
調査中
確認済</t>
    <rPh sb="0" eb="2">
      <t>フメイ</t>
    </rPh>
    <rPh sb="3" eb="5">
      <t>チョウサ</t>
    </rPh>
    <rPh sb="5" eb="6">
      <t>チュウ</t>
    </rPh>
    <rPh sb="7" eb="9">
      <t>カクニン</t>
    </rPh>
    <rPh sb="9" eb="10">
      <t>ズ</t>
    </rPh>
    <phoneticPr fontId="23"/>
  </si>
  <si>
    <t>日時</t>
    <rPh sb="0" eb="2">
      <t>ニチジ</t>
    </rPh>
    <phoneticPr fontId="23"/>
  </si>
  <si>
    <t>雨量(mm)</t>
  </si>
  <si>
    <t>幅
（m）</t>
    <rPh sb="0" eb="1">
      <t>ハバ</t>
    </rPh>
    <phoneticPr fontId="23"/>
  </si>
  <si>
    <t>長さ
（m）</t>
    <rPh sb="0" eb="1">
      <t>ナガ</t>
    </rPh>
    <phoneticPr fontId="23"/>
  </si>
  <si>
    <t>斜面勾配（度）</t>
    <rPh sb="0" eb="2">
      <t>シャメン</t>
    </rPh>
    <rPh sb="2" eb="4">
      <t>コウバイ</t>
    </rPh>
    <rPh sb="5" eb="6">
      <t>ド</t>
    </rPh>
    <phoneticPr fontId="23"/>
  </si>
  <si>
    <t>移動層厚(m)</t>
    <rPh sb="0" eb="2">
      <t>イドウ</t>
    </rPh>
    <rPh sb="2" eb="3">
      <t>ソウ</t>
    </rPh>
    <rPh sb="3" eb="4">
      <t>アツ</t>
    </rPh>
    <phoneticPr fontId="23"/>
  </si>
  <si>
    <t>拡大の
見込み
(有・無)</t>
    <rPh sb="0" eb="2">
      <t>カクダイ</t>
    </rPh>
    <rPh sb="4" eb="6">
      <t>ミコ</t>
    </rPh>
    <rPh sb="9" eb="10">
      <t>アリ</t>
    </rPh>
    <rPh sb="11" eb="12">
      <t>ナシ</t>
    </rPh>
    <phoneticPr fontId="23"/>
  </si>
  <si>
    <t xml:space="preserve">公共施設
</t>
  </si>
  <si>
    <t>最大時間移動量(時速)</t>
    <rPh sb="0" eb="2">
      <t>サイダイ</t>
    </rPh>
    <rPh sb="2" eb="4">
      <t>ジカン</t>
    </rPh>
    <rPh sb="4" eb="6">
      <t>イドウ</t>
    </rPh>
    <rPh sb="6" eb="7">
      <t>リョウ</t>
    </rPh>
    <rPh sb="8" eb="10">
      <t>ジソク</t>
    </rPh>
    <phoneticPr fontId="23"/>
  </si>
  <si>
    <t>移動総量</t>
    <rPh sb="0" eb="2">
      <t>イドウ</t>
    </rPh>
    <rPh sb="2" eb="4">
      <t>ソウリョウ</t>
    </rPh>
    <phoneticPr fontId="23"/>
  </si>
  <si>
    <t>近年の移動履歴</t>
    <rPh sb="0" eb="2">
      <t>キンネン</t>
    </rPh>
    <rPh sb="3" eb="5">
      <t>イドウ</t>
    </rPh>
    <rPh sb="5" eb="7">
      <t>リレキ</t>
    </rPh>
    <phoneticPr fontId="23"/>
  </si>
  <si>
    <t>変状</t>
    <rPh sb="0" eb="2">
      <t>ヘンジョウ</t>
    </rPh>
    <phoneticPr fontId="23"/>
  </si>
  <si>
    <t>具体内容</t>
    <rPh sb="0" eb="2">
      <t>グタイ</t>
    </rPh>
    <rPh sb="2" eb="4">
      <t>ナイヨウ</t>
    </rPh>
    <phoneticPr fontId="23"/>
  </si>
  <si>
    <t>既存施設の被災</t>
    <rPh sb="0" eb="2">
      <t>キゾン</t>
    </rPh>
    <rPh sb="2" eb="4">
      <t>シセツ</t>
    </rPh>
    <rPh sb="5" eb="7">
      <t>ヒサイ</t>
    </rPh>
    <phoneticPr fontId="23"/>
  </si>
  <si>
    <t>地すべり危険箇所</t>
    <rPh sb="0" eb="1">
      <t>ジ</t>
    </rPh>
    <rPh sb="4" eb="6">
      <t>キケン</t>
    </rPh>
    <rPh sb="6" eb="8">
      <t>カショ</t>
    </rPh>
    <phoneticPr fontId="23"/>
  </si>
  <si>
    <t>地すべり防止区域</t>
    <rPh sb="0" eb="1">
      <t>ジ</t>
    </rPh>
    <rPh sb="4" eb="6">
      <t>ボウシ</t>
    </rPh>
    <rPh sb="6" eb="8">
      <t>クイキ</t>
    </rPh>
    <phoneticPr fontId="23"/>
  </si>
  <si>
    <t>人家被害</t>
    <rPh sb="0" eb="2">
      <t>ジンカ</t>
    </rPh>
    <phoneticPr fontId="23"/>
  </si>
  <si>
    <t>農地</t>
  </si>
  <si>
    <t>直</t>
  </si>
  <si>
    <t>砂</t>
  </si>
  <si>
    <t>異常気象名</t>
    <rPh sb="0" eb="2">
      <t>イジョウ</t>
    </rPh>
    <rPh sb="2" eb="4">
      <t>キショウ</t>
    </rPh>
    <rPh sb="4" eb="5">
      <t>メイ</t>
    </rPh>
    <phoneticPr fontId="23"/>
  </si>
  <si>
    <t>観測所</t>
    <rPh sb="0" eb="2">
      <t>カンソク</t>
    </rPh>
    <rPh sb="2" eb="3">
      <t>ショ</t>
    </rPh>
    <phoneticPr fontId="23"/>
  </si>
  <si>
    <t>災害発生場所</t>
    <rPh sb="0" eb="2">
      <t>サイガイ</t>
    </rPh>
    <rPh sb="2" eb="4">
      <t>ハッセイ</t>
    </rPh>
    <rPh sb="4" eb="6">
      <t>バショ</t>
    </rPh>
    <phoneticPr fontId="23"/>
  </si>
  <si>
    <t>(亀裂・陥没
隆起・湧水など)</t>
    <rPh sb="1" eb="3">
      <t>キレツ</t>
    </rPh>
    <rPh sb="4" eb="6">
      <t>カンボツ</t>
    </rPh>
    <rPh sb="7" eb="9">
      <t>リュウキ</t>
    </rPh>
    <rPh sb="10" eb="12">
      <t>ユウスイ</t>
    </rPh>
    <phoneticPr fontId="23"/>
  </si>
  <si>
    <t>国交</t>
    <rPh sb="0" eb="2">
      <t>コッコウ</t>
    </rPh>
    <phoneticPr fontId="23"/>
  </si>
  <si>
    <t>(人)</t>
    <rPh sb="1" eb="2">
      <t>ヒト</t>
    </rPh>
    <phoneticPr fontId="23"/>
  </si>
  <si>
    <t>(戸)</t>
    <rPh sb="1" eb="2">
      <t>ト</t>
    </rPh>
    <phoneticPr fontId="23"/>
  </si>
  <si>
    <t>被害</t>
  </si>
  <si>
    <t>轄</t>
  </si>
  <si>
    <t>指</t>
  </si>
  <si>
    <t>時刻</t>
  </si>
  <si>
    <t>時刻</t>
    <rPh sb="0" eb="2">
      <t>ジコク</t>
    </rPh>
    <phoneticPr fontId="23"/>
  </si>
  <si>
    <t>からの距離</t>
    <rPh sb="3" eb="5">
      <t>キョリ</t>
    </rPh>
    <phoneticPr fontId="23"/>
  </si>
  <si>
    <t>区</t>
  </si>
  <si>
    <t>定</t>
  </si>
  <si>
    <t>(km)</t>
  </si>
  <si>
    <t>有・無</t>
    <rPh sb="0" eb="1">
      <t>ア</t>
    </rPh>
    <rPh sb="2" eb="3">
      <t>ナシ</t>
    </rPh>
    <phoneticPr fontId="23"/>
  </si>
  <si>
    <t>域</t>
  </si>
  <si>
    <t>地</t>
  </si>
  <si>
    <t>上越市</t>
    <rPh sb="0" eb="3">
      <t>ジョウエツシ</t>
    </rPh>
    <phoneticPr fontId="23"/>
  </si>
  <si>
    <t>安塚区</t>
    <rPh sb="0" eb="3">
      <t>ヤスヅカク</t>
    </rPh>
    <phoneticPr fontId="23"/>
  </si>
  <si>
    <t>切越</t>
    <rPh sb="0" eb="2">
      <t>キリコシ</t>
    </rPh>
    <phoneticPr fontId="23"/>
  </si>
  <si>
    <t>きりこし</t>
  </si>
  <si>
    <t>宮田</t>
    <rPh sb="0" eb="2">
      <t>ミヤタ</t>
    </rPh>
    <phoneticPr fontId="23"/>
  </si>
  <si>
    <t>みやた</t>
  </si>
  <si>
    <t>不明</t>
    <rPh sb="0" eb="2">
      <t>フメイ</t>
    </rPh>
    <phoneticPr fontId="23"/>
  </si>
  <si>
    <t>安塚</t>
    <rPh sb="0" eb="2">
      <t>ヤスヅカ</t>
    </rPh>
    <phoneticPr fontId="23"/>
  </si>
  <si>
    <t>有</t>
    <rPh sb="0" eb="1">
      <t>ア</t>
    </rPh>
    <phoneticPr fontId="23"/>
  </si>
  <si>
    <t>国道405号、切越下橋</t>
    <rPh sb="0" eb="2">
      <t>コクドウ</t>
    </rPh>
    <rPh sb="5" eb="6">
      <t>ゴウ</t>
    </rPh>
    <rPh sb="7" eb="9">
      <t>キリコシ</t>
    </rPh>
    <rPh sb="9" eb="11">
      <t>シモバシ</t>
    </rPh>
    <phoneticPr fontId="23"/>
  </si>
  <si>
    <t>無</t>
    <rPh sb="0" eb="1">
      <t>ナ</t>
    </rPh>
    <phoneticPr fontId="23"/>
  </si>
  <si>
    <t>横ボーリング等</t>
    <rPh sb="0" eb="1">
      <t>ヨコ</t>
    </rPh>
    <rPh sb="6" eb="7">
      <t>トウ</t>
    </rPh>
    <phoneticPr fontId="23"/>
  </si>
  <si>
    <t>渓流に堆積した土砂が国道に流出するおそれあり。</t>
    <rPh sb="0" eb="2">
      <t>ケイリュウ</t>
    </rPh>
    <rPh sb="3" eb="5">
      <t>タイセキ</t>
    </rPh>
    <rPh sb="7" eb="9">
      <t>ドシャ</t>
    </rPh>
    <rPh sb="10" eb="12">
      <t>コクドウ</t>
    </rPh>
    <rPh sb="13" eb="15">
      <t>リュウシュツ</t>
    </rPh>
    <phoneticPr fontId="23"/>
  </si>
  <si>
    <t>大型土のうの仮設土留指示予定</t>
    <rPh sb="0" eb="2">
      <t>オオガタ</t>
    </rPh>
    <rPh sb="2" eb="3">
      <t>ド</t>
    </rPh>
    <rPh sb="6" eb="8">
      <t>カセツ</t>
    </rPh>
    <rPh sb="8" eb="10">
      <t>ドトメ</t>
    </rPh>
    <rPh sb="10" eb="12">
      <t>シジ</t>
    </rPh>
    <rPh sb="12" eb="14">
      <t>ヨテイ</t>
    </rPh>
    <phoneticPr fontId="23"/>
  </si>
  <si>
    <t>聞き取り</t>
    <rPh sb="0" eb="1">
      <t>キ</t>
    </rPh>
    <rPh sb="2" eb="3">
      <t>ト</t>
    </rPh>
    <phoneticPr fontId="23"/>
  </si>
  <si>
    <t>降雨</t>
    <rPh sb="0" eb="2">
      <t>コウウ</t>
    </rPh>
    <phoneticPr fontId="23"/>
  </si>
  <si>
    <t>1月豪雪</t>
    <rPh sb="1" eb="2">
      <t>ガツ</t>
    </rPh>
    <rPh sb="2" eb="4">
      <t>ゴウセツ</t>
    </rPh>
    <phoneticPr fontId="1"/>
  </si>
  <si>
    <t>［大字］</t>
    <rPh sb="1" eb="3">
      <t>オオアザ</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</si>
  <si>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</si>
  <si>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</si>
  <si>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</si>
  <si>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</si>
  <si>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</si>
  <si>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t>
    <phoneticPr fontId="1"/>
  </si>
  <si>
    <t>霞ヶ関</t>
    <rPh sb="0" eb="3">
      <t>カスミガセキ</t>
    </rPh>
    <phoneticPr fontId="1"/>
  </si>
  <si>
    <t>保全課</t>
    <rPh sb="0" eb="3">
      <t>ホゼンカ</t>
    </rPh>
    <phoneticPr fontId="1"/>
  </si>
  <si>
    <t xml:space="preserve">災害発生場所からの距離 </t>
    <rPh sb="0" eb="2">
      <t>サイガイ</t>
    </rPh>
    <rPh sb="2" eb="4">
      <t>ハッセイ</t>
    </rPh>
    <rPh sb="4" eb="6">
      <t>バショ</t>
    </rPh>
    <rPh sb="9" eb="11">
      <t>キョリ</t>
    </rPh>
    <phoneticPr fontId="1"/>
  </si>
  <si>
    <t>km</t>
    <phoneticPr fontId="1"/>
  </si>
  <si>
    <t>　土砂法に基づく緊急調査の実施</t>
    <phoneticPr fontId="1"/>
  </si>
  <si>
    <t>有</t>
    <rPh sb="0" eb="1">
      <t>アリ</t>
    </rPh>
    <phoneticPr fontId="1"/>
  </si>
  <si>
    <t>無</t>
    <rPh sb="0" eb="1">
      <t>ナシ</t>
    </rPh>
    <phoneticPr fontId="1"/>
  </si>
  <si>
    <t>mm</t>
    <phoneticPr fontId="1"/>
  </si>
  <si>
    <t>cm</t>
    <phoneticPr fontId="1"/>
  </si>
  <si>
    <t>最大時間移動量（時速）</t>
    <rPh sb="0" eb="2">
      <t>サイダイ</t>
    </rPh>
    <rPh sb="2" eb="4">
      <t>ジカン</t>
    </rPh>
    <rPh sb="4" eb="7">
      <t>イドウリョウ</t>
    </rPh>
    <rPh sb="8" eb="10">
      <t>ジソク</t>
    </rPh>
    <phoneticPr fontId="1"/>
  </si>
  <si>
    <t>移動量</t>
    <rPh sb="0" eb="3">
      <t>イドウリョウ</t>
    </rPh>
    <phoneticPr fontId="1"/>
  </si>
  <si>
    <t>年</t>
    <rPh sb="0" eb="1">
      <t>ネン</t>
    </rPh>
    <phoneticPr fontId="1"/>
  </si>
  <si>
    <t>月</t>
    <rPh sb="0" eb="1">
      <t>ガツ</t>
    </rPh>
    <phoneticPr fontId="1"/>
  </si>
  <si>
    <t>日</t>
    <rPh sb="0" eb="1">
      <t>ヒ</t>
    </rPh>
    <phoneticPr fontId="1"/>
  </si>
  <si>
    <t>時</t>
    <rPh sb="0" eb="1">
      <t>ジ</t>
    </rPh>
    <phoneticPr fontId="1"/>
  </si>
  <si>
    <t>～</t>
    <phoneticPr fontId="1"/>
  </si>
  <si>
    <t>移動総量</t>
    <rPh sb="0" eb="2">
      <t>イドウ</t>
    </rPh>
    <rPh sb="2" eb="4">
      <t>ソウリョウ</t>
    </rPh>
    <phoneticPr fontId="1"/>
  </si>
  <si>
    <t>近年の移動履歴</t>
    <rPh sb="0" eb="2">
      <t>キンネン</t>
    </rPh>
    <rPh sb="3" eb="5">
      <t>イドウ</t>
    </rPh>
    <rPh sb="5" eb="7">
      <t>リレキ</t>
    </rPh>
    <phoneticPr fontId="1"/>
  </si>
  <si>
    <t>有</t>
    <rPh sb="0" eb="1">
      <t>アリ</t>
    </rPh>
    <phoneticPr fontId="23"/>
  </si>
  <si>
    <t>分</t>
    <rPh sb="0" eb="1">
      <t>フン</t>
    </rPh>
    <phoneticPr fontId="1"/>
  </si>
  <si>
    <t>観測地点</t>
    <rPh sb="0" eb="2">
      <t>カンソク</t>
    </rPh>
    <rPh sb="2" eb="4">
      <t>チテン</t>
    </rPh>
    <phoneticPr fontId="1"/>
  </si>
  <si>
    <t>S-1</t>
    <phoneticPr fontId="1"/>
  </si>
  <si>
    <t>名</t>
    <rPh sb="0" eb="1">
      <t>メイ</t>
    </rPh>
    <phoneticPr fontId="1"/>
  </si>
  <si>
    <t>1/1_15:00</t>
  </si>
  <si>
    <t>の</t>
    <phoneticPr fontId="1"/>
  </si>
  <si>
    <t>が</t>
    <phoneticPr fontId="1"/>
  </si>
  <si>
    <t>へ</t>
    <phoneticPr fontId="1"/>
  </si>
  <si>
    <t>　災害関連緊急事業申請の有無</t>
    <rPh sb="1" eb="3">
      <t>サイガイ</t>
    </rPh>
    <rPh sb="3" eb="5">
      <t>カンレン</t>
    </rPh>
    <rPh sb="5" eb="7">
      <t>キンキュウ</t>
    </rPh>
    <rPh sb="7" eb="9">
      <t>ジギョウ</t>
    </rPh>
    <rPh sb="9" eb="11">
      <t>シンセイ</t>
    </rPh>
    <rPh sb="12" eb="14">
      <t>ウム</t>
    </rPh>
    <phoneticPr fontId="1"/>
  </si>
  <si>
    <t>○</t>
    <phoneticPr fontId="1"/>
  </si>
  <si>
    <t>　土石流危険渓流</t>
    <rPh sb="1" eb="4">
      <t>ドセキリュウ</t>
    </rPh>
    <rPh sb="4" eb="6">
      <t>キケン</t>
    </rPh>
    <rPh sb="6" eb="8">
      <t>ケイリュウ</t>
    </rPh>
    <phoneticPr fontId="1"/>
  </si>
  <si>
    <t>［</t>
    <phoneticPr fontId="1"/>
  </si>
  <si>
    <t>］</t>
    <phoneticPr fontId="1"/>
  </si>
  <si>
    <t>▼</t>
    <phoneticPr fontId="1"/>
  </si>
  <si>
    <t>土石流危険渓流</t>
    <rPh sb="0" eb="3">
      <t>ドセキリュウ</t>
    </rPh>
    <rPh sb="3" eb="5">
      <t>キケン</t>
    </rPh>
    <rPh sb="5" eb="7">
      <t>ケイリュウ</t>
    </rPh>
    <phoneticPr fontId="1"/>
  </si>
  <si>
    <t>Ⅰ</t>
    <phoneticPr fontId="1"/>
  </si>
  <si>
    <t>Ⅱ</t>
    <phoneticPr fontId="1"/>
  </si>
  <si>
    <t>準ずる</t>
    <rPh sb="0" eb="1">
      <t>ジュン</t>
    </rPh>
    <phoneticPr fontId="1"/>
  </si>
  <si>
    <t>災害対策基本法に基づく警戒区域</t>
    <rPh sb="0" eb="2">
      <t>サイガイ</t>
    </rPh>
    <rPh sb="2" eb="4">
      <t>タイサク</t>
    </rPh>
    <rPh sb="4" eb="6">
      <t>キホン</t>
    </rPh>
    <rPh sb="6" eb="7">
      <t>ホウ</t>
    </rPh>
    <rPh sb="8" eb="9">
      <t>モト</t>
    </rPh>
    <rPh sb="11" eb="13">
      <t>ケイカイ</t>
    </rPh>
    <rPh sb="13" eb="15">
      <t>クイキ</t>
    </rPh>
    <phoneticPr fontId="1"/>
  </si>
  <si>
    <t>旧住宅造成事業に関する法律の適用区域</t>
    <phoneticPr fontId="1"/>
  </si>
  <si>
    <t>建築基準法による災害危険区域</t>
    <phoneticPr fontId="1"/>
  </si>
  <si>
    <t>建築基準法により条例で建築を制限している区域</t>
    <phoneticPr fontId="1"/>
  </si>
  <si>
    <t>宅地造成工事規制区域</t>
    <phoneticPr fontId="1"/>
  </si>
  <si>
    <t>宅造基準条例の適用区域</t>
    <phoneticPr fontId="1"/>
  </si>
  <si>
    <t>その他</t>
    <rPh sb="2" eb="3">
      <t>タ</t>
    </rPh>
    <phoneticPr fontId="1"/>
  </si>
  <si>
    <t>鳥獣保護区域</t>
    <rPh sb="0" eb="2">
      <t>チョウジュウ</t>
    </rPh>
    <rPh sb="2" eb="4">
      <t>ホゴ</t>
    </rPh>
    <rPh sb="4" eb="6">
      <t>クイキ</t>
    </rPh>
    <phoneticPr fontId="1"/>
  </si>
  <si>
    <t>急傾斜地崩壊危険箇所</t>
    <phoneticPr fontId="1"/>
  </si>
  <si>
    <t>🔺</t>
    <phoneticPr fontId="1"/>
  </si>
  <si>
    <t>変状の有無</t>
    <rPh sb="0" eb="2">
      <t>ヘンジョウ</t>
    </rPh>
    <rPh sb="3" eb="5">
      <t>ウム</t>
    </rPh>
    <phoneticPr fontId="1"/>
  </si>
  <si>
    <t>亀裂</t>
    <rPh sb="0" eb="2">
      <t>キレツ</t>
    </rPh>
    <phoneticPr fontId="1"/>
  </si>
  <si>
    <t>陥没</t>
    <rPh sb="0" eb="2">
      <t>カンボツ</t>
    </rPh>
    <phoneticPr fontId="1"/>
  </si>
  <si>
    <t>隆起</t>
    <rPh sb="0" eb="2">
      <t>リュウキ</t>
    </rPh>
    <phoneticPr fontId="1"/>
  </si>
  <si>
    <t>湧水</t>
    <rPh sb="0" eb="2">
      <t>ユウスイ</t>
    </rPh>
    <phoneticPr fontId="1"/>
  </si>
  <si>
    <t>末端の押出</t>
    <rPh sb="0" eb="2">
      <t>マッタン</t>
    </rPh>
    <rPh sb="3" eb="5">
      <t>オシダシ</t>
    </rPh>
    <phoneticPr fontId="1"/>
  </si>
  <si>
    <t>有</t>
    <rPh sb="0" eb="1">
      <t>アリ</t>
    </rPh>
    <phoneticPr fontId="1"/>
  </si>
  <si>
    <t>無</t>
    <rPh sb="0" eb="1">
      <t>ナシ</t>
    </rPh>
    <phoneticPr fontId="1"/>
  </si>
  <si>
    <t>上表に入力</t>
    <rPh sb="0" eb="2">
      <t>ジョウヒョウ</t>
    </rPh>
    <rPh sb="3" eb="5">
      <t>ニュウリョク</t>
    </rPh>
    <phoneticPr fontId="1"/>
  </si>
  <si>
    <t>既存施設</t>
    <rPh sb="0" eb="2">
      <t>キソン</t>
    </rPh>
    <rPh sb="2" eb="4">
      <t>シセツ</t>
    </rPh>
    <phoneticPr fontId="1"/>
  </si>
  <si>
    <t>（</t>
    <phoneticPr fontId="1"/>
  </si>
  <si>
    <t>）</t>
    <phoneticPr fontId="1"/>
  </si>
  <si>
    <t>既存施設の被災</t>
    <rPh sb="0" eb="2">
      <t>キソン</t>
    </rPh>
    <rPh sb="2" eb="4">
      <t>シセツ</t>
    </rPh>
    <rPh sb="5" eb="7">
      <t>ヒサイ</t>
    </rPh>
    <phoneticPr fontId="1"/>
  </si>
  <si>
    <t>（具体内容：</t>
    <rPh sb="1" eb="3">
      <t>グタイ</t>
    </rPh>
    <rPh sb="3" eb="5">
      <t>ナイヨウ</t>
    </rPh>
    <phoneticPr fontId="1"/>
  </si>
  <si>
    <t xml:space="preserve"> 危険度</t>
    <rPh sb="1" eb="4">
      <t>キケンド</t>
    </rPh>
    <phoneticPr fontId="1"/>
  </si>
  <si>
    <t>危険度</t>
    <rPh sb="0" eb="3">
      <t>キケンド</t>
    </rPh>
    <phoneticPr fontId="1"/>
  </si>
  <si>
    <t>A</t>
  </si>
  <si>
    <t>A</t>
    <phoneticPr fontId="1"/>
  </si>
  <si>
    <t>B</t>
    <phoneticPr fontId="1"/>
  </si>
  <si>
    <t>C</t>
    <phoneticPr fontId="1"/>
  </si>
  <si>
    <t>指定年</t>
    <rPh sb="0" eb="2">
      <t>シテイ</t>
    </rPh>
    <rPh sb="2" eb="3">
      <t>ドシ</t>
    </rPh>
    <phoneticPr fontId="1"/>
  </si>
  <si>
    <t>↑該当に「1」</t>
    <rPh sb="1" eb="3">
      <t>ガイトウ</t>
    </rPh>
    <phoneticPr fontId="1"/>
  </si>
  <si>
    <t>▼雨量に関する時間情報</t>
    <rPh sb="1" eb="3">
      <t>ウリョウ</t>
    </rPh>
    <rPh sb="4" eb="5">
      <t>カン</t>
    </rPh>
    <rPh sb="7" eb="9">
      <t>ジカン</t>
    </rPh>
    <rPh sb="9" eb="11">
      <t>ジョウホウ</t>
    </rPh>
    <phoneticPr fontId="1"/>
  </si>
  <si>
    <t>▼観測時点</t>
    <rPh sb="1" eb="3">
      <t>カンソク</t>
    </rPh>
    <rPh sb="3" eb="5">
      <t>ジテン</t>
    </rPh>
    <phoneticPr fontId="1"/>
  </si>
  <si>
    <t>▼移動量に関する時間的情報等</t>
    <rPh sb="1" eb="4">
      <t>イドウリョウ</t>
    </rPh>
    <rPh sb="5" eb="6">
      <t>カン</t>
    </rPh>
    <rPh sb="8" eb="11">
      <t>ジカンテキ</t>
    </rPh>
    <rPh sb="11" eb="13">
      <t>ジョウホウ</t>
    </rPh>
    <rPh sb="13" eb="14">
      <t>トウ</t>
    </rPh>
    <phoneticPr fontId="1"/>
  </si>
  <si>
    <t>▼雨量に関する時間的情報</t>
    <rPh sb="1" eb="3">
      <t>ウリョウ</t>
    </rPh>
    <rPh sb="4" eb="5">
      <t>カン</t>
    </rPh>
    <rPh sb="7" eb="10">
      <t>ジカンテキ</t>
    </rPh>
    <rPh sb="10" eb="12">
      <t>ジョウホウ</t>
    </rPh>
    <phoneticPr fontId="1"/>
  </si>
  <si>
    <t>発生要因</t>
    <rPh sb="0" eb="2">
      <t>ハッセイ</t>
    </rPh>
    <rPh sb="2" eb="4">
      <t>ヨウイン</t>
    </rPh>
    <phoneticPr fontId="23"/>
  </si>
  <si>
    <t>斜面の種類</t>
    <rPh sb="0" eb="2">
      <t>シャメン</t>
    </rPh>
    <rPh sb="3" eb="5">
      <t>シュルイ</t>
    </rPh>
    <phoneticPr fontId="23"/>
  </si>
  <si>
    <t>崩壊の状況</t>
    <rPh sb="0" eb="2">
      <t>ホウカイ</t>
    </rPh>
    <rPh sb="3" eb="5">
      <t>ジョウキョウ</t>
    </rPh>
    <phoneticPr fontId="23"/>
  </si>
  <si>
    <t>斜面の情報</t>
    <rPh sb="0" eb="2">
      <t>シャメン</t>
    </rPh>
    <rPh sb="3" eb="5">
      <t>ジョウホウ</t>
    </rPh>
    <phoneticPr fontId="23"/>
  </si>
  <si>
    <r>
      <t xml:space="preserve">応急対応
</t>
    </r>
    <r>
      <rPr>
        <sz val="8"/>
        <color theme="1"/>
        <rFont val="ＭＳ ゴシック"/>
        <family val="3"/>
        <charset val="128"/>
      </rPr>
      <t>(どこがどのような対応を実施したか 等)</t>
    </r>
    <rPh sb="0" eb="2">
      <t>オウキュウ</t>
    </rPh>
    <rPh sb="2" eb="4">
      <t>タイオウ</t>
    </rPh>
    <rPh sb="14" eb="16">
      <t>タイオウ</t>
    </rPh>
    <rPh sb="17" eb="19">
      <t>ジッシ</t>
    </rPh>
    <rPh sb="23" eb="24">
      <t>ナド</t>
    </rPh>
    <phoneticPr fontId="23"/>
  </si>
  <si>
    <t>施設効果の有無</t>
    <rPh sb="0" eb="2">
      <t>シセツ</t>
    </rPh>
    <rPh sb="2" eb="4">
      <t>コウカ</t>
    </rPh>
    <rPh sb="5" eb="7">
      <t>ウム</t>
    </rPh>
    <phoneticPr fontId="23"/>
  </si>
  <si>
    <t>(降雨、地震、融雪、その他、原因不明)</t>
    <rPh sb="1" eb="3">
      <t>コウウ</t>
    </rPh>
    <rPh sb="4" eb="6">
      <t>ジシン</t>
    </rPh>
    <rPh sb="7" eb="9">
      <t>ユウセツ</t>
    </rPh>
    <rPh sb="12" eb="13">
      <t>タ</t>
    </rPh>
    <rPh sb="14" eb="16">
      <t>ゲンイン</t>
    </rPh>
    <rPh sb="16" eb="18">
      <t>フメイ</t>
    </rPh>
    <phoneticPr fontId="23"/>
  </si>
  <si>
    <t>自然斜面（m）</t>
    <rPh sb="0" eb="2">
      <t>シゼン</t>
    </rPh>
    <rPh sb="2" eb="4">
      <t>シャメン</t>
    </rPh>
    <phoneticPr fontId="23"/>
  </si>
  <si>
    <t>人工斜面（m）</t>
    <rPh sb="0" eb="2">
      <t>ジンコウ</t>
    </rPh>
    <rPh sb="2" eb="4">
      <t>シャメン</t>
    </rPh>
    <phoneticPr fontId="23"/>
  </si>
  <si>
    <t>勾配θ1</t>
    <rPh sb="0" eb="2">
      <t>コウバイ</t>
    </rPh>
    <phoneticPr fontId="23"/>
  </si>
  <si>
    <t>高さ（m）</t>
    <rPh sb="0" eb="1">
      <t>タカ</t>
    </rPh>
    <phoneticPr fontId="23"/>
  </si>
  <si>
    <t>幅（m）</t>
    <rPh sb="0" eb="1">
      <t>ハバ</t>
    </rPh>
    <phoneticPr fontId="23"/>
  </si>
  <si>
    <r>
      <t>面積
(m</t>
    </r>
    <r>
      <rPr>
        <vertAlign val="superscript"/>
        <sz val="10"/>
        <color theme="1"/>
        <rFont val="ＭＳ ゴシック"/>
        <family val="3"/>
        <charset val="128"/>
      </rPr>
      <t>2</t>
    </r>
    <r>
      <rPr>
        <sz val="10"/>
        <color theme="1"/>
        <rFont val="ＭＳ ゴシック"/>
        <family val="3"/>
        <charset val="128"/>
      </rPr>
      <t>)</t>
    </r>
    <rPh sb="0" eb="2">
      <t>メンセキ</t>
    </rPh>
    <phoneticPr fontId="23"/>
  </si>
  <si>
    <t>勾配θ2（度）</t>
    <rPh sb="0" eb="2">
      <t>コウバイ</t>
    </rPh>
    <rPh sb="5" eb="6">
      <t>ド</t>
    </rPh>
    <phoneticPr fontId="23"/>
  </si>
  <si>
    <r>
      <t>崩壊又は流出土砂量（m</t>
    </r>
    <r>
      <rPr>
        <vertAlign val="superscript"/>
        <sz val="10"/>
        <color theme="1"/>
        <rFont val="ＭＳ ゴシック"/>
        <family val="3"/>
        <charset val="128"/>
      </rPr>
      <t>3</t>
    </r>
    <r>
      <rPr>
        <sz val="10"/>
        <color theme="1"/>
        <rFont val="ＭＳ ゴシック"/>
        <family val="3"/>
        <charset val="128"/>
      </rPr>
      <t>）</t>
    </r>
    <rPh sb="0" eb="2">
      <t>ホウカイ</t>
    </rPh>
    <rPh sb="2" eb="3">
      <t>マタ</t>
    </rPh>
    <rPh sb="4" eb="6">
      <t>リュウシュツ</t>
    </rPh>
    <rPh sb="6" eb="8">
      <t>ドシャ</t>
    </rPh>
    <rPh sb="8" eb="9">
      <t>リョウ</t>
    </rPh>
    <phoneticPr fontId="23"/>
  </si>
  <si>
    <t>(Ⅰ・Ⅱ・準ずる・危険箇所でない)</t>
    <rPh sb="5" eb="6">
      <t>ジュン</t>
    </rPh>
    <rPh sb="9" eb="11">
      <t>キケン</t>
    </rPh>
    <rPh sb="11" eb="13">
      <t>カショ</t>
    </rPh>
    <phoneticPr fontId="23"/>
  </si>
  <si>
    <t>異常</t>
    <rPh sb="0" eb="2">
      <t>イジョウ</t>
    </rPh>
    <phoneticPr fontId="23"/>
  </si>
  <si>
    <t>人家(戸)</t>
    <rPh sb="0" eb="2">
      <t>ジンカ</t>
    </rPh>
    <rPh sb="3" eb="4">
      <t>ト</t>
    </rPh>
    <phoneticPr fontId="23"/>
  </si>
  <si>
    <t>災関(1)
地がけ(2)</t>
    <rPh sb="0" eb="1">
      <t>サイ</t>
    </rPh>
    <rPh sb="1" eb="2">
      <t>カン</t>
    </rPh>
    <rPh sb="6" eb="7">
      <t>チ</t>
    </rPh>
    <phoneticPr fontId="23"/>
  </si>
  <si>
    <t>気象名</t>
    <rPh sb="0" eb="2">
      <t>キショウ</t>
    </rPh>
    <rPh sb="2" eb="3">
      <t>メイ</t>
    </rPh>
    <phoneticPr fontId="23"/>
  </si>
  <si>
    <t>公共土木施設被害</t>
    <rPh sb="0" eb="2">
      <t>コウキョウ</t>
    </rPh>
    <rPh sb="2" eb="4">
      <t>ドボク</t>
    </rPh>
    <rPh sb="4" eb="6">
      <t>シセツ</t>
    </rPh>
    <rPh sb="6" eb="8">
      <t>ヒガイ</t>
    </rPh>
    <phoneticPr fontId="23"/>
  </si>
  <si>
    <t>いわき市</t>
    <rPh sb="3" eb="4">
      <t>シ</t>
    </rPh>
    <phoneticPr fontId="23"/>
  </si>
  <si>
    <t>江名</t>
    <rPh sb="0" eb="2">
      <t>エナ</t>
    </rPh>
    <phoneticPr fontId="23"/>
  </si>
  <si>
    <t>えな</t>
    <phoneticPr fontId="23"/>
  </si>
  <si>
    <t>江ノ浦3号</t>
    <rPh sb="0" eb="1">
      <t>エ</t>
    </rPh>
    <rPh sb="2" eb="3">
      <t>ウラ</t>
    </rPh>
    <rPh sb="4" eb="5">
      <t>ゴウ</t>
    </rPh>
    <phoneticPr fontId="23"/>
  </si>
  <si>
    <t>えのうら</t>
    <phoneticPr fontId="23"/>
  </si>
  <si>
    <t>原因不明</t>
    <rPh sb="0" eb="2">
      <t>ゲンイン</t>
    </rPh>
    <rPh sb="2" eb="4">
      <t>フメイ</t>
    </rPh>
    <phoneticPr fontId="23"/>
  </si>
  <si>
    <t>落石防護柵、防護網</t>
    <rPh sb="0" eb="2">
      <t>ラクセキ</t>
    </rPh>
    <rPh sb="2" eb="5">
      <t>ボウゴサク</t>
    </rPh>
    <rPh sb="6" eb="8">
      <t>ボウゴ</t>
    </rPh>
    <rPh sb="8" eb="9">
      <t>アミ</t>
    </rPh>
    <phoneticPr fontId="23"/>
  </si>
  <si>
    <t>損壊</t>
    <rPh sb="0" eb="2">
      <t>ソンカイ</t>
    </rPh>
    <phoneticPr fontId="23"/>
  </si>
  <si>
    <t>Ⅱ</t>
    <phoneticPr fontId="23"/>
  </si>
  <si>
    <t>今後、港湾管理者が対策工事を検討する</t>
    <rPh sb="0" eb="2">
      <t>コンゴ</t>
    </rPh>
    <rPh sb="3" eb="5">
      <t>コウワン</t>
    </rPh>
    <rPh sb="5" eb="8">
      <t>カンリシャ</t>
    </rPh>
    <rPh sb="9" eb="11">
      <t>タイサク</t>
    </rPh>
    <rPh sb="11" eb="13">
      <t>コウジ</t>
    </rPh>
    <rPh sb="14" eb="16">
      <t>ケントウ</t>
    </rPh>
    <phoneticPr fontId="23"/>
  </si>
  <si>
    <t>▼</t>
    <phoneticPr fontId="1"/>
  </si>
  <si>
    <t>観測所に関する情報</t>
    <rPh sb="0" eb="3">
      <t>カンソクジョ</t>
    </rPh>
    <rPh sb="4" eb="5">
      <t>カン</t>
    </rPh>
    <rPh sb="7" eb="9">
      <t>ジョウホウ</t>
    </rPh>
    <phoneticPr fontId="1"/>
  </si>
  <si>
    <t>観測所名</t>
    <rPh sb="0" eb="3">
      <t>カンソクジョ</t>
    </rPh>
    <rPh sb="3" eb="4">
      <t>メイ</t>
    </rPh>
    <phoneticPr fontId="1"/>
  </si>
  <si>
    <t>災害発生場所からの距離</t>
    <rPh sb="0" eb="2">
      <t>サイガイ</t>
    </rPh>
    <rPh sb="2" eb="4">
      <t>ハッセイ</t>
    </rPh>
    <rPh sb="4" eb="6">
      <t>バショ</t>
    </rPh>
    <rPh sb="9" eb="11">
      <t>キョリ</t>
    </rPh>
    <phoneticPr fontId="1"/>
  </si>
  <si>
    <t>桃山</t>
    <rPh sb="0" eb="2">
      <t>モモヤマ</t>
    </rPh>
    <phoneticPr fontId="1"/>
  </si>
  <si>
    <t>霞ヶ関</t>
    <rPh sb="0" eb="3">
      <t>カスミガセキ</t>
    </rPh>
    <phoneticPr fontId="1"/>
  </si>
  <si>
    <t>保全課</t>
    <rPh sb="0" eb="3">
      <t>ホゼンカ</t>
    </rPh>
    <phoneticPr fontId="1"/>
  </si>
  <si>
    <t>小学校</t>
    <rPh sb="0" eb="3">
      <t>ショウガッコウ</t>
    </rPh>
    <phoneticPr fontId="1"/>
  </si>
  <si>
    <t>有</t>
    <rPh sb="0" eb="1">
      <t>アリ</t>
    </rPh>
    <phoneticPr fontId="1"/>
  </si>
  <si>
    <t>拡大の見込み</t>
    <rPh sb="0" eb="2">
      <t>カクダイ</t>
    </rPh>
    <rPh sb="3" eb="5">
      <t>ミコ</t>
    </rPh>
    <phoneticPr fontId="1"/>
  </si>
  <si>
    <t>無</t>
    <rPh sb="0" eb="1">
      <t>ナ</t>
    </rPh>
    <phoneticPr fontId="1"/>
  </si>
  <si>
    <t>▼さらに詳細</t>
    <rPh sb="4" eb="6">
      <t>ショウサイ</t>
    </rPh>
    <phoneticPr fontId="1"/>
  </si>
  <si>
    <t>がけ下端の堆積深</t>
    <rPh sb="2" eb="4">
      <t>カタン</t>
    </rPh>
    <rPh sb="5" eb="7">
      <t>タイセキ</t>
    </rPh>
    <rPh sb="7" eb="8">
      <t>フカ</t>
    </rPh>
    <phoneticPr fontId="1"/>
  </si>
  <si>
    <t>がけ下端と被害家屋までの距離</t>
    <rPh sb="2" eb="4">
      <t>カタン</t>
    </rPh>
    <rPh sb="5" eb="7">
      <t>ヒガイ</t>
    </rPh>
    <rPh sb="7" eb="9">
      <t>カオク</t>
    </rPh>
    <rPh sb="12" eb="14">
      <t>キョリ</t>
    </rPh>
    <phoneticPr fontId="1"/>
  </si>
  <si>
    <t>家屋被害位置の堆積深</t>
    <rPh sb="0" eb="2">
      <t>カオク</t>
    </rPh>
    <rPh sb="2" eb="4">
      <t>ヒガイ</t>
    </rPh>
    <rPh sb="4" eb="6">
      <t>イチ</t>
    </rPh>
    <rPh sb="7" eb="9">
      <t>タイセキ</t>
    </rPh>
    <rPh sb="9" eb="10">
      <t>フカ</t>
    </rPh>
    <phoneticPr fontId="1"/>
  </si>
  <si>
    <t>①家屋</t>
    <rPh sb="1" eb="3">
      <t>カオク</t>
    </rPh>
    <phoneticPr fontId="1"/>
  </si>
  <si>
    <t>②家屋</t>
    <rPh sb="1" eb="3">
      <t>カオク</t>
    </rPh>
    <phoneticPr fontId="1"/>
  </si>
  <si>
    <t>崩土の到達距離</t>
    <rPh sb="0" eb="2">
      <t>ホウド</t>
    </rPh>
    <rPh sb="3" eb="5">
      <t>トウタツ</t>
    </rPh>
    <rPh sb="5" eb="7">
      <t>キョリ</t>
    </rPh>
    <phoneticPr fontId="1"/>
  </si>
  <si>
    <t>その他</t>
    <rPh sb="2" eb="3">
      <t>タ</t>
    </rPh>
    <phoneticPr fontId="1"/>
  </si>
  <si>
    <t>m</t>
    <phoneticPr fontId="1"/>
  </si>
  <si>
    <t>-</t>
    <phoneticPr fontId="1"/>
  </si>
  <si>
    <t>落石</t>
    <rPh sb="0" eb="2">
      <t>ラクセキ</t>
    </rPh>
    <phoneticPr fontId="1"/>
  </si>
  <si>
    <t>［Ⅰ・Ⅱ・準ずる・危険箇所ではない］</t>
    <rPh sb="5" eb="6">
      <t>ジュン</t>
    </rPh>
    <rPh sb="9" eb="11">
      <t>キケン</t>
    </rPh>
    <rPh sb="11" eb="13">
      <t>カショ</t>
    </rPh>
    <phoneticPr fontId="1"/>
  </si>
  <si>
    <t>▼</t>
    <phoneticPr fontId="1"/>
  </si>
  <si>
    <t>公共的建物・要配慮者利用施設</t>
    <phoneticPr fontId="1"/>
  </si>
  <si>
    <t>農地被害(面積：ha）</t>
    <rPh sb="0" eb="2">
      <t>ノウチ</t>
    </rPh>
    <rPh sb="2" eb="4">
      <t>ヒガイ</t>
    </rPh>
    <rPh sb="5" eb="7">
      <t>メンセキ</t>
    </rPh>
    <phoneticPr fontId="1"/>
  </si>
  <si>
    <t>老人ホーム</t>
    <rPh sb="0" eb="2">
      <t>ロウジン</t>
    </rPh>
    <phoneticPr fontId="1"/>
  </si>
  <si>
    <t>(</t>
    <phoneticPr fontId="1"/>
  </si>
  <si>
    <t>)</t>
    <phoneticPr fontId="1"/>
  </si>
  <si>
    <t>　災害関連緊急事業申請の有無　</t>
    <rPh sb="1" eb="3">
      <t>サイガイ</t>
    </rPh>
    <rPh sb="3" eb="5">
      <t>カンレン</t>
    </rPh>
    <rPh sb="5" eb="7">
      <t>キンキュウ</t>
    </rPh>
    <rPh sb="7" eb="9">
      <t>ジギョウ</t>
    </rPh>
    <rPh sb="9" eb="11">
      <t>シンセイ</t>
    </rPh>
    <rPh sb="12" eb="14">
      <t>ウム</t>
    </rPh>
    <phoneticPr fontId="1"/>
  </si>
  <si>
    <t>○</t>
    <phoneticPr fontId="1"/>
  </si>
  <si>
    <t>（</t>
    <phoneticPr fontId="1"/>
  </si>
  <si>
    <t>緯度
(10進法)</t>
    <rPh sb="0" eb="2">
      <t>イド</t>
    </rPh>
    <rPh sb="6" eb="8">
      <t>シンホウ</t>
    </rPh>
    <phoneticPr fontId="23"/>
  </si>
  <si>
    <t>経度
(10進法)</t>
    <rPh sb="0" eb="2">
      <t>ケイド</t>
    </rPh>
    <rPh sb="6" eb="8">
      <t>シンホウ</t>
    </rPh>
    <phoneticPr fontId="23"/>
  </si>
  <si>
    <t>緯度</t>
    <rPh sb="0" eb="2">
      <t>イド</t>
    </rPh>
    <phoneticPr fontId="1"/>
  </si>
  <si>
    <t>経度</t>
    <rPh sb="0" eb="2">
      <t>ケイド</t>
    </rPh>
    <phoneticPr fontId="1"/>
  </si>
  <si>
    <t>緯度
(10進法)</t>
    <rPh sb="0" eb="2">
      <t>イド</t>
    </rPh>
    <rPh sb="6" eb="8">
      <t>シンホウ</t>
    </rPh>
    <phoneticPr fontId="1"/>
  </si>
  <si>
    <t>経度
(10進法)</t>
    <rPh sb="0" eb="2">
      <t>ケイド</t>
    </rPh>
    <rPh sb="6" eb="8">
      <t>シンホウ</t>
    </rPh>
    <phoneticPr fontId="1"/>
  </si>
  <si>
    <t>土石流</t>
    <rPh sb="0" eb="3">
      <t>ドセキリュウ</t>
    </rPh>
    <phoneticPr fontId="23"/>
  </si>
  <si>
    <t>1月豪雨</t>
    <rPh sb="1" eb="2">
      <t>ガツ</t>
    </rPh>
    <rPh sb="2" eb="4">
      <t>ゴウウ</t>
    </rPh>
    <phoneticPr fontId="1"/>
  </si>
  <si>
    <t>道路部局が県道への流出土砂を撤去中</t>
    <rPh sb="0" eb="2">
      <t>ドウロ</t>
    </rPh>
    <rPh sb="2" eb="4">
      <t>ブキョク</t>
    </rPh>
    <rPh sb="5" eb="7">
      <t>ケンドウ</t>
    </rPh>
    <rPh sb="9" eb="11">
      <t>リュウシュツ</t>
    </rPh>
    <rPh sb="11" eb="13">
      <t>ドシャ</t>
    </rPh>
    <rPh sb="14" eb="17">
      <t>テッキョチュウ</t>
    </rPh>
    <phoneticPr fontId="1"/>
  </si>
  <si>
    <t>概略のポンチ絵　（別途添付すること）</t>
    <rPh sb="0" eb="2">
      <t>ガイリャク</t>
    </rPh>
    <rPh sb="6" eb="7">
      <t>エ</t>
    </rPh>
    <rPh sb="9" eb="11">
      <t>ベット</t>
    </rPh>
    <rPh sb="11" eb="13">
      <t>テンプ</t>
    </rPh>
    <phoneticPr fontId="1"/>
  </si>
  <si>
    <t>横　断　図（別途添付すること）</t>
    <rPh sb="0" eb="3">
      <t>オウダン</t>
    </rPh>
    <rPh sb="4" eb="5">
      <t>ズ</t>
    </rPh>
    <rPh sb="6" eb="8">
      <t>ベット</t>
    </rPh>
    <rPh sb="8" eb="10">
      <t>テンプ</t>
    </rPh>
    <phoneticPr fontId="1"/>
  </si>
  <si>
    <t>概況平面図（別途添付すること）</t>
    <rPh sb="0" eb="2">
      <t>ガイキョウ</t>
    </rPh>
    <rPh sb="2" eb="5">
      <t>ヘイメンズ</t>
    </rPh>
    <rPh sb="6" eb="8">
      <t>ベット</t>
    </rPh>
    <rPh sb="8" eb="10">
      <t>テンプ</t>
    </rPh>
    <phoneticPr fontId="1"/>
  </si>
  <si>
    <t>林野</t>
    <rPh sb="0" eb="2">
      <t>リンヤ</t>
    </rPh>
    <phoneticPr fontId="23"/>
  </si>
  <si>
    <t>農地</t>
    <rPh sb="0" eb="2">
      <t>ノウチ</t>
    </rPh>
    <phoneticPr fontId="1"/>
  </si>
  <si>
    <t>区域所管</t>
    <rPh sb="0" eb="2">
      <t>クイキ</t>
    </rPh>
    <rPh sb="2" eb="4">
      <t>ショカン</t>
    </rPh>
    <phoneticPr fontId="1"/>
  </si>
  <si>
    <t>防止区域</t>
    <rPh sb="0" eb="2">
      <t>ボウシ</t>
    </rPh>
    <rPh sb="2" eb="4">
      <t>クイキ</t>
    </rPh>
    <phoneticPr fontId="1"/>
  </si>
  <si>
    <t>🔺</t>
    <phoneticPr fontId="1"/>
  </si>
  <si>
    <t>★報告を要する雪崩</t>
    <rPh sb="1" eb="3">
      <t>ホウコク</t>
    </rPh>
    <rPh sb="4" eb="5">
      <t>ヨウ</t>
    </rPh>
    <rPh sb="7" eb="9">
      <t>ナダレ</t>
    </rPh>
    <phoneticPr fontId="1"/>
  </si>
  <si>
    <t>区域名</t>
    <rPh sb="0" eb="2">
      <t>クイキ</t>
    </rPh>
    <rPh sb="2" eb="3">
      <t>メイ</t>
    </rPh>
    <phoneticPr fontId="1"/>
  </si>
  <si>
    <t>区域名</t>
    <rPh sb="0" eb="2">
      <t>クイキ</t>
    </rPh>
    <rPh sb="2" eb="3">
      <t>メイ</t>
    </rPh>
    <phoneticPr fontId="23"/>
  </si>
  <si>
    <t>年</t>
    <rPh sb="0" eb="1">
      <t>ネン</t>
    </rPh>
    <phoneticPr fontId="23"/>
  </si>
  <si>
    <t>雪崩危険箇所番号</t>
    <rPh sb="0" eb="2">
      <t>ナダレ</t>
    </rPh>
    <rPh sb="2" eb="4">
      <t>キケン</t>
    </rPh>
    <rPh sb="4" eb="6">
      <t>カショ</t>
    </rPh>
    <rPh sb="6" eb="8">
      <t>バンゴウ</t>
    </rPh>
    <phoneticPr fontId="1"/>
  </si>
  <si>
    <t>雪崩危険
箇所番号</t>
    <rPh sb="0" eb="2">
      <t>ナダレ</t>
    </rPh>
    <rPh sb="2" eb="4">
      <t>キケン</t>
    </rPh>
    <rPh sb="5" eb="7">
      <t>カショ</t>
    </rPh>
    <rPh sb="7" eb="9">
      <t>バンゴウ</t>
    </rPh>
    <phoneticPr fontId="1"/>
  </si>
  <si>
    <t>保全対象</t>
    <rPh sb="0" eb="2">
      <t>ホゼン</t>
    </rPh>
    <rPh sb="2" eb="4">
      <t>タイショウ</t>
    </rPh>
    <phoneticPr fontId="23"/>
  </si>
  <si>
    <t>気象状況</t>
    <rPh sb="0" eb="2">
      <t>キショウ</t>
    </rPh>
    <rPh sb="2" eb="4">
      <t>ジョウキョウ</t>
    </rPh>
    <phoneticPr fontId="23"/>
  </si>
  <si>
    <t>雪崩発生時の天気</t>
    <rPh sb="0" eb="2">
      <t>ナダレ</t>
    </rPh>
    <rPh sb="2" eb="5">
      <t>ハッセイジ</t>
    </rPh>
    <rPh sb="6" eb="8">
      <t>テンキ</t>
    </rPh>
    <phoneticPr fontId="23"/>
  </si>
  <si>
    <t>雪崩発生時の積雪深</t>
    <rPh sb="0" eb="2">
      <t>ナダレ</t>
    </rPh>
    <rPh sb="2" eb="5">
      <t>ハッセイジ</t>
    </rPh>
    <rPh sb="6" eb="8">
      <t>セキセツ</t>
    </rPh>
    <rPh sb="8" eb="9">
      <t>シン</t>
    </rPh>
    <phoneticPr fontId="23"/>
  </si>
  <si>
    <t>cm</t>
    <phoneticPr fontId="23"/>
  </si>
  <si>
    <t>雪崩発生時の気温</t>
    <rPh sb="0" eb="2">
      <t>ナダレ</t>
    </rPh>
    <rPh sb="2" eb="5">
      <t>ハッセイジ</t>
    </rPh>
    <rPh sb="6" eb="8">
      <t>キオン</t>
    </rPh>
    <phoneticPr fontId="23"/>
  </si>
  <si>
    <t>℃</t>
    <phoneticPr fontId="23"/>
  </si>
  <si>
    <t>雪崩発生時の降雪深</t>
    <rPh sb="0" eb="2">
      <t>ナダレ</t>
    </rPh>
    <rPh sb="2" eb="5">
      <t>ハッセイジ</t>
    </rPh>
    <rPh sb="6" eb="8">
      <t>コウセツ</t>
    </rPh>
    <rPh sb="8" eb="9">
      <t>シン</t>
    </rPh>
    <phoneticPr fontId="23"/>
  </si>
  <si>
    <t>観測所名</t>
    <rPh sb="0" eb="3">
      <t>カンソクジョ</t>
    </rPh>
    <rPh sb="3" eb="4">
      <t>ナ</t>
    </rPh>
    <phoneticPr fontId="23"/>
  </si>
  <si>
    <t>時(自)</t>
    <rPh sb="0" eb="1">
      <t>ジ</t>
    </rPh>
    <rPh sb="2" eb="3">
      <t>ジ</t>
    </rPh>
    <phoneticPr fontId="23"/>
  </si>
  <si>
    <t>日(自)</t>
    <rPh sb="0" eb="1">
      <t>ヒ</t>
    </rPh>
    <rPh sb="2" eb="3">
      <t>ジ</t>
    </rPh>
    <phoneticPr fontId="23"/>
  </si>
  <si>
    <t>日(至)</t>
    <rPh sb="0" eb="1">
      <t>ヒ</t>
    </rPh>
    <rPh sb="2" eb="3">
      <t>イタ</t>
    </rPh>
    <phoneticPr fontId="23"/>
  </si>
  <si>
    <t>時(至)</t>
    <rPh sb="0" eb="1">
      <t>ジ</t>
    </rPh>
    <phoneticPr fontId="23"/>
  </si>
  <si>
    <t>観測所との距離</t>
    <rPh sb="0" eb="3">
      <t>カンソクジョ</t>
    </rPh>
    <rPh sb="5" eb="7">
      <t>キョリ</t>
    </rPh>
    <phoneticPr fontId="23"/>
  </si>
  <si>
    <t>観測所との標高差</t>
    <rPh sb="0" eb="3">
      <t>カンソクジョ</t>
    </rPh>
    <rPh sb="5" eb="8">
      <t>ヒョウコウサ</t>
    </rPh>
    <phoneticPr fontId="23"/>
  </si>
  <si>
    <t>ｍ</t>
    <phoneticPr fontId="23"/>
  </si>
  <si>
    <t>km</t>
    <phoneticPr fontId="23"/>
  </si>
  <si>
    <t>人家戸数</t>
    <rPh sb="0" eb="2">
      <t>ジンカ</t>
    </rPh>
    <rPh sb="2" eb="4">
      <t>コスウ</t>
    </rPh>
    <phoneticPr fontId="23"/>
  </si>
  <si>
    <t>戸</t>
  </si>
  <si>
    <t>戸</t>
    <rPh sb="0" eb="1">
      <t>コ</t>
    </rPh>
    <phoneticPr fontId="23"/>
  </si>
  <si>
    <t>雪崩危険箇所</t>
    <rPh sb="0" eb="2">
      <t>ナダレ</t>
    </rPh>
    <rPh sb="2" eb="4">
      <t>キケン</t>
    </rPh>
    <rPh sb="4" eb="6">
      <t>カショ</t>
    </rPh>
    <phoneticPr fontId="23"/>
  </si>
  <si>
    <t>報告形態</t>
    <rPh sb="0" eb="2">
      <t>ホウコク</t>
    </rPh>
    <rPh sb="2" eb="4">
      <t>ケイタイ</t>
    </rPh>
    <phoneticPr fontId="23"/>
  </si>
  <si>
    <t>レジャー
(山岳,スキーなど)</t>
    <phoneticPr fontId="23"/>
  </si>
  <si>
    <t>その他道路
鉄道
等</t>
    <rPh sb="2" eb="3">
      <t>タ</t>
    </rPh>
    <rPh sb="3" eb="5">
      <t>ドウロ</t>
    </rPh>
    <rPh sb="6" eb="8">
      <t>テツドウ</t>
    </rPh>
    <rPh sb="9" eb="10">
      <t>ナド</t>
    </rPh>
    <phoneticPr fontId="23"/>
  </si>
  <si>
    <t>公共的建物</t>
    <rPh sb="0" eb="3">
      <t>コウキョウテキ</t>
    </rPh>
    <rPh sb="3" eb="5">
      <t>タテモノ</t>
    </rPh>
    <phoneticPr fontId="23"/>
  </si>
  <si>
    <t>公共土木施設（道路名等）</t>
    <rPh sb="0" eb="2">
      <t>コウキョウ</t>
    </rPh>
    <rPh sb="2" eb="4">
      <t>ドボク</t>
    </rPh>
    <rPh sb="4" eb="6">
      <t>シセツ</t>
    </rPh>
    <rPh sb="7" eb="9">
      <t>ドウロ</t>
    </rPh>
    <rPh sb="9" eb="10">
      <t>ナ</t>
    </rPh>
    <rPh sb="10" eb="11">
      <t>トウ</t>
    </rPh>
    <phoneticPr fontId="23"/>
  </si>
  <si>
    <t>斜面状況</t>
    <rPh sb="0" eb="2">
      <t>シャメン</t>
    </rPh>
    <rPh sb="2" eb="4">
      <t>ジョウキョウ</t>
    </rPh>
    <phoneticPr fontId="23"/>
  </si>
  <si>
    <t>向き</t>
    <rPh sb="0" eb="1">
      <t>ム</t>
    </rPh>
    <phoneticPr fontId="23"/>
  </si>
  <si>
    <t>高さ</t>
    <rPh sb="0" eb="1">
      <t>タカ</t>
    </rPh>
    <phoneticPr fontId="23"/>
  </si>
  <si>
    <t>雪崩の状況</t>
    <rPh sb="0" eb="2">
      <t>ナダレ</t>
    </rPh>
    <rPh sb="3" eb="5">
      <t>ジョウキョウ</t>
    </rPh>
    <phoneticPr fontId="23"/>
  </si>
  <si>
    <t>雪崩の種別</t>
    <rPh sb="0" eb="2">
      <t>ナダレ</t>
    </rPh>
    <rPh sb="3" eb="5">
      <t>シュベツ</t>
    </rPh>
    <phoneticPr fontId="23"/>
  </si>
  <si>
    <t>幅</t>
    <rPh sb="0" eb="1">
      <t>ハバ</t>
    </rPh>
    <phoneticPr fontId="23"/>
  </si>
  <si>
    <t>m3</t>
    <phoneticPr fontId="23"/>
  </si>
  <si>
    <t>走路長</t>
    <rPh sb="0" eb="2">
      <t>ソウロ</t>
    </rPh>
    <rPh sb="2" eb="3">
      <t>チョウ</t>
    </rPh>
    <phoneticPr fontId="23"/>
  </si>
  <si>
    <t>植生の状況</t>
    <rPh sb="0" eb="2">
      <t>ショクセイ</t>
    </rPh>
    <rPh sb="3" eb="5">
      <t>ジョウキョウ</t>
    </rPh>
    <phoneticPr fontId="23"/>
  </si>
  <si>
    <t>拡大の見込み</t>
    <rPh sb="0" eb="2">
      <t>カクダイ</t>
    </rPh>
    <rPh sb="3" eb="5">
      <t>ミコ</t>
    </rPh>
    <phoneticPr fontId="23"/>
  </si>
  <si>
    <t>見通し角</t>
    <rPh sb="0" eb="2">
      <t>ミトオ</t>
    </rPh>
    <rPh sb="3" eb="4">
      <t>カク</t>
    </rPh>
    <phoneticPr fontId="23"/>
  </si>
  <si>
    <t>度</t>
    <rPh sb="0" eb="1">
      <t>ド</t>
    </rPh>
    <phoneticPr fontId="23"/>
  </si>
  <si>
    <t>▼</t>
    <phoneticPr fontId="23"/>
  </si>
  <si>
    <t>無</t>
  </si>
  <si>
    <t>死 者 ・ 負 傷 者 等</t>
  </si>
  <si>
    <t>住　　宅　　被　　害</t>
  </si>
  <si>
    <t>公共的建物被害</t>
  </si>
  <si>
    <t>その他の建物被害</t>
  </si>
  <si>
    <t>死者･
負傷者等</t>
    <rPh sb="0" eb="2">
      <t>シシャ</t>
    </rPh>
    <rPh sb="4" eb="7">
      <t>フショウシャ</t>
    </rPh>
    <rPh sb="7" eb="8">
      <t>トウ</t>
    </rPh>
    <phoneticPr fontId="23"/>
  </si>
  <si>
    <t>住宅被害</t>
    <rPh sb="0" eb="2">
      <t>ジュウタク</t>
    </rPh>
    <rPh sb="2" eb="4">
      <t>ヒガイ</t>
    </rPh>
    <phoneticPr fontId="23"/>
  </si>
  <si>
    <t>公共的建物被害</t>
    <rPh sb="0" eb="3">
      <t>コウキョウテキ</t>
    </rPh>
    <rPh sb="3" eb="5">
      <t>タテモノ</t>
    </rPh>
    <rPh sb="5" eb="7">
      <t>ヒガイ</t>
    </rPh>
    <phoneticPr fontId="23"/>
  </si>
  <si>
    <t>その他の建物被害</t>
    <rPh sb="2" eb="3">
      <t>タ</t>
    </rPh>
    <rPh sb="4" eb="6">
      <t>タテモノ</t>
    </rPh>
    <rPh sb="6" eb="8">
      <t>ヒガイ</t>
    </rPh>
    <phoneticPr fontId="23"/>
  </si>
  <si>
    <t>(件)</t>
    <rPh sb="1" eb="2">
      <t>ケン</t>
    </rPh>
    <phoneticPr fontId="23"/>
  </si>
  <si>
    <t>↑該当：１</t>
    <rPh sb="1" eb="3">
      <t>ガイトウ</t>
    </rPh>
    <phoneticPr fontId="23"/>
  </si>
  <si>
    <t>集落雪崩</t>
    <rPh sb="0" eb="2">
      <t>シュウラク</t>
    </rPh>
    <rPh sb="2" eb="4">
      <t>ナダレ</t>
    </rPh>
    <phoneticPr fontId="23"/>
  </si>
  <si>
    <t>避難状況</t>
    <rPh sb="0" eb="2">
      <t>ヒナン</t>
    </rPh>
    <rPh sb="2" eb="4">
      <t>ジョウキョウ</t>
    </rPh>
    <phoneticPr fontId="23"/>
  </si>
  <si>
    <t>応急対応及び警戒避難状況</t>
    <rPh sb="0" eb="2">
      <t>オウキュウ</t>
    </rPh>
    <rPh sb="2" eb="4">
      <t>タイオウ</t>
    </rPh>
    <rPh sb="4" eb="5">
      <t>オヨ</t>
    </rPh>
    <rPh sb="6" eb="8">
      <t>ケイカイ</t>
    </rPh>
    <rPh sb="8" eb="10">
      <t>ヒナン</t>
    </rPh>
    <rPh sb="10" eb="12">
      <t>ジョウキョウ</t>
    </rPh>
    <phoneticPr fontId="23"/>
  </si>
  <si>
    <t>地域防災計画記載</t>
    <rPh sb="0" eb="2">
      <t>チイキ</t>
    </rPh>
    <rPh sb="2" eb="4">
      <t>ボウサイ</t>
    </rPh>
    <rPh sb="4" eb="6">
      <t>ケイカク</t>
    </rPh>
    <rPh sb="6" eb="8">
      <t>キサイ</t>
    </rPh>
    <phoneticPr fontId="23"/>
  </si>
  <si>
    <t>急傾斜地崩壊危険区域</t>
    <rPh sb="0" eb="6">
      <t>キュウケイシャチホウカイ</t>
    </rPh>
    <rPh sb="6" eb="8">
      <t>キケン</t>
    </rPh>
    <rPh sb="8" eb="10">
      <t>クイキ</t>
    </rPh>
    <phoneticPr fontId="23"/>
  </si>
  <si>
    <t>急傾斜地崩壊危険箇所</t>
    <rPh sb="0" eb="6">
      <t>キュウケイシャチホウカイ</t>
    </rPh>
    <rPh sb="6" eb="8">
      <t>キケン</t>
    </rPh>
    <rPh sb="8" eb="10">
      <t>カショ</t>
    </rPh>
    <phoneticPr fontId="23"/>
  </si>
  <si>
    <t>国有林</t>
    <rPh sb="0" eb="3">
      <t>コクユウリン</t>
    </rPh>
    <phoneticPr fontId="23"/>
  </si>
  <si>
    <t>民有林</t>
    <rPh sb="0" eb="3">
      <t>ミンユウリン</t>
    </rPh>
    <phoneticPr fontId="23"/>
  </si>
  <si>
    <t>砂防指定地</t>
    <rPh sb="0" eb="2">
      <t>サボウ</t>
    </rPh>
    <rPh sb="2" eb="5">
      <t>シテイチ</t>
    </rPh>
    <phoneticPr fontId="23"/>
  </si>
  <si>
    <t>新聞報道</t>
    <rPh sb="0" eb="2">
      <t>シンブン</t>
    </rPh>
    <rPh sb="2" eb="4">
      <t>ホウドウ</t>
    </rPh>
    <phoneticPr fontId="23"/>
  </si>
  <si>
    <t>報道状況</t>
    <rPh sb="0" eb="2">
      <t>ホウドウ</t>
    </rPh>
    <rPh sb="2" eb="4">
      <t>ジョウキョウ</t>
    </rPh>
    <phoneticPr fontId="23"/>
  </si>
  <si>
    <t>TV報道</t>
    <rPh sb="2" eb="4">
      <t>ホウドウ</t>
    </rPh>
    <phoneticPr fontId="23"/>
  </si>
  <si>
    <t>備　　　　考</t>
  </si>
  <si>
    <t>災害対策基本法防災計画区域</t>
  </si>
  <si>
    <t>旧住宅地造成事業に関する法律適用区域</t>
  </si>
  <si>
    <t>砂　防　指　定　地</t>
  </si>
  <si>
    <t>宅地造成工事規制区域</t>
  </si>
  <si>
    <t>建築基準法による災害危険区域</t>
  </si>
  <si>
    <t>急傾斜地崩壊危険区域</t>
    <rPh sb="4" eb="6">
      <t>ホウカイ</t>
    </rPh>
    <rPh sb="6" eb="8">
      <t>キケン</t>
    </rPh>
    <phoneticPr fontId="1" alignment="distributed"/>
  </si>
  <si>
    <t>地域防災計画記載</t>
    <rPh sb="0" eb="2">
      <t>チイキ</t>
    </rPh>
    <rPh sb="2" eb="4">
      <t>ボウサイ</t>
    </rPh>
    <rPh sb="4" eb="5">
      <t>ケイ</t>
    </rPh>
    <rPh sb="5" eb="6">
      <t>カク</t>
    </rPh>
    <rPh sb="6" eb="8">
      <t>キサイ</t>
    </rPh>
    <phoneticPr fontId="1" alignment="distributed"/>
  </si>
  <si>
    <t>被　　難　　状　　況</t>
    <rPh sb="0" eb="1">
      <t>ヒ</t>
    </rPh>
    <rPh sb="3" eb="4">
      <t>ナン</t>
    </rPh>
    <rPh sb="6" eb="7">
      <t>ジョウ</t>
    </rPh>
    <rPh sb="9" eb="10">
      <t>キョウ</t>
    </rPh>
    <phoneticPr fontId="1" alignment="distributed"/>
  </si>
  <si>
    <t>応  　急  　対　  応</t>
    <rPh sb="0" eb="5">
      <t>オウキュウ</t>
    </rPh>
    <rPh sb="8" eb="9">
      <t>タイ</t>
    </rPh>
    <rPh sb="12" eb="13">
      <t>オウ</t>
    </rPh>
    <phoneticPr fontId="1" alignment="distributed"/>
  </si>
  <si>
    <t>そ の 他 の 概 況</t>
  </si>
  <si>
    <t>被害の状況</t>
  </si>
  <si>
    <t>戸</t>
    <phoneticPr fontId="1" alignment="distributed"/>
  </si>
  <si>
    <t>一部破損</t>
  </si>
  <si>
    <t>半　 　　　壊</t>
  </si>
  <si>
    <t>全壊</t>
  </si>
  <si>
    <t>名</t>
  </si>
  <si>
    <t>負  傷  者</t>
  </si>
  <si>
    <t>行方不明者</t>
  </si>
  <si>
    <t>死者</t>
  </si>
  <si>
    <t>°</t>
    <phoneticPr fontId="1" alignment="distributed"/>
  </si>
  <si>
    <t>見　通　し　角</t>
    <rPh sb="0" eb="3">
      <t>ミトオ</t>
    </rPh>
    <rPh sb="6" eb="7">
      <t>カク</t>
    </rPh>
    <phoneticPr fontId="1" alignment="distributed"/>
  </si>
  <si>
    <t>ｍ</t>
    <phoneticPr fontId="1" alignment="distributed"/>
  </si>
  <si>
    <t>走 路 の 長 さ</t>
    <rPh sb="0" eb="1">
      <t>ソウ</t>
    </rPh>
    <rPh sb="2" eb="3">
      <t>ロ</t>
    </rPh>
    <rPh sb="6" eb="7">
      <t>ナガ</t>
    </rPh>
    <phoneticPr fontId="1" alignment="distributed"/>
  </si>
  <si>
    <t>発生区の傾斜度</t>
    <rPh sb="0" eb="2">
      <t>ハッセイ</t>
    </rPh>
    <rPh sb="2" eb="3">
      <t>ク</t>
    </rPh>
    <rPh sb="4" eb="6">
      <t>ケイシャ</t>
    </rPh>
    <rPh sb="6" eb="7">
      <t>ド</t>
    </rPh>
    <phoneticPr fontId="1" alignment="distributed"/>
  </si>
  <si>
    <t>m3</t>
    <phoneticPr fontId="1" alignment="distributed"/>
  </si>
  <si>
    <t>雪　崩　雪　量</t>
    <rPh sb="0" eb="3">
      <t>ナダレ</t>
    </rPh>
    <rPh sb="4" eb="5">
      <t>ユキ</t>
    </rPh>
    <rPh sb="6" eb="7">
      <t>リョウ</t>
    </rPh>
    <phoneticPr fontId="1" alignment="distributed"/>
  </si>
  <si>
    <t>幅</t>
    <rPh sb="0" eb="1">
      <t>ハバ</t>
    </rPh>
    <phoneticPr fontId="1" alignment="distributed"/>
  </si>
  <si>
    <t>崩壊の状況</t>
  </si>
  <si>
    <t>高　　　　　さ</t>
    <rPh sb="0" eb="1">
      <t>タカ</t>
    </rPh>
    <phoneticPr fontId="1" alignment="distributed"/>
  </si>
  <si>
    <t>雪 崩 の 種 類</t>
    <rPh sb="0" eb="3">
      <t>ナダレ</t>
    </rPh>
    <rPh sb="6" eb="9">
      <t>シュルイ</t>
    </rPh>
    <phoneticPr fontId="1" alignment="distributed"/>
  </si>
  <si>
    <t>拡大の見込み</t>
    <rPh sb="0" eb="2">
      <t>カクダイ</t>
    </rPh>
    <rPh sb="3" eb="4">
      <t>ミ</t>
    </rPh>
    <rPh sb="4" eb="5">
      <t>コ</t>
    </rPh>
    <phoneticPr fontId="1" alignment="distributed"/>
  </si>
  <si>
    <t>別添</t>
    <phoneticPr fontId="1"/>
  </si>
  <si>
    <t>別添</t>
    <rPh sb="0" eb="2">
      <t>ベッテン</t>
    </rPh>
    <phoneticPr fontId="1"/>
  </si>
  <si>
    <t>植生の状況</t>
    <rPh sb="0" eb="1">
      <t>ショク</t>
    </rPh>
    <rPh sb="1" eb="2">
      <t>セイ</t>
    </rPh>
    <rPh sb="3" eb="4">
      <t>ジョウ</t>
    </rPh>
    <rPh sb="4" eb="5">
      <t>キョウ</t>
    </rPh>
    <phoneticPr fontId="1" alignment="distributed"/>
  </si>
  <si>
    <t>縦断図</t>
  </si>
  <si>
    <t>概況平面図</t>
  </si>
  <si>
    <t>斜面の高さ</t>
    <rPh sb="3" eb="4">
      <t>タカ</t>
    </rPh>
    <phoneticPr fontId="1" alignment="distributed"/>
  </si>
  <si>
    <t>公 共 的 施 設</t>
    <rPh sb="0" eb="5">
      <t>コウキョウテキ</t>
    </rPh>
    <rPh sb="6" eb="7">
      <t>シ</t>
    </rPh>
    <rPh sb="8" eb="9">
      <t>セツ</t>
    </rPh>
    <phoneticPr fontId="1" alignment="distributed"/>
  </si>
  <si>
    <t>公 共 的 建 物</t>
    <phoneticPr fontId="1" alignment="distributed"/>
  </si>
  <si>
    <t>斜 面 の 向 き</t>
    <rPh sb="0" eb="3">
      <t>シャメン</t>
    </rPh>
    <rPh sb="6" eb="7">
      <t>ムキ</t>
    </rPh>
    <phoneticPr fontId="1" alignment="distributed"/>
  </si>
  <si>
    <t>戸</t>
    <rPh sb="0" eb="1">
      <t>コ</t>
    </rPh>
    <phoneticPr fontId="1" alignment="distributed"/>
  </si>
  <si>
    <t>人　　　　　　家</t>
    <rPh sb="0" eb="1">
      <t>ジン</t>
    </rPh>
    <rPh sb="7" eb="8">
      <t>カ</t>
    </rPh>
    <phoneticPr fontId="1" alignment="distributed"/>
  </si>
  <si>
    <t>保 全 対 象</t>
    <phoneticPr fontId="1" alignment="distributed"/>
  </si>
  <si>
    <t>時</t>
    <rPh sb="0" eb="1">
      <t>ジ</t>
    </rPh>
    <phoneticPr fontId="1" alignment="distributed"/>
  </si>
  <si>
    <t>日</t>
    <rPh sb="0" eb="1">
      <t>ニチ</t>
    </rPh>
    <phoneticPr fontId="1" alignment="distributed"/>
  </si>
  <si>
    <t>～</t>
    <phoneticPr fontId="1" alignment="distributed"/>
  </si>
  <si>
    <t>cm</t>
    <phoneticPr fontId="1" alignment="distributed"/>
  </si>
  <si>
    <t xml:space="preserve"> 雪崩発生時の降雪深</t>
    <rPh sb="1" eb="3">
      <t>ナダレ</t>
    </rPh>
    <rPh sb="3" eb="5">
      <t>ハッセイ</t>
    </rPh>
    <rPh sb="5" eb="6">
      <t>ジ</t>
    </rPh>
    <rPh sb="7" eb="8">
      <t>フ</t>
    </rPh>
    <rPh sb="8" eb="9">
      <t>セツ</t>
    </rPh>
    <rPh sb="9" eb="10">
      <t>シン</t>
    </rPh>
    <phoneticPr fontId="1" alignment="distributed"/>
  </si>
  <si>
    <t>℃</t>
    <phoneticPr fontId="1" alignment="distributed"/>
  </si>
  <si>
    <t xml:space="preserve"> 雪崩発生時の気温</t>
    <rPh sb="1" eb="3">
      <t>ナダレ</t>
    </rPh>
    <rPh sb="3" eb="5">
      <t>ハッセイ</t>
    </rPh>
    <rPh sb="5" eb="6">
      <t>ジ</t>
    </rPh>
    <rPh sb="7" eb="8">
      <t>キ</t>
    </rPh>
    <rPh sb="8" eb="9">
      <t>オン</t>
    </rPh>
    <phoneticPr fontId="1" alignment="distributed"/>
  </si>
  <si>
    <t>観測所との標高差</t>
    <rPh sb="0" eb="2">
      <t>カンソク</t>
    </rPh>
    <rPh sb="2" eb="3">
      <t>ショ</t>
    </rPh>
    <rPh sb="5" eb="6">
      <t>ヒョウ</t>
    </rPh>
    <rPh sb="6" eb="7">
      <t>コウ</t>
    </rPh>
    <rPh sb="7" eb="8">
      <t>サ</t>
    </rPh>
    <phoneticPr fontId="1" alignment="distributed"/>
  </si>
  <si>
    <t>観測所との距離</t>
    <rPh sb="0" eb="2">
      <t>カンソク</t>
    </rPh>
    <rPh sb="2" eb="3">
      <t>ショ</t>
    </rPh>
    <rPh sb="5" eb="7">
      <t>キョリ</t>
    </rPh>
    <phoneticPr fontId="1" alignment="distributed"/>
  </si>
  <si>
    <t>観　測　所　名</t>
    <rPh sb="0" eb="3">
      <t>カンソク</t>
    </rPh>
    <rPh sb="4" eb="5">
      <t>ショ</t>
    </rPh>
    <rPh sb="6" eb="7">
      <t>ナ</t>
    </rPh>
    <phoneticPr fontId="1" alignment="distributed"/>
  </si>
  <si>
    <t xml:space="preserve"> 雪崩発生時の積雪深</t>
    <rPh sb="1" eb="3">
      <t>ナダレ</t>
    </rPh>
    <rPh sb="3" eb="5">
      <t>ハッセイ</t>
    </rPh>
    <rPh sb="5" eb="6">
      <t>ジ</t>
    </rPh>
    <rPh sb="7" eb="8">
      <t>セキ</t>
    </rPh>
    <rPh sb="8" eb="9">
      <t>セツ</t>
    </rPh>
    <rPh sb="9" eb="10">
      <t>シン</t>
    </rPh>
    <phoneticPr fontId="1" alignment="distributed"/>
  </si>
  <si>
    <t>気 象 状 況</t>
    <rPh sb="0" eb="1">
      <t>キ</t>
    </rPh>
    <rPh sb="2" eb="3">
      <t>ショウ</t>
    </rPh>
    <rPh sb="4" eb="5">
      <t>ジョウ</t>
    </rPh>
    <rPh sb="6" eb="7">
      <t>キョウ</t>
    </rPh>
    <phoneticPr fontId="1" alignment="distributed"/>
  </si>
  <si>
    <t xml:space="preserve"> 雪崩発生時の天気</t>
    <rPh sb="1" eb="3">
      <t>ナダレ</t>
    </rPh>
    <rPh sb="3" eb="5">
      <t>ハッセイ</t>
    </rPh>
    <rPh sb="5" eb="6">
      <t>ジ</t>
    </rPh>
    <rPh sb="7" eb="8">
      <t>テン</t>
    </rPh>
    <rPh sb="8" eb="9">
      <t>キ</t>
    </rPh>
    <phoneticPr fontId="1" alignment="distributed"/>
  </si>
  <si>
    <t>1_表層</t>
  </si>
  <si>
    <t>雪崩雪量</t>
    <rPh sb="0" eb="2">
      <t>ナダレ</t>
    </rPh>
    <rPh sb="2" eb="3">
      <t>ユキ</t>
    </rPh>
    <rPh sb="3" eb="4">
      <t>リョウ</t>
    </rPh>
    <phoneticPr fontId="23"/>
  </si>
  <si>
    <t>(名称)</t>
    <rPh sb="1" eb="3">
      <t>メイショウ</t>
    </rPh>
    <phoneticPr fontId="23"/>
  </si>
  <si>
    <t>棟</t>
    <rPh sb="0" eb="1">
      <t>トウ</t>
    </rPh>
    <phoneticPr fontId="1"/>
  </si>
  <si>
    <t>(棟)</t>
    <rPh sb="1" eb="2">
      <t>トウ</t>
    </rPh>
    <phoneticPr fontId="23"/>
  </si>
  <si>
    <t>人</t>
    <rPh sb="0" eb="1">
      <t>ニン</t>
    </rPh>
    <phoneticPr fontId="1"/>
  </si>
  <si>
    <t>世帯</t>
    <rPh sb="0" eb="2">
      <t>セタイ</t>
    </rPh>
    <phoneticPr fontId="1"/>
  </si>
  <si>
    <t xml:space="preserve">急傾斜地崩壊危険箇所 </t>
    <phoneticPr fontId="1" alignment="distributed"/>
  </si>
  <si>
    <t>応急対応及び警戒被難状況</t>
    <rPh sb="2" eb="4">
      <t>タイオウ</t>
    </rPh>
    <rPh sb="4" eb="5">
      <t>オヨ</t>
    </rPh>
    <rPh sb="6" eb="8">
      <t>ケイカイ</t>
    </rPh>
    <rPh sb="8" eb="9">
      <t>ヒ</t>
    </rPh>
    <rPh sb="9" eb="10">
      <t>ナン</t>
    </rPh>
    <rPh sb="10" eb="11">
      <t>ジョウ</t>
    </rPh>
    <rPh sb="11" eb="12">
      <t>キョウ</t>
    </rPh>
    <phoneticPr fontId="1" alignment="distributed"/>
  </si>
  <si>
    <t>宅造基準条例の適用区域</t>
    <rPh sb="4" eb="6">
      <t>ジョウレイ</t>
    </rPh>
    <phoneticPr fontId="1"/>
  </si>
  <si>
    <t>保安林</t>
    <rPh sb="0" eb="3">
      <t>ホアンリン</t>
    </rPh>
    <phoneticPr fontId="23"/>
  </si>
  <si>
    <t>関係法令等
（該当する項目に○をつける）</t>
    <phoneticPr fontId="1"/>
  </si>
  <si>
    <t xml:space="preserve">地すべり防止区域 </t>
    <phoneticPr fontId="1"/>
  </si>
  <si>
    <t>都市計画に基づく開発許可制度の適用区域</t>
    <phoneticPr fontId="1"/>
  </si>
  <si>
    <t>その他　（</t>
    <rPh sb="2" eb="3">
      <t>タ</t>
    </rPh>
    <phoneticPr fontId="1" alignment="distributed"/>
  </si>
  <si>
    <t>備考</t>
    <rPh sb="0" eb="2">
      <t>ビコウ</t>
    </rPh>
    <phoneticPr fontId="23"/>
  </si>
  <si>
    <t>■拡大の見込みについての理由</t>
    <phoneticPr fontId="23"/>
  </si>
  <si>
    <t>■保全対象への影響</t>
    <phoneticPr fontId="23"/>
  </si>
  <si>
    <t>■緊急連絡体制の状況</t>
    <phoneticPr fontId="23"/>
  </si>
  <si>
    <t>■交通規制等</t>
    <phoneticPr fontId="23"/>
  </si>
  <si>
    <t>■今後の対応</t>
    <rPh sb="1" eb="3">
      <t>コンゴ</t>
    </rPh>
    <rPh sb="4" eb="6">
      <t>タイオウ</t>
    </rPh>
    <phoneticPr fontId="23"/>
  </si>
  <si>
    <t>時点)</t>
    <rPh sb="0" eb="2">
      <t>ジテン</t>
    </rPh>
    <phoneticPr fontId="1"/>
  </si>
  <si>
    <t>↓スラッシュの場合は「スラッシュ」と明示</t>
    <rPh sb="7" eb="9">
      <t>バアイ</t>
    </rPh>
    <rPh sb="18" eb="20">
      <t>メイジ</t>
    </rPh>
    <phoneticPr fontId="23"/>
  </si>
  <si>
    <t>拡大の見込みについての理由：</t>
    <rPh sb="0" eb="2">
      <t>カクダイ</t>
    </rPh>
    <rPh sb="3" eb="5">
      <t>ミコ</t>
    </rPh>
    <rPh sb="11" eb="13">
      <t>リユウ</t>
    </rPh>
    <phoneticPr fontId="1" alignment="distributed"/>
  </si>
  <si>
    <t>保全対象への影響：</t>
    <phoneticPr fontId="1"/>
  </si>
  <si>
    <t>緊急連絡体制の状況：</t>
    <phoneticPr fontId="1"/>
  </si>
  <si>
    <t>今後の対応：</t>
    <phoneticPr fontId="1"/>
  </si>
  <si>
    <t>災害関連緊急事業申請の有無：</t>
    <phoneticPr fontId="1"/>
  </si>
  <si>
    <t>地すべり
防止区域</t>
    <rPh sb="5" eb="7">
      <t>ボウシ</t>
    </rPh>
    <rPh sb="7" eb="9">
      <t>クイキ</t>
    </rPh>
    <phoneticPr fontId="23"/>
  </si>
  <si>
    <t>土砂災害
警戒区域</t>
    <rPh sb="0" eb="2">
      <t>ドシャ</t>
    </rPh>
    <rPh sb="2" eb="4">
      <t>サイガイ</t>
    </rPh>
    <rPh sb="5" eb="7">
      <t>ケイカイ</t>
    </rPh>
    <rPh sb="7" eb="9">
      <t>クイキ</t>
    </rPh>
    <phoneticPr fontId="23"/>
  </si>
  <si>
    <t>土</t>
    <rPh sb="0" eb="1">
      <t>ド</t>
    </rPh>
    <phoneticPr fontId="23"/>
  </si>
  <si>
    <t>地</t>
    <rPh sb="0" eb="1">
      <t>ジ</t>
    </rPh>
    <phoneticPr fontId="23"/>
  </si>
  <si>
    <t>急</t>
    <rPh sb="0" eb="1">
      <t>キュウ</t>
    </rPh>
    <phoneticPr fontId="23"/>
  </si>
  <si>
    <t>土砂災害特別警戒区域</t>
    <rPh sb="0" eb="2">
      <t>ドシャ</t>
    </rPh>
    <rPh sb="2" eb="4">
      <t>サイガイ</t>
    </rPh>
    <rPh sb="4" eb="6">
      <t>トクベツ</t>
    </rPh>
    <rPh sb="6" eb="8">
      <t>ケイカイ</t>
    </rPh>
    <rPh sb="8" eb="10">
      <t>クイキ</t>
    </rPh>
    <phoneticPr fontId="1" alignment="distributed"/>
  </si>
  <si>
    <t xml:space="preserve">土砂災害警戒区域 </t>
    <phoneticPr fontId="1"/>
  </si>
  <si>
    <t>交通規制等：</t>
    <phoneticPr fontId="1"/>
  </si>
  <si>
    <t>（空積、練積、RC、その他）</t>
    <rPh sb="1" eb="3">
      <t>カラヅ</t>
    </rPh>
    <rPh sb="4" eb="5">
      <t>ネ</t>
    </rPh>
    <rPh sb="5" eb="6">
      <t>ヅ</t>
    </rPh>
    <rPh sb="12" eb="13">
      <t>タ</t>
    </rPh>
    <phoneticPr fontId="1"/>
  </si>
  <si>
    <t>高齢者等避難　発令時刻</t>
    <rPh sb="7" eb="9">
      <t>ハツレイ</t>
    </rPh>
    <rPh sb="9" eb="11">
      <t>ジコク</t>
    </rPh>
    <phoneticPr fontId="1"/>
  </si>
  <si>
    <t>避難指示　発令時刻</t>
    <rPh sb="2" eb="4">
      <t>シジ</t>
    </rPh>
    <phoneticPr fontId="1"/>
  </si>
  <si>
    <t>避難指示等で避難がなされた時刻</t>
    <rPh sb="2" eb="4">
      <t>シジ</t>
    </rPh>
    <phoneticPr fontId="1"/>
  </si>
  <si>
    <t>高齢者等避難　発令時刻</t>
    <phoneticPr fontId="1"/>
  </si>
  <si>
    <t>避難指示</t>
    <rPh sb="2" eb="4">
      <t>シジ</t>
    </rPh>
    <phoneticPr fontId="23"/>
  </si>
  <si>
    <t>避難指示発令時刻</t>
    <rPh sb="0" eb="2">
      <t>ヒナン</t>
    </rPh>
    <rPh sb="2" eb="4">
      <t>シジ</t>
    </rPh>
    <rPh sb="4" eb="6">
      <t>ハツレイ</t>
    </rPh>
    <rPh sb="6" eb="8">
      <t>ジコク</t>
    </rPh>
    <phoneticPr fontId="1"/>
  </si>
  <si>
    <t>土砂災害警戒情報発表時刻</t>
    <phoneticPr fontId="1"/>
  </si>
  <si>
    <t>避難指示等で避難がなされた時刻</t>
    <phoneticPr fontId="1"/>
  </si>
  <si>
    <t>自主避難がなされた時刻</t>
    <phoneticPr fontId="1"/>
  </si>
  <si>
    <t>こうふし</t>
    <phoneticPr fontId="1"/>
  </si>
  <si>
    <t>01_北海道</t>
  </si>
  <si>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</si>
  <si>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</si>
  <si>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</si>
  <si>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</si>
  <si>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</si>
  <si>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</si>
  <si>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</si>
  <si>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</si>
  <si>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</si>
  <si>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</si>
  <si>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</si>
  <si>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</si>
  <si>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</si>
  <si>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15_山梨県</t>
  </si>
  <si>
    <t>16_長野県</t>
  </si>
  <si>
    <t>17_新潟県</t>
  </si>
  <si>
    <t>18_富山県</t>
  </si>
  <si>
    <t>19_石川県</t>
  </si>
  <si>
    <t>20_岐阜県</t>
  </si>
  <si>
    <t>21_静岡県</t>
  </si>
  <si>
    <t>22_愛知県</t>
  </si>
  <si>
    <t>23_三重県</t>
  </si>
  <si>
    <t>24_福井県</t>
  </si>
  <si>
    <t>25_滋賀県</t>
  </si>
  <si>
    <t>26_京都府</t>
  </si>
  <si>
    <t>27_大阪府</t>
  </si>
  <si>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</si>
  <si>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</si>
  <si>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</si>
  <si>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</si>
  <si>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</si>
  <si>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</si>
  <si>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</si>
  <si>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</si>
  <si>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</si>
  <si>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</si>
  <si>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</si>
  <si>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</si>
  <si>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</si>
  <si>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</si>
  <si>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</si>
  <si>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</si>
  <si>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</si>
  <si>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</si>
  <si>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</si>
  <si>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</si>
  <si>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じょうえつし</t>
    <phoneticPr fontId="1"/>
  </si>
  <si>
    <t>やすづかく</t>
    <phoneticPr fontId="1"/>
  </si>
  <si>
    <t>いわきし</t>
    <phoneticPr fontId="23"/>
  </si>
  <si>
    <t>2022年１月１日00:00</t>
    <rPh sb="4" eb="5">
      <t>ネン</t>
    </rPh>
    <rPh sb="6" eb="7">
      <t>ガツ</t>
    </rPh>
    <rPh sb="8" eb="9">
      <t>ニチ</t>
    </rPh>
    <phoneticPr fontId="1"/>
  </si>
  <si>
    <t>令和４</t>
    <rPh sb="0" eb="2">
      <t>レイワ</t>
    </rPh>
    <phoneticPr fontId="1"/>
  </si>
  <si>
    <t>令和３</t>
    <rPh sb="0" eb="2">
      <t>レイワ</t>
    </rPh>
    <phoneticPr fontId="1"/>
  </si>
  <si>
    <t>プルダウンから選択</t>
    <rPh sb="7" eb="9">
      <t>センタク</t>
    </rPh>
    <phoneticPr fontId="1"/>
  </si>
  <si>
    <t>「市・郡」まで入力</t>
    <rPh sb="1" eb="2">
      <t>シ</t>
    </rPh>
    <rPh sb="3" eb="4">
      <t>グン</t>
    </rPh>
    <rPh sb="7" eb="9">
      <t>ニュウリョク</t>
    </rPh>
    <phoneticPr fontId="1"/>
  </si>
  <si>
    <t>「し・ぐん」まで入力</t>
    <rPh sb="8" eb="10">
      <t>ニュウリョク</t>
    </rPh>
    <phoneticPr fontId="1"/>
  </si>
  <si>
    <t>「区・町・村」まで入力</t>
    <rPh sb="1" eb="2">
      <t>ク</t>
    </rPh>
    <rPh sb="3" eb="4">
      <t>チョウ</t>
    </rPh>
    <rPh sb="5" eb="6">
      <t>ムラ</t>
    </rPh>
    <rPh sb="9" eb="11">
      <t>ニュウリョク</t>
    </rPh>
    <phoneticPr fontId="1"/>
  </si>
  <si>
    <t>「く・ちょう・そん・むら」まで入力</t>
    <rPh sb="15" eb="17">
      <t>ニュウリョク</t>
    </rPh>
    <phoneticPr fontId="1"/>
  </si>
  <si>
    <t>【木造】土砂災害特別警戒区域内での被災</t>
    <rPh sb="1" eb="3">
      <t>モクゾウ</t>
    </rPh>
    <phoneticPr fontId="1"/>
  </si>
  <si>
    <t>【木造】土砂災害警戒区域内での被災</t>
    <rPh sb="1" eb="3">
      <t>モクゾウ</t>
    </rPh>
    <phoneticPr fontId="1"/>
  </si>
  <si>
    <t>【RC】土砂災害特別警戒区域内での被災</t>
    <phoneticPr fontId="1"/>
  </si>
  <si>
    <t>【RC】土砂災害警戒区域内での被災</t>
    <phoneticPr fontId="1"/>
  </si>
  <si>
    <t>土砂災害防止法関係</t>
    <rPh sb="0" eb="2">
      <t>ドシャ</t>
    </rPh>
    <rPh sb="2" eb="4">
      <t>サイガイ</t>
    </rPh>
    <rPh sb="4" eb="7">
      <t>ボウシホウ</t>
    </rPh>
    <rPh sb="7" eb="9">
      <t>カンケイ</t>
    </rPh>
    <phoneticPr fontId="23"/>
  </si>
  <si>
    <t>区域指定されており、人的被害及び人家被害がないもの</t>
    <rPh sb="0" eb="2">
      <t>クイキ</t>
    </rPh>
    <rPh sb="2" eb="4">
      <t>シテイ</t>
    </rPh>
    <rPh sb="10" eb="12">
      <t>ジンテキ</t>
    </rPh>
    <rPh sb="12" eb="14">
      <t>ヒガイ</t>
    </rPh>
    <rPh sb="14" eb="15">
      <t>オヨ</t>
    </rPh>
    <rPh sb="16" eb="18">
      <t>ジンカ</t>
    </rPh>
    <rPh sb="18" eb="20">
      <t>ヒガイ</t>
    </rPh>
    <phoneticPr fontId="23"/>
  </si>
  <si>
    <t>区域指定されていないものの、基礎調査実施中（調査実施済みだが結果未公表の場合を含む）</t>
    <rPh sb="0" eb="2">
      <t>クイキ</t>
    </rPh>
    <rPh sb="2" eb="4">
      <t>シテイ</t>
    </rPh>
    <rPh sb="14" eb="16">
      <t>キソ</t>
    </rPh>
    <rPh sb="16" eb="18">
      <t>チョウサ</t>
    </rPh>
    <rPh sb="18" eb="21">
      <t>ジッシチュウ</t>
    </rPh>
    <rPh sb="22" eb="24">
      <t>チョウサ</t>
    </rPh>
    <rPh sb="24" eb="26">
      <t>ジッシ</t>
    </rPh>
    <rPh sb="26" eb="27">
      <t>ズ</t>
    </rPh>
    <rPh sb="30" eb="32">
      <t>ケッカ</t>
    </rPh>
    <rPh sb="32" eb="35">
      <t>ミコウヒョウ</t>
    </rPh>
    <rPh sb="36" eb="38">
      <t>バアイ</t>
    </rPh>
    <rPh sb="39" eb="40">
      <t>フク</t>
    </rPh>
    <phoneticPr fontId="23"/>
  </si>
  <si>
    <t>区域指定されていないものの、高精度な地形情報の活用により抽出出来る可能性があるもの</t>
    <rPh sb="0" eb="2">
      <t>クイキ</t>
    </rPh>
    <rPh sb="2" eb="4">
      <t>シテイ</t>
    </rPh>
    <rPh sb="14" eb="17">
      <t>コウセイド</t>
    </rPh>
    <rPh sb="18" eb="20">
      <t>チケイ</t>
    </rPh>
    <rPh sb="20" eb="22">
      <t>ジョウホウ</t>
    </rPh>
    <rPh sb="23" eb="25">
      <t>カツヨウ</t>
    </rPh>
    <rPh sb="28" eb="30">
      <t>チュウシュツ</t>
    </rPh>
    <rPh sb="30" eb="32">
      <t>デキ</t>
    </rPh>
    <rPh sb="33" eb="36">
      <t>カノウセイ</t>
    </rPh>
    <phoneticPr fontId="23"/>
  </si>
  <si>
    <t>区域指定されていないもの（明らかに区域の指定基準に該当しない）</t>
    <rPh sb="0" eb="2">
      <t>クイキ</t>
    </rPh>
    <rPh sb="2" eb="4">
      <t>シテイ</t>
    </rPh>
    <rPh sb="13" eb="14">
      <t>アキ</t>
    </rPh>
    <rPh sb="17" eb="19">
      <t>クイキ</t>
    </rPh>
    <rPh sb="20" eb="22">
      <t>シテイ</t>
    </rPh>
    <rPh sb="22" eb="24">
      <t>キジュン</t>
    </rPh>
    <rPh sb="25" eb="27">
      <t>ガイトウ</t>
    </rPh>
    <phoneticPr fontId="23"/>
  </si>
  <si>
    <t>○（２）</t>
  </si>
  <si>
    <t>○（３）</t>
  </si>
  <si>
    <t>○（４）</t>
  </si>
  <si>
    <t>●（２）</t>
  </si>
  <si>
    <t>●（３）</t>
  </si>
  <si>
    <t>区域指定されており、人的被害及び人家被害は全て区域内で発生</t>
    <rPh sb="0" eb="2">
      <t>クイキ</t>
    </rPh>
    <rPh sb="2" eb="4">
      <t>シテイ</t>
    </rPh>
    <rPh sb="10" eb="12">
      <t>ジンテキ</t>
    </rPh>
    <rPh sb="12" eb="14">
      <t>ヒガイ</t>
    </rPh>
    <rPh sb="14" eb="15">
      <t>オヨ</t>
    </rPh>
    <rPh sb="16" eb="18">
      <t>ジンカ</t>
    </rPh>
    <rPh sb="18" eb="20">
      <t>ヒガイ</t>
    </rPh>
    <rPh sb="21" eb="22">
      <t>スベ</t>
    </rPh>
    <rPh sb="23" eb="26">
      <t>クイキナイ</t>
    </rPh>
    <rPh sb="27" eb="29">
      <t>ハッセイ</t>
    </rPh>
    <phoneticPr fontId="23"/>
  </si>
  <si>
    <t>区域指定されており、人的被害及び人家被害の一部は区域外で発生</t>
    <rPh sb="10" eb="12">
      <t>ジンテキ</t>
    </rPh>
    <rPh sb="12" eb="14">
      <t>ヒガイ</t>
    </rPh>
    <rPh sb="14" eb="15">
      <t>オヨ</t>
    </rPh>
    <rPh sb="16" eb="18">
      <t>ジンカ</t>
    </rPh>
    <rPh sb="18" eb="20">
      <t>ヒガイ</t>
    </rPh>
    <rPh sb="21" eb="23">
      <t>イチブ</t>
    </rPh>
    <rPh sb="24" eb="27">
      <t>クイキガイ</t>
    </rPh>
    <rPh sb="28" eb="30">
      <t>ハッセイ</t>
    </rPh>
    <phoneticPr fontId="23"/>
  </si>
  <si>
    <t>区域指定されており、人的被害及び人家被害は全て区域外で発生</t>
    <rPh sb="10" eb="12">
      <t>ジンテキ</t>
    </rPh>
    <rPh sb="12" eb="14">
      <t>ヒガイ</t>
    </rPh>
    <rPh sb="14" eb="15">
      <t>オヨ</t>
    </rPh>
    <rPh sb="16" eb="18">
      <t>ジンカ</t>
    </rPh>
    <rPh sb="18" eb="20">
      <t>ヒガイ</t>
    </rPh>
    <rPh sb="21" eb="22">
      <t>スベ</t>
    </rPh>
    <rPh sb="23" eb="26">
      <t>クイキガイ</t>
    </rPh>
    <rPh sb="27" eb="29">
      <t>ハッセイ</t>
    </rPh>
    <phoneticPr fontId="23"/>
  </si>
  <si>
    <t>戸</t>
    <phoneticPr fontId="1"/>
  </si>
  <si>
    <t>土砂災害防止法
関係</t>
    <rPh sb="0" eb="2">
      <t>ドシャ</t>
    </rPh>
    <rPh sb="2" eb="4">
      <t>サイガイ</t>
    </rPh>
    <rPh sb="4" eb="6">
      <t>ボウシ</t>
    </rPh>
    <rPh sb="6" eb="7">
      <t>ホウ</t>
    </rPh>
    <rPh sb="8" eb="10">
      <t>カンケイ</t>
    </rPh>
    <phoneticPr fontId="1"/>
  </si>
  <si>
    <t xml:space="preserve">  都市計画法に基づく開発許可制度の適用区域</t>
    <rPh sb="2" eb="4">
      <t>トシ</t>
    </rPh>
    <rPh sb="4" eb="7">
      <t>ケイカクホウ</t>
    </rPh>
    <rPh sb="8" eb="9">
      <t>モト</t>
    </rPh>
    <rPh sb="11" eb="13">
      <t>カイハツ</t>
    </rPh>
    <rPh sb="13" eb="15">
      <t>キョカ</t>
    </rPh>
    <rPh sb="15" eb="17">
      <t>セイド</t>
    </rPh>
    <rPh sb="18" eb="20">
      <t>テキヨウ</t>
    </rPh>
    <rPh sb="20" eb="22">
      <t>クイキ</t>
    </rPh>
    <phoneticPr fontId="1"/>
  </si>
  <si>
    <t>土砂災害防止法関係</t>
    <rPh sb="0" eb="2">
      <t>ドシャ</t>
    </rPh>
    <rPh sb="2" eb="4">
      <t>サイガイ</t>
    </rPh>
    <rPh sb="4" eb="6">
      <t>ボウシ</t>
    </rPh>
    <rPh sb="6" eb="7">
      <t>ホウ</t>
    </rPh>
    <rPh sb="7" eb="9">
      <t>カンケイ</t>
    </rPh>
    <phoneticPr fontId="1"/>
  </si>
  <si>
    <t>○（１）</t>
  </si>
  <si>
    <t>※人家被害は内訳を入力</t>
    <rPh sb="1" eb="3">
      <t>ジンカ</t>
    </rPh>
    <rPh sb="3" eb="5">
      <t>ヒガイ</t>
    </rPh>
    <rPh sb="6" eb="8">
      <t>ウチワケ</t>
    </rPh>
    <rPh sb="9" eb="11">
      <t>ニュウリョク</t>
    </rPh>
    <phoneticPr fontId="1"/>
  </si>
  <si>
    <t>土砂災害防止法</t>
    <rPh sb="0" eb="2">
      <t>ドシャ</t>
    </rPh>
    <rPh sb="2" eb="4">
      <t>サイガイ</t>
    </rPh>
    <rPh sb="4" eb="7">
      <t>ボウシホウ</t>
    </rPh>
    <phoneticPr fontId="1"/>
  </si>
  <si>
    <t>●（１）</t>
  </si>
  <si>
    <t>●</t>
  </si>
  <si>
    <t>●</t>
    <phoneticPr fontId="1"/>
  </si>
  <si>
    <t>土砂の到達範囲は、土砂災害警戒区域内に収まるもの</t>
    <rPh sb="0" eb="2">
      <t>ドシャ</t>
    </rPh>
    <rPh sb="3" eb="5">
      <t>トウタツ</t>
    </rPh>
    <rPh sb="5" eb="7">
      <t>ハンイ</t>
    </rPh>
    <rPh sb="9" eb="11">
      <t>ドシャ</t>
    </rPh>
    <rPh sb="11" eb="13">
      <t>サイガイ</t>
    </rPh>
    <rPh sb="13" eb="15">
      <t>ケイカイ</t>
    </rPh>
    <rPh sb="15" eb="17">
      <t>クイキ</t>
    </rPh>
    <rPh sb="17" eb="18">
      <t>ナイ</t>
    </rPh>
    <rPh sb="19" eb="20">
      <t>オサ</t>
    </rPh>
    <phoneticPr fontId="23"/>
  </si>
  <si>
    <t>土砂の到達範囲は、土砂災害警戒区域外まで達したもの</t>
    <rPh sb="0" eb="2">
      <t>ドシャ</t>
    </rPh>
    <rPh sb="3" eb="5">
      <t>トウタツ</t>
    </rPh>
    <rPh sb="5" eb="7">
      <t>ハンイ</t>
    </rPh>
    <rPh sb="9" eb="11">
      <t>ドシャ</t>
    </rPh>
    <rPh sb="11" eb="13">
      <t>サイガイ</t>
    </rPh>
    <rPh sb="13" eb="15">
      <t>ケイカイ</t>
    </rPh>
    <rPh sb="15" eb="17">
      <t>クイキ</t>
    </rPh>
    <rPh sb="17" eb="18">
      <t>ガイ</t>
    </rPh>
    <rPh sb="20" eb="21">
      <t>タッ</t>
    </rPh>
    <phoneticPr fontId="23"/>
  </si>
  <si>
    <t>土砂到達範囲</t>
    <rPh sb="0" eb="2">
      <t>ドシャ</t>
    </rPh>
    <rPh sb="2" eb="4">
      <t>トウタツ</t>
    </rPh>
    <rPh sb="4" eb="6">
      <t>ハンイ</t>
    </rPh>
    <phoneticPr fontId="23"/>
  </si>
  <si>
    <t>　土砂到達範囲</t>
    <rPh sb="1" eb="3">
      <t>ドシャ</t>
    </rPh>
    <rPh sb="3" eb="5">
      <t>トウタツ</t>
    </rPh>
    <rPh sb="5" eb="7">
      <t>ハンイ</t>
    </rPh>
    <phoneticPr fontId="1"/>
  </si>
  <si>
    <t>◎（１）</t>
  </si>
  <si>
    <t>◎（１）</t>
    <phoneticPr fontId="1"/>
  </si>
  <si>
    <t>◎（２）</t>
    <phoneticPr fontId="1"/>
  </si>
  <si>
    <t>◎（３）</t>
    <phoneticPr fontId="1"/>
  </si>
  <si>
    <t>◎（４）</t>
  </si>
  <si>
    <t>◎（４）</t>
    <phoneticPr fontId="1"/>
  </si>
  <si>
    <t>○（１）</t>
    <phoneticPr fontId="1"/>
  </si>
  <si>
    <t>区域指定されていないが基礎調査公表済みであり、人的被害及び人家被害がないもの</t>
    <rPh sb="0" eb="2">
      <t>クイキ</t>
    </rPh>
    <rPh sb="2" eb="4">
      <t>シテイ</t>
    </rPh>
    <rPh sb="11" eb="13">
      <t>キソ</t>
    </rPh>
    <rPh sb="13" eb="15">
      <t>チョウサ</t>
    </rPh>
    <rPh sb="15" eb="17">
      <t>コウヒョウ</t>
    </rPh>
    <rPh sb="17" eb="18">
      <t>ズ</t>
    </rPh>
    <rPh sb="23" eb="25">
      <t>ジンテキ</t>
    </rPh>
    <rPh sb="25" eb="27">
      <t>ヒガイ</t>
    </rPh>
    <rPh sb="27" eb="28">
      <t>オヨ</t>
    </rPh>
    <rPh sb="29" eb="31">
      <t>ジンカ</t>
    </rPh>
    <rPh sb="31" eb="33">
      <t>ヒガイ</t>
    </rPh>
    <phoneticPr fontId="23"/>
  </si>
  <si>
    <t>区域指定されていないが基礎調査公表済みであり、人的被害及び人家被害は全て区域内で発生</t>
    <rPh sb="0" eb="2">
      <t>クイキ</t>
    </rPh>
    <rPh sb="2" eb="4">
      <t>シテイ</t>
    </rPh>
    <rPh sb="11" eb="13">
      <t>キソ</t>
    </rPh>
    <rPh sb="13" eb="15">
      <t>チョウサ</t>
    </rPh>
    <rPh sb="15" eb="17">
      <t>コウヒョウ</t>
    </rPh>
    <rPh sb="17" eb="18">
      <t>ズ</t>
    </rPh>
    <rPh sb="23" eb="25">
      <t>ジンテキ</t>
    </rPh>
    <rPh sb="25" eb="27">
      <t>ヒガイ</t>
    </rPh>
    <rPh sb="27" eb="28">
      <t>オヨ</t>
    </rPh>
    <rPh sb="29" eb="31">
      <t>ジンカ</t>
    </rPh>
    <rPh sb="31" eb="33">
      <t>ヒガイ</t>
    </rPh>
    <rPh sb="34" eb="35">
      <t>スベ</t>
    </rPh>
    <rPh sb="36" eb="39">
      <t>クイキナイ</t>
    </rPh>
    <rPh sb="40" eb="42">
      <t>ハッセイ</t>
    </rPh>
    <phoneticPr fontId="23"/>
  </si>
  <si>
    <t>区域指定されていないが基礎調査公表済みであり、人的被害及び人家被害の一部は区域外で発生</t>
    <rPh sb="23" eb="25">
      <t>ジンテキ</t>
    </rPh>
    <rPh sb="25" eb="27">
      <t>ヒガイ</t>
    </rPh>
    <rPh sb="27" eb="28">
      <t>オヨ</t>
    </rPh>
    <rPh sb="29" eb="31">
      <t>ジンカ</t>
    </rPh>
    <rPh sb="31" eb="33">
      <t>ヒガイ</t>
    </rPh>
    <rPh sb="34" eb="36">
      <t>イチブ</t>
    </rPh>
    <rPh sb="37" eb="40">
      <t>クイキガイ</t>
    </rPh>
    <rPh sb="41" eb="43">
      <t>ハッセイ</t>
    </rPh>
    <phoneticPr fontId="23"/>
  </si>
  <si>
    <t>区域指定されていないが基礎調査公表済みであり、人的被害及び人家被害は全て区域外で発生</t>
    <rPh sb="23" eb="25">
      <t>ジンテキ</t>
    </rPh>
    <rPh sb="25" eb="27">
      <t>ヒガイ</t>
    </rPh>
    <rPh sb="27" eb="28">
      <t>オヨ</t>
    </rPh>
    <rPh sb="29" eb="31">
      <t>ジンカ</t>
    </rPh>
    <rPh sb="31" eb="33">
      <t>ヒガイ</t>
    </rPh>
    <rPh sb="34" eb="35">
      <t>スベ</t>
    </rPh>
    <rPh sb="36" eb="39">
      <t>クイキガイ</t>
    </rPh>
    <rPh sb="40" eb="42">
      <t>ハッセイ</t>
    </rPh>
    <phoneticPr fontId="23"/>
  </si>
  <si>
    <t>※砂防３法にかかる盛土総点検箇所</t>
    <phoneticPr fontId="1"/>
  </si>
  <si>
    <t>　の対象箇所の場合は「その他」に記載すること。</t>
    <rPh sb="13" eb="14">
      <t>タ</t>
    </rPh>
    <phoneticPr fontId="1"/>
  </si>
  <si>
    <t>←入力シート（Y16)の入力（「スラッシュ」の有り無し）でタイトルは自動で変更されます。</t>
    <rPh sb="1" eb="3">
      <t>ニュウリョク</t>
    </rPh>
    <rPh sb="12" eb="14">
      <t>ニュウリョク</t>
    </rPh>
    <rPh sb="23" eb="24">
      <t>ア</t>
    </rPh>
    <rPh sb="25" eb="26">
      <t>ナ</t>
    </rPh>
    <rPh sb="34" eb="36">
      <t>ジドウ</t>
    </rPh>
    <rPh sb="37" eb="39">
      <t>ヘンコウ</t>
    </rPh>
    <phoneticPr fontId="57"/>
  </si>
  <si>
    <t>勧告･指示</t>
    <rPh sb="0" eb="2">
      <t>カンコク</t>
    </rPh>
    <rPh sb="3" eb="5">
      <t>シジ</t>
    </rPh>
    <phoneticPr fontId="1"/>
  </si>
  <si>
    <t>※1  災害報告は、発生場所,座標,被害の状況を優先的に確認するものとし第１報は把握している範囲でできるだけ早く連絡すること。</t>
    <rPh sb="4" eb="6">
      <t>サイガイ</t>
    </rPh>
    <rPh sb="6" eb="8">
      <t>ホウコク</t>
    </rPh>
    <rPh sb="10" eb="12">
      <t>ハッセイ</t>
    </rPh>
    <rPh sb="12" eb="14">
      <t>バショ</t>
    </rPh>
    <rPh sb="15" eb="17">
      <t>ザヒョウ</t>
    </rPh>
    <rPh sb="18" eb="20">
      <t>ヒガイ</t>
    </rPh>
    <rPh sb="21" eb="23">
      <t>ジョウキョウ</t>
    </rPh>
    <rPh sb="24" eb="27">
      <t>ユウセンテキ</t>
    </rPh>
    <rPh sb="28" eb="30">
      <t>カクニン</t>
    </rPh>
    <rPh sb="36" eb="37">
      <t>ダイ</t>
    </rPh>
    <rPh sb="38" eb="39">
      <t>ホウ</t>
    </rPh>
    <rPh sb="40" eb="42">
      <t>ハアク</t>
    </rPh>
    <rPh sb="46" eb="48">
      <t>ハンイ</t>
    </rPh>
    <rPh sb="54" eb="55">
      <t>ハヤ</t>
    </rPh>
    <rPh sb="56" eb="58">
      <t>レンラク</t>
    </rPh>
    <phoneticPr fontId="1"/>
  </si>
  <si>
    <t>※2  スラッシュ雪崩の場合はタイトル欄にスラッシュ雪崩と記載すること。</t>
    <rPh sb="9" eb="11">
      <t>ナダレ</t>
    </rPh>
    <rPh sb="12" eb="14">
      <t>バアイ</t>
    </rPh>
    <rPh sb="19" eb="20">
      <t>ラン</t>
    </rPh>
    <rPh sb="26" eb="28">
      <t>ナダレ</t>
    </rPh>
    <rPh sb="29" eb="31">
      <t>キサイ</t>
    </rPh>
    <phoneticPr fontId="1"/>
  </si>
  <si>
    <t>保全出張所</t>
    <rPh sb="0" eb="2">
      <t>ホゼン</t>
    </rPh>
    <rPh sb="2" eb="5">
      <t>シュッチョウショ</t>
    </rPh>
    <phoneticPr fontId="4"/>
  </si>
  <si>
    <t>保全　太郎</t>
    <rPh sb="0" eb="2">
      <t>ホゼン</t>
    </rPh>
    <rPh sb="3" eb="5">
      <t>タロウ</t>
    </rPh>
    <phoneticPr fontId="4"/>
  </si>
  <si>
    <t>2022年12月１日09:30</t>
    <rPh sb="4" eb="5">
      <t>ネン</t>
    </rPh>
    <rPh sb="7" eb="8">
      <t>ガツ</t>
    </rPh>
    <rPh sb="9" eb="10">
      <t>ニチ</t>
    </rPh>
    <phoneticPr fontId="4"/>
  </si>
  <si>
    <t>保全事務所調査課</t>
    <rPh sb="0" eb="2">
      <t>ホゼン</t>
    </rPh>
    <rPh sb="2" eb="4">
      <t>ジム</t>
    </rPh>
    <rPh sb="4" eb="5">
      <t>ショ</t>
    </rPh>
    <rPh sb="5" eb="8">
      <t>チョウサカ</t>
    </rPh>
    <phoneticPr fontId="1"/>
  </si>
  <si>
    <t>保全　次郎</t>
    <rPh sb="0" eb="2">
      <t>ホゼン</t>
    </rPh>
    <rPh sb="3" eb="5">
      <t>ジロウ</t>
    </rPh>
    <phoneticPr fontId="1"/>
  </si>
  <si>
    <t>保全　三郎</t>
    <rPh sb="0" eb="2">
      <t>ホゼン</t>
    </rPh>
    <rPh sb="3" eb="5">
      <t>サブロウ</t>
    </rPh>
    <phoneticPr fontId="1"/>
  </si>
  <si>
    <t>避難勧告・指示</t>
    <rPh sb="5" eb="7">
      <t>シジ</t>
    </rPh>
    <phoneticPr fontId="23"/>
  </si>
  <si>
    <t>その他建物（非住家）</t>
    <rPh sb="2" eb="3">
      <t>タ</t>
    </rPh>
    <rPh sb="3" eb="5">
      <t>タテモノ</t>
    </rPh>
    <rPh sb="6" eb="9">
      <t>ヒジュウカ</t>
    </rPh>
    <phoneticPr fontId="23"/>
  </si>
  <si>
    <t>その他被害の状況</t>
    <rPh sb="2" eb="3">
      <t>タ</t>
    </rPh>
    <rPh sb="3" eb="5">
      <t>ヒガイ</t>
    </rPh>
    <rPh sb="6" eb="8">
      <t>ジョウキョウ</t>
    </rPh>
    <phoneticPr fontId="23"/>
  </si>
  <si>
    <t>(名称・状況等)</t>
    <rPh sb="1" eb="3">
      <t>メイショウ</t>
    </rPh>
    <rPh sb="4" eb="6">
      <t>ジョウキョウ</t>
    </rPh>
    <rPh sb="6" eb="7">
      <t>トウ</t>
    </rPh>
    <phoneticPr fontId="23"/>
  </si>
  <si>
    <t>(有無)</t>
    <rPh sb="1" eb="3">
      <t>ウム</t>
    </rPh>
    <phoneticPr fontId="23"/>
  </si>
  <si>
    <t>(状況)</t>
    <rPh sb="1" eb="3">
      <t>ジョウキョウ</t>
    </rPh>
    <phoneticPr fontId="23"/>
  </si>
  <si>
    <t>長野県</t>
    <rPh sb="0" eb="3">
      <t>ナガノケン</t>
    </rPh>
    <phoneticPr fontId="37"/>
  </si>
  <si>
    <t>北安曇郡</t>
    <rPh sb="0" eb="4">
      <t>キタアズミグン</t>
    </rPh>
    <phoneticPr fontId="37"/>
  </si>
  <si>
    <t>きたあづみぐん</t>
  </si>
  <si>
    <t>白馬村</t>
    <rPh sb="0" eb="3">
      <t>ハクバムラ</t>
    </rPh>
    <phoneticPr fontId="37"/>
  </si>
  <si>
    <t>はくばむら</t>
  </si>
  <si>
    <t>八方尾根スキー場</t>
    <rPh sb="0" eb="2">
      <t>ハッポウ</t>
    </rPh>
    <rPh sb="2" eb="4">
      <t>オネ</t>
    </rPh>
    <rPh sb="7" eb="8">
      <t>ジョウ</t>
    </rPh>
    <phoneticPr fontId="37"/>
  </si>
  <si>
    <t>はっぽうおね</t>
    <phoneticPr fontId="1"/>
  </si>
  <si>
    <t>Ⅰ-5678</t>
    <phoneticPr fontId="1"/>
  </si>
  <si>
    <t>R4</t>
  </si>
  <si>
    <t>旅館</t>
    <rPh sb="0" eb="2">
      <t>リョカン</t>
    </rPh>
    <phoneticPr fontId="37"/>
  </si>
  <si>
    <t>国道17号</t>
    <rPh sb="0" eb="2">
      <t>コクドウ</t>
    </rPh>
    <rPh sb="4" eb="5">
      <t>ゴウ</t>
    </rPh>
    <phoneticPr fontId="1"/>
  </si>
  <si>
    <t>スラッシュ</t>
  </si>
  <si>
    <t>道路</t>
    <rPh sb="0" eb="2">
      <t>ドウロ</t>
    </rPh>
    <phoneticPr fontId="37"/>
  </si>
  <si>
    <t>倉庫半壊</t>
    <rPh sb="0" eb="2">
      <t>ソウコ</t>
    </rPh>
    <rPh sb="2" eb="4">
      <t>ハンカイ</t>
    </rPh>
    <phoneticPr fontId="1"/>
  </si>
  <si>
    <t>無線鉄塔倒壊</t>
    <rPh sb="0" eb="2">
      <t>ムセン</t>
    </rPh>
    <rPh sb="2" eb="4">
      <t>テットウ</t>
    </rPh>
    <rPh sb="4" eb="6">
      <t>トウカイ</t>
    </rPh>
    <phoneticPr fontId="37"/>
  </si>
  <si>
    <t>無</t>
    <rPh sb="0" eb="1">
      <t>ナ</t>
    </rPh>
    <phoneticPr fontId="4"/>
  </si>
  <si>
    <t>↑DB用削除しない</t>
    <rPh sb="3" eb="4">
      <t>ヨウ</t>
    </rPh>
    <rPh sb="4" eb="6">
      <t>サクジョ</t>
    </rPh>
    <phoneticPr fontId="23"/>
  </si>
  <si>
    <t>発生区の傾斜度</t>
    <rPh sb="0" eb="2">
      <t>ハッセイ</t>
    </rPh>
    <rPh sb="2" eb="3">
      <t>ク</t>
    </rPh>
    <rPh sb="4" eb="6">
      <t>ケイシャ</t>
    </rPh>
    <rPh sb="6" eb="7">
      <t>ド</t>
    </rPh>
    <phoneticPr fontId="23"/>
  </si>
  <si>
    <t>応急対応(対応者と具体的内容）</t>
    <rPh sb="5" eb="8">
      <t>タイオウシャ</t>
    </rPh>
    <rPh sb="9" eb="12">
      <t>グタイテキ</t>
    </rPh>
    <rPh sb="12" eb="14">
      <t>ナイヨウ</t>
    </rPh>
    <phoneticPr fontId="1"/>
  </si>
  <si>
    <t>全層雪崩のため、上部に積雪がなくなったことによる。</t>
  </si>
  <si>
    <t>道路管理者が除雪のうえトンパックを設置</t>
    <rPh sb="0" eb="2">
      <t>ドウロ</t>
    </rPh>
    <rPh sb="2" eb="5">
      <t>カンリシャ</t>
    </rPh>
    <rPh sb="6" eb="8">
      <t>ジョセツ</t>
    </rPh>
    <rPh sb="17" eb="19">
      <t>セッチ</t>
    </rPh>
    <phoneticPr fontId="37"/>
  </si>
  <si>
    <t>確認中</t>
    <rPh sb="0" eb="3">
      <t>カクニンチュウ</t>
    </rPh>
    <phoneticPr fontId="1"/>
  </si>
  <si>
    <t>晴</t>
    <rPh sb="0" eb="1">
      <t>ハレ</t>
    </rPh>
    <phoneticPr fontId="37"/>
  </si>
  <si>
    <t>霞ヶ関</t>
    <rPh sb="0" eb="3">
      <t>カスミガセキ</t>
    </rPh>
    <phoneticPr fontId="37"/>
  </si>
  <si>
    <t>北</t>
    <rPh sb="0" eb="1">
      <t>キタ</t>
    </rPh>
    <phoneticPr fontId="37"/>
  </si>
  <si>
    <t>草地、低木</t>
  </si>
  <si>
    <t>構築済み（県、村、町内会）</t>
    <rPh sb="0" eb="2">
      <t>コウチク</t>
    </rPh>
    <rPh sb="2" eb="3">
      <t>ズ</t>
    </rPh>
    <rPh sb="5" eb="6">
      <t>ケン</t>
    </rPh>
    <rPh sb="7" eb="8">
      <t>ムラ</t>
    </rPh>
    <rPh sb="9" eb="12">
      <t>チョウナイカイ</t>
    </rPh>
    <phoneticPr fontId="37"/>
  </si>
  <si>
    <t>通行止め（1日9時～）</t>
    <rPh sb="0" eb="2">
      <t>ツウコウ</t>
    </rPh>
    <rPh sb="2" eb="3">
      <t>ド</t>
    </rPh>
    <rPh sb="6" eb="7">
      <t>ニチ</t>
    </rPh>
    <rPh sb="8" eb="9">
      <t>ジ</t>
    </rPh>
    <phoneticPr fontId="37"/>
  </si>
  <si>
    <t>道路管理者による啓開後に交通解放予定</t>
    <rPh sb="0" eb="2">
      <t>ドウロ</t>
    </rPh>
    <rPh sb="2" eb="5">
      <t>カンリシャ</t>
    </rPh>
    <rPh sb="8" eb="10">
      <t>ケイカイ</t>
    </rPh>
    <rPh sb="10" eb="11">
      <t>ゴ</t>
    </rPh>
    <rPh sb="12" eb="14">
      <t>コウツウ</t>
    </rPh>
    <rPh sb="14" eb="16">
      <t>カイホウ</t>
    </rPh>
    <rPh sb="16" eb="18">
      <t>ヨテイ</t>
    </rPh>
    <phoneticPr fontId="37"/>
  </si>
  <si>
    <t>↑入力</t>
    <rPh sb="1" eb="3">
      <t>ニュウリョク</t>
    </rPh>
    <phoneticPr fontId="23"/>
  </si>
  <si>
    <t>鳥獣保護区域</t>
    <rPh sb="0" eb="2">
      <t>チョウジュウ</t>
    </rPh>
    <rPh sb="2" eb="4">
      <t>ホゴ</t>
    </rPh>
    <rPh sb="4" eb="6">
      <t>クイキ</t>
    </rPh>
    <phoneticPr fontId="4"/>
  </si>
  <si>
    <t>↑選択＆入力</t>
    <rPh sb="1" eb="3">
      <t>センタク</t>
    </rPh>
    <rPh sb="4" eb="6">
      <t>ニュウリョク</t>
    </rPh>
    <phoneticPr fontId="23"/>
  </si>
  <si>
    <t>（１）雪崩危険箇所（準ずる斜面を含む）内で、被害の有無にかかわらず雪崩が発生したことを確認した場合。</t>
    <phoneticPr fontId="1"/>
  </si>
  <si>
    <t>（２）雪崩危険箇所（準ずる斜面を含む）外で、下記の情報を確認した場合。</t>
    <phoneticPr fontId="1"/>
  </si>
  <si>
    <t>（３）テレビや新聞等により雪崩に関連した災害報道があった場合。</t>
    <phoneticPr fontId="1"/>
  </si>
  <si>
    <t>ⅰ．人的・人家等に被害が生じた場合。</t>
    <phoneticPr fontId="1"/>
  </si>
  <si>
    <t>ⅱ．人的・人家等に被害が生じるおそれがある場合（スラッシュ雪崩及び多量の
雪が渓流、または河川に流れ込み下流域等に被害を及ぼすおそれがある
場合を含む）。</t>
    <phoneticPr fontId="1"/>
  </si>
  <si>
    <t>ⅲ．雪崩に関連した事故が発生した場合。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</si>
</sst>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0.0"/>
    <numFmt numFmtId="177" formatCode="h&quot;時&quot;mm&quot;分&quot;;@"/>
    <numFmt numFmtId="178" formatCode="[$-F800]dddd\,\ mmmm\ dd\,\ yyyy"/>
    <numFmt numFmtId="179" formatCode="0_);[Red]&quot;¥&quot;\!\(0&quot;¥&quot;\!\)"/>
    <numFmt numFmtId="180" formatCode="#,##0_);[Red]\(#,##0\)"/>
    <numFmt numFmtId="181" formatCode="m&quot;月&quot;d&quot;日&quot;;@"/>
    <numFmt numFmtId="182" formatCode="0.00_);[Red]\(0.00\)"/>
    <numFmt numFmtId="183" formatCode="General&quot;ｍ&quot;"/>
    <numFmt numFmtId="184" formatCode="General&quot;ha&quot;"/>
    <numFmt numFmtId="185" formatCode="General&quot;mm&quot;"/>
    <numFmt numFmtId="186" formatCode="General&quot;mm/24hr&quot;"/>
    <numFmt numFmtId="187" formatCode="General&quot;世&quot;&quot;帯&quot;"/>
    <numFmt numFmtId="188" formatCode="General&quot;名&quot;"/>
    <numFmt numFmtId="189" formatCode="h:mm;@"/>
    <numFmt numFmtId="190" formatCode="#,##0_ "/>
    <numFmt numFmtId="191" formatCode="General&quot;cm&quot;"/>
    <numFmt numFmtId="192" formatCode="General&quot;戸&quot;"/>
    <numFmt numFmtId="193" formatCode="0_);[Red]\(0\)"/>
    <numFmt numFmtId="194" formatCode="General&quot;km&quot;"/>
    <numFmt numFmtId="195" formatCode="#,##0.000000_);[Red]\(#,##0.000000\)"/>
    <numFmt numFmtId="196" formatCode="0.000000_);[Red]&quot;¥&quot;\!\(0.000000&quot;¥&quot;\!\)"/>
    <numFmt numFmtId="197" formatCode="0.000000"/>
    <numFmt numFmtId="198" formatCode="m/d;@"/>
    <numFmt numFmtId="199" formatCode="0_ "/>
    <numFmt numFmtId="200" formatCode="General&quot;m&quot;"/>
    <numFmt numFmtId="201" formatCode="&quot;≪&quot;0&quot;≫&quot;"/>
    <numFmt numFmtId="202" formatCode="&quot;＜&quot;0&quot;＞&quot;"/>
  </numFmts>
  <fonts count="63" x14ac:knownFonts="1">
    <font>
      <sz val="11"/>
      <color theme="1"/>
      <name val="ＭＳ Ｐゴシック"/>
    </font>
    <font>
      <sz val="6"/>
      <name val="ＭＳ Ｐゴシック"/>
      <family val="3"/>
      <charset val="128"/>
    </font>
    <font>
      <sz val="11"/>
      <color theme="1"/>
      <name val="ＭＳ Ｐゴシック"/>
      <family val="3"/>
      <charset val="128"/>
    </font>
    <font>
      <sz val="11"/>
      <color theme="1"/>
      <name val="ＭＳ Ｐゴシック"/>
      <family val="3"/>
      <charset val="128"/>
    </font>
    <font>
      <sz val="11"/>
      <name val="ＭＳ Ｐゴシック"/>
      <family val="3"/>
      <charset val="128"/>
    </font>
    <font>
      <sz val="9"/>
      <name val="ＭＳ 明朝"/>
      <family val="1"/>
      <charset val="128"/>
    </font>
    <font>
      <sz val="11"/>
      <name val="ＭＳ 明朝"/>
      <family val="1"/>
      <charset val="128"/>
    </font>
    <font>
      <b/>
      <sz val="14"/>
      <name val="Arial"/>
      <family val="2"/>
    </font>
    <font>
      <sz val="8"/>
      <name val="ＭＳ 明朝"/>
      <family val="1"/>
      <charset val="128"/>
    </font>
    <font>
      <sz val="10"/>
      <name val="ＭＳ 明朝"/>
      <family val="1"/>
      <charset val="128"/>
    </font>
    <font>
      <sz val="8"/>
      <color theme="1"/>
      <name val="ＭＳ 明朝"/>
      <family val="1"/>
      <charset val="128"/>
    </font>
    <font>
      <sz val="12"/>
      <color theme="1"/>
      <name val="ＭＳ 明朝"/>
      <family val="1"/>
      <charset val="128"/>
    </font>
    <font>
      <sz val="6"/>
      <color theme="1"/>
      <name val="ＭＳ 明朝"/>
      <family val="1"/>
      <charset val="128"/>
    </font>
    <font>
      <sz val="9"/>
      <color theme="1"/>
      <name val="ＭＳ 明朝"/>
      <family val="1"/>
      <charset val="128"/>
    </font>
    <font>
      <sz val="7.5"/>
      <color theme="1"/>
      <name val="ＭＳ 明朝"/>
      <family val="1"/>
      <charset val="128"/>
    </font>
    <font>
      <sz val="11"/>
      <color theme="1"/>
      <name val="ＭＳ 明朝"/>
      <family val="1"/>
      <charset val="128"/>
    </font>
    <font>
      <vertAlign val="superscript"/>
      <sz val="8"/>
      <color theme="1"/>
      <name val="ＭＳ 明朝"/>
      <family val="1"/>
      <charset val="128"/>
    </font>
    <font>
      <sz val="8"/>
      <color theme="1"/>
      <name val="ＭＳ Ｐゴシック"/>
      <family val="3"/>
      <charset val="128"/>
    </font>
    <font>
      <sz val="7"/>
      <color theme="1"/>
      <name val="ＭＳ 明朝"/>
      <family val="1"/>
      <charset val="128"/>
    </font>
    <font>
      <u/>
      <sz val="8"/>
      <color theme="1"/>
      <name val="ＭＳ 明朝"/>
      <family val="1"/>
      <charset val="128"/>
    </font>
    <font>
      <sz val="8.5"/>
      <color theme="1"/>
      <name val="ＭＳ 明朝"/>
      <family val="1"/>
      <charset val="128"/>
    </font>
    <font>
      <u/>
      <sz val="9"/>
      <color theme="1"/>
      <name val="ＭＳ 明朝"/>
      <family val="1"/>
      <charset val="128"/>
    </font>
    <font>
      <sz val="10"/>
      <name val="ＭＳ ゴシック"/>
      <family val="3"/>
    </font>
    <font>
      <sz val="6"/>
      <name val="ＭＳ Ｐゴシック"/>
      <family val="3"/>
    </font>
    <font>
      <sz val="8"/>
      <name val="ＭＳ ゴシック"/>
      <family val="3"/>
    </font>
    <font>
      <sz val="8"/>
      <name val="ＭＳ ゴシック"/>
      <family val="3"/>
      <charset val="128"/>
    </font>
    <font>
      <sz val="9"/>
      <name val="ＭＳ ゴシック"/>
      <family val="3"/>
    </font>
    <font>
      <sz val="6"/>
      <name val="ＭＳ ゴシック"/>
      <family val="3"/>
    </font>
    <font>
      <sz val="11"/>
      <name val="ＭＳ ゴシック"/>
      <family val="3"/>
    </font>
    <font>
      <sz val="10"/>
      <color theme="1"/>
      <name val="ＭＳ ゴシック"/>
      <family val="3"/>
    </font>
    <font>
      <sz val="9"/>
      <color theme="1"/>
      <name val="ＭＳ ゴシック"/>
      <family val="3"/>
    </font>
    <font>
      <sz val="11"/>
      <color theme="1"/>
      <name val="ＭＳ ゴシック"/>
      <family val="3"/>
    </font>
    <font>
      <b/>
      <sz val="11"/>
      <color theme="1"/>
      <name val="ＭＳ Ｐゴシック"/>
      <family val="3"/>
      <charset val="128"/>
    </font>
    <font>
      <sz val="8"/>
      <color theme="1"/>
      <name val="ＭＳ ゴシック"/>
      <family val="3"/>
      <charset val="128"/>
    </font>
    <font>
      <sz val="8"/>
      <color theme="1"/>
      <name val="ＭＳ ゴシック"/>
      <family val="3"/>
    </font>
    <font>
      <vertAlign val="superscript"/>
      <sz val="10"/>
      <color theme="1"/>
      <name val="ＭＳ ゴシック"/>
      <family val="3"/>
      <charset val="128"/>
    </font>
    <font>
      <sz val="10"/>
      <color theme="1"/>
      <name val="ＭＳ ゴシック"/>
      <family val="3"/>
      <charset val="128"/>
    </font>
    <font>
      <sz val="6"/>
      <color theme="1"/>
      <name val="ＭＳ ゴシック"/>
      <family val="3"/>
    </font>
    <font>
      <sz val="11"/>
      <name val="ＭＳ Ｐ明朝"/>
      <family val="1"/>
      <charset val="128"/>
    </font>
    <font>
      <sz val="11"/>
      <color indexed="10"/>
      <name val="ＭＳ Ｐ明朝"/>
      <family val="1"/>
      <charset val="128"/>
    </font>
    <font>
      <sz val="11"/>
      <color theme="1"/>
      <name val="ＭＳ Ｐ明朝"/>
      <family val="1"/>
      <charset val="128"/>
    </font>
    <font>
      <sz val="11"/>
      <color rgb="FFFF0000"/>
      <name val="ＭＳ Ｐゴシック"/>
      <family val="3"/>
      <charset val="128"/>
    </font>
    <font>
      <sz val="11"/>
      <color rgb="FF0000FF"/>
      <name val="ＭＳ 明朝"/>
      <family val="1"/>
      <charset val="128"/>
    </font>
    <font>
      <sz val="11"/>
      <color rgb="FF0000FF"/>
      <name val="ＭＳ Ｐ明朝"/>
      <family val="1"/>
      <charset val="128"/>
    </font>
    <font>
      <sz val="11"/>
      <color rgb="FF0000FF"/>
      <name val="ＭＳ Ｐゴシック"/>
      <family val="3"/>
      <charset val="128"/>
    </font>
    <font>
      <sz val="9"/>
      <color rgb="FF0000FF"/>
      <name val="ＭＳ 明朝"/>
      <family val="1"/>
      <charset val="128"/>
    </font>
    <font>
      <b/>
      <sz val="18"/>
      <color theme="1"/>
      <name val="ＭＳ 明朝"/>
      <family val="1"/>
      <charset val="128"/>
    </font>
    <font>
      <b/>
      <sz val="14"/>
      <color rgb="FF0000FF"/>
      <name val="ＭＳ 明朝"/>
      <family val="1"/>
      <charset val="128"/>
    </font>
    <font>
      <sz val="8"/>
      <color rgb="FF0000FF"/>
      <name val="ＭＳ 明朝"/>
      <family val="1"/>
      <charset val="128"/>
    </font>
    <font>
      <sz val="10"/>
      <color rgb="FF0000FF"/>
      <name val="ＭＳ 明朝"/>
      <family val="1"/>
      <charset val="128"/>
    </font>
    <font>
      <sz val="6"/>
      <color rgb="FF0000FF"/>
      <name val="ＭＳ 明朝"/>
      <family val="1"/>
      <charset val="128"/>
    </font>
    <font>
      <sz val="11"/>
      <color theme="1"/>
      <name val="ＭＳ ゴシック"/>
      <family val="3"/>
      <charset val="128"/>
    </font>
    <font>
      <sz val="10"/>
      <color rgb="FFFF0000"/>
      <name val="ＭＳ ゴシック"/>
      <family val="3"/>
    </font>
    <font>
      <sz val="9"/>
      <color theme="1"/>
      <name val="ＭＳ Ｐゴシック"/>
      <family val="3"/>
      <charset val="128"/>
    </font>
    <font>
      <sz val="10"/>
      <color theme="1"/>
      <name val="ＭＳ Ｐゴシック"/>
      <family val="3"/>
      <charset val="128"/>
    </font>
    <font>
      <sz val="7"/>
      <name val="ＭＳ ゴシック"/>
      <family val="3"/>
      <charset val="128"/>
    </font>
    <font>
      <sz val="11"/>
      <color rgb="FFFF0000"/>
      <name val="ＭＳ Ｐ明朝"/>
      <family val="1"/>
      <charset val="128"/>
    </font>
    <font>
      <sz val="6"/>
      <name val="ＭＳ Ｐゴシック"/>
      <family val="2"/>
      <charset val="128"/>
      <scheme val="minor"/>
    </font>
    <font>
      <sz val="10"/>
      <color theme="1"/>
      <name val="ＭＳ Ｐ明朝"/>
      <family val="1"/>
      <charset val="128"/>
    </font>
    <font>
      <sz val="10"/>
      <name val="ＭＳ ゴシック"/>
      <family val="3"/>
      <charset val="128"/>
    </font>
    <font>
      <sz val="11"/>
      <name val="ＭＳ ゴシック"/>
      <family val="3"/>
      <charset val="128"/>
    </font>
    <font>
      <b/>
      <sz val="16"/>
      <color rgb="FF0000FF"/>
      <name val="ＭＳ Ｐゴシック"/>
      <family val="3"/>
      <charset val="128"/>
      <scheme val="minor"/>
    </font>
    <font>
      <b/>
      <sz val="16"/>
      <color rgb="FF0000FF"/>
      <name val="ＭＳ Ｐゴシック"/>
      <family val="3"/>
      <charset val="128"/>
    </font>
  </fonts>
  <fills count="13">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9CCFF"/>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79998168889431442"/>
        <bgColor indexed="64"/>
      </patternFill>
    </fill>
    <fill>
      <patternFill patternType="solid">
        <fgColor rgb="FF92D050"/>
        <bgColor indexed="64"/>
      </patternFill>
    </fill>
  </fills>
  <borders count="30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bottom/>
      <diagonal/>
    </border>
    <border>
      <left style="thin">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double">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double">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medium">
        <color indexed="64"/>
      </bottom>
      <diagonal/>
    </border>
    <border>
      <left style="hair">
        <color indexed="64"/>
      </left>
      <right style="medium">
        <color indexed="64"/>
      </right>
      <top style="double">
        <color indexed="64"/>
      </top>
      <bottom style="hair">
        <color indexed="64"/>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bottom style="medium">
        <color auto="1"/>
      </bottom>
      <diagonal/>
    </border>
    <border>
      <left/>
      <right style="medium">
        <color auto="1"/>
      </right>
      <top style="medium">
        <color auto="1"/>
      </top>
      <bottom style="double">
        <color auto="1"/>
      </bottom>
      <diagonal/>
    </border>
    <border>
      <left/>
      <right style="medium">
        <color auto="1"/>
      </right>
      <top style="double">
        <color indexed="64"/>
      </top>
      <bottom style="thin">
        <color indexed="64"/>
      </bottom>
      <diagonal/>
    </border>
    <border>
      <left style="thin">
        <color indexed="64"/>
      </left>
      <right/>
      <top style="double">
        <color indexed="64"/>
      </top>
      <bottom/>
      <diagonal/>
    </border>
    <border>
      <left/>
      <right/>
      <top style="medium">
        <color auto="1"/>
      </top>
      <bottom/>
      <diagonal/>
    </border>
    <border>
      <left/>
      <right/>
      <top style="double">
        <color indexed="64"/>
      </top>
      <bottom/>
      <diagonal/>
    </border>
    <border>
      <left style="hair">
        <color indexed="64"/>
      </left>
      <right/>
      <top style="medium">
        <color indexed="64"/>
      </top>
      <bottom/>
      <diagonal/>
    </border>
    <border>
      <left style="hair">
        <color indexed="64"/>
      </left>
      <right/>
      <top style="double">
        <color indexed="64"/>
      </top>
      <bottom style="hair">
        <color indexed="64"/>
      </bottom>
      <diagonal/>
    </border>
    <border>
      <left style="hair">
        <color auto="1"/>
      </left>
      <right/>
      <top style="hair">
        <color auto="1"/>
      </top>
      <bottom style="medium">
        <color auto="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auto="1"/>
      </left>
      <right style="hair">
        <color auto="1"/>
      </right>
      <top style="hair">
        <color auto="1"/>
      </top>
      <bottom style="hair">
        <color auto="1"/>
      </bottom>
      <diagonal/>
    </border>
    <border>
      <left style="medium">
        <color auto="1"/>
      </left>
      <right style="hair">
        <color auto="1"/>
      </right>
      <top style="medium">
        <color auto="1"/>
      </top>
      <bottom/>
      <diagonal/>
    </border>
    <border>
      <left style="medium">
        <color auto="1"/>
      </left>
      <right style="hair">
        <color auto="1"/>
      </right>
      <top style="double">
        <color auto="1"/>
      </top>
      <bottom style="hair">
        <color indexed="64"/>
      </bottom>
      <diagonal/>
    </border>
    <border>
      <left style="medium">
        <color auto="1"/>
      </left>
      <right style="medium">
        <color auto="1"/>
      </right>
      <top style="medium">
        <color auto="1"/>
      </top>
      <bottom style="double">
        <color auto="1"/>
      </bottom>
      <diagonal/>
    </border>
    <border>
      <left style="medium">
        <color auto="1"/>
      </left>
      <right style="medium">
        <color auto="1"/>
      </right>
      <top style="double">
        <color auto="1"/>
      </top>
      <bottom style="medium">
        <color auto="1"/>
      </bottom>
      <diagonal/>
    </border>
    <border>
      <left style="medium">
        <color auto="1"/>
      </left>
      <right style="hair">
        <color auto="1"/>
      </right>
      <top/>
      <bottom style="hair">
        <color auto="1"/>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auto="1"/>
      </left>
      <right style="hair">
        <color auto="1"/>
      </right>
      <top style="thin">
        <color auto="1"/>
      </top>
      <bottom style="hair">
        <color auto="1"/>
      </bottom>
      <diagonal/>
    </border>
    <border>
      <left style="thin">
        <color indexed="64"/>
      </left>
      <right style="hair">
        <color indexed="64"/>
      </right>
      <top style="thin">
        <color auto="1"/>
      </top>
      <bottom style="hair">
        <color auto="1"/>
      </bottom>
      <diagonal/>
    </border>
    <border>
      <left style="hair">
        <color indexed="64"/>
      </left>
      <right style="medium">
        <color indexed="64"/>
      </right>
      <top style="thin">
        <color auto="1"/>
      </top>
      <bottom style="hair">
        <color auto="1"/>
      </bottom>
      <diagonal/>
    </border>
    <border>
      <left style="medium">
        <color auto="1"/>
      </left>
      <right style="hair">
        <color auto="1"/>
      </right>
      <top style="hair">
        <color auto="1"/>
      </top>
      <bottom style="thin">
        <color auto="1"/>
      </bottom>
      <diagonal/>
    </border>
    <border>
      <left style="thin">
        <color indexed="64"/>
      </left>
      <right style="hair">
        <color indexed="64"/>
      </right>
      <top style="hair">
        <color auto="1"/>
      </top>
      <bottom style="thin">
        <color auto="1"/>
      </bottom>
      <diagonal/>
    </border>
    <border>
      <left style="hair">
        <color indexed="64"/>
      </left>
      <right style="medium">
        <color indexed="64"/>
      </right>
      <top style="hair">
        <color auto="1"/>
      </top>
      <bottom style="thin">
        <color auto="1"/>
      </bottom>
      <diagonal/>
    </border>
    <border>
      <left style="medium">
        <color auto="1"/>
      </left>
      <right style="hair">
        <color auto="1"/>
      </right>
      <top style="hair">
        <color auto="1"/>
      </top>
      <bottom/>
      <diagonal/>
    </border>
    <border>
      <left style="medium">
        <color auto="1"/>
      </left>
      <right style="hair">
        <color auto="1"/>
      </right>
      <top/>
      <bottom style="medium">
        <color auto="1"/>
      </bottom>
      <diagonal/>
    </border>
    <border>
      <left style="hair">
        <color auto="1"/>
      </left>
      <right/>
      <top/>
      <bottom style="medium">
        <color auto="1"/>
      </bottom>
      <diagonal/>
    </border>
    <border>
      <left style="hair">
        <color auto="1"/>
      </left>
      <right/>
      <top style="medium">
        <color auto="1"/>
      </top>
      <bottom style="hair">
        <color auto="1"/>
      </bottom>
      <diagonal/>
    </border>
    <border>
      <left style="thin">
        <color auto="1"/>
      </left>
      <right/>
      <top style="hair">
        <color auto="1"/>
      </top>
      <bottom style="medium">
        <color auto="1"/>
      </bottom>
      <diagonal/>
    </border>
    <border>
      <left style="thin">
        <color auto="1"/>
      </left>
      <right/>
      <top style="medium">
        <color auto="1"/>
      </top>
      <bottom style="hair">
        <color auto="1"/>
      </bottom>
      <diagonal/>
    </border>
    <border diagonalDown="1">
      <left style="thin">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theme="1"/>
      </left>
      <right style="hair">
        <color theme="1"/>
      </right>
      <top style="hair">
        <color theme="1"/>
      </top>
      <bottom style="hair">
        <color indexed="64"/>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style="hair">
        <color indexed="64"/>
      </top>
      <bottom style="hair">
        <color indexed="64"/>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right style="hair">
        <color theme="1"/>
      </right>
      <top style="hair">
        <color theme="1"/>
      </top>
      <bottom style="hair">
        <color indexed="64"/>
      </bottom>
      <diagonal/>
    </border>
    <border>
      <left/>
      <right style="hair">
        <color theme="1"/>
      </right>
      <top style="hair">
        <color indexed="64"/>
      </top>
      <bottom/>
      <diagonal/>
    </border>
    <border>
      <left/>
      <right style="hair">
        <color theme="1"/>
      </right>
      <top/>
      <bottom/>
      <diagonal/>
    </border>
    <border>
      <left/>
      <right style="hair">
        <color theme="1"/>
      </right>
      <top/>
      <bottom style="hair">
        <color indexed="64"/>
      </bottom>
      <diagonal/>
    </border>
    <border>
      <left/>
      <right style="hair">
        <color theme="1"/>
      </right>
      <top/>
      <bottom style="hair">
        <color theme="1"/>
      </bottom>
      <diagonal/>
    </border>
    <border>
      <left style="medium">
        <color rgb="FFFF0000"/>
      </left>
      <right style="hair">
        <color theme="1"/>
      </right>
      <top style="medium">
        <color rgb="FFFF0000"/>
      </top>
      <bottom style="hair">
        <color indexed="64"/>
      </bottom>
      <diagonal/>
    </border>
    <border>
      <left style="hair">
        <color theme="1"/>
      </left>
      <right style="hair">
        <color theme="1"/>
      </right>
      <top style="medium">
        <color rgb="FFFF0000"/>
      </top>
      <bottom style="hair">
        <color indexed="64"/>
      </bottom>
      <diagonal/>
    </border>
    <border>
      <left style="hair">
        <color theme="1"/>
      </left>
      <right style="medium">
        <color rgb="FFFF0000"/>
      </right>
      <top style="medium">
        <color rgb="FFFF0000"/>
      </top>
      <bottom style="hair">
        <color indexed="64"/>
      </bottom>
      <diagonal/>
    </border>
    <border>
      <left style="medium">
        <color rgb="FFFF0000"/>
      </left>
      <right style="hair">
        <color theme="1"/>
      </right>
      <top/>
      <bottom/>
      <diagonal/>
    </border>
    <border>
      <left style="hair">
        <color theme="1"/>
      </left>
      <right style="medium">
        <color rgb="FFFF0000"/>
      </right>
      <top/>
      <bottom/>
      <diagonal/>
    </border>
    <border>
      <left style="hair">
        <color theme="1"/>
      </left>
      <right style="medium">
        <color rgb="FFFF0000"/>
      </right>
      <top style="hair">
        <color indexed="64"/>
      </top>
      <bottom/>
      <diagonal/>
    </border>
    <border>
      <left style="medium">
        <color rgb="FFFF0000"/>
      </left>
      <right style="hair">
        <color theme="1"/>
      </right>
      <top/>
      <bottom style="hair">
        <color indexed="64"/>
      </bottom>
      <diagonal/>
    </border>
    <border>
      <left style="hair">
        <color theme="1"/>
      </left>
      <right style="medium">
        <color rgb="FFFF0000"/>
      </right>
      <top/>
      <bottom style="hair">
        <color indexed="64"/>
      </bottom>
      <diagonal/>
    </border>
    <border>
      <left style="medium">
        <color rgb="FFFF0000"/>
      </left>
      <right style="hair">
        <color theme="1"/>
      </right>
      <top/>
      <bottom style="medium">
        <color rgb="FFFF0000"/>
      </bottom>
      <diagonal/>
    </border>
    <border>
      <left style="hair">
        <color theme="1"/>
      </left>
      <right style="hair">
        <color theme="1"/>
      </right>
      <top/>
      <bottom style="medium">
        <color rgb="FFFF0000"/>
      </bottom>
      <diagonal/>
    </border>
    <border>
      <left style="hair">
        <color theme="1"/>
      </left>
      <right style="medium">
        <color rgb="FFFF0000"/>
      </right>
      <top/>
      <bottom style="medium">
        <color rgb="FFFF0000"/>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hair">
        <color theme="1"/>
      </right>
      <top style="medium">
        <color rgb="FFFF0000"/>
      </top>
      <bottom style="hair">
        <color indexed="64"/>
      </bottom>
      <diagonal/>
    </border>
    <border>
      <left style="hair">
        <color theme="1"/>
      </left>
      <right/>
      <top style="medium">
        <color rgb="FFFF0000"/>
      </top>
      <bottom style="hair">
        <color indexed="64"/>
      </bottom>
      <diagonal/>
    </border>
    <border>
      <left/>
      <right style="medium">
        <color rgb="FFFF0000"/>
      </right>
      <top style="medium">
        <color rgb="FFFF0000"/>
      </top>
      <bottom style="hair">
        <color indexed="64"/>
      </bottom>
      <diagonal/>
    </border>
    <border>
      <left style="hair">
        <color theme="1"/>
      </left>
      <right/>
      <top style="hair">
        <color indexed="64"/>
      </top>
      <bottom/>
      <diagonal/>
    </border>
    <border>
      <left style="hair">
        <color theme="1"/>
      </left>
      <right/>
      <top/>
      <bottom style="hair">
        <color indexed="64"/>
      </bottom>
      <diagonal/>
    </border>
    <border>
      <left/>
      <right style="hair">
        <color theme="1"/>
      </right>
      <top style="hair">
        <color theme="1"/>
      </top>
      <bottom/>
      <diagonal/>
    </border>
    <border>
      <left/>
      <right style="hair">
        <color indexed="64"/>
      </right>
      <top style="hair">
        <color indexed="64"/>
      </top>
      <bottom style="hair">
        <color indexed="64"/>
      </bottom>
      <diagonal/>
    </border>
    <border>
      <left style="medium">
        <color rgb="FFFF0000"/>
      </left>
      <right style="hair">
        <color indexed="64"/>
      </right>
      <top style="hair">
        <color indexed="64"/>
      </top>
      <bottom/>
      <diagonal/>
    </border>
    <border>
      <left style="hair">
        <color indexed="64"/>
      </left>
      <right style="hair">
        <color indexed="64"/>
      </right>
      <top style="hair">
        <color indexed="64"/>
      </top>
      <bottom/>
      <diagonal/>
    </border>
    <border>
      <left style="medium">
        <color rgb="FFFF0000"/>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right style="hair">
        <color indexed="64"/>
      </right>
      <top/>
      <bottom style="thin">
        <color indexed="64"/>
      </bottom>
      <diagonal/>
    </border>
    <border>
      <left style="hair">
        <color theme="1"/>
      </left>
      <right/>
      <top style="hair">
        <color theme="1"/>
      </top>
      <bottom style="hair">
        <color indexed="64"/>
      </bottom>
      <diagonal/>
    </border>
    <border>
      <left/>
      <right/>
      <top style="hair">
        <color theme="1"/>
      </top>
      <bottom style="hair">
        <color indexed="64"/>
      </bottom>
      <diagonal/>
    </border>
    <border>
      <left style="hair">
        <color theme="1"/>
      </left>
      <right/>
      <top style="hair">
        <color theme="1"/>
      </top>
      <bottom/>
      <diagonal/>
    </border>
    <border>
      <left style="medium">
        <color rgb="FFFF0000"/>
      </left>
      <right style="hair">
        <color indexed="64"/>
      </right>
      <top/>
      <bottom/>
      <diagonal/>
    </border>
    <border>
      <left style="hair">
        <color indexed="64"/>
      </left>
      <right style="medium">
        <color rgb="FFFF0000"/>
      </right>
      <top/>
      <bottom/>
      <diagonal/>
    </border>
    <border>
      <left style="hair">
        <color indexed="64"/>
      </left>
      <right style="medium">
        <color rgb="FFFF0000"/>
      </right>
      <top/>
      <bottom style="hair">
        <color indexed="64"/>
      </bottom>
      <diagonal/>
    </border>
    <border>
      <left style="medium">
        <color rgb="FFFF0000"/>
      </left>
      <right style="hair">
        <color indexed="64"/>
      </right>
      <top/>
      <bottom style="medium">
        <color rgb="FFFF0000"/>
      </bottom>
      <diagonal/>
    </border>
    <border>
      <left style="hair">
        <color theme="1"/>
      </left>
      <right style="medium">
        <color rgb="FFFF0000"/>
      </right>
      <top style="hair">
        <color indexed="64"/>
      </top>
      <bottom style="hair">
        <color indexed="64"/>
      </bottom>
      <diagonal/>
    </border>
    <border diagonalDown="1">
      <left style="medium">
        <color rgb="FFFF0000"/>
      </left>
      <right style="hair">
        <color theme="1"/>
      </right>
      <top/>
      <bottom style="medium">
        <color rgb="FFFF0000"/>
      </bottom>
      <diagonal style="thin">
        <color indexed="64"/>
      </diagonal>
    </border>
    <border>
      <left/>
      <right style="thin">
        <color theme="1"/>
      </right>
      <top style="thin">
        <color indexed="64"/>
      </top>
      <bottom style="thin">
        <color indexed="64"/>
      </bottom>
      <diagonal/>
    </border>
    <border diagonalDown="1">
      <left style="hair">
        <color theme="1"/>
      </left>
      <right style="hair">
        <color theme="1"/>
      </right>
      <top/>
      <bottom style="hair">
        <color theme="1"/>
      </bottom>
      <diagonal style="thin">
        <color theme="1"/>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theme="1"/>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theme="1"/>
      </left>
      <right style="thin">
        <color indexed="64"/>
      </right>
      <top style="thin">
        <color theme="1"/>
      </top>
      <bottom style="hair">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style="thin">
        <color indexed="64"/>
      </right>
      <top style="thin">
        <color theme="1"/>
      </top>
      <bottom style="hair">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hair">
        <color indexed="64"/>
      </bottom>
      <diagonal/>
    </border>
    <border>
      <left/>
      <right/>
      <top style="thin">
        <color theme="1"/>
      </top>
      <bottom style="hair">
        <color indexed="64"/>
      </bottom>
      <diagonal/>
    </border>
    <border>
      <left/>
      <right style="thin">
        <color theme="1"/>
      </right>
      <top style="thin">
        <color theme="1"/>
      </top>
      <bottom style="hair">
        <color indexed="64"/>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indexed="64"/>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right style="thin">
        <color theme="1"/>
      </right>
      <top style="thin">
        <color indexed="64"/>
      </top>
      <bottom style="thin">
        <color theme="1"/>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hair">
        <color indexed="64"/>
      </right>
      <top style="hair">
        <color indexed="64"/>
      </top>
      <bottom style="thin">
        <color theme="1"/>
      </bottom>
      <diagonal/>
    </border>
    <border>
      <left style="hair">
        <color indexed="64"/>
      </left>
      <right style="thin">
        <color theme="1"/>
      </right>
      <top style="hair">
        <color indexed="64"/>
      </top>
      <bottom style="thin">
        <color theme="1"/>
      </bottom>
      <diagonal/>
    </border>
    <border>
      <left style="medium">
        <color indexed="64"/>
      </left>
      <right style="medium">
        <color indexed="64"/>
      </right>
      <top/>
      <bottom style="medium">
        <color indexed="64"/>
      </bottom>
      <diagonal/>
    </border>
    <border>
      <left/>
      <right/>
      <top style="hair">
        <color theme="1"/>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theme="1"/>
      </left>
      <right/>
      <top style="hair">
        <color indexed="64"/>
      </top>
      <bottom style="hair">
        <color theme="1"/>
      </bottom>
      <diagonal/>
    </border>
    <border>
      <left/>
      <right style="hair">
        <color theme="1"/>
      </right>
      <top style="hair">
        <color indexed="64"/>
      </top>
      <bottom style="hair">
        <color theme="1"/>
      </bottom>
      <diagonal/>
    </border>
    <border>
      <left style="medium">
        <color auto="1"/>
      </left>
      <right style="hair">
        <color auto="1"/>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hair">
        <color auto="1"/>
      </right>
      <top/>
      <bottom style="thin">
        <color indexed="64"/>
      </bottom>
      <diagonal/>
    </border>
    <border>
      <left/>
      <right style="medium">
        <color auto="1"/>
      </right>
      <top/>
      <bottom style="thin">
        <color indexed="64"/>
      </bottom>
      <diagonal/>
    </border>
    <border>
      <left/>
      <right style="medium">
        <color indexed="64"/>
      </right>
      <top/>
      <bottom style="medium">
        <color indexed="64"/>
      </bottom>
      <diagonal/>
    </border>
    <border>
      <left/>
      <right/>
      <top style="hair">
        <color theme="1"/>
      </top>
      <bottom style="medium">
        <color indexed="64"/>
      </bottom>
      <diagonal/>
    </border>
    <border>
      <left/>
      <right style="medium">
        <color auto="1"/>
      </right>
      <top/>
      <bottom/>
      <diagonal/>
    </border>
    <border>
      <left/>
      <right/>
      <top style="hair">
        <color indexed="64"/>
      </top>
      <bottom style="hair">
        <color theme="1"/>
      </bottom>
      <diagonal/>
    </border>
    <border>
      <left style="hair">
        <color theme="1"/>
      </left>
      <right/>
      <top/>
      <bottom style="hair">
        <color theme="1"/>
      </bottom>
      <diagonal/>
    </border>
    <border>
      <left/>
      <right/>
      <top/>
      <bottom style="hair">
        <color theme="1"/>
      </bottom>
      <diagonal/>
    </border>
    <border>
      <left style="hair">
        <color theme="1"/>
      </left>
      <right/>
      <top style="hair">
        <color indexed="64"/>
      </top>
      <bottom style="hair">
        <color indexed="64"/>
      </bottom>
      <diagonal/>
    </border>
    <border>
      <left/>
      <right style="hair">
        <color theme="1"/>
      </right>
      <top style="hair">
        <color indexed="64"/>
      </top>
      <bottom style="hair">
        <color indexed="64"/>
      </bottom>
      <diagonal/>
    </border>
    <border>
      <left style="hair">
        <color theme="1"/>
      </left>
      <right style="hair">
        <color indexed="64"/>
      </right>
      <top style="hair">
        <color indexed="64"/>
      </top>
      <bottom/>
      <diagonal/>
    </border>
    <border>
      <left style="medium">
        <color rgb="FFFF0000"/>
      </left>
      <right style="hair">
        <color theme="1"/>
      </right>
      <top style="hair">
        <color indexed="64"/>
      </top>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bottom style="hair">
        <color indexed="64"/>
      </bottom>
      <diagonal/>
    </border>
    <border>
      <left/>
      <right style="medium">
        <color rgb="FFFF0000"/>
      </right>
      <top/>
      <bottom style="hair">
        <color indexed="64"/>
      </bottom>
      <diagonal/>
    </border>
    <border>
      <left style="medium">
        <color rgb="FFFF0000"/>
      </left>
      <right/>
      <top/>
      <bottom/>
      <diagonal/>
    </border>
    <border>
      <left/>
      <right style="medium">
        <color rgb="FFFF0000"/>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hair">
        <color indexed="64"/>
      </right>
      <top style="double">
        <color theme="1"/>
      </top>
      <bottom style="thin">
        <color theme="1"/>
      </bottom>
      <diagonal/>
    </border>
    <border>
      <left style="hair">
        <color indexed="64"/>
      </left>
      <right style="thin">
        <color theme="1"/>
      </right>
      <top style="double">
        <color indexed="64"/>
      </top>
      <bottom style="thin">
        <color indexed="64"/>
      </bottom>
      <diagonal/>
    </border>
    <border>
      <left/>
      <right style="hair">
        <color indexed="64"/>
      </right>
      <top/>
      <bottom style="thin">
        <color theme="1"/>
      </bottom>
      <diagonal/>
    </border>
    <border>
      <left style="hair">
        <color indexed="64"/>
      </left>
      <right style="thin">
        <color theme="1"/>
      </right>
      <top style="thin">
        <color indexed="64"/>
      </top>
      <bottom style="thin">
        <color indexed="64"/>
      </bottom>
      <diagonal/>
    </border>
    <border>
      <left/>
      <right style="medium">
        <color rgb="FFFF0000"/>
      </right>
      <top/>
      <bottom style="medium">
        <color rgb="FFFF0000"/>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2" fillId="0" borderId="0">
      <alignment vertical="center"/>
    </xf>
  </cellStyleXfs>
  <cellXfs count="2364">
    <xf numFmtId="0" fontId="0" fillId="0" borderId="0" xfId="0">
      <alignment vertical="center"/>
    </xf>
    <xf numFmtId="0" fontId="2" fillId="0" borderId="0" xfId="0" applyFont="1">
      <alignment vertical="center"/>
    </xf>
    <xf numFmtId="0" fontId="10" fillId="0" borderId="0" xfId="3" applyFont="1" applyFill="1" applyBorder="1" applyAlignment="1"/>
    <xf numFmtId="0" fontId="10" fillId="0" borderId="23" xfId="3" applyFont="1" applyFill="1" applyBorder="1" applyAlignment="1"/>
    <xf numFmtId="0" fontId="10" fillId="0" borderId="22" xfId="3" applyFont="1" applyFill="1" applyBorder="1" applyAlignment="1">
      <alignment horizontal="left"/>
    </xf>
    <xf numFmtId="0" fontId="10" fillId="0" borderId="2" xfId="3" applyFont="1" applyFill="1" applyBorder="1" applyAlignment="1"/>
    <xf numFmtId="0" fontId="10" fillId="0" borderId="35" xfId="3" applyFont="1" applyFill="1" applyBorder="1" applyAlignment="1"/>
    <xf numFmtId="0" fontId="10" fillId="0" borderId="34" xfId="3" applyFont="1" applyFill="1" applyBorder="1" applyAlignment="1"/>
    <xf numFmtId="0" fontId="10" fillId="0" borderId="36" xfId="3" applyFont="1" applyFill="1" applyBorder="1" applyAlignment="1">
      <alignment horizontal="left"/>
    </xf>
    <xf numFmtId="0" fontId="10" fillId="0" borderId="36" xfId="3" applyFont="1" applyFill="1" applyBorder="1" applyAlignment="1"/>
    <xf numFmtId="0" fontId="10" fillId="0" borderId="4" xfId="3" applyFont="1" applyFill="1" applyBorder="1" applyAlignment="1">
      <alignment horizontal="left"/>
    </xf>
    <xf numFmtId="0" fontId="10" fillId="0" borderId="39" xfId="3" applyFont="1" applyFill="1" applyBorder="1" applyAlignment="1">
      <alignment horizontal="left"/>
    </xf>
    <xf numFmtId="0" fontId="10" fillId="0" borderId="43" xfId="3" applyFont="1" applyFill="1" applyBorder="1" applyAlignment="1"/>
    <xf numFmtId="0" fontId="10" fillId="0" borderId="39" xfId="3" applyFont="1" applyFill="1" applyBorder="1" applyAlignment="1"/>
    <xf numFmtId="0" fontId="10" fillId="0" borderId="38" xfId="3" applyFont="1" applyFill="1" applyBorder="1" applyAlignment="1">
      <alignment horizontal="left"/>
    </xf>
    <xf numFmtId="0" fontId="10" fillId="0" borderId="1" xfId="3" applyFont="1" applyFill="1" applyBorder="1" applyAlignment="1">
      <alignment horizontal="left"/>
    </xf>
    <xf numFmtId="0" fontId="10" fillId="0" borderId="37" xfId="3" applyFont="1" applyFill="1" applyBorder="1" applyAlignment="1"/>
    <xf numFmtId="0" fontId="10" fillId="0" borderId="42" xfId="3" applyFont="1" applyFill="1" applyBorder="1" applyAlignment="1">
      <alignment vertical="center"/>
    </xf>
    <xf numFmtId="0" fontId="10" fillId="0" borderId="44" xfId="3" applyFont="1" applyFill="1" applyBorder="1" applyAlignment="1"/>
    <xf numFmtId="0" fontId="12" fillId="0" borderId="35" xfId="3" applyFont="1" applyFill="1" applyBorder="1" applyAlignment="1"/>
    <xf numFmtId="0" fontId="10" fillId="0" borderId="0" xfId="3" applyFont="1" applyFill="1"/>
    <xf numFmtId="0" fontId="10" fillId="0" borderId="0" xfId="3" applyFont="1" applyFill="1" applyAlignment="1"/>
    <xf numFmtId="0" fontId="10" fillId="0" borderId="42" xfId="3" applyFont="1" applyFill="1" applyBorder="1" applyAlignment="1">
      <alignment horizontal="center" vertical="center"/>
    </xf>
    <xf numFmtId="0" fontId="12" fillId="0" borderId="45" xfId="3" applyFont="1" applyFill="1" applyBorder="1" applyAlignment="1">
      <alignment horizontal="center" vertical="center"/>
    </xf>
    <xf numFmtId="0" fontId="13" fillId="0" borderId="0" xfId="3" applyFont="1" applyFill="1" applyAlignment="1"/>
    <xf numFmtId="0" fontId="10" fillId="0" borderId="29" xfId="3" applyFont="1" applyFill="1" applyBorder="1" applyAlignment="1"/>
    <xf numFmtId="0" fontId="22" fillId="3" borderId="56" xfId="0" applyFont="1" applyFill="1" applyBorder="1" applyAlignment="1">
      <alignment horizontal="center"/>
    </xf>
    <xf numFmtId="0" fontId="0" fillId="0" borderId="0" xfId="0" applyAlignment="1">
      <alignment horizontal="center"/>
    </xf>
    <xf numFmtId="0" fontId="22" fillId="0" borderId="56" xfId="0" applyFont="1" applyFill="1" applyBorder="1" applyAlignment="1">
      <alignment horizontal="center"/>
    </xf>
    <xf numFmtId="0" fontId="12" fillId="0" borderId="46" xfId="3" applyFont="1" applyFill="1" applyBorder="1" applyAlignment="1">
      <alignment shrinkToFit="1"/>
    </xf>
    <xf numFmtId="0" fontId="10" fillId="0" borderId="46" xfId="3" applyFont="1" applyFill="1" applyBorder="1" applyAlignment="1"/>
    <xf numFmtId="0" fontId="2" fillId="0" borderId="0" xfId="0" applyFont="1" applyAlignment="1">
      <alignment horizontal="center"/>
    </xf>
    <xf numFmtId="0" fontId="2" fillId="0" borderId="0" xfId="0" applyFont="1" applyAlignment="1">
      <alignment horizontal="center" vertical="center"/>
    </xf>
    <xf numFmtId="0" fontId="2" fillId="0" borderId="60" xfId="0" applyFont="1" applyBorder="1" applyAlignment="1">
      <alignment vertical="center" wrapText="1"/>
    </xf>
    <xf numFmtId="0" fontId="2" fillId="0" borderId="60" xfId="0" applyFont="1" applyBorder="1">
      <alignment vertical="center"/>
    </xf>
    <xf numFmtId="0" fontId="2" fillId="0" borderId="0" xfId="0" applyFont="1" applyFill="1" applyBorder="1">
      <alignment vertical="center"/>
    </xf>
    <xf numFmtId="0" fontId="2" fillId="0" borderId="0" xfId="0" applyFont="1" applyAlignment="1">
      <alignment vertical="center" shrinkToFit="1"/>
    </xf>
    <xf numFmtId="0" fontId="2" fillId="0" borderId="0" xfId="0" applyFont="1" applyFill="1" applyBorder="1" applyAlignment="1">
      <alignment horizontal="center" vertical="center"/>
    </xf>
    <xf numFmtId="0" fontId="2" fillId="2" borderId="24" xfId="0" applyFont="1" applyFill="1" applyBorder="1" applyAlignment="1">
      <alignment vertical="center" wrapText="1"/>
    </xf>
    <xf numFmtId="0" fontId="2" fillId="2" borderId="24" xfId="0" applyFont="1" applyFill="1" applyBorder="1">
      <alignment vertical="center"/>
    </xf>
    <xf numFmtId="0" fontId="2" fillId="3" borderId="58" xfId="0" applyFont="1" applyFill="1" applyBorder="1">
      <alignment vertical="center"/>
    </xf>
    <xf numFmtId="0" fontId="0" fillId="3" borderId="61" xfId="0" applyFill="1" applyBorder="1">
      <alignment vertical="center"/>
    </xf>
    <xf numFmtId="0" fontId="2" fillId="3" borderId="59" xfId="0" applyFont="1" applyFill="1" applyBorder="1">
      <alignment vertical="center"/>
    </xf>
    <xf numFmtId="0" fontId="0" fillId="3" borderId="62" xfId="0" applyFill="1" applyBorder="1">
      <alignment vertical="center"/>
    </xf>
    <xf numFmtId="0" fontId="0" fillId="3" borderId="66" xfId="0" applyFill="1" applyBorder="1">
      <alignment vertical="center"/>
    </xf>
    <xf numFmtId="0" fontId="0" fillId="3" borderId="68" xfId="0" applyFill="1" applyBorder="1">
      <alignment vertical="center"/>
    </xf>
    <xf numFmtId="0" fontId="2" fillId="3" borderId="71" xfId="0" applyFont="1" applyFill="1" applyBorder="1">
      <alignment vertical="center"/>
    </xf>
    <xf numFmtId="0" fontId="0" fillId="3" borderId="72" xfId="0" applyFill="1" applyBorder="1">
      <alignment vertical="center"/>
    </xf>
    <xf numFmtId="0" fontId="0" fillId="3" borderId="73" xfId="0" applyFill="1" applyBorder="1">
      <alignment vertical="center"/>
    </xf>
    <xf numFmtId="0" fontId="2" fillId="3" borderId="76"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78" xfId="0" applyFont="1" applyFill="1" applyBorder="1" applyAlignment="1">
      <alignment horizontal="center" vertical="center"/>
    </xf>
    <xf numFmtId="0" fontId="2" fillId="3" borderId="81" xfId="0" applyFont="1" applyFill="1" applyBorder="1">
      <alignment vertical="center"/>
    </xf>
    <xf numFmtId="0" fontId="0" fillId="3" borderId="82" xfId="0" applyFill="1" applyBorder="1">
      <alignment vertical="center"/>
    </xf>
    <xf numFmtId="0" fontId="0" fillId="3" borderId="83" xfId="0" applyFill="1" applyBorder="1">
      <alignment vertical="center"/>
    </xf>
    <xf numFmtId="0" fontId="2" fillId="5" borderId="42" xfId="0" applyFont="1" applyFill="1" applyBorder="1" applyAlignment="1">
      <alignment horizontal="center" vertical="center"/>
    </xf>
    <xf numFmtId="0" fontId="0" fillId="5" borderId="42" xfId="0"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88" xfId="0" applyFont="1" applyFill="1" applyBorder="1" applyAlignment="1">
      <alignment horizontal="center" vertical="center"/>
    </xf>
    <xf numFmtId="0" fontId="2" fillId="2" borderId="69" xfId="0" applyFont="1" applyFill="1" applyBorder="1" applyAlignment="1">
      <alignment horizontal="right" vertical="center"/>
    </xf>
    <xf numFmtId="0" fontId="0" fillId="2" borderId="70" xfId="0" applyFill="1" applyBorder="1" applyAlignment="1">
      <alignment horizontal="right" vertical="center"/>
    </xf>
    <xf numFmtId="0" fontId="2" fillId="2" borderId="86" xfId="0" applyFont="1" applyFill="1" applyBorder="1" applyAlignment="1">
      <alignment horizontal="right" vertical="center"/>
    </xf>
    <xf numFmtId="0" fontId="2" fillId="0" borderId="25" xfId="0" applyFont="1" applyBorder="1" applyAlignment="1">
      <alignment horizontal="center" vertical="center"/>
    </xf>
    <xf numFmtId="0" fontId="2" fillId="0" borderId="80" xfId="0" applyFont="1" applyBorder="1" applyAlignment="1">
      <alignment horizontal="center" vertical="center" shrinkToFit="1"/>
    </xf>
    <xf numFmtId="0" fontId="2" fillId="2" borderId="91" xfId="0" applyFont="1" applyFill="1" applyBorder="1" applyAlignment="1">
      <alignment vertical="center" shrinkToFit="1"/>
    </xf>
    <xf numFmtId="0" fontId="2" fillId="2" borderId="99" xfId="0" applyFont="1" applyFill="1" applyBorder="1" applyAlignment="1">
      <alignment horizontal="center" vertical="center" shrinkToFit="1"/>
    </xf>
    <xf numFmtId="0" fontId="2" fillId="2" borderId="100" xfId="0" applyFont="1" applyFill="1" applyBorder="1" applyAlignment="1">
      <alignment horizontal="center" vertical="center" shrinkToFit="1"/>
    </xf>
    <xf numFmtId="0" fontId="0" fillId="2" borderId="92" xfId="0" applyFill="1" applyBorder="1">
      <alignment vertical="center"/>
    </xf>
    <xf numFmtId="0" fontId="0" fillId="2" borderId="101" xfId="0" applyFill="1" applyBorder="1">
      <alignment vertical="center"/>
    </xf>
    <xf numFmtId="0" fontId="0" fillId="2" borderId="93" xfId="0" applyFill="1" applyBorder="1" applyAlignment="1">
      <alignment horizontal="center" vertical="center"/>
    </xf>
    <xf numFmtId="0" fontId="2" fillId="8" borderId="64" xfId="0" applyFont="1" applyFill="1" applyBorder="1">
      <alignment vertical="center"/>
    </xf>
    <xf numFmtId="0" fontId="2" fillId="8" borderId="84" xfId="0" applyFont="1" applyFill="1" applyBorder="1" applyAlignment="1">
      <alignment horizontal="right" vertical="center"/>
    </xf>
    <xf numFmtId="0" fontId="2" fillId="8" borderId="65" xfId="0" applyFont="1" applyFill="1" applyBorder="1">
      <alignment vertical="center"/>
    </xf>
    <xf numFmtId="187" fontId="0" fillId="8" borderId="85" xfId="0" applyNumberFormat="1" applyFill="1" applyBorder="1" applyAlignment="1">
      <alignment horizontal="right" vertical="center"/>
    </xf>
    <xf numFmtId="188" fontId="0" fillId="8" borderId="85" xfId="0" applyNumberFormat="1" applyFill="1" applyBorder="1" applyAlignment="1">
      <alignment horizontal="right" vertical="center"/>
    </xf>
    <xf numFmtId="0" fontId="2" fillId="8" borderId="85" xfId="0" applyFont="1" applyFill="1" applyBorder="1" applyAlignment="1">
      <alignment horizontal="right" vertical="center"/>
    </xf>
    <xf numFmtId="20" fontId="2" fillId="8" borderId="85" xfId="0" applyNumberFormat="1" applyFont="1" applyFill="1" applyBorder="1" applyAlignment="1">
      <alignment horizontal="right" vertical="center" shrinkToFit="1"/>
    </xf>
    <xf numFmtId="0" fontId="2" fillId="8" borderId="69" xfId="0" applyFont="1" applyFill="1" applyBorder="1">
      <alignment vertical="center"/>
    </xf>
    <xf numFmtId="0" fontId="2" fillId="8" borderId="86" xfId="0" applyFont="1" applyFill="1" applyBorder="1" applyAlignment="1">
      <alignment horizontal="right" vertical="center" shrinkToFit="1"/>
    </xf>
    <xf numFmtId="0" fontId="2" fillId="0" borderId="102" xfId="0" applyFont="1" applyBorder="1" applyAlignment="1">
      <alignment horizontal="center" vertical="center"/>
    </xf>
    <xf numFmtId="0" fontId="2" fillId="0" borderId="102" xfId="0" applyFont="1" applyBorder="1" applyAlignment="1">
      <alignment horizontal="center" vertical="center" shrinkToFit="1"/>
    </xf>
    <xf numFmtId="0" fontId="2" fillId="0" borderId="103" xfId="0" applyFont="1" applyBorder="1">
      <alignment vertical="center"/>
    </xf>
    <xf numFmtId="0" fontId="2" fillId="0" borderId="103" xfId="0" applyFont="1" applyBorder="1" applyAlignment="1">
      <alignment vertical="center" shrinkToFit="1"/>
    </xf>
    <xf numFmtId="0" fontId="10" fillId="0" borderId="29" xfId="3" applyFont="1" applyFill="1" applyBorder="1" applyAlignment="1">
      <alignment horizontal="center"/>
    </xf>
    <xf numFmtId="0" fontId="10" fillId="0" borderId="29" xfId="3" applyFont="1" applyFill="1" applyBorder="1" applyAlignment="1">
      <alignment horizontal="right"/>
    </xf>
    <xf numFmtId="20" fontId="10" fillId="0" borderId="8" xfId="3" applyNumberFormat="1" applyFont="1" applyFill="1" applyBorder="1" applyAlignment="1"/>
    <xf numFmtId="0" fontId="10" fillId="0" borderId="28" xfId="3" applyFont="1" applyFill="1" applyBorder="1" applyAlignment="1"/>
    <xf numFmtId="0" fontId="2" fillId="3" borderId="102" xfId="0" applyFont="1" applyFill="1" applyBorder="1" applyAlignment="1">
      <alignment horizontal="center" vertical="center"/>
    </xf>
    <xf numFmtId="0" fontId="0" fillId="3" borderId="103" xfId="0" applyFill="1" applyBorder="1">
      <alignment vertical="center"/>
    </xf>
    <xf numFmtId="0" fontId="0" fillId="3" borderId="105" xfId="0" applyFill="1" applyBorder="1" applyAlignment="1">
      <alignment horizontal="center" vertical="center"/>
    </xf>
    <xf numFmtId="0" fontId="0" fillId="3" borderId="111" xfId="0" applyFill="1" applyBorder="1" applyAlignment="1">
      <alignment horizontal="center" vertical="center"/>
    </xf>
    <xf numFmtId="0" fontId="2" fillId="3" borderId="108" xfId="0" applyFont="1" applyFill="1" applyBorder="1" applyAlignment="1">
      <alignment horizontal="left" vertical="center" shrinkToFit="1"/>
    </xf>
    <xf numFmtId="0" fontId="0" fillId="0" borderId="0" xfId="0" applyAlignment="1">
      <alignment vertical="center" shrinkToFit="1"/>
    </xf>
    <xf numFmtId="0" fontId="2" fillId="9" borderId="36" xfId="0" applyFont="1" applyFill="1" applyBorder="1">
      <alignment vertical="center"/>
    </xf>
    <xf numFmtId="0" fontId="2" fillId="9" borderId="112" xfId="0" applyFont="1" applyFill="1" applyBorder="1">
      <alignment vertical="center"/>
    </xf>
    <xf numFmtId="0" fontId="2" fillId="9" borderId="110" xfId="0" applyFont="1" applyFill="1" applyBorder="1" applyAlignment="1">
      <alignment horizontal="center" vertical="center"/>
    </xf>
    <xf numFmtId="0" fontId="0" fillId="9" borderId="49" xfId="0" applyFill="1" applyBorder="1">
      <alignment vertical="center"/>
    </xf>
    <xf numFmtId="0" fontId="0" fillId="9" borderId="107" xfId="0" applyFill="1" applyBorder="1">
      <alignment vertical="center"/>
    </xf>
    <xf numFmtId="0" fontId="2" fillId="9" borderId="113" xfId="0" applyFont="1" applyFill="1" applyBorder="1" applyAlignment="1">
      <alignment horizontal="center" vertical="center"/>
    </xf>
    <xf numFmtId="0" fontId="0" fillId="9" borderId="44" xfId="0" applyFill="1" applyBorder="1">
      <alignment vertical="center"/>
    </xf>
    <xf numFmtId="0" fontId="0" fillId="9" borderId="114" xfId="0" applyFill="1" applyBorder="1">
      <alignment vertical="center"/>
    </xf>
    <xf numFmtId="0" fontId="2" fillId="0" borderId="98" xfId="0" applyFont="1" applyFill="1" applyBorder="1" applyAlignment="1">
      <alignment vertical="center"/>
    </xf>
    <xf numFmtId="0" fontId="2" fillId="0" borderId="98" xfId="0" applyFont="1" applyFill="1" applyBorder="1" applyAlignment="1">
      <alignment horizontal="center" vertical="center"/>
    </xf>
    <xf numFmtId="0" fontId="0" fillId="0" borderId="98" xfId="0" applyFill="1" applyBorder="1">
      <alignment vertical="center"/>
    </xf>
    <xf numFmtId="0" fontId="2" fillId="0" borderId="74" xfId="0" applyFont="1" applyBorder="1">
      <alignment vertical="center"/>
    </xf>
    <xf numFmtId="0" fontId="2" fillId="0" borderId="115" xfId="0" applyFont="1" applyBorder="1">
      <alignment vertical="center"/>
    </xf>
    <xf numFmtId="0" fontId="2" fillId="0" borderId="116" xfId="0" applyFont="1" applyBorder="1">
      <alignment vertical="center"/>
    </xf>
    <xf numFmtId="0" fontId="2" fillId="0" borderId="117" xfId="0" applyFont="1" applyBorder="1">
      <alignment vertical="center"/>
    </xf>
    <xf numFmtId="0" fontId="2" fillId="0" borderId="118" xfId="0" applyFont="1" applyBorder="1">
      <alignment vertical="center"/>
    </xf>
    <xf numFmtId="0" fontId="0" fillId="0" borderId="15" xfId="0" applyBorder="1">
      <alignment vertical="center"/>
    </xf>
    <xf numFmtId="0" fontId="0" fillId="0" borderId="119" xfId="0" applyBorder="1">
      <alignment vertical="center"/>
    </xf>
    <xf numFmtId="0" fontId="2" fillId="0" borderId="120" xfId="0" applyFont="1" applyBorder="1">
      <alignment vertical="center"/>
    </xf>
    <xf numFmtId="0" fontId="0" fillId="0" borderId="67" xfId="0" applyBorder="1">
      <alignment vertical="center"/>
    </xf>
    <xf numFmtId="0" fontId="0" fillId="0" borderId="73" xfId="0" applyBorder="1">
      <alignment vertical="center"/>
    </xf>
    <xf numFmtId="0" fontId="2" fillId="0" borderId="96" xfId="0" applyFont="1" applyBorder="1" applyAlignment="1">
      <alignment horizontal="center" vertical="center"/>
    </xf>
    <xf numFmtId="0" fontId="2" fillId="0" borderId="78" xfId="0" applyFont="1" applyBorder="1" applyAlignment="1">
      <alignment horizontal="center" vertical="center"/>
    </xf>
    <xf numFmtId="0" fontId="10" fillId="0" borderId="11" xfId="3" applyFont="1" applyFill="1" applyBorder="1" applyAlignment="1"/>
    <xf numFmtId="0" fontId="10" fillId="0" borderId="9" xfId="3" applyFont="1" applyFill="1" applyBorder="1" applyAlignment="1"/>
    <xf numFmtId="0" fontId="2" fillId="0" borderId="0" xfId="0" applyFont="1" applyAlignment="1">
      <alignment horizontal="center" vertical="center"/>
    </xf>
    <xf numFmtId="0" fontId="2" fillId="0" borderId="121" xfId="0" applyFont="1" applyBorder="1" applyAlignment="1">
      <alignment vertical="center"/>
    </xf>
    <xf numFmtId="0" fontId="2" fillId="0" borderId="122" xfId="0" applyFont="1" applyBorder="1" applyAlignment="1">
      <alignment vertical="center"/>
    </xf>
    <xf numFmtId="0" fontId="2" fillId="0" borderId="123" xfId="0" applyFont="1" applyBorder="1" applyAlignment="1">
      <alignment vertical="center"/>
    </xf>
    <xf numFmtId="0" fontId="2" fillId="0" borderId="124" xfId="0" applyFont="1" applyBorder="1" applyAlignment="1">
      <alignment vertical="center" shrinkToFit="1"/>
    </xf>
    <xf numFmtId="0" fontId="0" fillId="0" borderId="0" xfId="0" applyAlignment="1">
      <alignment vertical="center"/>
    </xf>
    <xf numFmtId="0" fontId="0" fillId="0" borderId="0" xfId="0" applyBorder="1">
      <alignment vertical="center"/>
    </xf>
    <xf numFmtId="0" fontId="2" fillId="9" borderId="127" xfId="0" applyFont="1" applyFill="1" applyBorder="1" applyAlignment="1">
      <alignment horizontal="center" vertical="center"/>
    </xf>
    <xf numFmtId="0" fontId="0" fillId="9" borderId="105" xfId="0" applyFill="1" applyBorder="1">
      <alignment vertical="center"/>
    </xf>
    <xf numFmtId="0" fontId="0" fillId="9" borderId="108" xfId="0" applyFill="1" applyBorder="1">
      <alignment vertical="center"/>
    </xf>
    <xf numFmtId="0" fontId="2" fillId="2" borderId="60" xfId="0" applyFont="1" applyFill="1" applyBorder="1" applyAlignment="1">
      <alignment vertical="center" wrapText="1"/>
    </xf>
    <xf numFmtId="0" fontId="2" fillId="2" borderId="60" xfId="0" applyFont="1" applyFill="1" applyBorder="1">
      <alignment vertical="center"/>
    </xf>
    <xf numFmtId="0" fontId="0" fillId="0" borderId="74" xfId="0" applyBorder="1">
      <alignment vertical="center"/>
    </xf>
    <xf numFmtId="0" fontId="2" fillId="0" borderId="75" xfId="0" applyFont="1" applyBorder="1" applyAlignment="1">
      <alignment horizontal="center" vertical="center"/>
    </xf>
    <xf numFmtId="0" fontId="2" fillId="0" borderId="77" xfId="0" applyFont="1" applyBorder="1" applyAlignment="1">
      <alignment horizontal="center" vertical="center"/>
    </xf>
    <xf numFmtId="0" fontId="0" fillId="0" borderId="82" xfId="0" applyBorder="1">
      <alignment vertical="center"/>
    </xf>
    <xf numFmtId="0" fontId="0" fillId="0" borderId="61" xfId="0" applyBorder="1">
      <alignment vertical="center"/>
    </xf>
    <xf numFmtId="0" fontId="0" fillId="0" borderId="62" xfId="0" applyBorder="1">
      <alignment vertical="center"/>
    </xf>
    <xf numFmtId="0" fontId="0" fillId="0" borderId="72" xfId="0" applyBorder="1">
      <alignment vertical="center"/>
    </xf>
    <xf numFmtId="0" fontId="2" fillId="0" borderId="128" xfId="0" applyFont="1" applyBorder="1">
      <alignment vertical="center"/>
    </xf>
    <xf numFmtId="0" fontId="2" fillId="0" borderId="11" xfId="0" applyFont="1" applyBorder="1">
      <alignment vertical="center"/>
    </xf>
    <xf numFmtId="0" fontId="2" fillId="0" borderId="10" xfId="0" applyFont="1" applyBorder="1">
      <alignment vertical="center"/>
    </xf>
    <xf numFmtId="0" fontId="2" fillId="0" borderId="119" xfId="0" applyFont="1" applyBorder="1">
      <alignment vertical="center"/>
    </xf>
    <xf numFmtId="0" fontId="2" fillId="0" borderId="129" xfId="0" applyFont="1" applyBorder="1" applyAlignment="1">
      <alignment horizontal="center" vertical="center"/>
    </xf>
    <xf numFmtId="0" fontId="0" fillId="0" borderId="130" xfId="0" applyBorder="1">
      <alignment vertical="center"/>
    </xf>
    <xf numFmtId="0" fontId="0" fillId="0" borderId="2" xfId="0" applyBorder="1">
      <alignment vertical="center"/>
    </xf>
    <xf numFmtId="0" fontId="0" fillId="0" borderId="5" xfId="0" applyBorder="1">
      <alignment vertical="center"/>
    </xf>
    <xf numFmtId="0" fontId="0" fillId="0" borderId="125" xfId="0" applyBorder="1">
      <alignment vertical="center"/>
    </xf>
    <xf numFmtId="0" fontId="2" fillId="0" borderId="131" xfId="0" applyFont="1" applyFill="1" applyBorder="1" applyAlignment="1">
      <alignment horizontal="center" vertical="center"/>
    </xf>
    <xf numFmtId="0" fontId="0" fillId="10" borderId="132" xfId="0" applyFill="1" applyBorder="1">
      <alignment vertical="center"/>
    </xf>
    <xf numFmtId="0" fontId="0" fillId="10" borderId="54" xfId="0" applyFill="1" applyBorder="1">
      <alignment vertical="center"/>
    </xf>
    <xf numFmtId="0" fontId="0" fillId="0" borderId="43" xfId="0" applyBorder="1">
      <alignment vertical="center"/>
    </xf>
    <xf numFmtId="0" fontId="0" fillId="0" borderId="12" xfId="0" applyBorder="1">
      <alignment vertical="center"/>
    </xf>
    <xf numFmtId="0" fontId="0" fillId="10" borderId="52" xfId="0" applyFill="1" applyBorder="1">
      <alignment vertical="center"/>
    </xf>
    <xf numFmtId="0" fontId="0" fillId="10" borderId="133" xfId="0" applyFill="1" applyBorder="1">
      <alignment vertical="center"/>
    </xf>
    <xf numFmtId="0" fontId="2" fillId="0" borderId="84" xfId="0" applyFont="1" applyFill="1" applyBorder="1" applyAlignment="1">
      <alignment horizontal="center" vertical="center"/>
    </xf>
    <xf numFmtId="0" fontId="2" fillId="0" borderId="85" xfId="0" applyFont="1" applyBorder="1" applyAlignment="1">
      <alignment vertical="center"/>
    </xf>
    <xf numFmtId="0" fontId="0" fillId="10" borderId="85" xfId="0" applyFill="1" applyBorder="1" applyAlignment="1">
      <alignment vertical="center"/>
    </xf>
    <xf numFmtId="0" fontId="2" fillId="0" borderId="0" xfId="0" applyFont="1" applyAlignment="1">
      <alignment horizontal="center" vertical="center"/>
    </xf>
    <xf numFmtId="0" fontId="22" fillId="0" borderId="0" xfId="0" applyFont="1" applyFill="1" applyBorder="1" applyAlignment="1">
      <alignment horizontal="center"/>
    </xf>
    <xf numFmtId="0" fontId="22" fillId="3" borderId="134" xfId="0" applyFont="1" applyFill="1" applyBorder="1" applyAlignment="1">
      <alignment horizontal="center" shrinkToFit="1"/>
    </xf>
    <xf numFmtId="0" fontId="22" fillId="3" borderId="135" xfId="0" applyFont="1" applyFill="1" applyBorder="1" applyAlignment="1">
      <alignment horizontal="center"/>
    </xf>
    <xf numFmtId="0" fontId="2" fillId="3" borderId="105" xfId="0" applyFont="1" applyFill="1" applyBorder="1" applyAlignment="1">
      <alignment horizontal="left" vertical="center" shrinkToFit="1"/>
    </xf>
    <xf numFmtId="0" fontId="2" fillId="3" borderId="105" xfId="0" applyFont="1" applyFill="1" applyBorder="1" applyAlignment="1">
      <alignment horizontal="center" vertical="center" shrinkToFit="1"/>
    </xf>
    <xf numFmtId="0" fontId="2" fillId="0" borderId="136" xfId="0" applyFont="1" applyBorder="1">
      <alignment vertical="center"/>
    </xf>
    <xf numFmtId="0" fontId="2" fillId="0" borderId="123" xfId="0" applyFont="1" applyBorder="1">
      <alignment vertical="center"/>
    </xf>
    <xf numFmtId="0" fontId="0" fillId="0" borderId="124" xfId="0" applyBorder="1">
      <alignment vertical="center"/>
    </xf>
    <xf numFmtId="0" fontId="2" fillId="0" borderId="138" xfId="0" applyFont="1" applyBorder="1">
      <alignment vertical="center"/>
    </xf>
    <xf numFmtId="0" fontId="0" fillId="0" borderId="120" xfId="0" applyBorder="1">
      <alignment vertical="center"/>
    </xf>
    <xf numFmtId="0" fontId="13" fillId="0" borderId="35" xfId="3" applyFont="1" applyFill="1" applyBorder="1" applyAlignment="1">
      <alignment horizontal="right" vertical="center" shrinkToFit="1"/>
    </xf>
    <xf numFmtId="0" fontId="13" fillId="0" borderId="35" xfId="3" applyFont="1" applyFill="1" applyBorder="1" applyAlignment="1">
      <alignment vertical="center" shrinkToFit="1"/>
    </xf>
    <xf numFmtId="0" fontId="13" fillId="0" borderId="34" xfId="3" applyFont="1" applyFill="1" applyBorder="1" applyAlignment="1">
      <alignment vertical="center" shrinkToFit="1"/>
    </xf>
    <xf numFmtId="0" fontId="0" fillId="0" borderId="140" xfId="0" applyBorder="1" applyAlignment="1">
      <alignment horizontal="center" vertical="center"/>
    </xf>
    <xf numFmtId="0" fontId="2" fillId="0" borderId="139" xfId="0" applyFont="1" applyBorder="1" applyAlignment="1">
      <alignment horizontal="center" vertical="center"/>
    </xf>
    <xf numFmtId="0" fontId="0" fillId="0" borderId="140" xfId="0" applyBorder="1" applyAlignment="1">
      <alignment horizontal="right" vertical="center"/>
    </xf>
    <xf numFmtId="0" fontId="2" fillId="0" borderId="111" xfId="0" applyFont="1" applyBorder="1" applyAlignment="1">
      <alignment horizontal="right" vertical="center"/>
    </xf>
    <xf numFmtId="194" fontId="0" fillId="0" borderId="108" xfId="0" applyNumberFormat="1" applyBorder="1" applyAlignment="1">
      <alignment horizontal="right" vertical="center"/>
    </xf>
    <xf numFmtId="0" fontId="2" fillId="0" borderId="139" xfId="0" applyFont="1" applyBorder="1" applyAlignment="1">
      <alignment vertical="center" shrinkToFit="1"/>
    </xf>
    <xf numFmtId="0" fontId="0" fillId="0" borderId="140" xfId="0" applyBorder="1">
      <alignment vertical="center"/>
    </xf>
    <xf numFmtId="0" fontId="0" fillId="3" borderId="76" xfId="0" applyFill="1" applyBorder="1">
      <alignment vertical="center"/>
    </xf>
    <xf numFmtId="0" fontId="2" fillId="3" borderId="78" xfId="0" applyFont="1" applyFill="1" applyBorder="1">
      <alignment vertical="center"/>
    </xf>
    <xf numFmtId="0" fontId="2" fillId="3" borderId="43" xfId="0" applyFont="1" applyFill="1" applyBorder="1" applyAlignment="1">
      <alignment horizontal="left" vertical="center" wrapText="1"/>
    </xf>
    <xf numFmtId="0" fontId="0" fillId="3" borderId="145" xfId="0" applyFill="1" applyBorder="1">
      <alignment vertical="center"/>
    </xf>
    <xf numFmtId="0" fontId="2" fillId="3" borderId="146" xfId="0" applyFont="1" applyFill="1" applyBorder="1">
      <alignment vertical="center"/>
    </xf>
    <xf numFmtId="0" fontId="2" fillId="3" borderId="12" xfId="0" applyFont="1" applyFill="1" applyBorder="1" applyAlignment="1">
      <alignment horizontal="left" vertical="center" wrapText="1"/>
    </xf>
    <xf numFmtId="0" fontId="0" fillId="3" borderId="148" xfId="0" applyFill="1" applyBorder="1">
      <alignment vertical="center"/>
    </xf>
    <xf numFmtId="0" fontId="2" fillId="3" borderId="149" xfId="0" applyFont="1" applyFill="1" applyBorder="1">
      <alignment vertical="center"/>
    </xf>
    <xf numFmtId="0" fontId="2" fillId="3" borderId="52" xfId="0" applyFont="1" applyFill="1" applyBorder="1" applyAlignment="1">
      <alignment horizontal="left" vertical="center" wrapText="1"/>
    </xf>
    <xf numFmtId="0" fontId="0" fillId="3" borderId="142" xfId="0" applyFill="1" applyBorder="1">
      <alignment vertical="center"/>
    </xf>
    <xf numFmtId="0" fontId="2" fillId="3" borderId="143" xfId="0" applyFont="1" applyFill="1" applyBorder="1">
      <alignment vertical="center"/>
    </xf>
    <xf numFmtId="0" fontId="2" fillId="3" borderId="54" xfId="0" applyFont="1" applyFill="1" applyBorder="1" applyAlignment="1">
      <alignment horizontal="left" vertical="center" wrapText="1"/>
    </xf>
    <xf numFmtId="0" fontId="0" fillId="3" borderId="99" xfId="0" applyFill="1" applyBorder="1">
      <alignment vertical="center"/>
    </xf>
    <xf numFmtId="0" fontId="2" fillId="3" borderId="100" xfId="0" applyFont="1" applyFill="1" applyBorder="1">
      <alignment vertical="center"/>
    </xf>
    <xf numFmtId="0" fontId="0" fillId="3" borderId="46" xfId="0" applyFill="1" applyBorder="1">
      <alignment vertical="center"/>
    </xf>
    <xf numFmtId="0" fontId="2" fillId="3" borderId="105" xfId="0" applyFont="1" applyFill="1" applyBorder="1">
      <alignment vertical="center"/>
    </xf>
    <xf numFmtId="0" fontId="2" fillId="3" borderId="73" xfId="0" applyFont="1" applyFill="1" applyBorder="1">
      <alignment vertical="center"/>
    </xf>
    <xf numFmtId="0" fontId="2" fillId="0" borderId="98" xfId="0" applyFont="1" applyBorder="1">
      <alignment vertical="center"/>
    </xf>
    <xf numFmtId="0" fontId="0" fillId="0" borderId="98" xfId="0" applyBorder="1" applyAlignment="1">
      <alignment vertical="center"/>
    </xf>
    <xf numFmtId="184" fontId="2" fillId="2" borderId="155" xfId="0" applyNumberFormat="1" applyFont="1" applyFill="1" applyBorder="1">
      <alignment vertical="center"/>
    </xf>
    <xf numFmtId="0" fontId="2" fillId="2" borderId="154" xfId="0" applyFont="1" applyFill="1" applyBorder="1" applyAlignment="1">
      <alignment vertical="center" shrinkToFit="1"/>
    </xf>
    <xf numFmtId="0" fontId="13" fillId="0" borderId="9" xfId="3" applyFont="1" applyFill="1" applyBorder="1" applyAlignment="1">
      <alignment vertical="center"/>
    </xf>
    <xf numFmtId="0" fontId="13" fillId="0" borderId="0" xfId="3" applyFont="1" applyFill="1" applyAlignment="1">
      <alignment vertical="center"/>
    </xf>
    <xf numFmtId="0" fontId="10" fillId="0" borderId="8" xfId="3" applyFont="1" applyFill="1" applyBorder="1" applyAlignment="1"/>
    <xf numFmtId="0" fontId="10" fillId="0" borderId="44" xfId="3" applyFont="1" applyFill="1" applyBorder="1" applyAlignment="1">
      <alignment horizontal="center"/>
    </xf>
    <xf numFmtId="0" fontId="10" fillId="0" borderId="2" xfId="3" applyFont="1" applyFill="1" applyBorder="1" applyAlignment="1">
      <alignment horizontal="right"/>
    </xf>
    <xf numFmtId="0" fontId="10" fillId="0" borderId="35" xfId="3" applyFont="1" applyFill="1" applyBorder="1" applyAlignment="1">
      <alignment horizontal="left" vertical="center"/>
    </xf>
    <xf numFmtId="0" fontId="10" fillId="0" borderId="35" xfId="3" applyFont="1" applyFill="1" applyBorder="1" applyAlignment="1">
      <alignment horizontal="right"/>
    </xf>
    <xf numFmtId="0" fontId="10" fillId="0" borderId="5" xfId="3" applyFont="1" applyFill="1" applyBorder="1" applyAlignment="1"/>
    <xf numFmtId="0" fontId="10" fillId="0" borderId="4" xfId="3" applyFont="1" applyFill="1" applyBorder="1" applyAlignment="1"/>
    <xf numFmtId="0" fontId="10" fillId="0" borderId="7" xfId="3" applyFont="1" applyFill="1" applyBorder="1" applyAlignment="1"/>
    <xf numFmtId="0" fontId="10" fillId="0" borderId="5" xfId="3" applyFont="1" applyFill="1" applyBorder="1" applyAlignment="1">
      <alignment horizontal="center"/>
    </xf>
    <xf numFmtId="0" fontId="10" fillId="0" borderId="34" xfId="3" applyFont="1" applyFill="1" applyBorder="1" applyAlignment="1">
      <alignment horizontal="left"/>
    </xf>
    <xf numFmtId="0" fontId="10" fillId="0" borderId="35" xfId="3" applyFont="1" applyFill="1" applyBorder="1" applyAlignment="1">
      <alignment horizontal="left"/>
    </xf>
    <xf numFmtId="0" fontId="10" fillId="0" borderId="23" xfId="3" applyFont="1" applyFill="1" applyBorder="1" applyAlignment="1">
      <alignment horizontal="left"/>
    </xf>
    <xf numFmtId="0" fontId="10" fillId="0" borderId="2" xfId="3" applyFont="1" applyFill="1" applyBorder="1" applyAlignment="1">
      <alignment horizontal="left"/>
    </xf>
    <xf numFmtId="0" fontId="10" fillId="0" borderId="29" xfId="3" applyFont="1" applyFill="1" applyBorder="1" applyAlignment="1">
      <alignment horizontal="left"/>
    </xf>
    <xf numFmtId="0" fontId="13" fillId="0" borderId="0" xfId="3" applyFont="1" applyFill="1" applyBorder="1" applyAlignment="1"/>
    <xf numFmtId="0" fontId="15" fillId="0" borderId="4" xfId="3" applyFont="1" applyFill="1" applyBorder="1" applyAlignment="1"/>
    <xf numFmtId="0" fontId="10" fillId="0" borderId="36" xfId="3" applyFont="1" applyFill="1" applyBorder="1" applyAlignment="1">
      <alignment horizontal="center"/>
    </xf>
    <xf numFmtId="0" fontId="10" fillId="0" borderId="11" xfId="3" applyFont="1" applyFill="1" applyBorder="1" applyAlignment="1">
      <alignment horizontal="left"/>
    </xf>
    <xf numFmtId="0" fontId="10" fillId="0" borderId="5" xfId="3" applyFont="1" applyFill="1" applyBorder="1" applyAlignment="1">
      <alignment horizontal="left"/>
    </xf>
    <xf numFmtId="0" fontId="10" fillId="0" borderId="35" xfId="3" applyFont="1" applyFill="1" applyBorder="1" applyAlignment="1">
      <alignment horizontal="center"/>
    </xf>
    <xf numFmtId="0" fontId="10" fillId="0" borderId="0" xfId="3" applyFont="1" applyFill="1" applyAlignment="1">
      <alignment horizontal="right"/>
    </xf>
    <xf numFmtId="0" fontId="10" fillId="0" borderId="0" xfId="3" applyFont="1" applyFill="1" applyAlignment="1">
      <alignment horizontal="center"/>
    </xf>
    <xf numFmtId="0" fontId="12" fillId="0" borderId="41" xfId="3" applyFont="1" applyFill="1" applyBorder="1" applyAlignment="1">
      <alignment shrinkToFit="1"/>
    </xf>
    <xf numFmtId="0" fontId="10" fillId="0" borderId="1" xfId="3" applyFont="1" applyFill="1" applyBorder="1" applyAlignment="1"/>
    <xf numFmtId="0" fontId="10" fillId="0" borderId="25" xfId="3" applyFont="1" applyFill="1" applyBorder="1" applyAlignment="1"/>
    <xf numFmtId="0" fontId="10" fillId="0" borderId="42" xfId="3" applyFont="1" applyFill="1" applyBorder="1" applyAlignment="1">
      <alignment horizontal="center"/>
    </xf>
    <xf numFmtId="0" fontId="10" fillId="0" borderId="34" xfId="3" applyFont="1" applyFill="1" applyBorder="1" applyAlignment="1">
      <alignment vertical="center"/>
    </xf>
    <xf numFmtId="0" fontId="10" fillId="0" borderId="35" xfId="3" applyFont="1" applyFill="1" applyBorder="1" applyAlignment="1">
      <alignment vertical="center"/>
    </xf>
    <xf numFmtId="183" fontId="10" fillId="0" borderId="35" xfId="3" applyNumberFormat="1" applyFont="1" applyFill="1" applyBorder="1" applyAlignment="1">
      <alignment horizontal="left" vertical="center" shrinkToFit="1"/>
    </xf>
    <xf numFmtId="0" fontId="10" fillId="0" borderId="34" xfId="3" applyFont="1" applyFill="1" applyBorder="1" applyAlignment="1">
      <alignment vertical="center" shrinkToFit="1"/>
    </xf>
    <xf numFmtId="0" fontId="12" fillId="0" borderId="35" xfId="3" applyFont="1" applyFill="1" applyBorder="1" applyAlignment="1">
      <alignment vertical="center" shrinkToFit="1"/>
    </xf>
    <xf numFmtId="0" fontId="10" fillId="0" borderId="34" xfId="3" applyFont="1" applyFill="1" applyBorder="1" applyAlignment="1">
      <alignment horizontal="center"/>
    </xf>
    <xf numFmtId="0" fontId="10" fillId="0" borderId="45" xfId="3" applyFont="1" applyFill="1" applyBorder="1" applyAlignment="1"/>
    <xf numFmtId="0" fontId="10" fillId="0" borderId="5" xfId="3" applyFont="1" applyFill="1" applyBorder="1" applyAlignment="1">
      <alignment vertical="center"/>
    </xf>
    <xf numFmtId="0" fontId="10" fillId="0" borderId="5" xfId="3" applyFont="1" applyFill="1" applyBorder="1" applyAlignment="1">
      <alignment horizontal="center" vertical="center"/>
    </xf>
    <xf numFmtId="0" fontId="10" fillId="0" borderId="4" xfId="3" applyFont="1" applyFill="1" applyBorder="1" applyAlignment="1">
      <alignment horizontal="right" vertical="center"/>
    </xf>
    <xf numFmtId="0" fontId="10" fillId="0" borderId="23" xfId="3" applyFont="1" applyFill="1" applyBorder="1" applyAlignment="1">
      <alignment vertical="center"/>
    </xf>
    <xf numFmtId="0" fontId="10" fillId="0" borderId="23" xfId="3" applyFont="1" applyFill="1" applyBorder="1" applyAlignment="1">
      <alignment horizontal="center" vertical="center"/>
    </xf>
    <xf numFmtId="0" fontId="10" fillId="0" borderId="22" xfId="3" applyFont="1" applyFill="1" applyBorder="1" applyAlignment="1">
      <alignment vertical="center"/>
    </xf>
    <xf numFmtId="0" fontId="10" fillId="0" borderId="22" xfId="3" applyFont="1" applyFill="1" applyBorder="1" applyAlignment="1">
      <alignment horizontal="right" vertical="center"/>
    </xf>
    <xf numFmtId="0" fontId="10" fillId="0" borderId="32" xfId="3" applyFont="1" applyFill="1" applyBorder="1" applyAlignment="1">
      <alignment vertical="center"/>
    </xf>
    <xf numFmtId="0" fontId="10" fillId="0" borderId="0" xfId="3" applyFont="1" applyFill="1" applyBorder="1" applyAlignment="1">
      <alignment vertical="center"/>
    </xf>
    <xf numFmtId="0" fontId="10" fillId="0" borderId="18" xfId="3" applyFont="1" applyFill="1" applyBorder="1" applyAlignment="1">
      <alignment horizontal="right" vertical="center"/>
    </xf>
    <xf numFmtId="0" fontId="10" fillId="0" borderId="27" xfId="3" applyFont="1" applyFill="1" applyBorder="1" applyAlignment="1">
      <alignment vertical="center"/>
    </xf>
    <xf numFmtId="0" fontId="10" fillId="0" borderId="24" xfId="3" applyFont="1" applyFill="1" applyBorder="1" applyAlignment="1">
      <alignment vertical="center"/>
    </xf>
    <xf numFmtId="0" fontId="10" fillId="0" borderId="15" xfId="3" applyFont="1" applyFill="1" applyBorder="1" applyAlignment="1">
      <alignment horizontal="center" vertical="center"/>
    </xf>
    <xf numFmtId="0" fontId="10" fillId="0" borderId="15" xfId="3" applyFont="1" applyFill="1" applyBorder="1" applyAlignment="1">
      <alignment vertical="center"/>
    </xf>
    <xf numFmtId="0" fontId="10" fillId="0" borderId="10" xfId="3" applyFont="1" applyFill="1" applyBorder="1" applyAlignment="1">
      <alignment vertical="center"/>
    </xf>
    <xf numFmtId="0" fontId="10" fillId="0" borderId="2" xfId="3" applyFont="1" applyFill="1" applyBorder="1" applyAlignment="1">
      <alignment vertical="center"/>
    </xf>
    <xf numFmtId="0" fontId="10" fillId="0" borderId="12" xfId="3" applyFont="1" applyFill="1" applyBorder="1" applyAlignment="1">
      <alignment vertical="center"/>
    </xf>
    <xf numFmtId="0" fontId="10" fillId="0" borderId="8" xfId="3" applyFont="1" applyFill="1" applyBorder="1" applyAlignment="1">
      <alignment vertical="center"/>
    </xf>
    <xf numFmtId="0" fontId="10" fillId="0" borderId="7" xfId="3" applyFont="1" applyFill="1" applyBorder="1" applyAlignment="1">
      <alignment horizontal="right" vertical="center"/>
    </xf>
    <xf numFmtId="0" fontId="10" fillId="0" borderId="10" xfId="3" applyFont="1" applyFill="1" applyBorder="1" applyAlignment="1">
      <alignment horizontal="center" vertical="center"/>
    </xf>
    <xf numFmtId="0" fontId="10" fillId="0" borderId="1" xfId="3" applyFont="1" applyFill="1" applyBorder="1" applyAlignment="1">
      <alignment vertical="center"/>
    </xf>
    <xf numFmtId="0" fontId="10" fillId="0" borderId="35" xfId="3" applyFont="1" applyFill="1" applyBorder="1" applyAlignment="1">
      <alignment horizontal="right" vertical="center"/>
    </xf>
    <xf numFmtId="0" fontId="10" fillId="0" borderId="2" xfId="3" applyFont="1" applyFill="1" applyBorder="1" applyAlignment="1">
      <alignment horizontal="center"/>
    </xf>
    <xf numFmtId="0" fontId="10" fillId="0" borderId="0" xfId="3" applyFont="1" applyFill="1" applyBorder="1"/>
    <xf numFmtId="0" fontId="10" fillId="0" borderId="27" xfId="3" applyFont="1" applyFill="1" applyBorder="1" applyAlignment="1"/>
    <xf numFmtId="0" fontId="10" fillId="0" borderId="38" xfId="3" applyFont="1" applyFill="1" applyBorder="1" applyAlignment="1"/>
    <xf numFmtId="0" fontId="10" fillId="0" borderId="24" xfId="3" applyFont="1" applyFill="1" applyBorder="1" applyAlignment="1"/>
    <xf numFmtId="0" fontId="15" fillId="0" borderId="23" xfId="3" applyFont="1" applyFill="1" applyBorder="1" applyAlignment="1"/>
    <xf numFmtId="0" fontId="10" fillId="0" borderId="23" xfId="3" applyFont="1" applyFill="1" applyBorder="1" applyAlignment="1">
      <alignment horizontal="right"/>
    </xf>
    <xf numFmtId="0" fontId="15" fillId="0" borderId="22" xfId="3" applyFont="1" applyFill="1" applyBorder="1" applyAlignment="1"/>
    <xf numFmtId="0" fontId="10" fillId="0" borderId="22" xfId="3" applyFont="1" applyFill="1" applyBorder="1" applyAlignment="1"/>
    <xf numFmtId="0" fontId="10" fillId="0" borderId="56" xfId="3" applyFont="1" applyFill="1" applyBorder="1" applyAlignment="1"/>
    <xf numFmtId="0" fontId="10" fillId="0" borderId="12" xfId="3" applyFont="1" applyFill="1" applyBorder="1" applyAlignment="1"/>
    <xf numFmtId="0" fontId="15" fillId="0" borderId="8" xfId="3" applyFont="1" applyFill="1" applyBorder="1" applyAlignment="1"/>
    <xf numFmtId="0" fontId="5" fillId="0" borderId="4" xfId="3" applyFont="1" applyFill="1" applyBorder="1" applyAlignment="1">
      <alignment vertical="center"/>
    </xf>
    <xf numFmtId="0" fontId="5" fillId="0" borderId="22" xfId="3" applyFont="1" applyFill="1" applyBorder="1" applyAlignment="1">
      <alignment vertical="center"/>
    </xf>
    <xf numFmtId="0" fontId="9" fillId="0" borderId="5" xfId="3" applyFont="1" applyFill="1" applyBorder="1" applyAlignment="1">
      <alignment vertical="center"/>
    </xf>
    <xf numFmtId="0" fontId="5" fillId="0" borderId="34" xfId="3" applyFont="1" applyFill="1" applyBorder="1" applyAlignment="1">
      <alignment vertical="center"/>
    </xf>
    <xf numFmtId="0" fontId="5" fillId="0" borderId="35" xfId="3" applyFont="1" applyFill="1" applyBorder="1" applyAlignment="1">
      <alignment horizontal="right" vertical="center" shrinkToFit="1"/>
    </xf>
    <xf numFmtId="0" fontId="5" fillId="0" borderId="35" xfId="3" applyFont="1" applyFill="1" applyBorder="1" applyAlignment="1">
      <alignment vertical="center" shrinkToFit="1"/>
    </xf>
    <xf numFmtId="0" fontId="5" fillId="0" borderId="34" xfId="3" applyFont="1" applyFill="1" applyBorder="1" applyAlignment="1">
      <alignment vertical="center" shrinkToFit="1"/>
    </xf>
    <xf numFmtId="0" fontId="13" fillId="0" borderId="27" xfId="3" applyFont="1" applyFill="1" applyBorder="1" applyAlignment="1">
      <alignment vertical="center"/>
    </xf>
    <xf numFmtId="0" fontId="13" fillId="0" borderId="24" xfId="3" applyFont="1" applyFill="1" applyBorder="1" applyAlignment="1">
      <alignment vertical="center"/>
    </xf>
    <xf numFmtId="0" fontId="13" fillId="0" borderId="22" xfId="3" applyFont="1" applyFill="1" applyBorder="1" applyAlignment="1">
      <alignment vertical="center"/>
    </xf>
    <xf numFmtId="0" fontId="13" fillId="0" borderId="12" xfId="3" applyFont="1" applyFill="1" applyBorder="1" applyAlignment="1">
      <alignment vertical="center"/>
    </xf>
    <xf numFmtId="0" fontId="15" fillId="0" borderId="8" xfId="3" applyFont="1" applyFill="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10" fillId="0" borderId="11" xfId="3" applyFont="1" applyFill="1" applyBorder="1" applyAlignment="1">
      <alignment horizontal="center" vertical="center"/>
    </xf>
    <xf numFmtId="0" fontId="10" fillId="0" borderId="0" xfId="3" applyFont="1" applyFill="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shrinkToFit="1"/>
    </xf>
    <xf numFmtId="0" fontId="22" fillId="2" borderId="165" xfId="0" applyFont="1" applyFill="1" applyBorder="1" applyAlignment="1"/>
    <xf numFmtId="0" fontId="22" fillId="2" borderId="165" xfId="0" applyFont="1" applyFill="1" applyBorder="1" applyAlignment="1">
      <alignment horizontal="center"/>
    </xf>
    <xf numFmtId="0" fontId="22" fillId="3" borderId="165" xfId="0" applyFont="1" applyFill="1" applyBorder="1" applyAlignment="1"/>
    <xf numFmtId="0" fontId="22" fillId="3" borderId="165" xfId="0" applyFont="1" applyFill="1" applyBorder="1" applyAlignment="1">
      <alignment horizontal="center"/>
    </xf>
    <xf numFmtId="0" fontId="22" fillId="0" borderId="165" xfId="0" applyFont="1" applyFill="1" applyBorder="1" applyAlignment="1">
      <alignment horizontal="center" vertical="top"/>
    </xf>
    <xf numFmtId="0" fontId="22" fillId="2" borderId="165" xfId="0" applyFont="1" applyFill="1" applyBorder="1" applyAlignment="1">
      <alignment horizontal="center" vertical="center"/>
    </xf>
    <xf numFmtId="0" fontId="22" fillId="3" borderId="165" xfId="0" applyNumberFormat="1" applyFont="1" applyFill="1" applyBorder="1" applyAlignment="1">
      <alignment horizontal="center"/>
    </xf>
    <xf numFmtId="0" fontId="22" fillId="3" borderId="165" xfId="0" applyNumberFormat="1" applyFont="1" applyFill="1" applyBorder="1" applyAlignment="1"/>
    <xf numFmtId="0" fontId="22" fillId="4" borderId="165" xfId="0" applyNumberFormat="1" applyFont="1" applyFill="1" applyBorder="1" applyAlignment="1"/>
    <xf numFmtId="0" fontId="22" fillId="5" borderId="165" xfId="0" applyNumberFormat="1" applyFont="1" applyFill="1" applyBorder="1" applyAlignment="1"/>
    <xf numFmtId="38" fontId="22" fillId="0" borderId="165" xfId="1" applyFont="1" applyFill="1" applyBorder="1" applyAlignment="1">
      <alignment horizontal="left" wrapText="1"/>
    </xf>
    <xf numFmtId="0" fontId="22" fillId="0" borderId="165" xfId="0" applyFont="1" applyFill="1" applyBorder="1" applyAlignment="1"/>
    <xf numFmtId="0" fontId="22" fillId="0" borderId="165" xfId="0" applyFont="1" applyBorder="1" applyAlignment="1">
      <alignment horizontal="center"/>
    </xf>
    <xf numFmtId="0" fontId="22" fillId="6" borderId="165" xfId="0" applyFont="1" applyFill="1" applyBorder="1" applyAlignment="1"/>
    <xf numFmtId="0" fontId="22" fillId="2" borderId="167" xfId="0" applyFont="1" applyFill="1" applyBorder="1" applyAlignment="1">
      <alignment horizontal="center"/>
    </xf>
    <xf numFmtId="0" fontId="22" fillId="3" borderId="167" xfId="0" applyFont="1" applyFill="1" applyBorder="1" applyAlignment="1">
      <alignment horizontal="center"/>
    </xf>
    <xf numFmtId="14" fontId="22" fillId="0" borderId="168" xfId="0" applyNumberFormat="1" applyFont="1" applyFill="1" applyBorder="1" applyAlignment="1">
      <alignment horizontal="center" vertical="center" wrapText="1"/>
    </xf>
    <xf numFmtId="20" fontId="22" fillId="0" borderId="168" xfId="0" applyNumberFormat="1" applyFont="1" applyFill="1" applyBorder="1" applyAlignment="1"/>
    <xf numFmtId="20" fontId="22" fillId="0" borderId="168" xfId="0" applyNumberFormat="1" applyFont="1" applyFill="1" applyBorder="1" applyAlignment="1">
      <alignment horizontal="center"/>
    </xf>
    <xf numFmtId="0" fontId="22" fillId="3" borderId="168" xfId="0" applyNumberFormat="1" applyFont="1" applyFill="1" applyBorder="1" applyAlignment="1">
      <alignment horizontal="center" wrapText="1"/>
    </xf>
    <xf numFmtId="0" fontId="22" fillId="4" borderId="168" xfId="0" applyNumberFormat="1" applyFont="1" applyFill="1" applyBorder="1" applyAlignment="1">
      <alignment wrapText="1"/>
    </xf>
    <xf numFmtId="0" fontId="22" fillId="4" borderId="168" xfId="0" applyNumberFormat="1" applyFont="1" applyFill="1" applyBorder="1" applyAlignment="1">
      <alignment horizontal="center" wrapText="1"/>
    </xf>
    <xf numFmtId="0" fontId="22" fillId="5" borderId="168" xfId="0" applyNumberFormat="1" applyFont="1" applyFill="1" applyBorder="1" applyAlignment="1">
      <alignment wrapText="1"/>
    </xf>
    <xf numFmtId="0" fontId="22" fillId="5" borderId="168" xfId="0" applyNumberFormat="1" applyFont="1" applyFill="1" applyBorder="1" applyAlignment="1">
      <alignment horizontal="center" wrapText="1"/>
    </xf>
    <xf numFmtId="0" fontId="22" fillId="2" borderId="167" xfId="0" applyFont="1" applyFill="1" applyBorder="1" applyAlignment="1">
      <alignment horizontal="centerContinuous"/>
    </xf>
    <xf numFmtId="0" fontId="24" fillId="6" borderId="169" xfId="0" applyFont="1" applyFill="1" applyBorder="1" applyAlignment="1"/>
    <xf numFmtId="0" fontId="24" fillId="6" borderId="169" xfId="0" applyFont="1" applyFill="1" applyBorder="1" applyAlignment="1">
      <alignment horizontal="center"/>
    </xf>
    <xf numFmtId="0" fontId="26" fillId="0" borderId="169" xfId="0" applyFont="1" applyFill="1" applyBorder="1" applyAlignment="1" applyProtection="1">
      <alignment horizontal="center" vertical="top" wrapText="1"/>
    </xf>
    <xf numFmtId="0" fontId="22" fillId="3" borderId="167" xfId="0" applyFont="1" applyFill="1" applyBorder="1" applyAlignment="1">
      <alignment horizontal="centerContinuous"/>
    </xf>
    <xf numFmtId="179" fontId="22" fillId="3" borderId="167" xfId="0" applyNumberFormat="1" applyFont="1" applyFill="1" applyBorder="1" applyAlignment="1">
      <alignment horizontal="center"/>
    </xf>
    <xf numFmtId="0" fontId="24" fillId="3" borderId="167" xfId="0" applyFont="1" applyFill="1" applyBorder="1" applyAlignment="1">
      <alignment horizontal="center"/>
    </xf>
    <xf numFmtId="0" fontId="25" fillId="3" borderId="167" xfId="0" applyFont="1" applyFill="1" applyBorder="1" applyAlignment="1">
      <alignment horizontal="center"/>
    </xf>
    <xf numFmtId="14" fontId="22" fillId="0" borderId="167" xfId="0" applyNumberFormat="1" applyFont="1" applyFill="1" applyBorder="1" applyAlignment="1">
      <alignment horizontal="center" vertical="center"/>
    </xf>
    <xf numFmtId="20" fontId="22" fillId="0" borderId="167" xfId="0" applyNumberFormat="1" applyFont="1" applyFill="1" applyBorder="1" applyAlignment="1">
      <alignment horizontal="centerContinuous"/>
    </xf>
    <xf numFmtId="0" fontId="22" fillId="4" borderId="167" xfId="0" applyNumberFormat="1" applyFont="1" applyFill="1" applyBorder="1" applyAlignment="1"/>
    <xf numFmtId="0" fontId="22" fillId="4" borderId="167" xfId="0" applyNumberFormat="1" applyFont="1" applyFill="1" applyBorder="1" applyAlignment="1">
      <alignment horizontal="center"/>
    </xf>
    <xf numFmtId="0" fontId="22" fillId="5" borderId="167" xfId="0" applyNumberFormat="1" applyFont="1" applyFill="1" applyBorder="1" applyAlignment="1"/>
    <xf numFmtId="0" fontId="22" fillId="5" borderId="167" xfId="0" applyNumberFormat="1" applyFont="1" applyFill="1" applyBorder="1" applyAlignment="1">
      <alignment horizontal="center"/>
    </xf>
    <xf numFmtId="0" fontId="22" fillId="2" borderId="170" xfId="0" applyFont="1" applyFill="1" applyBorder="1" applyAlignment="1">
      <alignment horizontal="centerContinuous"/>
    </xf>
    <xf numFmtId="0" fontId="22" fillId="2" borderId="169" xfId="0" applyFont="1" applyFill="1" applyBorder="1" applyAlignment="1">
      <alignment horizontal="centerContinuous"/>
    </xf>
    <xf numFmtId="0" fontId="22" fillId="2" borderId="168" xfId="0" applyFont="1" applyFill="1" applyBorder="1" applyAlignment="1">
      <alignment horizontal="center"/>
    </xf>
    <xf numFmtId="0" fontId="22" fillId="2" borderId="168" xfId="0" applyFont="1" applyFill="1" applyBorder="1" applyAlignment="1">
      <alignment vertical="center"/>
    </xf>
    <xf numFmtId="0" fontId="22" fillId="6" borderId="167" xfId="0" applyFont="1" applyFill="1" applyBorder="1" applyAlignment="1">
      <alignment horizontal="center"/>
    </xf>
    <xf numFmtId="0" fontId="28" fillId="0" borderId="169" xfId="0" applyFont="1" applyFill="1" applyBorder="1" applyAlignment="1">
      <alignment horizontal="center"/>
    </xf>
    <xf numFmtId="0" fontId="22" fillId="3" borderId="170" xfId="0" applyFont="1" applyFill="1" applyBorder="1" applyAlignment="1">
      <alignment horizontal="centerContinuous"/>
    </xf>
    <xf numFmtId="20" fontId="22" fillId="0" borderId="167" xfId="0" applyNumberFormat="1" applyFont="1" applyFill="1" applyBorder="1" applyAlignment="1">
      <alignment horizontal="center"/>
    </xf>
    <xf numFmtId="38" fontId="26" fillId="0" borderId="167" xfId="1" applyFont="1" applyFill="1" applyBorder="1" applyAlignment="1">
      <alignment horizontal="center" vertical="center"/>
    </xf>
    <xf numFmtId="0" fontId="22" fillId="2" borderId="167" xfId="0" applyFont="1" applyFill="1" applyBorder="1" applyAlignment="1">
      <alignment horizontal="center" vertical="center"/>
    </xf>
    <xf numFmtId="0" fontId="28" fillId="0" borderId="169" xfId="0" applyFont="1" applyFill="1" applyBorder="1" applyAlignment="1"/>
    <xf numFmtId="38" fontId="22" fillId="0" borderId="167" xfId="1" applyFont="1" applyFill="1" applyBorder="1" applyAlignment="1">
      <alignment horizontal="center" wrapText="1" shrinkToFit="1"/>
    </xf>
    <xf numFmtId="38" fontId="22" fillId="0" borderId="167" xfId="1" applyFont="1" applyFill="1" applyBorder="1" applyAlignment="1">
      <alignment horizontal="center" shrinkToFit="1"/>
    </xf>
    <xf numFmtId="0" fontId="22" fillId="2" borderId="167" xfId="0" applyFont="1" applyFill="1" applyBorder="1" applyAlignment="1">
      <alignment vertical="center"/>
    </xf>
    <xf numFmtId="0" fontId="28" fillId="0" borderId="168" xfId="0" applyFont="1" applyFill="1" applyBorder="1" applyAlignment="1" applyProtection="1"/>
    <xf numFmtId="0" fontId="24" fillId="3" borderId="168" xfId="0" applyFont="1" applyFill="1" applyBorder="1" applyAlignment="1">
      <alignment horizontal="center" wrapText="1"/>
    </xf>
    <xf numFmtId="0" fontId="24" fillId="3" borderId="168" xfId="0" applyFont="1" applyFill="1" applyBorder="1" applyAlignment="1">
      <alignment horizontal="center" shrinkToFit="1"/>
    </xf>
    <xf numFmtId="0" fontId="25" fillId="3" borderId="168" xfId="0" applyFont="1" applyFill="1" applyBorder="1" applyAlignment="1">
      <alignment horizontal="center" shrinkToFit="1"/>
    </xf>
    <xf numFmtId="0" fontId="22" fillId="0" borderId="168" xfId="0" applyFont="1" applyFill="1" applyBorder="1" applyAlignment="1">
      <alignment horizontal="center" vertical="center"/>
    </xf>
    <xf numFmtId="14" fontId="22" fillId="0" borderId="168" xfId="0" applyNumberFormat="1" applyFont="1" applyFill="1" applyBorder="1" applyAlignment="1">
      <alignment horizontal="center" vertical="center"/>
    </xf>
    <xf numFmtId="20" fontId="24" fillId="0" borderId="168" xfId="0" applyNumberFormat="1" applyFont="1" applyFill="1" applyBorder="1" applyAlignment="1">
      <alignment horizontal="center" vertical="center" wrapText="1"/>
    </xf>
    <xf numFmtId="0" fontId="22" fillId="0" borderId="168" xfId="0" applyFont="1" applyFill="1" applyBorder="1" applyAlignment="1">
      <alignment horizontal="center" vertical="center" wrapText="1"/>
    </xf>
    <xf numFmtId="0" fontId="22" fillId="2" borderId="168" xfId="0" applyFont="1" applyFill="1" applyBorder="1" applyAlignment="1">
      <alignment horizontal="center" vertical="center" wrapText="1"/>
    </xf>
    <xf numFmtId="0" fontId="22" fillId="3" borderId="168" xfId="0" applyNumberFormat="1" applyFont="1" applyFill="1" applyBorder="1" applyAlignment="1">
      <alignment horizontal="center"/>
    </xf>
    <xf numFmtId="0" fontId="22" fillId="3" borderId="168" xfId="0" applyFont="1" applyFill="1" applyBorder="1" applyAlignment="1">
      <alignment horizontal="center"/>
    </xf>
    <xf numFmtId="0" fontId="22" fillId="4" borderId="168" xfId="0" applyNumberFormat="1" applyFont="1" applyFill="1" applyBorder="1" applyAlignment="1"/>
    <xf numFmtId="0" fontId="22" fillId="4" borderId="168" xfId="0" applyNumberFormat="1" applyFont="1" applyFill="1" applyBorder="1" applyAlignment="1">
      <alignment horizontal="center"/>
    </xf>
    <xf numFmtId="0" fontId="22" fillId="5" borderId="168" xfId="0" applyNumberFormat="1" applyFont="1" applyFill="1" applyBorder="1" applyAlignment="1"/>
    <xf numFmtId="0" fontId="22" fillId="5" borderId="168" xfId="0" applyNumberFormat="1" applyFont="1" applyFill="1" applyBorder="1" applyAlignment="1">
      <alignment horizontal="center"/>
    </xf>
    <xf numFmtId="38" fontId="22" fillId="0" borderId="168" xfId="1" applyFont="1" applyFill="1" applyBorder="1" applyAlignment="1">
      <alignment horizontal="center" vertical="center" wrapText="1"/>
    </xf>
    <xf numFmtId="38" fontId="22" fillId="0" borderId="168" xfId="1" applyFont="1" applyFill="1" applyBorder="1" applyAlignment="1">
      <alignment horizontal="center" wrapText="1" shrinkToFit="1"/>
    </xf>
    <xf numFmtId="38" fontId="24" fillId="0" borderId="168" xfId="1" applyFont="1" applyFill="1" applyBorder="1" applyAlignment="1">
      <alignment horizontal="center" vertical="center" wrapText="1"/>
    </xf>
    <xf numFmtId="38" fontId="24" fillId="0" borderId="168" xfId="1" applyFont="1" applyFill="1" applyBorder="1" applyAlignment="1">
      <alignment horizontal="center" vertical="center"/>
    </xf>
    <xf numFmtId="38" fontId="22" fillId="0" borderId="168" xfId="1" applyFont="1" applyFill="1" applyBorder="1" applyAlignment="1">
      <alignment horizontal="center" shrinkToFit="1"/>
    </xf>
    <xf numFmtId="0" fontId="22" fillId="0" borderId="168" xfId="0" applyFont="1" applyBorder="1" applyAlignment="1">
      <alignment horizontal="center" wrapText="1"/>
    </xf>
    <xf numFmtId="0" fontId="22" fillId="6" borderId="168" xfId="0" applyFont="1" applyFill="1" applyBorder="1" applyAlignment="1">
      <alignment horizontal="center"/>
    </xf>
    <xf numFmtId="0" fontId="26" fillId="6" borderId="168" xfId="0" applyFont="1" applyFill="1" applyBorder="1" applyAlignment="1">
      <alignment horizontal="center" wrapText="1"/>
    </xf>
    <xf numFmtId="0" fontId="22" fillId="3" borderId="168" xfId="0" applyFont="1" applyFill="1" applyBorder="1" applyAlignment="1">
      <alignment horizontal="center" vertical="center" textRotation="255"/>
    </xf>
    <xf numFmtId="0" fontId="27" fillId="3" borderId="168" xfId="0" applyFont="1" applyFill="1" applyBorder="1" applyAlignment="1">
      <alignment horizontal="center" wrapText="1"/>
    </xf>
    <xf numFmtId="179" fontId="22" fillId="3" borderId="168" xfId="0" applyNumberFormat="1" applyFont="1" applyFill="1" applyBorder="1" applyAlignment="1">
      <alignment horizontal="center"/>
    </xf>
    <xf numFmtId="0" fontId="29" fillId="2" borderId="171" xfId="0" applyFont="1" applyFill="1" applyBorder="1" applyAlignment="1">
      <alignment horizontal="center" shrinkToFit="1"/>
    </xf>
    <xf numFmtId="0" fontId="29" fillId="3" borderId="171" xfId="0" applyFont="1" applyFill="1" applyBorder="1" applyAlignment="1">
      <alignment horizontal="center" shrinkToFit="1"/>
    </xf>
    <xf numFmtId="0" fontId="29" fillId="0" borderId="171" xfId="0" applyFont="1" applyFill="1" applyBorder="1" applyAlignment="1">
      <alignment horizontal="center" shrinkToFit="1"/>
    </xf>
    <xf numFmtId="181" fontId="29" fillId="0" borderId="171" xfId="0" applyNumberFormat="1" applyFont="1" applyFill="1" applyBorder="1" applyAlignment="1">
      <alignment horizontal="center" shrinkToFit="1"/>
    </xf>
    <xf numFmtId="20" fontId="29" fillId="0" borderId="171" xfId="0" applyNumberFormat="1" applyFont="1" applyFill="1" applyBorder="1" applyAlignment="1">
      <alignment horizontal="center" shrinkToFit="1"/>
    </xf>
    <xf numFmtId="0" fontId="30" fillId="2" borderId="171" xfId="0" applyFont="1" applyFill="1" applyBorder="1" applyAlignment="1">
      <alignment horizontal="center" shrinkToFit="1"/>
    </xf>
    <xf numFmtId="0" fontId="29" fillId="4" borderId="171" xfId="0" applyNumberFormat="1" applyFont="1" applyFill="1" applyBorder="1" applyAlignment="1">
      <alignment horizontal="center" shrinkToFit="1"/>
    </xf>
    <xf numFmtId="0" fontId="29" fillId="5" borderId="171" xfId="0" applyNumberFormat="1" applyFont="1" applyFill="1" applyBorder="1" applyAlignment="1">
      <alignment horizontal="center" shrinkToFit="1"/>
    </xf>
    <xf numFmtId="38" fontId="29" fillId="0" borderId="171" xfId="1" applyFont="1" applyFill="1" applyBorder="1" applyAlignment="1">
      <alignment horizontal="center" shrinkToFit="1"/>
    </xf>
    <xf numFmtId="49" fontId="29" fillId="0" borderId="171" xfId="1" quotePrefix="1" applyNumberFormat="1" applyFont="1" applyFill="1" applyBorder="1" applyAlignment="1">
      <alignment horizontal="center" shrinkToFit="1"/>
    </xf>
    <xf numFmtId="49" fontId="29" fillId="0" borderId="171" xfId="1" applyNumberFormat="1" applyFont="1" applyFill="1" applyBorder="1" applyAlignment="1">
      <alignment horizontal="center" shrinkToFit="1"/>
    </xf>
    <xf numFmtId="2" fontId="29" fillId="0" borderId="171" xfId="0" applyNumberFormat="1" applyFont="1" applyFill="1" applyBorder="1" applyAlignment="1">
      <alignment horizontal="center" shrinkToFit="1"/>
    </xf>
    <xf numFmtId="0" fontId="29" fillId="0" borderId="171" xfId="0" applyNumberFormat="1" applyFont="1" applyFill="1" applyBorder="1" applyAlignment="1">
      <alignment horizontal="center" shrinkToFit="1"/>
    </xf>
    <xf numFmtId="182" fontId="29" fillId="0" borderId="171" xfId="1" applyNumberFormat="1" applyFont="1" applyFill="1" applyBorder="1" applyAlignment="1">
      <alignment horizontal="center" shrinkToFit="1"/>
    </xf>
    <xf numFmtId="38" fontId="29" fillId="0" borderId="171" xfId="1" applyFont="1" applyFill="1" applyBorder="1" applyAlignment="1">
      <alignment horizontal="center" wrapText="1" shrinkToFit="1"/>
    </xf>
    <xf numFmtId="0" fontId="29" fillId="6" borderId="171" xfId="0" applyFont="1" applyFill="1" applyBorder="1" applyAlignment="1">
      <alignment horizontal="center" shrinkToFit="1"/>
    </xf>
    <xf numFmtId="20" fontId="29" fillId="6" borderId="171" xfId="0" applyNumberFormat="1" applyFont="1" applyFill="1" applyBorder="1" applyAlignment="1">
      <alignment horizontal="center" shrinkToFit="1"/>
    </xf>
    <xf numFmtId="0" fontId="29" fillId="7" borderId="171" xfId="0" applyFont="1" applyFill="1" applyBorder="1" applyAlignment="1">
      <alignment horizontal="left" shrinkToFit="1"/>
    </xf>
    <xf numFmtId="0" fontId="31" fillId="0" borderId="171" xfId="0" applyFont="1" applyFill="1" applyBorder="1" applyAlignment="1" applyProtection="1">
      <alignment horizontal="center" shrinkToFit="1"/>
    </xf>
    <xf numFmtId="179" fontId="29" fillId="3" borderId="171" xfId="0" applyNumberFormat="1" applyFont="1" applyFill="1" applyBorder="1" applyAlignment="1">
      <alignment horizontal="center" shrinkToFit="1"/>
    </xf>
    <xf numFmtId="0" fontId="22" fillId="2" borderId="165" xfId="0" applyFont="1" applyFill="1" applyBorder="1" applyAlignment="1">
      <alignment horizontal="center" shrinkToFit="1"/>
    </xf>
    <xf numFmtId="0" fontId="22" fillId="2" borderId="166" xfId="0" applyFont="1" applyFill="1" applyBorder="1" applyAlignment="1">
      <alignment horizontal="center" vertical="center"/>
    </xf>
    <xf numFmtId="0" fontId="22" fillId="3" borderId="165" xfId="0" applyNumberFormat="1" applyFont="1" applyFill="1" applyBorder="1" applyAlignment="1">
      <alignment horizontal="center" shrinkToFit="1"/>
    </xf>
    <xf numFmtId="0" fontId="22" fillId="3" borderId="165" xfId="0" applyNumberFormat="1" applyFont="1" applyFill="1" applyBorder="1" applyAlignment="1">
      <alignment horizontal="left" shrinkToFit="1"/>
    </xf>
    <xf numFmtId="38" fontId="22" fillId="0" borderId="165" xfId="1" applyFont="1" applyFill="1" applyBorder="1" applyAlignment="1">
      <alignment horizontal="left"/>
    </xf>
    <xf numFmtId="0" fontId="22" fillId="3" borderId="165" xfId="0" applyFont="1" applyFill="1" applyBorder="1" applyAlignment="1">
      <alignment shrinkToFit="1"/>
    </xf>
    <xf numFmtId="179" fontId="22" fillId="3" borderId="165" xfId="0" applyNumberFormat="1" applyFont="1" applyFill="1" applyBorder="1" applyAlignment="1">
      <alignment horizontal="left"/>
    </xf>
    <xf numFmtId="0" fontId="22" fillId="2" borderId="167" xfId="0" applyFont="1" applyFill="1" applyBorder="1" applyAlignment="1">
      <alignment horizontal="center" shrinkToFit="1"/>
    </xf>
    <xf numFmtId="20" fontId="22" fillId="3" borderId="167" xfId="0" applyNumberFormat="1" applyFont="1" applyFill="1" applyBorder="1" applyAlignment="1">
      <alignment horizontal="center"/>
    </xf>
    <xf numFmtId="20" fontId="22" fillId="3" borderId="169" xfId="0" applyNumberFormat="1" applyFont="1" applyFill="1" applyBorder="1" applyAlignment="1">
      <alignment horizontal="center" vertical="center"/>
    </xf>
    <xf numFmtId="0" fontId="22" fillId="3" borderId="167" xfId="0" applyFont="1" applyFill="1" applyBorder="1" applyAlignment="1">
      <alignment horizontal="center" shrinkToFit="1"/>
    </xf>
    <xf numFmtId="38" fontId="22" fillId="0" borderId="168" xfId="1" applyFont="1" applyFill="1" applyBorder="1" applyAlignment="1">
      <alignment vertical="center" wrapText="1"/>
    </xf>
    <xf numFmtId="0" fontId="22" fillId="2" borderId="168" xfId="0" applyFont="1" applyFill="1" applyBorder="1" applyAlignment="1">
      <alignment horizontal="centerContinuous"/>
    </xf>
    <xf numFmtId="0" fontId="27" fillId="3" borderId="169" xfId="0" applyFont="1" applyFill="1" applyBorder="1" applyAlignment="1">
      <alignment horizontal="center" shrinkToFit="1"/>
    </xf>
    <xf numFmtId="0" fontId="26" fillId="0" borderId="169" xfId="0" applyFont="1" applyFill="1" applyBorder="1" applyAlignment="1" applyProtection="1">
      <alignment horizontal="center" vertical="top"/>
    </xf>
    <xf numFmtId="0" fontId="26" fillId="0" borderId="169" xfId="0" applyFont="1" applyFill="1" applyBorder="1" applyAlignment="1" applyProtection="1">
      <alignment horizontal="center" vertical="top" shrinkToFit="1"/>
    </xf>
    <xf numFmtId="0" fontId="24" fillId="3" borderId="167" xfId="0" applyFont="1" applyFill="1" applyBorder="1" applyAlignment="1">
      <alignment horizontal="center" shrinkToFit="1"/>
    </xf>
    <xf numFmtId="0" fontId="22" fillId="2" borderId="170" xfId="0" applyFont="1" applyFill="1" applyBorder="1" applyAlignment="1"/>
    <xf numFmtId="0" fontId="22" fillId="2" borderId="170" xfId="0" applyFont="1" applyFill="1" applyBorder="1" applyAlignment="1">
      <alignment horizontal="center"/>
    </xf>
    <xf numFmtId="0" fontId="28" fillId="0" borderId="169" xfId="0" applyFont="1" applyFill="1" applyBorder="1" applyAlignment="1">
      <alignment horizontal="center" shrinkToFit="1"/>
    </xf>
    <xf numFmtId="0" fontId="28" fillId="0" borderId="169" xfId="0" applyFont="1" applyFill="1" applyBorder="1" applyAlignment="1">
      <alignment shrinkToFit="1"/>
    </xf>
    <xf numFmtId="0" fontId="22" fillId="2" borderId="170" xfId="0" applyFont="1" applyFill="1" applyBorder="1" applyAlignment="1">
      <alignment horizontal="center" shrinkToFit="1"/>
    </xf>
    <xf numFmtId="20" fontId="22" fillId="3" borderId="170" xfId="0" applyNumberFormat="1" applyFont="1" applyFill="1" applyBorder="1" applyAlignment="1">
      <alignment horizontal="center"/>
    </xf>
    <xf numFmtId="0" fontId="22" fillId="3" borderId="170" xfId="0" applyFont="1" applyFill="1" applyBorder="1" applyAlignment="1">
      <alignment horizontal="center" shrinkToFit="1"/>
    </xf>
    <xf numFmtId="38" fontId="22" fillId="0" borderId="167" xfId="1" applyFont="1" applyFill="1" applyBorder="1" applyAlignment="1">
      <alignment horizontal="center" vertical="center" wrapText="1"/>
    </xf>
    <xf numFmtId="0" fontId="28" fillId="0" borderId="168" xfId="0" applyFont="1" applyFill="1" applyBorder="1" applyAlignment="1" applyProtection="1">
      <alignment shrinkToFit="1"/>
    </xf>
    <xf numFmtId="0" fontId="22" fillId="3" borderId="167" xfId="0" applyFont="1" applyFill="1" applyBorder="1" applyAlignment="1">
      <alignment horizontal="center" vertical="center"/>
    </xf>
    <xf numFmtId="0" fontId="22" fillId="3" borderId="167" xfId="0" applyFont="1" applyFill="1" applyBorder="1" applyAlignment="1">
      <alignment horizontal="center" vertical="center" wrapText="1"/>
    </xf>
    <xf numFmtId="20" fontId="24" fillId="3" borderId="167" xfId="0" applyNumberFormat="1" applyFont="1" applyFill="1" applyBorder="1" applyAlignment="1">
      <alignment horizontal="center" wrapText="1"/>
    </xf>
    <xf numFmtId="0" fontId="22" fillId="2" borderId="167" xfId="0" applyFont="1" applyFill="1" applyBorder="1" applyAlignment="1">
      <alignment horizontal="center" vertical="center" wrapText="1"/>
    </xf>
    <xf numFmtId="0" fontId="22" fillId="3" borderId="168" xfId="0" applyFont="1" applyFill="1" applyBorder="1" applyAlignment="1">
      <alignment horizontal="center" shrinkToFit="1"/>
    </xf>
    <xf numFmtId="38" fontId="22" fillId="0" borderId="168" xfId="1" applyFont="1" applyFill="1" applyBorder="1" applyAlignment="1">
      <alignment horizontal="center" wrapText="1"/>
    </xf>
    <xf numFmtId="38" fontId="24" fillId="0" borderId="168" xfId="1" applyFont="1" applyFill="1" applyBorder="1" applyAlignment="1">
      <alignment horizontal="center" wrapText="1"/>
    </xf>
    <xf numFmtId="176" fontId="24" fillId="0" borderId="168" xfId="1" applyNumberFormat="1" applyFont="1" applyFill="1" applyBorder="1" applyAlignment="1">
      <alignment horizontal="center" wrapText="1"/>
    </xf>
    <xf numFmtId="0" fontId="22" fillId="0" borderId="168" xfId="0" applyFont="1" applyFill="1" applyBorder="1" applyAlignment="1">
      <alignment horizontal="center" wrapText="1"/>
    </xf>
    <xf numFmtId="38" fontId="26" fillId="0" borderId="168" xfId="1" applyFont="1" applyFill="1" applyBorder="1" applyAlignment="1">
      <alignment horizontal="center" vertical="center"/>
    </xf>
    <xf numFmtId="38" fontId="24" fillId="0" borderId="168" xfId="1" applyFont="1" applyFill="1" applyBorder="1" applyAlignment="1">
      <alignment horizontal="center" vertical="center" shrinkToFit="1"/>
    </xf>
    <xf numFmtId="0" fontId="22" fillId="2" borderId="168" xfId="0" applyFont="1" applyFill="1" applyBorder="1" applyAlignment="1">
      <alignment horizontal="center" vertical="center"/>
    </xf>
    <xf numFmtId="0" fontId="26" fillId="3" borderId="168" xfId="0" applyFont="1" applyFill="1" applyBorder="1" applyAlignment="1">
      <alignment horizontal="center" shrinkToFit="1"/>
    </xf>
    <xf numFmtId="0" fontId="22" fillId="0" borderId="168" xfId="0" applyFont="1" applyFill="1" applyBorder="1" applyAlignment="1">
      <alignment horizontal="center" vertical="center" shrinkToFit="1"/>
    </xf>
    <xf numFmtId="56" fontId="29" fillId="3" borderId="171" xfId="0" applyNumberFormat="1" applyFont="1" applyFill="1" applyBorder="1" applyAlignment="1">
      <alignment shrinkToFit="1"/>
    </xf>
    <xf numFmtId="20" fontId="29" fillId="3" borderId="171" xfId="0" applyNumberFormat="1" applyFont="1" applyFill="1" applyBorder="1" applyAlignment="1">
      <alignment shrinkToFit="1"/>
    </xf>
    <xf numFmtId="0" fontId="29" fillId="3" borderId="171" xfId="0" applyFont="1" applyFill="1" applyBorder="1" applyAlignment="1">
      <alignment horizontal="center" vertical="center" shrinkToFit="1"/>
    </xf>
    <xf numFmtId="0" fontId="29" fillId="4" borderId="171" xfId="0" applyNumberFormat="1" applyFont="1" applyFill="1" applyBorder="1" applyAlignment="1">
      <alignment shrinkToFit="1"/>
    </xf>
    <xf numFmtId="0" fontId="29" fillId="5" borderId="171" xfId="0" applyNumberFormat="1" applyFont="1" applyFill="1" applyBorder="1" applyAlignment="1">
      <alignment shrinkToFit="1"/>
    </xf>
    <xf numFmtId="190" fontId="29" fillId="0" borderId="171" xfId="0" applyNumberFormat="1" applyFont="1" applyFill="1" applyBorder="1" applyAlignment="1">
      <alignment vertical="center" shrinkToFit="1"/>
    </xf>
    <xf numFmtId="176" fontId="29" fillId="0" borderId="171" xfId="0" applyNumberFormat="1" applyFont="1" applyFill="1" applyBorder="1" applyAlignment="1">
      <alignment vertical="center" shrinkToFit="1"/>
    </xf>
    <xf numFmtId="0" fontId="29" fillId="0" borderId="171" xfId="0" applyFont="1" applyFill="1" applyBorder="1" applyAlignment="1">
      <alignment vertical="center" shrinkToFit="1"/>
    </xf>
    <xf numFmtId="0" fontId="29" fillId="7" borderId="171" xfId="0" applyFont="1" applyFill="1" applyBorder="1" applyAlignment="1">
      <alignment shrinkToFit="1"/>
    </xf>
    <xf numFmtId="38" fontId="29" fillId="0" borderId="171" xfId="1" applyFont="1" applyFill="1" applyBorder="1" applyAlignment="1">
      <alignment shrinkToFit="1"/>
    </xf>
    <xf numFmtId="0" fontId="29" fillId="3" borderId="171" xfId="0" applyFont="1" applyFill="1" applyBorder="1" applyAlignment="1">
      <alignment vertical="center" shrinkToFit="1"/>
    </xf>
    <xf numFmtId="0" fontId="29" fillId="2" borderId="171" xfId="0" applyFont="1" applyFill="1" applyBorder="1" applyAlignment="1">
      <alignment vertical="center" shrinkToFit="1"/>
    </xf>
    <xf numFmtId="0" fontId="29" fillId="2" borderId="171" xfId="0" applyFont="1" applyFill="1" applyBorder="1" applyAlignment="1">
      <alignment shrinkToFit="1"/>
    </xf>
    <xf numFmtId="0" fontId="29" fillId="3" borderId="171" xfId="0" applyFont="1" applyFill="1" applyBorder="1" applyAlignment="1">
      <alignment shrinkToFit="1"/>
    </xf>
    <xf numFmtId="0" fontId="29" fillId="0" borderId="171" xfId="0" applyFont="1" applyFill="1" applyBorder="1" applyAlignment="1">
      <alignment shrinkToFit="1"/>
    </xf>
    <xf numFmtId="0" fontId="29" fillId="0" borderId="171" xfId="0" applyFont="1" applyFill="1" applyBorder="1" applyAlignment="1" applyProtection="1">
      <alignment shrinkToFit="1"/>
    </xf>
    <xf numFmtId="0" fontId="29" fillId="2" borderId="165" xfId="0" applyFont="1" applyFill="1" applyBorder="1" applyAlignment="1">
      <alignment shrinkToFit="1"/>
    </xf>
    <xf numFmtId="0" fontId="29" fillId="2" borderId="165" xfId="0" applyFont="1" applyFill="1" applyBorder="1" applyAlignment="1">
      <alignment horizontal="center" shrinkToFit="1"/>
    </xf>
    <xf numFmtId="0" fontId="29" fillId="2" borderId="166" xfId="0" applyNumberFormat="1" applyFont="1" applyFill="1" applyBorder="1" applyAlignment="1">
      <alignment horizontal="center" vertical="center" wrapText="1"/>
    </xf>
    <xf numFmtId="0" fontId="29" fillId="4" borderId="165" xfId="0" applyNumberFormat="1" applyFont="1" applyFill="1" applyBorder="1" applyAlignment="1"/>
    <xf numFmtId="0" fontId="29" fillId="5" borderId="165" xfId="0" applyNumberFormat="1" applyFont="1" applyFill="1" applyBorder="1" applyAlignment="1"/>
    <xf numFmtId="180" fontId="29" fillId="0" borderId="165" xfId="0" applyNumberFormat="1" applyFont="1" applyFill="1" applyBorder="1" applyAlignment="1">
      <alignment horizontal="left"/>
    </xf>
    <xf numFmtId="0" fontId="29" fillId="0" borderId="165" xfId="0" applyFont="1" applyFill="1" applyBorder="1" applyAlignment="1">
      <alignment horizontal="center"/>
    </xf>
    <xf numFmtId="38" fontId="29" fillId="0" borderId="165" xfId="1" applyFont="1" applyFill="1" applyBorder="1" applyAlignment="1">
      <alignment horizontal="left"/>
    </xf>
    <xf numFmtId="38" fontId="29" fillId="0" borderId="165" xfId="1" applyFont="1" applyFill="1" applyBorder="1" applyAlignment="1">
      <alignment horizontal="center"/>
    </xf>
    <xf numFmtId="0" fontId="29" fillId="2" borderId="165" xfId="0" applyFont="1" applyFill="1" applyBorder="1" applyAlignment="1"/>
    <xf numFmtId="0" fontId="29" fillId="2" borderId="165" xfId="0" applyFont="1" applyFill="1" applyBorder="1" applyAlignment="1">
      <alignment horizontal="center"/>
    </xf>
    <xf numFmtId="0" fontId="29" fillId="3" borderId="165" xfId="0" applyFont="1" applyFill="1" applyBorder="1" applyAlignment="1"/>
    <xf numFmtId="0" fontId="29" fillId="3" borderId="165" xfId="0" applyFont="1" applyFill="1" applyBorder="1" applyAlignment="1">
      <alignment horizontal="center"/>
    </xf>
    <xf numFmtId="179" fontId="29" fillId="3" borderId="165" xfId="0" applyNumberFormat="1" applyFont="1" applyFill="1" applyBorder="1" applyAlignment="1">
      <alignment horizontal="left"/>
    </xf>
    <xf numFmtId="179" fontId="29" fillId="3" borderId="165" xfId="0" applyNumberFormat="1" applyFont="1" applyFill="1" applyBorder="1" applyAlignment="1">
      <alignment horizontal="center"/>
    </xf>
    <xf numFmtId="0" fontId="29" fillId="2" borderId="167" xfId="0" applyFont="1" applyFill="1" applyBorder="1" applyAlignment="1">
      <alignment horizontal="center" shrinkToFit="1"/>
    </xf>
    <xf numFmtId="0" fontId="34" fillId="3" borderId="168" xfId="0" applyNumberFormat="1" applyFont="1" applyFill="1" applyBorder="1" applyAlignment="1">
      <alignment horizontal="center" vertical="center" wrapText="1"/>
    </xf>
    <xf numFmtId="193" fontId="29" fillId="3" borderId="170" xfId="0" applyNumberFormat="1" applyFont="1" applyFill="1" applyBorder="1" applyAlignment="1">
      <alignment horizontal="centerContinuous"/>
    </xf>
    <xf numFmtId="0" fontId="29" fillId="4" borderId="168" xfId="0" applyNumberFormat="1" applyFont="1" applyFill="1" applyBorder="1" applyAlignment="1">
      <alignment wrapText="1"/>
    </xf>
    <xf numFmtId="0" fontId="29" fillId="4" borderId="168" xfId="0" applyNumberFormat="1" applyFont="1" applyFill="1" applyBorder="1" applyAlignment="1">
      <alignment horizontal="center" wrapText="1"/>
    </xf>
    <xf numFmtId="0" fontId="29" fillId="5" borderId="168" xfId="0" applyNumberFormat="1" applyFont="1" applyFill="1" applyBorder="1" applyAlignment="1">
      <alignment wrapText="1"/>
    </xf>
    <xf numFmtId="0" fontId="29" fillId="5" borderId="168" xfId="0" applyNumberFormat="1" applyFont="1" applyFill="1" applyBorder="1" applyAlignment="1">
      <alignment horizontal="center" wrapText="1"/>
    </xf>
    <xf numFmtId="0" fontId="29" fillId="2" borderId="167" xfId="0" applyFont="1" applyFill="1" applyBorder="1" applyAlignment="1">
      <alignment horizontal="centerContinuous"/>
    </xf>
    <xf numFmtId="0" fontId="29" fillId="2" borderId="170" xfId="0" applyFont="1" applyFill="1" applyBorder="1" applyAlignment="1"/>
    <xf numFmtId="0" fontId="29" fillId="2" borderId="170" xfId="0" applyFont="1" applyFill="1" applyBorder="1" applyAlignment="1">
      <alignment horizontal="centerContinuous"/>
    </xf>
    <xf numFmtId="0" fontId="29" fillId="2" borderId="170" xfId="0" applyFont="1" applyFill="1" applyBorder="1" applyAlignment="1">
      <alignment horizontal="center"/>
    </xf>
    <xf numFmtId="0" fontId="29" fillId="2" borderId="168" xfId="0" applyFont="1" applyFill="1" applyBorder="1" applyAlignment="1">
      <alignment wrapText="1"/>
    </xf>
    <xf numFmtId="0" fontId="34" fillId="3" borderId="169" xfId="0" applyFont="1" applyFill="1" applyBorder="1" applyAlignment="1"/>
    <xf numFmtId="0" fontId="37" fillId="3" borderId="169" xfId="0" applyFont="1" applyFill="1" applyBorder="1" applyAlignment="1">
      <alignment horizontal="center"/>
    </xf>
    <xf numFmtId="0" fontId="30" fillId="0" borderId="169" xfId="0" applyFont="1" applyFill="1" applyBorder="1" applyAlignment="1" applyProtection="1">
      <alignment horizontal="center" vertical="top" wrapText="1"/>
    </xf>
    <xf numFmtId="0" fontId="29" fillId="3" borderId="167" xfId="0" applyFont="1" applyFill="1" applyBorder="1" applyAlignment="1">
      <alignment horizontal="center"/>
    </xf>
    <xf numFmtId="0" fontId="29" fillId="3" borderId="167" xfId="0" applyFont="1" applyFill="1" applyBorder="1" applyAlignment="1">
      <alignment horizontal="centerContinuous"/>
    </xf>
    <xf numFmtId="179" fontId="29" fillId="3" borderId="167" xfId="0" applyNumberFormat="1" applyFont="1" applyFill="1" applyBorder="1" applyAlignment="1">
      <alignment horizontal="center"/>
    </xf>
    <xf numFmtId="0" fontId="30" fillId="3" borderId="167" xfId="0" applyNumberFormat="1" applyFont="1" applyFill="1" applyBorder="1" applyAlignment="1">
      <alignment horizontal="center" vertical="center" wrapText="1"/>
    </xf>
    <xf numFmtId="193" fontId="29" fillId="3" borderId="167" xfId="0" applyNumberFormat="1" applyFont="1" applyFill="1" applyBorder="1" applyAlignment="1">
      <alignment horizontal="center"/>
    </xf>
    <xf numFmtId="0" fontId="29" fillId="4" borderId="167" xfId="0" applyNumberFormat="1" applyFont="1" applyFill="1" applyBorder="1" applyAlignment="1"/>
    <xf numFmtId="0" fontId="29" fillId="4" borderId="167" xfId="0" applyNumberFormat="1" applyFont="1" applyFill="1" applyBorder="1" applyAlignment="1">
      <alignment horizontal="center"/>
    </xf>
    <xf numFmtId="0" fontId="29" fillId="5" borderId="167" xfId="0" applyNumberFormat="1" applyFont="1" applyFill="1" applyBorder="1" applyAlignment="1"/>
    <xf numFmtId="0" fontId="29" fillId="5" borderId="167" xfId="0" applyNumberFormat="1" applyFont="1" applyFill="1" applyBorder="1" applyAlignment="1">
      <alignment horizontal="center"/>
    </xf>
    <xf numFmtId="0" fontId="29" fillId="2" borderId="167" xfId="0" applyFont="1" applyFill="1" applyBorder="1" applyAlignment="1">
      <alignment horizontal="center"/>
    </xf>
    <xf numFmtId="0" fontId="31" fillId="0" borderId="169" xfId="0" applyFont="1" applyFill="1" applyBorder="1" applyAlignment="1">
      <alignment horizontal="center"/>
    </xf>
    <xf numFmtId="0" fontId="29" fillId="3" borderId="170" xfId="0" applyFont="1" applyFill="1" applyBorder="1" applyAlignment="1">
      <alignment horizontal="centerContinuous"/>
    </xf>
    <xf numFmtId="0" fontId="31" fillId="0" borderId="169" xfId="0" applyFont="1" applyFill="1" applyBorder="1" applyAlignment="1"/>
    <xf numFmtId="0" fontId="29" fillId="2" borderId="170" xfId="0" applyFont="1" applyFill="1" applyBorder="1" applyAlignment="1">
      <alignment horizontal="center" shrinkToFit="1"/>
    </xf>
    <xf numFmtId="0" fontId="34" fillId="3" borderId="170" xfId="0" applyNumberFormat="1" applyFont="1" applyFill="1" applyBorder="1" applyAlignment="1">
      <alignment horizontal="center" vertical="center" wrapText="1"/>
    </xf>
    <xf numFmtId="193" fontId="29" fillId="3" borderId="170" xfId="0" applyNumberFormat="1" applyFont="1" applyFill="1" applyBorder="1" applyAlignment="1">
      <alignment horizontal="center"/>
    </xf>
    <xf numFmtId="0" fontId="29" fillId="5" borderId="170" xfId="0" applyNumberFormat="1" applyFont="1" applyFill="1" applyBorder="1" applyAlignment="1"/>
    <xf numFmtId="38" fontId="29" fillId="0" borderId="170" xfId="1" applyFont="1" applyFill="1" applyBorder="1" applyAlignment="1">
      <alignment horizontal="center" wrapText="1" shrinkToFit="1"/>
    </xf>
    <xf numFmtId="38" fontId="29" fillId="0" borderId="170" xfId="1" applyFont="1" applyFill="1" applyBorder="1" applyAlignment="1">
      <alignment horizontal="center" vertical="center" wrapText="1"/>
    </xf>
    <xf numFmtId="0" fontId="29" fillId="2" borderId="170" xfId="0" applyFont="1" applyFill="1" applyBorder="1" applyAlignment="1">
      <alignment wrapText="1"/>
    </xf>
    <xf numFmtId="0" fontId="29" fillId="3" borderId="170" xfId="0" applyFont="1" applyFill="1" applyBorder="1" applyAlignment="1">
      <alignment horizontal="center"/>
    </xf>
    <xf numFmtId="0" fontId="31" fillId="0" borderId="169" xfId="0" applyFont="1" applyFill="1" applyBorder="1" applyAlignment="1" applyProtection="1"/>
    <xf numFmtId="0" fontId="34" fillId="2" borderId="167" xfId="0" applyNumberFormat="1" applyFont="1" applyFill="1" applyBorder="1" applyAlignment="1">
      <alignment horizontal="center" vertical="center" wrapText="1"/>
    </xf>
    <xf numFmtId="0" fontId="34" fillId="3" borderId="167" xfId="0" applyNumberFormat="1" applyFont="1" applyFill="1" applyBorder="1" applyAlignment="1">
      <alignment horizontal="center" vertical="center" wrapText="1"/>
    </xf>
    <xf numFmtId="0" fontId="29" fillId="4" borderId="168" xfId="0" applyNumberFormat="1" applyFont="1" applyFill="1" applyBorder="1" applyAlignment="1"/>
    <xf numFmtId="0" fontId="29" fillId="4" borderId="168" xfId="0" applyNumberFormat="1" applyFont="1" applyFill="1" applyBorder="1" applyAlignment="1">
      <alignment horizontal="center"/>
    </xf>
    <xf numFmtId="0" fontId="29" fillId="5" borderId="167" xfId="0" applyNumberFormat="1" applyFont="1" applyFill="1" applyBorder="1" applyAlignment="1">
      <alignment horizontal="center" wrapText="1"/>
    </xf>
    <xf numFmtId="0" fontId="29" fillId="5" borderId="168" xfId="0" applyNumberFormat="1" applyFont="1" applyFill="1" applyBorder="1" applyAlignment="1">
      <alignment horizontal="center"/>
    </xf>
    <xf numFmtId="180" fontId="29" fillId="0" borderId="167" xfId="1" applyNumberFormat="1" applyFont="1" applyFill="1" applyBorder="1" applyAlignment="1">
      <alignment horizontal="right" wrapText="1"/>
    </xf>
    <xf numFmtId="0" fontId="29" fillId="0" borderId="167" xfId="0" applyFont="1" applyFill="1" applyBorder="1" applyAlignment="1">
      <alignment horizontal="center" wrapText="1"/>
    </xf>
    <xf numFmtId="180" fontId="29" fillId="3" borderId="168" xfId="1" applyNumberFormat="1" applyFont="1" applyFill="1" applyBorder="1" applyAlignment="1">
      <alignment horizontal="center" wrapText="1"/>
    </xf>
    <xf numFmtId="38" fontId="29" fillId="0" borderId="167" xfId="1" applyFont="1" applyFill="1" applyBorder="1" applyAlignment="1">
      <alignment horizontal="center" wrapText="1" shrinkToFit="1"/>
    </xf>
    <xf numFmtId="38" fontId="29" fillId="0" borderId="167" xfId="1" applyFont="1" applyFill="1" applyBorder="1" applyAlignment="1">
      <alignment horizontal="center" vertical="center" wrapText="1"/>
    </xf>
    <xf numFmtId="38" fontId="30" fillId="0" borderId="167" xfId="1" applyFont="1" applyFill="1" applyBorder="1" applyAlignment="1">
      <alignment horizontal="center" vertical="center" wrapText="1"/>
    </xf>
    <xf numFmtId="0" fontId="29" fillId="2" borderId="167" xfId="0" applyFont="1" applyFill="1" applyBorder="1" applyAlignment="1">
      <alignment wrapText="1"/>
    </xf>
    <xf numFmtId="0" fontId="29" fillId="2" borderId="167" xfId="0" applyFont="1" applyFill="1" applyBorder="1" applyAlignment="1">
      <alignment horizontal="center" vertical="center" wrapText="1"/>
    </xf>
    <xf numFmtId="0" fontId="30" fillId="3" borderId="167" xfId="0" applyFont="1" applyFill="1" applyBorder="1" applyAlignment="1">
      <alignment horizontal="center" wrapText="1"/>
    </xf>
    <xf numFmtId="0" fontId="29" fillId="0" borderId="167" xfId="0" applyFont="1" applyFill="1" applyBorder="1" applyAlignment="1">
      <alignment horizontal="center" vertical="center" wrapText="1"/>
    </xf>
    <xf numFmtId="0" fontId="31" fillId="0" borderId="168" xfId="0" applyFont="1" applyFill="1" applyBorder="1" applyAlignment="1" applyProtection="1"/>
    <xf numFmtId="0" fontId="29" fillId="3" borderId="168" xfId="0" applyFont="1" applyFill="1" applyBorder="1" applyAlignment="1">
      <alignment horizontal="center"/>
    </xf>
    <xf numFmtId="0" fontId="37" fillId="3" borderId="168" xfId="0" applyFont="1" applyFill="1" applyBorder="1" applyAlignment="1">
      <alignment horizontal="center" wrapText="1"/>
    </xf>
    <xf numFmtId="179" fontId="29" fillId="3" borderId="168" xfId="0" applyNumberFormat="1" applyFont="1" applyFill="1" applyBorder="1" applyAlignment="1">
      <alignment horizontal="center"/>
    </xf>
    <xf numFmtId="0" fontId="29" fillId="0" borderId="168" xfId="0" applyFont="1" applyBorder="1" applyAlignment="1">
      <alignment horizontal="center" wrapText="1"/>
    </xf>
    <xf numFmtId="193" fontId="29" fillId="3" borderId="171" xfId="0" applyNumberFormat="1" applyFont="1" applyFill="1" applyBorder="1" applyAlignment="1">
      <alignment shrinkToFit="1"/>
    </xf>
    <xf numFmtId="180" fontId="29" fillId="0" borderId="171" xfId="1" applyNumberFormat="1" applyFont="1" applyFill="1" applyBorder="1" applyAlignment="1">
      <alignment horizontal="right" shrinkToFit="1"/>
    </xf>
    <xf numFmtId="180" fontId="29" fillId="3" borderId="171" xfId="1" applyNumberFormat="1" applyFont="1" applyFill="1" applyBorder="1" applyAlignment="1">
      <alignment shrinkToFit="1"/>
    </xf>
    <xf numFmtId="180" fontId="29" fillId="3" borderId="171" xfId="1" applyNumberFormat="1" applyFont="1" applyFill="1" applyBorder="1" applyAlignment="1">
      <alignment horizontal="center" shrinkToFit="1"/>
    </xf>
    <xf numFmtId="0" fontId="31" fillId="0" borderId="171" xfId="0" applyFont="1" applyFill="1" applyBorder="1" applyAlignment="1">
      <alignment shrinkToFit="1"/>
    </xf>
    <xf numFmtId="0" fontId="15" fillId="0" borderId="0" xfId="3" applyFont="1" applyFill="1" applyBorder="1" applyAlignment="1">
      <alignment horizontal="right" vertical="center"/>
    </xf>
    <xf numFmtId="0" fontId="13" fillId="0" borderId="40" xfId="3" applyFont="1" applyFill="1" applyBorder="1" applyAlignment="1">
      <alignment vertical="center"/>
    </xf>
    <xf numFmtId="0" fontId="13" fillId="0" borderId="39" xfId="3" applyFont="1" applyFill="1" applyBorder="1" applyAlignment="1">
      <alignment vertical="center"/>
    </xf>
    <xf numFmtId="0" fontId="38" fillId="0" borderId="0" xfId="3" applyFont="1"/>
    <xf numFmtId="0" fontId="38" fillId="0" borderId="0" xfId="3" applyFont="1" applyAlignment="1">
      <alignment horizontal="center"/>
    </xf>
    <xf numFmtId="0" fontId="38" fillId="0" borderId="0" xfId="3" applyFont="1" applyAlignment="1">
      <alignment vertical="center"/>
    </xf>
    <xf numFmtId="0" fontId="38" fillId="0" borderId="0" xfId="3" applyFont="1" applyBorder="1" applyAlignment="1">
      <alignment vertical="center"/>
    </xf>
    <xf numFmtId="0" fontId="38" fillId="0" borderId="42" xfId="3" applyFont="1" applyBorder="1" applyAlignment="1">
      <alignment horizontal="center" vertical="center"/>
    </xf>
    <xf numFmtId="0" fontId="38" fillId="0" borderId="5" xfId="3" applyFont="1" applyBorder="1" applyAlignment="1">
      <alignment vertical="center"/>
    </xf>
    <xf numFmtId="0" fontId="38" fillId="0" borderId="2" xfId="3" applyFont="1" applyBorder="1" applyAlignment="1">
      <alignment vertical="center"/>
    </xf>
    <xf numFmtId="0" fontId="38" fillId="0" borderId="34" xfId="3" applyFont="1" applyBorder="1" applyAlignment="1">
      <alignment vertical="center"/>
    </xf>
    <xf numFmtId="0" fontId="38" fillId="0" borderId="18" xfId="3" applyFont="1" applyBorder="1" applyAlignment="1">
      <alignment vertical="center"/>
    </xf>
    <xf numFmtId="0" fontId="38" fillId="0" borderId="17" xfId="3" applyFont="1" applyBorder="1" applyAlignment="1">
      <alignment vertical="center"/>
    </xf>
    <xf numFmtId="0" fontId="38" fillId="0" borderId="4" xfId="3" applyFont="1" applyBorder="1" applyAlignment="1">
      <alignment vertical="center"/>
    </xf>
    <xf numFmtId="0" fontId="39" fillId="0" borderId="4" xfId="3" applyFont="1" applyBorder="1" applyAlignment="1">
      <alignment horizontal="left" vertical="center"/>
    </xf>
    <xf numFmtId="0" fontId="39" fillId="0" borderId="5" xfId="3" applyFont="1" applyBorder="1" applyAlignment="1">
      <alignment horizontal="left" vertical="center"/>
    </xf>
    <xf numFmtId="0" fontId="15" fillId="0" borderId="0" xfId="3" applyFont="1" applyFill="1" applyAlignment="1">
      <alignment vertical="center"/>
    </xf>
    <xf numFmtId="0" fontId="15" fillId="0" borderId="0" xfId="3" applyFont="1" applyFill="1" applyAlignment="1">
      <alignment horizontal="right" vertical="center"/>
    </xf>
    <xf numFmtId="0" fontId="39" fillId="0" borderId="0" xfId="3" applyFont="1" applyBorder="1" applyAlignment="1">
      <alignment horizontal="left" vertical="center"/>
    </xf>
    <xf numFmtId="0" fontId="39" fillId="0" borderId="18" xfId="3" applyFont="1" applyBorder="1" applyAlignment="1">
      <alignment horizontal="left" vertical="center"/>
    </xf>
    <xf numFmtId="0" fontId="40" fillId="0" borderId="0" xfId="3" applyFont="1" applyBorder="1" applyAlignment="1">
      <alignment horizontal="left" vertical="center"/>
    </xf>
    <xf numFmtId="0" fontId="10" fillId="0" borderId="2" xfId="3" applyFont="1" applyFill="1" applyBorder="1" applyAlignment="1">
      <alignment vertical="center"/>
    </xf>
    <xf numFmtId="0" fontId="10" fillId="0" borderId="35" xfId="3" applyFont="1" applyFill="1" applyBorder="1" applyAlignment="1">
      <alignment horizontal="right" vertical="center"/>
    </xf>
    <xf numFmtId="0" fontId="10" fillId="0" borderId="35" xfId="3" applyFont="1" applyFill="1" applyBorder="1" applyAlignment="1">
      <alignment horizontal="left" vertical="center"/>
    </xf>
    <xf numFmtId="0" fontId="10" fillId="0" borderId="34" xfId="3" applyFont="1" applyFill="1" applyBorder="1" applyAlignment="1">
      <alignment horizontal="left" vertical="center"/>
    </xf>
    <xf numFmtId="0" fontId="13" fillId="0" borderId="4" xfId="3" applyFont="1" applyFill="1" applyBorder="1" applyAlignment="1">
      <alignment horizontal="right" vertical="center"/>
    </xf>
    <xf numFmtId="0" fontId="10" fillId="0" borderId="35" xfId="3" applyFont="1" applyFill="1" applyBorder="1" applyAlignment="1">
      <alignment vertical="center"/>
    </xf>
    <xf numFmtId="0" fontId="13" fillId="0" borderId="2" xfId="3" applyFont="1" applyFill="1" applyBorder="1" applyAlignment="1">
      <alignment horizontal="left" vertical="center"/>
    </xf>
    <xf numFmtId="0" fontId="13" fillId="0" borderId="1" xfId="3" applyFont="1" applyFill="1" applyBorder="1" applyAlignment="1">
      <alignment horizontal="left" vertical="center"/>
    </xf>
    <xf numFmtId="0" fontId="13" fillId="0" borderId="29" xfId="3" applyFont="1" applyFill="1" applyBorder="1" applyAlignment="1">
      <alignment vertical="center"/>
    </xf>
    <xf numFmtId="0" fontId="13" fillId="0" borderId="11" xfId="3" applyFont="1" applyFill="1" applyBorder="1" applyAlignment="1">
      <alignment vertical="center"/>
    </xf>
    <xf numFmtId="0" fontId="13" fillId="0" borderId="34" xfId="3" applyFont="1" applyFill="1" applyBorder="1" applyAlignment="1">
      <alignment horizontal="center" vertical="center"/>
    </xf>
    <xf numFmtId="0" fontId="13" fillId="0" borderId="28" xfId="3" applyFont="1" applyFill="1" applyBorder="1" applyAlignment="1">
      <alignment vertical="center"/>
    </xf>
    <xf numFmtId="0" fontId="13" fillId="0" borderId="8" xfId="3" applyFont="1" applyFill="1" applyBorder="1" applyAlignment="1">
      <alignment vertical="center"/>
    </xf>
    <xf numFmtId="0" fontId="13" fillId="0" borderId="5" xfId="3" applyFont="1" applyFill="1" applyBorder="1" applyAlignment="1">
      <alignment vertical="center"/>
    </xf>
    <xf numFmtId="0" fontId="13" fillId="0" borderId="4" xfId="3" applyFont="1" applyFill="1" applyBorder="1" applyAlignment="1">
      <alignment vertical="center"/>
    </xf>
    <xf numFmtId="0" fontId="13" fillId="0" borderId="0" xfId="3" applyFont="1" applyFill="1" applyBorder="1" applyAlignment="1">
      <alignment vertical="center"/>
    </xf>
    <xf numFmtId="0" fontId="13" fillId="0" borderId="10" xfId="3" applyFont="1" applyFill="1" applyBorder="1" applyAlignment="1">
      <alignment vertical="center"/>
    </xf>
    <xf numFmtId="0" fontId="13" fillId="0" borderId="2" xfId="3" applyFont="1" applyFill="1" applyBorder="1" applyAlignment="1">
      <alignment vertical="center"/>
    </xf>
    <xf numFmtId="0" fontId="13" fillId="0" borderId="1" xfId="3" applyFont="1" applyFill="1" applyBorder="1" applyAlignment="1">
      <alignment vertical="center"/>
    </xf>
    <xf numFmtId="0" fontId="5" fillId="0" borderId="15" xfId="3" applyFont="1" applyFill="1" applyBorder="1" applyAlignment="1">
      <alignment vertical="center"/>
    </xf>
    <xf numFmtId="0" fontId="5" fillId="0" borderId="11" xfId="3" applyFont="1" applyFill="1" applyBorder="1" applyAlignment="1">
      <alignment vertical="center"/>
    </xf>
    <xf numFmtId="0" fontId="6" fillId="0" borderId="4" xfId="3" applyFont="1" applyFill="1" applyBorder="1" applyAlignment="1">
      <alignment vertical="center"/>
    </xf>
    <xf numFmtId="0" fontId="13" fillId="0" borderId="39" xfId="3" applyFont="1" applyFill="1" applyBorder="1" applyAlignment="1">
      <alignment horizontal="left" vertical="center"/>
    </xf>
    <xf numFmtId="0" fontId="13" fillId="0" borderId="7" xfId="3" applyFont="1" applyFill="1" applyBorder="1" applyAlignment="1">
      <alignment vertical="center"/>
    </xf>
    <xf numFmtId="0" fontId="42" fillId="0" borderId="33" xfId="3" applyFont="1" applyFill="1" applyBorder="1" applyAlignment="1">
      <alignment vertical="center"/>
    </xf>
    <xf numFmtId="0" fontId="15" fillId="0" borderId="2" xfId="3" applyFont="1" applyFill="1" applyBorder="1" applyAlignment="1">
      <alignment vertical="center"/>
    </xf>
    <xf numFmtId="0" fontId="13" fillId="0" borderId="4" xfId="3" applyFont="1" applyFill="1" applyBorder="1" applyAlignment="1">
      <alignment horizontal="right" vertical="center"/>
    </xf>
    <xf numFmtId="0" fontId="10" fillId="0" borderId="2" xfId="3" applyFont="1" applyFill="1" applyBorder="1" applyAlignment="1">
      <alignment vertical="center"/>
    </xf>
    <xf numFmtId="0" fontId="10" fillId="0" borderId="2" xfId="3" applyFont="1" applyFill="1" applyBorder="1" applyAlignment="1">
      <alignment horizontal="right" vertical="center"/>
    </xf>
    <xf numFmtId="0" fontId="10" fillId="0" borderId="34" xfId="3" applyFont="1" applyFill="1" applyBorder="1" applyAlignment="1">
      <alignment horizontal="left" vertical="center"/>
    </xf>
    <xf numFmtId="0" fontId="10" fillId="0" borderId="35" xfId="3" applyFont="1" applyFill="1" applyBorder="1" applyAlignment="1">
      <alignment horizontal="right" vertical="center"/>
    </xf>
    <xf numFmtId="0" fontId="2" fillId="0" borderId="0" xfId="0" applyFont="1" applyBorder="1" applyAlignment="1">
      <alignment horizontal="left" vertical="center"/>
    </xf>
    <xf numFmtId="179" fontId="22" fillId="3" borderId="165" xfId="0" applyNumberFormat="1" applyFont="1" applyFill="1" applyBorder="1" applyAlignment="1">
      <alignment horizontal="center"/>
    </xf>
    <xf numFmtId="0" fontId="27" fillId="3" borderId="168" xfId="0" applyFont="1" applyFill="1" applyBorder="1" applyAlignment="1">
      <alignment horizontal="center" wrapText="1"/>
    </xf>
    <xf numFmtId="0" fontId="13" fillId="0" borderId="34" xfId="3" applyFont="1" applyFill="1" applyBorder="1" applyAlignment="1">
      <alignment horizontal="center" vertical="center"/>
    </xf>
    <xf numFmtId="0" fontId="13" fillId="0" borderId="29" xfId="3" applyFont="1" applyFill="1" applyBorder="1" applyAlignment="1">
      <alignment vertical="center"/>
    </xf>
    <xf numFmtId="0" fontId="13" fillId="0" borderId="28" xfId="3" applyFont="1" applyFill="1" applyBorder="1" applyAlignment="1">
      <alignment vertical="center"/>
    </xf>
    <xf numFmtId="0" fontId="13" fillId="0" borderId="32" xfId="3" applyFont="1" applyFill="1" applyBorder="1" applyAlignment="1">
      <alignment vertical="center"/>
    </xf>
    <xf numFmtId="0" fontId="13" fillId="0" borderId="35" xfId="3" applyFont="1" applyFill="1" applyBorder="1" applyAlignment="1">
      <alignment horizontal="left" vertical="center" shrinkToFit="1"/>
    </xf>
    <xf numFmtId="0" fontId="15" fillId="0" borderId="4" xfId="3" applyFont="1" applyFill="1" applyBorder="1" applyAlignment="1">
      <alignment vertical="center"/>
    </xf>
    <xf numFmtId="0" fontId="13" fillId="0" borderId="2" xfId="3" applyFont="1" applyFill="1" applyBorder="1" applyAlignment="1">
      <alignment horizontal="left" vertical="center"/>
    </xf>
    <xf numFmtId="0" fontId="13" fillId="0" borderId="1" xfId="3" applyFont="1" applyFill="1" applyBorder="1" applyAlignment="1">
      <alignment horizontal="left" vertical="center"/>
    </xf>
    <xf numFmtId="0" fontId="13" fillId="0" borderId="5" xfId="3" applyFont="1" applyFill="1" applyBorder="1" applyAlignment="1">
      <alignment vertical="center"/>
    </xf>
    <xf numFmtId="0" fontId="13" fillId="0" borderId="39" xfId="3" applyFont="1" applyFill="1" applyBorder="1" applyAlignment="1">
      <alignment horizontal="left" vertical="center"/>
    </xf>
    <xf numFmtId="0" fontId="13" fillId="0" borderId="8" xfId="3" applyFont="1" applyFill="1" applyBorder="1" applyAlignment="1">
      <alignment vertical="center"/>
    </xf>
    <xf numFmtId="0" fontId="13" fillId="0" borderId="17" xfId="3" applyFont="1" applyFill="1" applyBorder="1" applyAlignment="1">
      <alignment vertical="center"/>
    </xf>
    <xf numFmtId="0" fontId="13" fillId="0" borderId="1" xfId="3" applyFont="1" applyFill="1" applyBorder="1" applyAlignment="1">
      <alignment vertical="center"/>
    </xf>
    <xf numFmtId="0" fontId="13" fillId="0" borderId="2" xfId="3" applyFont="1" applyFill="1" applyBorder="1" applyAlignment="1">
      <alignment vertical="center"/>
    </xf>
    <xf numFmtId="0" fontId="15" fillId="0" borderId="5" xfId="3" applyFont="1" applyFill="1" applyBorder="1" applyAlignment="1">
      <alignment vertical="center"/>
    </xf>
    <xf numFmtId="0" fontId="13" fillId="0" borderId="0" xfId="3" applyFont="1" applyFill="1" applyBorder="1" applyAlignment="1">
      <alignment vertical="center"/>
    </xf>
    <xf numFmtId="0" fontId="15" fillId="0" borderId="2" xfId="3" applyFont="1" applyFill="1" applyBorder="1" applyAlignment="1">
      <alignment vertical="center"/>
    </xf>
    <xf numFmtId="0" fontId="13" fillId="0" borderId="0" xfId="3" applyFont="1" applyFill="1" applyAlignment="1">
      <alignment horizontal="right" vertical="center"/>
    </xf>
    <xf numFmtId="0" fontId="5" fillId="0" borderId="0" xfId="3" applyFont="1" applyFill="1" applyAlignment="1">
      <alignment vertical="center"/>
    </xf>
    <xf numFmtId="0" fontId="10" fillId="0" borderId="0" xfId="3" applyFont="1" applyFill="1" applyAlignment="1">
      <alignment vertical="center"/>
    </xf>
    <xf numFmtId="0" fontId="12" fillId="0" borderId="41" xfId="3" applyFont="1" applyFill="1" applyBorder="1" applyAlignment="1">
      <alignment horizontal="center" vertical="center" shrinkToFit="1"/>
    </xf>
    <xf numFmtId="0" fontId="8" fillId="0" borderId="0" xfId="3" applyFont="1" applyFill="1" applyAlignment="1">
      <alignment vertical="center"/>
    </xf>
    <xf numFmtId="0" fontId="13" fillId="0" borderId="38" xfId="3" applyFont="1" applyFill="1" applyBorder="1" applyAlignment="1">
      <alignment vertical="center"/>
    </xf>
    <xf numFmtId="0" fontId="13" fillId="0" borderId="35" xfId="3" applyFont="1" applyFill="1" applyBorder="1" applyAlignment="1">
      <alignment vertical="center"/>
    </xf>
    <xf numFmtId="0" fontId="13" fillId="0" borderId="5" xfId="3" applyFont="1" applyFill="1" applyBorder="1" applyAlignment="1">
      <alignment horizontal="left" vertical="center"/>
    </xf>
    <xf numFmtId="0" fontId="13" fillId="0" borderId="23" xfId="3" applyFont="1" applyFill="1" applyBorder="1" applyAlignment="1">
      <alignment vertical="center"/>
    </xf>
    <xf numFmtId="0" fontId="13" fillId="0" borderId="23" xfId="3" applyFont="1" applyFill="1" applyBorder="1" applyAlignment="1">
      <alignment horizontal="left" vertical="center"/>
    </xf>
    <xf numFmtId="0" fontId="13" fillId="0" borderId="22" xfId="3" applyFont="1" applyFill="1" applyBorder="1" applyAlignment="1">
      <alignment horizontal="left" vertical="center"/>
    </xf>
    <xf numFmtId="0" fontId="13" fillId="0" borderId="0" xfId="3" applyFont="1" applyFill="1" applyBorder="1" applyAlignment="1">
      <alignment horizontal="left" vertical="center"/>
    </xf>
    <xf numFmtId="0" fontId="13" fillId="0" borderId="18" xfId="3" applyFont="1" applyFill="1" applyBorder="1" applyAlignment="1">
      <alignment horizontal="left" vertical="center"/>
    </xf>
    <xf numFmtId="0" fontId="13" fillId="0" borderId="35" xfId="3" applyFont="1" applyFill="1" applyBorder="1" applyAlignment="1">
      <alignment horizontal="left" vertical="center"/>
    </xf>
    <xf numFmtId="0" fontId="10" fillId="0" borderId="11" xfId="3" applyFont="1" applyFill="1" applyBorder="1" applyAlignment="1">
      <alignment horizontal="left" vertical="center"/>
    </xf>
    <xf numFmtId="0" fontId="10" fillId="0" borderId="5" xfId="3" applyFont="1" applyFill="1" applyBorder="1" applyAlignment="1">
      <alignment horizontal="left" vertical="center"/>
    </xf>
    <xf numFmtId="0" fontId="10" fillId="0" borderId="4" xfId="3" applyFont="1" applyFill="1" applyBorder="1" applyAlignment="1">
      <alignment horizontal="left" vertical="center"/>
    </xf>
    <xf numFmtId="0" fontId="13" fillId="0" borderId="38" xfId="3" applyFont="1" applyFill="1" applyBorder="1" applyAlignment="1">
      <alignment horizontal="center" vertical="center"/>
    </xf>
    <xf numFmtId="0" fontId="12" fillId="0" borderId="9" xfId="3" applyFont="1" applyFill="1" applyBorder="1" applyAlignment="1">
      <alignment vertical="center"/>
    </xf>
    <xf numFmtId="0" fontId="12" fillId="0" borderId="8" xfId="3" applyFont="1" applyFill="1" applyBorder="1" applyAlignment="1">
      <alignment vertical="center"/>
    </xf>
    <xf numFmtId="0" fontId="10" fillId="0" borderId="8" xfId="3" applyFont="1" applyFill="1" applyBorder="1" applyAlignment="1">
      <alignment horizontal="left" vertical="center"/>
    </xf>
    <xf numFmtId="0" fontId="13" fillId="0" borderId="33" xfId="3" applyFont="1" applyFill="1" applyBorder="1" applyAlignment="1">
      <alignment vertical="center"/>
    </xf>
    <xf numFmtId="20" fontId="10" fillId="0" borderId="2" xfId="3" applyNumberFormat="1" applyFont="1" applyFill="1" applyBorder="1" applyAlignment="1">
      <alignment vertical="center"/>
    </xf>
    <xf numFmtId="0" fontId="15" fillId="0" borderId="29" xfId="3" applyFont="1" applyFill="1" applyBorder="1" applyAlignment="1">
      <alignment vertical="center"/>
    </xf>
    <xf numFmtId="0" fontId="15" fillId="0" borderId="28" xfId="3" applyFont="1" applyFill="1" applyBorder="1" applyAlignment="1">
      <alignment vertical="center"/>
    </xf>
    <xf numFmtId="0" fontId="5" fillId="0" borderId="0" xfId="3" applyFont="1" applyFill="1" applyBorder="1" applyAlignment="1">
      <alignment vertical="center"/>
    </xf>
    <xf numFmtId="0" fontId="7" fillId="0" borderId="0" xfId="3" applyFont="1" applyFill="1" applyAlignment="1">
      <alignment vertical="center"/>
    </xf>
    <xf numFmtId="0" fontId="6" fillId="0" borderId="0" xfId="3" applyFont="1" applyFill="1" applyBorder="1" applyAlignment="1">
      <alignment vertical="center"/>
    </xf>
    <xf numFmtId="0" fontId="5" fillId="0" borderId="0" xfId="3" applyFont="1" applyFill="1" applyBorder="1" applyAlignment="1">
      <alignment horizontal="center" vertical="center"/>
    </xf>
    <xf numFmtId="0" fontId="45" fillId="0" borderId="29" xfId="3" applyFont="1" applyFill="1" applyBorder="1" applyAlignment="1">
      <alignment vertical="center"/>
    </xf>
    <xf numFmtId="0" fontId="45" fillId="0" borderId="0" xfId="3" applyFont="1" applyFill="1" applyAlignment="1">
      <alignment horizontal="center" vertical="center"/>
    </xf>
    <xf numFmtId="0" fontId="45" fillId="0" borderId="40" xfId="3" applyFont="1" applyFill="1" applyBorder="1" applyAlignment="1">
      <alignment vertical="center"/>
    </xf>
    <xf numFmtId="0" fontId="45" fillId="0" borderId="9" xfId="3" applyFont="1" applyFill="1" applyBorder="1" applyAlignment="1">
      <alignment vertical="center"/>
    </xf>
    <xf numFmtId="0" fontId="45" fillId="0" borderId="39" xfId="3" applyFont="1" applyFill="1" applyBorder="1" applyAlignment="1">
      <alignment vertical="center"/>
    </xf>
    <xf numFmtId="0" fontId="45" fillId="0" borderId="5" xfId="3" applyFont="1" applyFill="1" applyBorder="1" applyAlignment="1">
      <alignment vertical="center"/>
    </xf>
    <xf numFmtId="0" fontId="45" fillId="0" borderId="15" xfId="3" applyFont="1" applyFill="1" applyBorder="1" applyAlignment="1">
      <alignment vertical="center"/>
    </xf>
    <xf numFmtId="0" fontId="45" fillId="0" borderId="23" xfId="3" applyFont="1" applyFill="1" applyBorder="1" applyAlignment="1">
      <alignment vertical="center"/>
    </xf>
    <xf numFmtId="0" fontId="45" fillId="0" borderId="5" xfId="3" applyFont="1" applyFill="1" applyBorder="1" applyAlignment="1">
      <alignment horizontal="right" vertical="center"/>
    </xf>
    <xf numFmtId="0" fontId="45" fillId="0" borderId="23" xfId="3" applyFont="1" applyFill="1" applyBorder="1" applyAlignment="1">
      <alignment horizontal="right" vertical="center"/>
    </xf>
    <xf numFmtId="0" fontId="45" fillId="0" borderId="0" xfId="3" applyFont="1" applyFill="1" applyBorder="1" applyAlignment="1">
      <alignment horizontal="right" vertical="center"/>
    </xf>
    <xf numFmtId="0" fontId="45" fillId="0" borderId="5" xfId="3" applyFont="1" applyFill="1" applyBorder="1" applyAlignment="1">
      <alignment horizontal="right" vertical="center"/>
    </xf>
    <xf numFmtId="0" fontId="45" fillId="0" borderId="23" xfId="3" applyFont="1" applyFill="1" applyBorder="1" applyAlignment="1">
      <alignment horizontal="right" vertical="center"/>
    </xf>
    <xf numFmtId="0" fontId="45" fillId="0" borderId="0" xfId="3" applyFont="1" applyFill="1" applyBorder="1" applyAlignment="1">
      <alignment horizontal="right" vertical="center"/>
    </xf>
    <xf numFmtId="191" fontId="48" fillId="0" borderId="7" xfId="3" applyNumberFormat="1" applyFont="1" applyFill="1" applyBorder="1" applyAlignment="1">
      <alignment horizontal="right" vertical="center"/>
    </xf>
    <xf numFmtId="0" fontId="48" fillId="0" borderId="8" xfId="3" applyFont="1" applyFill="1" applyBorder="1" applyAlignment="1">
      <alignment horizontal="right" vertical="center"/>
    </xf>
    <xf numFmtId="0" fontId="45" fillId="0" borderId="36" xfId="3" applyFont="1" applyFill="1" applyBorder="1" applyAlignment="1">
      <alignment vertical="center"/>
    </xf>
    <xf numFmtId="0" fontId="45" fillId="0" borderId="35" xfId="3" applyFont="1" applyFill="1" applyBorder="1" applyAlignment="1">
      <alignment vertical="center"/>
    </xf>
    <xf numFmtId="38" fontId="45" fillId="0" borderId="35" xfId="3" applyNumberFormat="1" applyFont="1" applyFill="1" applyBorder="1" applyAlignment="1">
      <alignment horizontal="center" vertical="center" shrinkToFit="1"/>
    </xf>
    <xf numFmtId="0" fontId="45" fillId="0" borderId="11" xfId="3" applyFont="1" applyFill="1" applyBorder="1" applyAlignment="1">
      <alignment horizontal="center" vertical="center"/>
    </xf>
    <xf numFmtId="0" fontId="45" fillId="0" borderId="15" xfId="3" applyFont="1" applyFill="1" applyBorder="1" applyAlignment="1">
      <alignment horizontal="center" vertical="center"/>
    </xf>
    <xf numFmtId="0" fontId="45" fillId="0" borderId="21" xfId="3" applyFont="1" applyFill="1" applyBorder="1" applyAlignment="1">
      <alignment horizontal="center" vertical="center"/>
    </xf>
    <xf numFmtId="0" fontId="45" fillId="0" borderId="17" xfId="3" applyFont="1" applyFill="1" applyBorder="1" applyAlignment="1">
      <alignment horizontal="center" vertical="center"/>
    </xf>
    <xf numFmtId="0" fontId="45" fillId="0" borderId="9" xfId="3" applyFont="1" applyFill="1" applyBorder="1" applyAlignment="1">
      <alignment horizontal="center" vertical="center"/>
    </xf>
    <xf numFmtId="0" fontId="45" fillId="0" borderId="8" xfId="3" applyFont="1" applyFill="1" applyBorder="1" applyAlignment="1">
      <alignment vertical="center"/>
    </xf>
    <xf numFmtId="0" fontId="45" fillId="0" borderId="7" xfId="3" applyFont="1" applyFill="1" applyBorder="1" applyAlignment="1">
      <alignment vertical="center"/>
    </xf>
    <xf numFmtId="0" fontId="48" fillId="0" borderId="0" xfId="3" applyFont="1" applyFill="1" applyBorder="1" applyAlignment="1"/>
    <xf numFmtId="0" fontId="48" fillId="0" borderId="23" xfId="3" applyFont="1" applyFill="1" applyBorder="1" applyAlignment="1"/>
    <xf numFmtId="0" fontId="48" fillId="0" borderId="5" xfId="3" applyFont="1" applyFill="1" applyBorder="1" applyAlignment="1">
      <alignment shrinkToFit="1"/>
    </xf>
    <xf numFmtId="0" fontId="48" fillId="0" borderId="23" xfId="3" applyFont="1" applyFill="1" applyBorder="1" applyAlignment="1">
      <alignment shrinkToFit="1"/>
    </xf>
    <xf numFmtId="0" fontId="48" fillId="0" borderId="0" xfId="3" applyFont="1" applyFill="1" applyBorder="1" applyAlignment="1">
      <alignment shrinkToFit="1"/>
    </xf>
    <xf numFmtId="0" fontId="48" fillId="0" borderId="36" xfId="3" applyFont="1" applyFill="1" applyBorder="1" applyAlignment="1">
      <alignment horizontal="left"/>
    </xf>
    <xf numFmtId="0" fontId="48" fillId="0" borderId="35" xfId="3" applyFont="1" applyFill="1" applyBorder="1" applyAlignment="1"/>
    <xf numFmtId="0" fontId="48" fillId="0" borderId="50" xfId="3" applyFont="1" applyFill="1" applyBorder="1" applyAlignment="1">
      <alignment horizontal="center"/>
    </xf>
    <xf numFmtId="0" fontId="48" fillId="0" borderId="44" xfId="3" applyFont="1" applyFill="1" applyBorder="1" applyAlignment="1"/>
    <xf numFmtId="0" fontId="48" fillId="0" borderId="36" xfId="3" applyFont="1" applyFill="1" applyBorder="1" applyAlignment="1"/>
    <xf numFmtId="0" fontId="49" fillId="0" borderId="35" xfId="3" applyFont="1" applyFill="1" applyBorder="1" applyAlignment="1">
      <alignment horizontal="right" wrapText="1"/>
    </xf>
    <xf numFmtId="0" fontId="48" fillId="0" borderId="2" xfId="3" applyFont="1" applyFill="1" applyBorder="1" applyAlignment="1"/>
    <xf numFmtId="0" fontId="48" fillId="0" borderId="35" xfId="3" applyFont="1" applyFill="1" applyBorder="1" applyAlignment="1">
      <alignment horizontal="right"/>
    </xf>
    <xf numFmtId="0" fontId="48" fillId="0" borderId="39" xfId="3" applyFont="1" applyFill="1" applyBorder="1" applyAlignment="1"/>
    <xf numFmtId="38" fontId="48" fillId="0" borderId="35" xfId="3" applyNumberFormat="1" applyFont="1" applyFill="1" applyBorder="1" applyAlignment="1">
      <alignment vertical="center" shrinkToFit="1"/>
    </xf>
    <xf numFmtId="183" fontId="48" fillId="0" borderId="35" xfId="3" applyNumberFormat="1" applyFont="1" applyFill="1" applyBorder="1" applyAlignment="1">
      <alignment horizontal="left" vertical="center" shrinkToFit="1"/>
    </xf>
    <xf numFmtId="38" fontId="50" fillId="0" borderId="35" xfId="3" applyNumberFormat="1" applyFont="1" applyFill="1" applyBorder="1" applyAlignment="1">
      <alignment vertical="center" shrinkToFit="1"/>
    </xf>
    <xf numFmtId="38" fontId="50" fillId="0" borderId="34" xfId="3" applyNumberFormat="1" applyFont="1" applyFill="1" applyBorder="1" applyAlignment="1">
      <alignment vertical="center" shrinkToFit="1"/>
    </xf>
    <xf numFmtId="0" fontId="48" fillId="0" borderId="35" xfId="3" applyFont="1" applyFill="1" applyBorder="1" applyAlignment="1">
      <alignment horizontal="center" shrinkToFit="1"/>
    </xf>
    <xf numFmtId="38" fontId="48" fillId="0" borderId="34" xfId="3" applyNumberFormat="1" applyFont="1" applyFill="1" applyBorder="1" applyAlignment="1">
      <alignment horizontal="center"/>
    </xf>
    <xf numFmtId="20" fontId="48" fillId="0" borderId="29" xfId="3" applyNumberFormat="1" applyFont="1" applyFill="1" applyBorder="1" applyAlignment="1"/>
    <xf numFmtId="0" fontId="48" fillId="0" borderId="5" xfId="3" applyFont="1" applyFill="1" applyBorder="1" applyAlignment="1">
      <alignment vertical="center"/>
    </xf>
    <xf numFmtId="0" fontId="48" fillId="0" borderId="23" xfId="3" applyFont="1" applyFill="1" applyBorder="1" applyAlignment="1">
      <alignment vertical="center"/>
    </xf>
    <xf numFmtId="0" fontId="48" fillId="0" borderId="8" xfId="3" applyFont="1" applyFill="1" applyBorder="1" applyAlignment="1">
      <alignment vertical="center"/>
    </xf>
    <xf numFmtId="0" fontId="48" fillId="0" borderId="11" xfId="2" applyNumberFormat="1" applyFont="1" applyFill="1" applyBorder="1" applyAlignment="1">
      <alignment horizontal="center"/>
    </xf>
    <xf numFmtId="0" fontId="48" fillId="0" borderId="15" xfId="3" applyFont="1" applyFill="1" applyBorder="1" applyAlignment="1">
      <alignment horizontal="center" vertical="center"/>
    </xf>
    <xf numFmtId="0" fontId="48" fillId="0" borderId="15" xfId="3" applyFont="1" applyFill="1" applyBorder="1" applyAlignment="1">
      <alignment horizontal="center"/>
    </xf>
    <xf numFmtId="0" fontId="48" fillId="0" borderId="17" xfId="3" applyFont="1" applyFill="1" applyBorder="1" applyAlignment="1">
      <alignment horizontal="center"/>
    </xf>
    <xf numFmtId="0" fontId="48" fillId="0" borderId="9" xfId="3" applyFont="1" applyFill="1" applyBorder="1" applyAlignment="1">
      <alignment horizontal="center"/>
    </xf>
    <xf numFmtId="0" fontId="48" fillId="0" borderId="11" xfId="3" applyFont="1" applyFill="1" applyBorder="1" applyAlignment="1">
      <alignment horizontal="center"/>
    </xf>
    <xf numFmtId="0" fontId="48" fillId="0" borderId="7" xfId="3" applyFont="1" applyFill="1" applyBorder="1"/>
    <xf numFmtId="0" fontId="13" fillId="0" borderId="0" xfId="3" applyFont="1" applyFill="1" applyAlignment="1">
      <alignment horizontal="center" vertical="center"/>
    </xf>
    <xf numFmtId="0" fontId="10" fillId="0" borderId="8" xfId="3" applyFont="1" applyFill="1" applyBorder="1" applyAlignment="1">
      <alignment horizontal="right" vertical="center"/>
    </xf>
    <xf numFmtId="0" fontId="45" fillId="0" borderId="44" xfId="3" applyFont="1" applyFill="1" applyBorder="1" applyAlignment="1">
      <alignment vertical="center"/>
    </xf>
    <xf numFmtId="0" fontId="13" fillId="0" borderId="55" xfId="3" applyFont="1" applyFill="1" applyBorder="1" applyAlignment="1">
      <alignment vertical="center"/>
    </xf>
    <xf numFmtId="0" fontId="45" fillId="0" borderId="29" xfId="3" applyFont="1" applyFill="1" applyBorder="1" applyAlignment="1">
      <alignment horizontal="right" vertical="center"/>
    </xf>
    <xf numFmtId="0" fontId="13" fillId="0" borderId="53" xfId="3" applyFont="1" applyFill="1" applyBorder="1" applyAlignment="1">
      <alignment vertical="center"/>
    </xf>
    <xf numFmtId="0" fontId="45" fillId="0" borderId="32" xfId="3" applyFont="1" applyFill="1" applyBorder="1" applyAlignment="1">
      <alignment horizontal="right" vertical="center"/>
    </xf>
    <xf numFmtId="0" fontId="45" fillId="0" borderId="32" xfId="3" applyFont="1" applyFill="1" applyBorder="1" applyAlignment="1">
      <alignment vertical="center"/>
    </xf>
    <xf numFmtId="0" fontId="13" fillId="0" borderId="51" xfId="3" applyFont="1" applyFill="1" applyBorder="1" applyAlignment="1">
      <alignment vertical="center"/>
    </xf>
    <xf numFmtId="0" fontId="10" fillId="0" borderId="2" xfId="3" applyFont="1" applyFill="1" applyBorder="1" applyAlignment="1">
      <alignment horizontal="left" vertical="center"/>
    </xf>
    <xf numFmtId="0" fontId="48" fillId="0" borderId="29" xfId="3" applyFont="1" applyFill="1" applyBorder="1" applyAlignment="1">
      <alignment vertical="center"/>
    </xf>
    <xf numFmtId="0" fontId="15" fillId="0" borderId="23" xfId="3" applyFont="1" applyFill="1" applyBorder="1" applyAlignment="1">
      <alignment vertical="center"/>
    </xf>
    <xf numFmtId="0" fontId="15" fillId="0" borderId="22" xfId="3" applyFont="1" applyFill="1" applyBorder="1" applyAlignment="1">
      <alignment vertical="center"/>
    </xf>
    <xf numFmtId="0" fontId="15" fillId="0" borderId="0" xfId="3" applyFont="1" applyFill="1" applyBorder="1" applyAlignment="1">
      <alignment vertical="center"/>
    </xf>
    <xf numFmtId="0" fontId="45" fillId="0" borderId="33" xfId="3" applyFont="1" applyFill="1" applyBorder="1" applyAlignment="1">
      <alignment horizontal="center" vertical="center"/>
    </xf>
    <xf numFmtId="0" fontId="15" fillId="0" borderId="231" xfId="3" applyFont="1" applyFill="1" applyBorder="1" applyAlignment="1">
      <alignment horizontal="center" vertical="center" shrinkToFit="1"/>
    </xf>
    <xf numFmtId="0" fontId="38" fillId="0" borderId="251" xfId="3" applyFont="1" applyFill="1" applyBorder="1" applyAlignment="1">
      <alignment horizontal="center" vertical="center"/>
    </xf>
    <xf numFmtId="0" fontId="38" fillId="0" borderId="253" xfId="3" applyFont="1" applyBorder="1" applyAlignment="1">
      <alignment horizontal="left" vertical="center"/>
    </xf>
    <xf numFmtId="0" fontId="38" fillId="0" borderId="253" xfId="3" applyFont="1" applyBorder="1" applyAlignment="1">
      <alignment vertical="center"/>
    </xf>
    <xf numFmtId="0" fontId="38" fillId="0" borderId="255" xfId="3" applyFont="1" applyBorder="1" applyAlignment="1">
      <alignment horizontal="left" vertical="center"/>
    </xf>
    <xf numFmtId="0" fontId="38" fillId="0" borderId="240" xfId="3" applyFont="1" applyFill="1" applyBorder="1" applyAlignment="1">
      <alignment horizontal="left" vertical="center"/>
    </xf>
    <xf numFmtId="0" fontId="38" fillId="0" borderId="240" xfId="3" applyFont="1" applyFill="1" applyBorder="1" applyAlignment="1">
      <alignment horizontal="center" vertical="center"/>
    </xf>
    <xf numFmtId="0" fontId="38" fillId="0" borderId="242" xfId="3" applyFont="1" applyFill="1" applyBorder="1" applyAlignment="1">
      <alignment horizontal="center" vertical="center"/>
    </xf>
    <xf numFmtId="0" fontId="40" fillId="0" borderId="215" xfId="3" applyFont="1" applyBorder="1" applyAlignment="1">
      <alignment horizontal="left" vertical="center"/>
    </xf>
    <xf numFmtId="187" fontId="48" fillId="0" borderId="29" xfId="3" applyNumberFormat="1" applyFont="1" applyFill="1" applyBorder="1" applyAlignment="1">
      <alignment horizontal="left" shrinkToFit="1"/>
    </xf>
    <xf numFmtId="188" fontId="48" fillId="0" borderId="29" xfId="3" applyNumberFormat="1" applyFont="1" applyFill="1" applyBorder="1" applyAlignment="1">
      <alignment horizontal="center" shrinkToFit="1"/>
    </xf>
    <xf numFmtId="0" fontId="0" fillId="2" borderId="92" xfId="0" applyFill="1" applyBorder="1" applyAlignment="1">
      <alignment horizontal="center" vertical="center"/>
    </xf>
    <xf numFmtId="0" fontId="2" fillId="0" borderId="0" xfId="0" applyFont="1" applyFill="1" applyBorder="1" applyAlignment="1">
      <alignment vertical="center" shrinkToFit="1"/>
    </xf>
    <xf numFmtId="0" fontId="0" fillId="0" borderId="0" xfId="0" applyFill="1" applyBorder="1" applyAlignment="1">
      <alignment vertical="center"/>
    </xf>
    <xf numFmtId="0" fontId="2" fillId="0" borderId="0" xfId="0" applyFont="1" applyFill="1" applyBorder="1" applyAlignment="1">
      <alignment vertical="center"/>
    </xf>
    <xf numFmtId="0" fontId="2" fillId="2" borderId="54" xfId="0" applyFont="1" applyFill="1" applyBorder="1" applyAlignment="1">
      <alignment horizontal="center" vertical="center" shrinkToFit="1"/>
    </xf>
    <xf numFmtId="0" fontId="2" fillId="2" borderId="268" xfId="0" applyFont="1" applyFill="1" applyBorder="1" applyAlignment="1">
      <alignment vertical="center" shrinkToFit="1"/>
    </xf>
    <xf numFmtId="0" fontId="2" fillId="2" borderId="139" xfId="0" applyFont="1" applyFill="1" applyBorder="1" applyAlignment="1">
      <alignment vertical="center" shrinkToFit="1"/>
    </xf>
    <xf numFmtId="0" fontId="45" fillId="0" borderId="8" xfId="3" applyFont="1" applyFill="1" applyBorder="1" applyAlignment="1">
      <alignment vertical="center"/>
    </xf>
    <xf numFmtId="0" fontId="13" fillId="0" borderId="8" xfId="3" applyFont="1" applyFill="1" applyBorder="1" applyAlignment="1">
      <alignment vertical="center"/>
    </xf>
    <xf numFmtId="0" fontId="13" fillId="0" borderId="23" xfId="3" applyFont="1" applyFill="1" applyBorder="1" applyAlignment="1">
      <alignment vertical="center"/>
    </xf>
    <xf numFmtId="0" fontId="45" fillId="0" borderId="15" xfId="3" applyFont="1" applyFill="1" applyBorder="1" applyAlignment="1">
      <alignment vertical="center"/>
    </xf>
    <xf numFmtId="0" fontId="45" fillId="0" borderId="23" xfId="3" applyFont="1" applyFill="1" applyBorder="1" applyAlignment="1">
      <alignment vertical="center"/>
    </xf>
    <xf numFmtId="0" fontId="51" fillId="0" borderId="5" xfId="0" applyFont="1" applyBorder="1" applyAlignment="1">
      <alignment horizontal="center" vertical="center" shrinkToFit="1"/>
    </xf>
    <xf numFmtId="0" fontId="51" fillId="0" borderId="0" xfId="0" applyFont="1" applyAlignment="1">
      <alignment horizontal="center" vertical="center" shrinkToFit="1"/>
    </xf>
    <xf numFmtId="0" fontId="29" fillId="0" borderId="168" xfId="0" applyFont="1" applyFill="1" applyBorder="1" applyAlignment="1">
      <alignment horizontal="center" wrapText="1"/>
    </xf>
    <xf numFmtId="180" fontId="22" fillId="0" borderId="168" xfId="0" applyNumberFormat="1" applyFont="1" applyFill="1" applyBorder="1" applyAlignment="1">
      <alignment horizontal="center"/>
    </xf>
    <xf numFmtId="195" fontId="29" fillId="0" borderId="171" xfId="0" applyNumberFormat="1" applyFont="1" applyFill="1" applyBorder="1" applyAlignment="1">
      <alignment horizontal="center" shrinkToFit="1"/>
    </xf>
    <xf numFmtId="179" fontId="22" fillId="0" borderId="167" xfId="0" applyNumberFormat="1" applyFont="1" applyFill="1" applyBorder="1" applyAlignment="1">
      <alignment horizontal="center"/>
    </xf>
    <xf numFmtId="179" fontId="22" fillId="0" borderId="168" xfId="0" applyNumberFormat="1" applyFont="1" applyFill="1" applyBorder="1" applyAlignment="1">
      <alignment horizontal="center"/>
    </xf>
    <xf numFmtId="196" fontId="29" fillId="0" borderId="171" xfId="0" applyNumberFormat="1" applyFont="1" applyFill="1" applyBorder="1" applyAlignment="1">
      <alignment horizontal="center" shrinkToFit="1"/>
    </xf>
    <xf numFmtId="0" fontId="29" fillId="0" borderId="165" xfId="0" applyFont="1" applyFill="1" applyBorder="1" applyAlignment="1">
      <alignment horizontal="left"/>
    </xf>
    <xf numFmtId="181" fontId="29" fillId="0" borderId="165" xfId="0" applyNumberFormat="1" applyFont="1" applyFill="1" applyBorder="1" applyAlignment="1">
      <alignment horizontal="left"/>
    </xf>
    <xf numFmtId="0" fontId="29" fillId="0" borderId="165" xfId="0" applyFont="1" applyFill="1" applyBorder="1" applyAlignment="1">
      <alignment horizontal="right"/>
    </xf>
    <xf numFmtId="20" fontId="29" fillId="0" borderId="165" xfId="0" applyNumberFormat="1" applyFont="1" applyFill="1" applyBorder="1" applyAlignment="1">
      <alignment horizontal="centerContinuous"/>
    </xf>
    <xf numFmtId="181" fontId="29" fillId="0" borderId="168" xfId="0" applyNumberFormat="1" applyFont="1" applyFill="1" applyBorder="1" applyAlignment="1">
      <alignment horizontal="center" vertical="center" wrapText="1"/>
    </xf>
    <xf numFmtId="0" fontId="29" fillId="0" borderId="168" xfId="0" applyFont="1" applyFill="1" applyBorder="1" applyAlignment="1">
      <alignment horizontal="right"/>
    </xf>
    <xf numFmtId="20" fontId="29" fillId="0" borderId="167" xfId="0" applyNumberFormat="1" applyFont="1" applyFill="1" applyBorder="1" applyAlignment="1">
      <alignment horizontal="center"/>
    </xf>
    <xf numFmtId="181" fontId="29" fillId="0" borderId="167" xfId="0" applyNumberFormat="1" applyFont="1" applyFill="1" applyBorder="1" applyAlignment="1">
      <alignment horizontal="center" vertical="center"/>
    </xf>
    <xf numFmtId="0" fontId="29" fillId="0" borderId="167" xfId="0" applyFont="1" applyFill="1" applyBorder="1" applyAlignment="1">
      <alignment horizontal="right"/>
    </xf>
    <xf numFmtId="0" fontId="29" fillId="0" borderId="167" xfId="0" applyFont="1" applyFill="1" applyBorder="1" applyAlignment="1">
      <alignment horizontal="center"/>
    </xf>
    <xf numFmtId="181" fontId="29" fillId="0" borderId="170" xfId="0" applyNumberFormat="1" applyFont="1" applyFill="1" applyBorder="1" applyAlignment="1">
      <alignment horizontal="center" vertical="center"/>
    </xf>
    <xf numFmtId="0" fontId="29" fillId="0" borderId="170" xfId="0" applyFont="1" applyFill="1" applyBorder="1" applyAlignment="1">
      <alignment horizontal="right"/>
    </xf>
    <xf numFmtId="0" fontId="29" fillId="0" borderId="167" xfId="0" applyFont="1" applyFill="1" applyBorder="1" applyAlignment="1">
      <alignment horizontal="center" vertical="center"/>
    </xf>
    <xf numFmtId="20" fontId="34" fillId="0" borderId="167" xfId="0" applyNumberFormat="1" applyFont="1" applyFill="1" applyBorder="1" applyAlignment="1">
      <alignment horizontal="center" wrapText="1"/>
    </xf>
    <xf numFmtId="197" fontId="29" fillId="0" borderId="171" xfId="0" applyNumberFormat="1" applyFont="1" applyFill="1" applyBorder="1" applyAlignment="1">
      <alignment horizontal="center" shrinkToFit="1"/>
    </xf>
    <xf numFmtId="181" fontId="29" fillId="0" borderId="171" xfId="0" applyNumberFormat="1" applyFont="1" applyFill="1" applyBorder="1" applyAlignment="1">
      <alignment shrinkToFit="1"/>
    </xf>
    <xf numFmtId="189" fontId="29" fillId="0" borderId="171" xfId="0" applyNumberFormat="1" applyFont="1" applyFill="1" applyBorder="1" applyAlignment="1">
      <alignment horizontal="right" shrinkToFit="1"/>
    </xf>
    <xf numFmtId="20" fontId="29" fillId="0" borderId="171" xfId="0" applyNumberFormat="1" applyFont="1" applyFill="1" applyBorder="1" applyAlignment="1">
      <alignment shrinkToFit="1"/>
    </xf>
    <xf numFmtId="0" fontId="52" fillId="2" borderId="167" xfId="0" applyFont="1" applyFill="1" applyBorder="1" applyAlignment="1">
      <alignment horizontal="center" shrinkToFit="1"/>
    </xf>
    <xf numFmtId="0" fontId="2" fillId="0" borderId="0" xfId="0" applyFont="1" applyAlignment="1">
      <alignment horizontal="center" vertical="center"/>
    </xf>
    <xf numFmtId="0" fontId="2" fillId="3" borderId="151" xfId="0" applyFont="1" applyFill="1" applyBorder="1" applyAlignment="1">
      <alignment horizontal="center" vertical="center"/>
    </xf>
    <xf numFmtId="0" fontId="48" fillId="0" borderId="17" xfId="3" applyFont="1" applyFill="1" applyBorder="1" applyAlignment="1">
      <alignment horizontal="center"/>
    </xf>
    <xf numFmtId="0" fontId="10" fillId="0" borderId="11" xfId="3" applyFont="1" applyFill="1" applyBorder="1" applyAlignment="1">
      <alignment horizontal="center" vertical="center"/>
    </xf>
    <xf numFmtId="0" fontId="10" fillId="0" borderId="10" xfId="3" applyFont="1" applyFill="1" applyBorder="1" applyAlignment="1">
      <alignment horizontal="center" vertical="center"/>
    </xf>
    <xf numFmtId="0" fontId="10" fillId="0" borderId="14" xfId="3" applyFont="1" applyFill="1" applyBorder="1" applyAlignment="1"/>
    <xf numFmtId="0" fontId="10" fillId="0" borderId="4" xfId="3" applyFont="1" applyFill="1" applyBorder="1" applyAlignment="1">
      <alignment vertical="center"/>
    </xf>
    <xf numFmtId="0" fontId="0" fillId="2" borderId="115" xfId="0" applyFill="1" applyBorder="1">
      <alignment vertical="center"/>
    </xf>
    <xf numFmtId="0" fontId="0" fillId="2" borderId="273" xfId="0" applyFill="1" applyBorder="1">
      <alignment vertical="center"/>
    </xf>
    <xf numFmtId="0" fontId="0" fillId="2" borderId="274" xfId="0" applyFill="1" applyBorder="1">
      <alignment vertical="center"/>
    </xf>
    <xf numFmtId="0" fontId="27" fillId="3" borderId="167" xfId="0" applyFont="1" applyFill="1" applyBorder="1" applyAlignment="1">
      <alignment wrapText="1"/>
    </xf>
    <xf numFmtId="0" fontId="2" fillId="3" borderId="277" xfId="0" applyFont="1" applyFill="1" applyBorder="1" applyAlignment="1">
      <alignment horizontal="center" vertical="center"/>
    </xf>
    <xf numFmtId="0" fontId="2" fillId="3" borderId="278" xfId="0" applyFont="1" applyFill="1" applyBorder="1">
      <alignment vertical="center"/>
    </xf>
    <xf numFmtId="0" fontId="0" fillId="3" borderId="278" xfId="0" applyFill="1" applyBorder="1">
      <alignment vertical="center"/>
    </xf>
    <xf numFmtId="0" fontId="0" fillId="3" borderId="279" xfId="0" applyFill="1" applyBorder="1">
      <alignment vertical="center"/>
    </xf>
    <xf numFmtId="0" fontId="2" fillId="3" borderId="280" xfId="0" applyFont="1" applyFill="1" applyBorder="1" applyAlignment="1">
      <alignment horizontal="center" vertical="center"/>
    </xf>
    <xf numFmtId="0" fontId="2" fillId="3" borderId="2" xfId="0" applyFont="1" applyFill="1" applyBorder="1">
      <alignment vertical="center"/>
    </xf>
    <xf numFmtId="0" fontId="0" fillId="3" borderId="2" xfId="0" applyFill="1" applyBorder="1">
      <alignment vertical="center"/>
    </xf>
    <xf numFmtId="0" fontId="0" fillId="3" borderId="281" xfId="0" applyFill="1" applyBorder="1">
      <alignment vertical="center"/>
    </xf>
    <xf numFmtId="0" fontId="2" fillId="3" borderId="125" xfId="0" applyFont="1" applyFill="1" applyBorder="1">
      <alignment vertical="center"/>
    </xf>
    <xf numFmtId="0" fontId="0" fillId="3" borderId="125" xfId="0" applyFill="1" applyBorder="1">
      <alignment vertical="center"/>
    </xf>
    <xf numFmtId="0" fontId="0" fillId="3" borderId="282" xfId="0" applyFill="1" applyBorder="1">
      <alignment vertical="center"/>
    </xf>
    <xf numFmtId="0" fontId="10" fillId="0" borderId="10" xfId="3" applyFont="1" applyFill="1" applyBorder="1" applyAlignment="1">
      <alignment horizontal="center" vertical="center"/>
    </xf>
    <xf numFmtId="0" fontId="10" fillId="0" borderId="4" xfId="3" applyFont="1" applyFill="1" applyBorder="1" applyAlignment="1">
      <alignment vertical="center"/>
    </xf>
    <xf numFmtId="0" fontId="10" fillId="0" borderId="2" xfId="3" applyFont="1" applyFill="1" applyBorder="1" applyAlignment="1">
      <alignment vertical="center"/>
    </xf>
    <xf numFmtId="0" fontId="10" fillId="0" borderId="11" xfId="3" applyFont="1" applyFill="1" applyBorder="1" applyAlignment="1">
      <alignment horizontal="center" vertical="center"/>
    </xf>
    <xf numFmtId="0" fontId="10" fillId="0" borderId="2" xfId="3" applyFont="1" applyFill="1" applyBorder="1" applyAlignment="1">
      <alignment horizontal="right" vertical="center"/>
    </xf>
    <xf numFmtId="0" fontId="10" fillId="0" borderId="9" xfId="3" applyFont="1" applyFill="1" applyBorder="1" applyAlignment="1">
      <alignment horizontal="center" vertical="center"/>
    </xf>
    <xf numFmtId="0" fontId="10" fillId="0" borderId="7" xfId="3" applyFont="1" applyFill="1" applyBorder="1" applyAlignment="1">
      <alignment vertical="center"/>
    </xf>
    <xf numFmtId="0" fontId="10" fillId="0" borderId="52" xfId="3" applyFont="1" applyFill="1" applyBorder="1" applyAlignment="1"/>
    <xf numFmtId="0" fontId="10" fillId="0" borderId="32" xfId="3" applyFont="1" applyFill="1" applyBorder="1" applyAlignment="1"/>
    <xf numFmtId="0" fontId="10" fillId="0" borderId="32" xfId="3" applyFont="1" applyFill="1" applyBorder="1" applyAlignment="1">
      <alignment horizontal="right"/>
    </xf>
    <xf numFmtId="0" fontId="48" fillId="0" borderId="21" xfId="3" applyFont="1" applyFill="1" applyBorder="1" applyAlignment="1">
      <alignment horizontal="center"/>
    </xf>
    <xf numFmtId="0" fontId="10" fillId="0" borderId="11" xfId="3" applyFont="1" applyFill="1" applyBorder="1" applyAlignment="1">
      <alignment horizontal="center" vertical="center"/>
    </xf>
    <xf numFmtId="0" fontId="10" fillId="0" borderId="10" xfId="3" applyFont="1" applyFill="1" applyBorder="1" applyAlignment="1">
      <alignment horizontal="center" vertical="center"/>
    </xf>
    <xf numFmtId="0" fontId="10" fillId="0" borderId="4" xfId="3" applyFont="1" applyFill="1" applyBorder="1" applyAlignment="1">
      <alignment vertical="center"/>
    </xf>
    <xf numFmtId="0" fontId="2" fillId="0" borderId="0" xfId="0" applyFont="1" applyBorder="1" applyAlignment="1">
      <alignment horizontal="center" vertical="center"/>
    </xf>
    <xf numFmtId="0" fontId="2" fillId="0" borderId="125" xfId="0" applyFont="1" applyBorder="1" applyAlignment="1">
      <alignment horizontal="center" vertical="center"/>
    </xf>
    <xf numFmtId="0" fontId="10" fillId="0" borderId="9" xfId="3" applyFont="1" applyFill="1" applyBorder="1" applyAlignment="1">
      <alignment horizontal="center" vertical="center"/>
    </xf>
    <xf numFmtId="0" fontId="13" fillId="0" borderId="23" xfId="3" applyFont="1" applyFill="1" applyBorder="1" applyAlignment="1">
      <alignment vertical="center"/>
    </xf>
    <xf numFmtId="0" fontId="2" fillId="0" borderId="125" xfId="0" applyFont="1" applyBorder="1" applyAlignment="1">
      <alignment vertical="center"/>
    </xf>
    <xf numFmtId="0" fontId="2" fillId="0" borderId="284" xfId="0" applyFont="1" applyBorder="1" applyAlignment="1">
      <alignment horizontal="center" vertical="center"/>
    </xf>
    <xf numFmtId="0" fontId="0" fillId="4" borderId="115" xfId="0" applyNumberFormat="1" applyFill="1" applyBorder="1">
      <alignment vertical="center"/>
    </xf>
    <xf numFmtId="0" fontId="0" fillId="4" borderId="273" xfId="0" applyNumberFormat="1" applyFill="1" applyBorder="1">
      <alignment vertical="center"/>
    </xf>
    <xf numFmtId="0" fontId="0" fillId="4" borderId="274" xfId="0" applyNumberFormat="1" applyFill="1" applyBorder="1">
      <alignment vertical="center"/>
    </xf>
    <xf numFmtId="0" fontId="13" fillId="0" borderId="31" xfId="3" applyFont="1" applyFill="1" applyBorder="1" applyAlignment="1">
      <alignment vertical="center"/>
    </xf>
    <xf numFmtId="0" fontId="10" fillId="0" borderId="31" xfId="3" applyFont="1" applyFill="1" applyBorder="1" applyAlignment="1"/>
    <xf numFmtId="0" fontId="13" fillId="0" borderId="21" xfId="3" applyFont="1" applyFill="1" applyBorder="1" applyAlignment="1">
      <alignment vertical="center"/>
    </xf>
    <xf numFmtId="0" fontId="10" fillId="0" borderId="0" xfId="3" applyFont="1" applyFill="1" applyBorder="1" applyAlignment="1">
      <alignment vertical="center"/>
    </xf>
    <xf numFmtId="0" fontId="48" fillId="0" borderId="0" xfId="3" applyFont="1" applyFill="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42" fillId="0" borderId="0" xfId="3" applyFont="1" applyFill="1" applyBorder="1" applyAlignment="1">
      <alignment vertical="center"/>
    </xf>
    <xf numFmtId="0" fontId="13" fillId="0" borderId="18" xfId="3" applyFont="1" applyFill="1" applyBorder="1" applyAlignment="1">
      <alignment vertical="center"/>
    </xf>
    <xf numFmtId="0" fontId="13" fillId="0" borderId="20" xfId="3" applyFont="1" applyFill="1" applyBorder="1" applyAlignment="1">
      <alignment vertical="center"/>
    </xf>
    <xf numFmtId="0" fontId="45" fillId="0" borderId="0" xfId="3" applyFont="1" applyFill="1" applyBorder="1" applyAlignment="1">
      <alignment horizontal="left" vertical="center"/>
    </xf>
    <xf numFmtId="0" fontId="29" fillId="3" borderId="206" xfId="0" applyFont="1" applyFill="1" applyBorder="1" applyAlignment="1">
      <alignment horizontal="center"/>
    </xf>
    <xf numFmtId="0" fontId="2" fillId="3" borderId="151" xfId="0" applyFont="1" applyFill="1" applyBorder="1" applyAlignment="1">
      <alignment horizontal="center" vertical="center"/>
    </xf>
    <xf numFmtId="0" fontId="24" fillId="3" borderId="167" xfId="0" applyFont="1" applyFill="1" applyBorder="1" applyAlignment="1">
      <alignment wrapText="1"/>
    </xf>
    <xf numFmtId="0" fontId="55" fillId="3" borderId="167" xfId="0" applyFont="1" applyFill="1" applyBorder="1" applyAlignment="1">
      <alignment wrapText="1"/>
    </xf>
    <xf numFmtId="0" fontId="48" fillId="0" borderId="39" xfId="3" applyFont="1" applyFill="1" applyBorder="1" applyAlignment="1">
      <alignment vertical="center"/>
    </xf>
    <xf numFmtId="0" fontId="8" fillId="0" borderId="52" xfId="3" applyFont="1" applyFill="1" applyBorder="1" applyAlignment="1">
      <alignment vertical="center"/>
    </xf>
    <xf numFmtId="0" fontId="10" fillId="0" borderId="52" xfId="3" applyFont="1" applyFill="1" applyBorder="1" applyAlignment="1">
      <alignment vertical="center"/>
    </xf>
    <xf numFmtId="0" fontId="10" fillId="0" borderId="18" xfId="3" applyFont="1" applyFill="1" applyBorder="1" applyAlignment="1">
      <alignment vertical="center"/>
    </xf>
    <xf numFmtId="0" fontId="5" fillId="0" borderId="52" xfId="3" applyFont="1" applyFill="1" applyBorder="1" applyAlignment="1">
      <alignment vertical="center"/>
    </xf>
    <xf numFmtId="0" fontId="13" fillId="0" borderId="52" xfId="3" applyFont="1" applyFill="1" applyBorder="1" applyAlignment="1">
      <alignment vertical="center"/>
    </xf>
    <xf numFmtId="0" fontId="45" fillId="0" borderId="32" xfId="3" applyFont="1" applyFill="1" applyBorder="1" applyAlignment="1">
      <alignment horizontal="left" vertical="center"/>
    </xf>
    <xf numFmtId="0" fontId="2" fillId="0" borderId="0" xfId="0" applyFont="1" applyAlignment="1">
      <alignment horizontal="center" vertical="center"/>
    </xf>
    <xf numFmtId="0" fontId="2" fillId="3" borderId="151" xfId="0" applyFont="1" applyFill="1" applyBorder="1" applyAlignment="1">
      <alignment horizontal="center" vertical="center"/>
    </xf>
    <xf numFmtId="0" fontId="2" fillId="3" borderId="44" xfId="0" applyFont="1" applyFill="1" applyBorder="1">
      <alignment vertical="center"/>
    </xf>
    <xf numFmtId="0" fontId="15" fillId="0" borderId="0" xfId="3" applyFont="1" applyFill="1" applyBorder="1" applyAlignment="1">
      <alignment vertical="center"/>
    </xf>
    <xf numFmtId="0" fontId="13" fillId="0" borderId="8" xfId="3" applyFont="1" applyFill="1" applyBorder="1" applyAlignment="1">
      <alignment vertical="center"/>
    </xf>
    <xf numFmtId="0" fontId="38" fillId="0" borderId="5" xfId="3" applyFont="1" applyBorder="1" applyAlignment="1">
      <alignment horizontal="left" vertical="center"/>
    </xf>
    <xf numFmtId="0" fontId="38" fillId="0" borderId="34" xfId="3" applyFont="1" applyBorder="1" applyAlignment="1">
      <alignment horizontal="left" vertical="center"/>
    </xf>
    <xf numFmtId="0" fontId="43" fillId="0" borderId="0" xfId="3" applyFont="1" applyBorder="1" applyAlignment="1">
      <alignment horizontal="left" vertical="center"/>
    </xf>
    <xf numFmtId="0" fontId="38" fillId="0" borderId="2" xfId="3" applyFont="1" applyBorder="1" applyAlignment="1">
      <alignment horizontal="left" vertical="center"/>
    </xf>
    <xf numFmtId="0" fontId="40" fillId="0" borderId="34" xfId="3" applyFont="1" applyBorder="1" applyAlignment="1">
      <alignment horizontal="left" vertical="center"/>
    </xf>
    <xf numFmtId="0" fontId="38" fillId="0" borderId="243" xfId="3" applyFont="1" applyBorder="1" applyAlignment="1">
      <alignment horizontal="left" vertical="center"/>
    </xf>
    <xf numFmtId="0" fontId="38" fillId="0" borderId="6" xfId="3" applyFont="1" applyBorder="1" applyAlignment="1">
      <alignment horizontal="center" vertical="center"/>
    </xf>
    <xf numFmtId="0" fontId="43" fillId="0" borderId="36" xfId="3" applyFont="1" applyBorder="1" applyAlignment="1">
      <alignment horizontal="right" vertical="center"/>
    </xf>
    <xf numFmtId="0" fontId="38" fillId="0" borderId="3" xfId="3" applyFont="1" applyBorder="1" applyAlignment="1">
      <alignment horizontal="center" vertical="center"/>
    </xf>
    <xf numFmtId="0" fontId="38" fillId="0" borderId="17" xfId="3" applyFont="1" applyBorder="1" applyAlignment="1">
      <alignment horizontal="center" vertical="center"/>
    </xf>
    <xf numFmtId="0" fontId="38" fillId="0" borderId="10" xfId="3" applyFont="1" applyBorder="1" applyAlignment="1">
      <alignment horizontal="center" vertical="center"/>
    </xf>
    <xf numFmtId="0" fontId="38" fillId="0" borderId="252" xfId="3" applyFont="1" applyBorder="1" applyAlignment="1">
      <alignment horizontal="center" vertical="center"/>
    </xf>
    <xf numFmtId="0" fontId="56" fillId="0" borderId="0" xfId="3" applyFont="1" applyAlignment="1">
      <alignment vertical="center"/>
    </xf>
    <xf numFmtId="0" fontId="2" fillId="0" borderId="0" xfId="5">
      <alignment vertical="center"/>
    </xf>
    <xf numFmtId="0" fontId="2" fillId="0" borderId="74" xfId="5" applyFont="1" applyBorder="1">
      <alignment vertical="center"/>
    </xf>
    <xf numFmtId="0" fontId="2" fillId="0" borderId="96" xfId="5" applyFont="1" applyBorder="1" applyAlignment="1">
      <alignment horizontal="center" vertical="center"/>
    </xf>
    <xf numFmtId="0" fontId="2" fillId="0" borderId="78" xfId="5" applyFont="1" applyBorder="1" applyAlignment="1">
      <alignment horizontal="center" vertical="center"/>
    </xf>
    <xf numFmtId="0" fontId="2" fillId="0" borderId="121" xfId="5" applyFont="1" applyBorder="1" applyAlignment="1">
      <alignment vertical="center"/>
    </xf>
    <xf numFmtId="0" fontId="4" fillId="11" borderId="122" xfId="5" applyFont="1" applyFill="1" applyBorder="1" applyAlignment="1">
      <alignment vertical="center"/>
    </xf>
    <xf numFmtId="0" fontId="2" fillId="0" borderId="116" xfId="5" applyFont="1" applyBorder="1">
      <alignment vertical="center"/>
    </xf>
    <xf numFmtId="0" fontId="4" fillId="11" borderId="118" xfId="5" applyFont="1" applyFill="1" applyBorder="1">
      <alignment vertical="center"/>
    </xf>
    <xf numFmtId="0" fontId="4" fillId="11" borderId="120" xfId="5" applyFont="1" applyFill="1" applyBorder="1">
      <alignment vertical="center"/>
    </xf>
    <xf numFmtId="0" fontId="2" fillId="0" borderId="123" xfId="5" applyFont="1" applyBorder="1" applyAlignment="1">
      <alignment vertical="center"/>
    </xf>
    <xf numFmtId="0" fontId="4" fillId="11" borderId="124" xfId="5" applyFont="1" applyFill="1" applyBorder="1" applyAlignment="1">
      <alignment vertical="center" shrinkToFit="1"/>
    </xf>
    <xf numFmtId="0" fontId="2" fillId="0" borderId="117" xfId="5" applyFont="1" applyBorder="1">
      <alignment vertical="center"/>
    </xf>
    <xf numFmtId="0" fontId="2" fillId="11" borderId="15" xfId="5" applyFill="1" applyBorder="1">
      <alignment vertical="center"/>
    </xf>
    <xf numFmtId="0" fontId="2" fillId="11" borderId="67" xfId="5" applyFill="1" applyBorder="1">
      <alignment vertical="center"/>
    </xf>
    <xf numFmtId="0" fontId="2" fillId="0" borderId="115" xfId="5" applyFont="1" applyBorder="1">
      <alignment vertical="center"/>
    </xf>
    <xf numFmtId="0" fontId="2" fillId="11" borderId="119" xfId="5" applyFill="1" applyBorder="1">
      <alignment vertical="center"/>
    </xf>
    <xf numFmtId="0" fontId="2" fillId="11" borderId="73" xfId="5" applyFill="1" applyBorder="1">
      <alignment vertical="center"/>
    </xf>
    <xf numFmtId="0" fontId="2" fillId="0" borderId="0" xfId="5" applyFont="1">
      <alignment vertical="center"/>
    </xf>
    <xf numFmtId="0" fontId="2" fillId="0" borderId="0" xfId="5" applyBorder="1" applyAlignment="1">
      <alignment vertical="center"/>
    </xf>
    <xf numFmtId="0" fontId="41" fillId="0" borderId="0" xfId="5" applyFont="1">
      <alignment vertical="center"/>
    </xf>
    <xf numFmtId="0" fontId="2" fillId="0" borderId="0" xfId="5" applyFont="1" applyBorder="1" applyAlignment="1">
      <alignment vertical="center"/>
    </xf>
    <xf numFmtId="0" fontId="29" fillId="2" borderId="188" xfId="5" applyFont="1" applyFill="1" applyBorder="1" applyAlignment="1">
      <alignment shrinkToFit="1"/>
    </xf>
    <xf numFmtId="0" fontId="29" fillId="2" borderId="189" xfId="5" applyFont="1" applyFill="1" applyBorder="1" applyAlignment="1">
      <alignment horizontal="center" shrinkToFit="1"/>
    </xf>
    <xf numFmtId="0" fontId="29" fillId="2" borderId="190" xfId="5" applyFont="1" applyFill="1" applyBorder="1" applyAlignment="1">
      <alignment horizontal="center" shrinkToFit="1"/>
    </xf>
    <xf numFmtId="0" fontId="29" fillId="2" borderId="191" xfId="5" applyFont="1" applyFill="1" applyBorder="1" applyAlignment="1">
      <alignment horizontal="left"/>
    </xf>
    <xf numFmtId="181" fontId="29" fillId="2" borderId="189" xfId="5" applyNumberFormat="1" applyFont="1" applyFill="1" applyBorder="1" applyAlignment="1">
      <alignment horizontal="left"/>
    </xf>
    <xf numFmtId="0" fontId="29" fillId="2" borderId="192" xfId="5" applyFont="1" applyFill="1" applyBorder="1" applyAlignment="1">
      <alignment horizontal="right"/>
    </xf>
    <xf numFmtId="0" fontId="2" fillId="0" borderId="39" xfId="5" applyFont="1" applyBorder="1">
      <alignment vertical="center"/>
    </xf>
    <xf numFmtId="0" fontId="2" fillId="0" borderId="39" xfId="5" applyBorder="1">
      <alignment vertical="center"/>
    </xf>
    <xf numFmtId="0" fontId="2" fillId="0" borderId="38" xfId="5" applyBorder="1">
      <alignment vertical="center"/>
    </xf>
    <xf numFmtId="0" fontId="2" fillId="0" borderId="40" xfId="5" applyFont="1" applyBorder="1">
      <alignment vertical="center"/>
    </xf>
    <xf numFmtId="0" fontId="29" fillId="2" borderId="177" xfId="5" applyFont="1" applyFill="1" applyBorder="1" applyAlignment="1"/>
    <xf numFmtId="0" fontId="29" fillId="2" borderId="178" xfId="5" applyFont="1" applyFill="1" applyBorder="1" applyAlignment="1"/>
    <xf numFmtId="0" fontId="29" fillId="2" borderId="178" xfId="5" applyFont="1" applyFill="1" applyBorder="1" applyAlignment="1">
      <alignment horizontal="center"/>
    </xf>
    <xf numFmtId="0" fontId="29" fillId="2" borderId="179" xfId="5" applyFont="1" applyFill="1" applyBorder="1" applyAlignment="1"/>
    <xf numFmtId="0" fontId="29" fillId="12" borderId="206" xfId="5" applyFont="1" applyFill="1" applyBorder="1" applyAlignment="1"/>
    <xf numFmtId="0" fontId="29" fillId="12" borderId="207" xfId="5" applyFont="1" applyFill="1" applyBorder="1" applyAlignment="1">
      <alignment horizontal="center"/>
    </xf>
    <xf numFmtId="0" fontId="29" fillId="12" borderId="172" xfId="5" applyFont="1" applyFill="1" applyBorder="1" applyAlignment="1">
      <alignment horizontal="center"/>
    </xf>
    <xf numFmtId="179" fontId="29" fillId="12" borderId="208" xfId="5" applyNumberFormat="1" applyFont="1" applyFill="1" applyBorder="1" applyAlignment="1">
      <alignment horizontal="left"/>
    </xf>
    <xf numFmtId="179" fontId="29" fillId="12" borderId="207" xfId="5" applyNumberFormat="1" applyFont="1" applyFill="1" applyBorder="1" applyAlignment="1">
      <alignment horizontal="center"/>
    </xf>
    <xf numFmtId="179" fontId="29" fillId="12" borderId="172" xfId="5" applyNumberFormat="1" applyFont="1" applyFill="1" applyBorder="1" applyAlignment="1">
      <alignment horizontal="center"/>
    </xf>
    <xf numFmtId="0" fontId="29" fillId="2" borderId="180" xfId="5" applyFont="1" applyFill="1" applyBorder="1" applyAlignment="1">
      <alignment horizontal="center" shrinkToFit="1"/>
    </xf>
    <xf numFmtId="0" fontId="29" fillId="2" borderId="167" xfId="5" applyFont="1" applyFill="1" applyBorder="1" applyAlignment="1">
      <alignment horizontal="center" shrinkToFit="1"/>
    </xf>
    <xf numFmtId="181" fontId="29" fillId="2" borderId="168" xfId="5" applyNumberFormat="1" applyFont="1" applyFill="1" applyBorder="1" applyAlignment="1">
      <alignment horizontal="center" vertical="center" wrapText="1"/>
    </xf>
    <xf numFmtId="0" fontId="29" fillId="2" borderId="182" xfId="5" applyFont="1" applyFill="1" applyBorder="1" applyAlignment="1">
      <alignment horizontal="right"/>
    </xf>
    <xf numFmtId="0" fontId="29" fillId="2" borderId="180" xfId="5" applyFont="1" applyFill="1" applyBorder="1" applyAlignment="1">
      <alignment horizontal="centerContinuous"/>
    </xf>
    <xf numFmtId="0" fontId="29" fillId="2" borderId="167" xfId="5" applyFont="1" applyFill="1" applyBorder="1" applyAlignment="1">
      <alignment horizontal="centerContinuous"/>
    </xf>
    <xf numFmtId="0" fontId="29" fillId="2" borderId="170" xfId="5" applyFont="1" applyFill="1" applyBorder="1" applyAlignment="1"/>
    <xf numFmtId="0" fontId="29" fillId="2" borderId="170" xfId="5" applyFont="1" applyFill="1" applyBorder="1" applyAlignment="1">
      <alignment horizontal="centerContinuous"/>
    </xf>
    <xf numFmtId="0" fontId="29" fillId="2" borderId="170" xfId="5" applyFont="1" applyFill="1" applyBorder="1" applyAlignment="1">
      <alignment horizontal="center"/>
    </xf>
    <xf numFmtId="0" fontId="29" fillId="2" borderId="167" xfId="5" applyFont="1" applyFill="1" applyBorder="1" applyAlignment="1">
      <alignment horizontal="center"/>
    </xf>
    <xf numFmtId="0" fontId="29" fillId="2" borderId="168" xfId="5" applyFont="1" applyFill="1" applyBorder="1" applyAlignment="1">
      <alignment wrapText="1"/>
    </xf>
    <xf numFmtId="0" fontId="29" fillId="2" borderId="168" xfId="5" applyNumberFormat="1" applyFont="1" applyFill="1" applyBorder="1" applyAlignment="1">
      <alignment vertical="center" wrapText="1"/>
    </xf>
    <xf numFmtId="0" fontId="34" fillId="2" borderId="169" xfId="5" applyFont="1" applyFill="1" applyBorder="1" applyAlignment="1"/>
    <xf numFmtId="0" fontId="37" fillId="2" borderId="213" xfId="5" applyFont="1" applyFill="1" applyBorder="1" applyAlignment="1">
      <alignment horizontal="center"/>
    </xf>
    <xf numFmtId="0" fontId="30" fillId="0" borderId="169" xfId="5" applyFont="1" applyFill="1" applyBorder="1" applyAlignment="1" applyProtection="1">
      <alignment horizontal="center" vertical="top" wrapText="1"/>
    </xf>
    <xf numFmtId="181" fontId="29" fillId="2" borderId="167" xfId="5" applyNumberFormat="1" applyFont="1" applyFill="1" applyBorder="1" applyAlignment="1">
      <alignment horizontal="center" vertical="center"/>
    </xf>
    <xf numFmtId="0" fontId="29" fillId="2" borderId="181" xfId="5" applyFont="1" applyFill="1" applyBorder="1" applyAlignment="1">
      <alignment horizontal="right"/>
    </xf>
    <xf numFmtId="0" fontId="29" fillId="2" borderId="183" xfId="5" applyFont="1" applyFill="1" applyBorder="1" applyAlignment="1">
      <alignment horizontal="centerContinuous"/>
    </xf>
    <xf numFmtId="0" fontId="31" fillId="0" borderId="169" xfId="5" applyFont="1" applyFill="1" applyBorder="1" applyAlignment="1">
      <alignment horizontal="center"/>
    </xf>
    <xf numFmtId="0" fontId="29" fillId="2" borderId="181" xfId="5" applyFont="1" applyFill="1" applyBorder="1" applyAlignment="1">
      <alignment horizontal="center"/>
    </xf>
    <xf numFmtId="0" fontId="29" fillId="2" borderId="180" xfId="5" applyFont="1" applyFill="1" applyBorder="1" applyAlignment="1">
      <alignment horizontal="center"/>
    </xf>
    <xf numFmtId="0" fontId="29" fillId="2" borderId="167" xfId="5" applyFont="1" applyFill="1" applyBorder="1" applyAlignment="1">
      <alignment vertical="center" wrapText="1"/>
    </xf>
    <xf numFmtId="0" fontId="29" fillId="2" borderId="290" xfId="5" applyFont="1" applyFill="1" applyBorder="1" applyAlignment="1">
      <alignment vertical="center" wrapText="1" shrinkToFit="1"/>
    </xf>
    <xf numFmtId="0" fontId="29" fillId="2" borderId="174" xfId="5" applyFont="1" applyFill="1" applyBorder="1" applyAlignment="1">
      <alignment vertical="center" wrapText="1" shrinkToFit="1"/>
    </xf>
    <xf numFmtId="0" fontId="29" fillId="2" borderId="167" xfId="5" applyFont="1" applyFill="1" applyBorder="1" applyAlignment="1">
      <alignment vertical="center" wrapText="1" shrinkToFit="1"/>
    </xf>
    <xf numFmtId="0" fontId="29" fillId="2" borderId="167" xfId="5" applyNumberFormat="1" applyFont="1" applyFill="1" applyBorder="1" applyAlignment="1">
      <alignment vertical="center" wrapText="1"/>
    </xf>
    <xf numFmtId="0" fontId="31" fillId="0" borderId="169" xfId="5" applyFont="1" applyFill="1" applyBorder="1" applyAlignment="1"/>
    <xf numFmtId="0" fontId="29" fillId="12" borderId="167" xfId="5" applyFont="1" applyFill="1" applyBorder="1" applyAlignment="1">
      <alignment horizontal="center"/>
    </xf>
    <xf numFmtId="0" fontId="29" fillId="2" borderId="183" xfId="5" applyFont="1" applyFill="1" applyBorder="1" applyAlignment="1">
      <alignment horizontal="center" shrinkToFit="1"/>
    </xf>
    <xf numFmtId="0" fontId="29" fillId="2" borderId="170" xfId="5" applyFont="1" applyFill="1" applyBorder="1" applyAlignment="1">
      <alignment horizontal="center" shrinkToFit="1"/>
    </xf>
    <xf numFmtId="181" fontId="29" fillId="2" borderId="170" xfId="5" applyNumberFormat="1" applyFont="1" applyFill="1" applyBorder="1" applyAlignment="1">
      <alignment horizontal="center" vertical="center"/>
    </xf>
    <xf numFmtId="0" fontId="29" fillId="2" borderId="184" xfId="5" applyFont="1" applyFill="1" applyBorder="1" applyAlignment="1">
      <alignment horizontal="right"/>
    </xf>
    <xf numFmtId="0" fontId="2" fillId="0" borderId="196" xfId="5" applyFont="1" applyBorder="1" applyAlignment="1">
      <alignment horizontal="center" vertical="center"/>
    </xf>
    <xf numFmtId="0" fontId="2" fillId="0" borderId="60" xfId="5" applyFont="1" applyBorder="1" applyAlignment="1">
      <alignment horizontal="center" vertical="center"/>
    </xf>
    <xf numFmtId="0" fontId="2" fillId="0" borderId="24" xfId="5" applyFont="1" applyBorder="1" applyAlignment="1">
      <alignment horizontal="center" vertical="center"/>
    </xf>
    <xf numFmtId="0" fontId="29" fillId="2" borderId="183" xfId="5" applyFont="1" applyFill="1" applyBorder="1" applyAlignment="1">
      <alignment horizontal="center"/>
    </xf>
    <xf numFmtId="0" fontId="29" fillId="2" borderId="170" xfId="5" applyFont="1" applyFill="1" applyBorder="1" applyAlignment="1">
      <alignment horizontal="center" vertical="center" wrapText="1" shrinkToFit="1"/>
    </xf>
    <xf numFmtId="0" fontId="29" fillId="2" borderId="170" xfId="5" applyFont="1" applyFill="1" applyBorder="1" applyAlignment="1">
      <alignment horizontal="center" vertical="center" shrinkToFit="1"/>
    </xf>
    <xf numFmtId="0" fontId="31" fillId="0" borderId="169" xfId="5" applyFont="1" applyFill="1" applyBorder="1" applyAlignment="1" applyProtection="1"/>
    <xf numFmtId="0" fontId="29" fillId="0" borderId="180" xfId="5" applyFont="1" applyFill="1" applyBorder="1" applyAlignment="1">
      <alignment horizontal="center" shrinkToFit="1"/>
    </xf>
    <xf numFmtId="0" fontId="29" fillId="0" borderId="167" xfId="5" applyFont="1" applyFill="1" applyBorder="1" applyAlignment="1">
      <alignment horizontal="center" shrinkToFit="1"/>
    </xf>
    <xf numFmtId="0" fontId="29" fillId="0" borderId="168" xfId="5" applyFont="1" applyFill="1" applyBorder="1" applyAlignment="1">
      <alignment horizontal="center" wrapText="1"/>
    </xf>
    <xf numFmtId="0" fontId="29" fillId="0" borderId="167" xfId="5" applyFont="1" applyFill="1" applyBorder="1" applyAlignment="1">
      <alignment horizontal="center" vertical="center"/>
    </xf>
    <xf numFmtId="181" fontId="29" fillId="0" borderId="167" xfId="5" applyNumberFormat="1" applyFont="1" applyFill="1" applyBorder="1" applyAlignment="1">
      <alignment horizontal="center" vertical="center"/>
    </xf>
    <xf numFmtId="0" fontId="29" fillId="0" borderId="181" xfId="5" applyFont="1" applyFill="1" applyBorder="1" applyAlignment="1">
      <alignment horizontal="right"/>
    </xf>
    <xf numFmtId="0" fontId="2" fillId="0" borderId="53" xfId="5" applyFill="1" applyBorder="1">
      <alignment vertical="center"/>
    </xf>
    <xf numFmtId="0" fontId="2" fillId="0" borderId="198" xfId="5" applyFill="1" applyBorder="1">
      <alignment vertical="center"/>
    </xf>
    <xf numFmtId="0" fontId="2" fillId="0" borderId="48" xfId="5" applyFill="1" applyBorder="1">
      <alignment vertical="center"/>
    </xf>
    <xf numFmtId="0" fontId="2" fillId="0" borderId="99" xfId="5" applyFill="1" applyBorder="1">
      <alignment vertical="center"/>
    </xf>
    <xf numFmtId="0" fontId="2" fillId="0" borderId="54" xfId="5" applyFill="1" applyBorder="1">
      <alignment vertical="center"/>
    </xf>
    <xf numFmtId="0" fontId="29" fillId="0" borderId="180" xfId="5" applyFont="1" applyFill="1" applyBorder="1" applyAlignment="1">
      <alignment horizontal="center"/>
    </xf>
    <xf numFmtId="0" fontId="29" fillId="0" borderId="167" xfId="5" applyFont="1" applyFill="1" applyBorder="1" applyAlignment="1">
      <alignment horizontal="center"/>
    </xf>
    <xf numFmtId="0" fontId="29" fillId="0" borderId="167" xfId="5" applyFont="1" applyFill="1" applyBorder="1" applyAlignment="1">
      <alignment wrapText="1"/>
    </xf>
    <xf numFmtId="0" fontId="2" fillId="0" borderId="0" xfId="5" applyFill="1" applyBorder="1">
      <alignment vertical="center"/>
    </xf>
    <xf numFmtId="0" fontId="29" fillId="0" borderId="167" xfId="5" applyFont="1" applyFill="1" applyBorder="1" applyAlignment="1">
      <alignment horizontal="center" vertical="center" wrapText="1"/>
    </xf>
    <xf numFmtId="0" fontId="30" fillId="0" borderId="181" xfId="5" applyFont="1" applyFill="1" applyBorder="1" applyAlignment="1">
      <alignment horizontal="center" wrapText="1"/>
    </xf>
    <xf numFmtId="0" fontId="31" fillId="0" borderId="168" xfId="5" applyFont="1" applyFill="1" applyBorder="1" applyAlignment="1" applyProtection="1"/>
    <xf numFmtId="0" fontId="37" fillId="0" borderId="168" xfId="5" applyFont="1" applyFill="1" applyBorder="1" applyAlignment="1">
      <alignment horizontal="center" wrapText="1"/>
    </xf>
    <xf numFmtId="0" fontId="29" fillId="0" borderId="168" xfId="5" applyFont="1" applyFill="1" applyBorder="1" applyAlignment="1">
      <alignment horizontal="center"/>
    </xf>
    <xf numFmtId="179" fontId="29" fillId="0" borderId="168" xfId="5" applyNumberFormat="1" applyFont="1" applyFill="1" applyBorder="1" applyAlignment="1">
      <alignment horizontal="center"/>
    </xf>
    <xf numFmtId="0" fontId="22" fillId="11" borderId="185" xfId="5" applyFont="1" applyFill="1" applyBorder="1" applyAlignment="1">
      <alignment horizontal="center" vertical="center" shrinkToFit="1"/>
    </xf>
    <xf numFmtId="0" fontId="59" fillId="11" borderId="186" xfId="5" applyFont="1" applyFill="1" applyBorder="1" applyAlignment="1">
      <alignment horizontal="center" vertical="center" shrinkToFit="1"/>
    </xf>
    <xf numFmtId="197" fontId="59" fillId="11" borderId="186" xfId="5" applyNumberFormat="1" applyFont="1" applyFill="1" applyBorder="1" applyAlignment="1">
      <alignment horizontal="center" vertical="center" shrinkToFit="1"/>
    </xf>
    <xf numFmtId="193" fontId="59" fillId="11" borderId="186" xfId="5" applyNumberFormat="1" applyFont="1" applyFill="1" applyBorder="1" applyAlignment="1">
      <alignment horizontal="center" vertical="center" shrinkToFit="1"/>
    </xf>
    <xf numFmtId="189" fontId="59" fillId="11" borderId="187" xfId="5" applyNumberFormat="1" applyFont="1" applyFill="1" applyBorder="1" applyAlignment="1">
      <alignment horizontal="center" vertical="center" shrinkToFit="1"/>
    </xf>
    <xf numFmtId="0" fontId="2" fillId="11" borderId="205" xfId="5" applyFill="1" applyBorder="1" applyAlignment="1">
      <alignment horizontal="center" vertical="center"/>
    </xf>
    <xf numFmtId="0" fontId="2" fillId="11" borderId="62" xfId="5" applyFont="1" applyFill="1" applyBorder="1" applyAlignment="1">
      <alignment horizontal="center" vertical="center"/>
    </xf>
    <xf numFmtId="0" fontId="2" fillId="11" borderId="203" xfId="5" applyFill="1" applyBorder="1" applyAlignment="1">
      <alignment horizontal="center" vertical="center"/>
    </xf>
    <xf numFmtId="0" fontId="4" fillId="11" borderId="59" xfId="5" applyFont="1" applyFill="1" applyBorder="1" applyAlignment="1">
      <alignment horizontal="center" vertical="center"/>
    </xf>
    <xf numFmtId="0" fontId="4" fillId="11" borderId="205" xfId="5" applyFont="1" applyFill="1" applyBorder="1" applyAlignment="1">
      <alignment horizontal="center" vertical="center"/>
    </xf>
    <xf numFmtId="0" fontId="4" fillId="11" borderId="203" xfId="5" applyFont="1" applyFill="1" applyBorder="1" applyAlignment="1">
      <alignment horizontal="center" vertical="center"/>
    </xf>
    <xf numFmtId="0" fontId="4" fillId="11" borderId="59" xfId="5" applyFont="1" applyFill="1" applyBorder="1" applyAlignment="1">
      <alignment vertical="center"/>
    </xf>
    <xf numFmtId="0" fontId="4" fillId="11" borderId="62" xfId="5" applyFont="1" applyFill="1" applyBorder="1" applyAlignment="1">
      <alignment vertical="center"/>
    </xf>
    <xf numFmtId="0" fontId="4" fillId="11" borderId="37" xfId="5" applyFont="1" applyFill="1" applyBorder="1" applyAlignment="1">
      <alignment vertical="center"/>
    </xf>
    <xf numFmtId="0" fontId="29" fillId="2" borderId="214" xfId="5" applyFont="1" applyFill="1" applyBorder="1" applyAlignment="1">
      <alignment vertical="center" shrinkToFit="1"/>
    </xf>
    <xf numFmtId="0" fontId="22" fillId="11" borderId="186" xfId="5" applyFont="1" applyFill="1" applyBorder="1" applyAlignment="1">
      <alignment vertical="center" shrinkToFit="1"/>
    </xf>
    <xf numFmtId="0" fontId="59" fillId="11" borderId="186" xfId="5" applyFont="1" applyFill="1" applyBorder="1" applyAlignment="1">
      <alignment vertical="center" shrinkToFit="1"/>
    </xf>
    <xf numFmtId="0" fontId="22" fillId="11" borderId="186" xfId="5" applyFont="1" applyFill="1" applyBorder="1" applyAlignment="1">
      <alignment horizontal="center" vertical="center" shrinkToFit="1"/>
    </xf>
    <xf numFmtId="0" fontId="59" fillId="11" borderId="187" xfId="5" applyFont="1" applyFill="1" applyBorder="1" applyAlignment="1">
      <alignment vertical="center" shrinkToFit="1"/>
    </xf>
    <xf numFmtId="0" fontId="60" fillId="11" borderId="171" xfId="5" applyFont="1" applyFill="1" applyBorder="1" applyAlignment="1">
      <alignment vertical="center" shrinkToFit="1"/>
    </xf>
    <xf numFmtId="0" fontId="4" fillId="11" borderId="171" xfId="5" applyFont="1" applyFill="1" applyBorder="1" applyAlignment="1">
      <alignment horizontal="center" vertical="center"/>
    </xf>
    <xf numFmtId="0" fontId="22" fillId="11" borderId="216" xfId="5" applyFont="1" applyFill="1" applyBorder="1" applyAlignment="1">
      <alignment horizontal="center" vertical="center" shrinkToFit="1"/>
    </xf>
    <xf numFmtId="0" fontId="22" fillId="11" borderId="176" xfId="5" applyFont="1" applyFill="1" applyBorder="1" applyAlignment="1">
      <alignment horizontal="center" vertical="center" shrinkToFit="1"/>
    </xf>
    <xf numFmtId="0" fontId="2" fillId="0" borderId="0" xfId="5" applyAlignment="1">
      <alignment vertical="center"/>
    </xf>
    <xf numFmtId="0" fontId="2" fillId="0" borderId="0" xfId="5" applyFont="1" applyAlignment="1">
      <alignment horizontal="right" vertical="center"/>
    </xf>
    <xf numFmtId="0" fontId="2" fillId="0" borderId="0" xfId="5" applyBorder="1" applyAlignment="1">
      <alignment horizontal="center" vertical="center"/>
    </xf>
    <xf numFmtId="0" fontId="2" fillId="0" borderId="0" xfId="5" applyFont="1" applyBorder="1" applyAlignment="1">
      <alignment horizontal="center" vertical="center"/>
    </xf>
    <xf numFmtId="0" fontId="2" fillId="0" borderId="0" xfId="5" applyBorder="1">
      <alignment vertical="center"/>
    </xf>
    <xf numFmtId="0" fontId="29" fillId="0" borderId="40" xfId="5" applyFont="1" applyFill="1" applyBorder="1" applyAlignment="1">
      <alignment horizontal="left"/>
    </xf>
    <xf numFmtId="0" fontId="29" fillId="0" borderId="39" xfId="5" applyFont="1" applyFill="1" applyBorder="1" applyAlignment="1">
      <alignment horizontal="left"/>
    </xf>
    <xf numFmtId="0" fontId="29" fillId="0" borderId="38" xfId="5" applyFont="1" applyFill="1" applyBorder="1" applyAlignment="1">
      <alignment horizontal="left"/>
    </xf>
    <xf numFmtId="0" fontId="2" fillId="0" borderId="18" xfId="5" applyBorder="1">
      <alignment vertical="center"/>
    </xf>
    <xf numFmtId="0" fontId="2" fillId="0" borderId="17" xfId="5" applyBorder="1">
      <alignment vertical="center"/>
    </xf>
    <xf numFmtId="0" fontId="29" fillId="0" borderId="0" xfId="5" applyFont="1" applyFill="1" applyBorder="1" applyAlignment="1"/>
    <xf numFmtId="0" fontId="2" fillId="0" borderId="89" xfId="5" applyFont="1" applyBorder="1" applyAlignment="1">
      <alignment horizontal="center" vertical="center"/>
    </xf>
    <xf numFmtId="0" fontId="2" fillId="0" borderId="129" xfId="5" applyBorder="1" applyAlignment="1">
      <alignment horizontal="center" vertical="center"/>
    </xf>
    <xf numFmtId="0" fontId="2" fillId="0" borderId="129" xfId="5" applyBorder="1">
      <alignment vertical="center"/>
    </xf>
    <xf numFmtId="0" fontId="2" fillId="0" borderId="90" xfId="5" applyBorder="1">
      <alignment vertical="center"/>
    </xf>
    <xf numFmtId="20" fontId="29" fillId="0" borderId="18" xfId="5" applyNumberFormat="1" applyFont="1" applyFill="1" applyBorder="1" applyAlignment="1">
      <alignment horizontal="center" vertical="center" wrapText="1"/>
    </xf>
    <xf numFmtId="20" fontId="29" fillId="0" borderId="17" xfId="5" applyNumberFormat="1" applyFont="1" applyFill="1" applyBorder="1" applyAlignment="1">
      <alignment vertical="center" wrapText="1"/>
    </xf>
    <xf numFmtId="0" fontId="29" fillId="0" borderId="0" xfId="5" applyFont="1" applyFill="1" applyBorder="1" applyAlignment="1">
      <alignment vertical="center" wrapText="1"/>
    </xf>
    <xf numFmtId="0" fontId="2" fillId="0" borderId="217" xfId="5" applyFont="1" applyBorder="1" applyAlignment="1">
      <alignment horizontal="left" vertical="center"/>
    </xf>
    <xf numFmtId="0" fontId="2" fillId="0" borderId="39" xfId="5" applyBorder="1" applyAlignment="1">
      <alignment horizontal="center" vertical="center"/>
    </xf>
    <xf numFmtId="0" fontId="2" fillId="0" borderId="218" xfId="5" applyBorder="1" applyAlignment="1">
      <alignment horizontal="center" vertical="center"/>
    </xf>
    <xf numFmtId="20" fontId="29" fillId="0" borderId="0" xfId="5" applyNumberFormat="1" applyFont="1" applyFill="1" applyBorder="1" applyAlignment="1">
      <alignment horizontal="center" vertical="center" wrapText="1"/>
    </xf>
    <xf numFmtId="0" fontId="2" fillId="0" borderId="296" xfId="5" applyBorder="1">
      <alignment vertical="center"/>
    </xf>
    <xf numFmtId="0" fontId="2" fillId="0" borderId="297" xfId="5" applyBorder="1">
      <alignment vertical="center"/>
    </xf>
    <xf numFmtId="20" fontId="29" fillId="0" borderId="60" xfId="5" applyNumberFormat="1" applyFont="1" applyFill="1" applyBorder="1" applyAlignment="1">
      <alignment horizontal="center" vertical="center" wrapText="1"/>
    </xf>
    <xf numFmtId="20" fontId="29" fillId="0" borderId="14" xfId="5" applyNumberFormat="1" applyFont="1" applyFill="1" applyBorder="1" applyAlignment="1">
      <alignment horizontal="center" vertical="center" wrapText="1"/>
    </xf>
    <xf numFmtId="20" fontId="29" fillId="0" borderId="22" xfId="5" applyNumberFormat="1" applyFont="1" applyFill="1" applyBorder="1" applyAlignment="1">
      <alignment horizontal="center" vertical="center" wrapText="1"/>
    </xf>
    <xf numFmtId="0" fontId="2" fillId="11" borderId="303" xfId="5" applyFill="1" applyBorder="1" applyAlignment="1">
      <alignment horizontal="center" vertical="center"/>
    </xf>
    <xf numFmtId="20" fontId="29" fillId="0" borderId="99" xfId="5" applyNumberFormat="1" applyFont="1" applyFill="1" applyBorder="1" applyAlignment="1">
      <alignment horizontal="center"/>
    </xf>
    <xf numFmtId="20" fontId="29" fillId="0" borderId="198" xfId="5" applyNumberFormat="1" applyFont="1" applyFill="1" applyBorder="1" applyAlignment="1">
      <alignment horizontal="center"/>
    </xf>
    <xf numFmtId="20" fontId="29" fillId="0" borderId="48" xfId="5" applyNumberFormat="1" applyFont="1" applyFill="1" applyBorder="1" applyAlignment="1">
      <alignment horizontal="center"/>
    </xf>
    <xf numFmtId="0" fontId="2" fillId="0" borderId="198" xfId="5" applyBorder="1">
      <alignment vertical="center"/>
    </xf>
    <xf numFmtId="0" fontId="2" fillId="0" borderId="28" xfId="5" applyBorder="1">
      <alignment vertical="center"/>
    </xf>
    <xf numFmtId="0" fontId="2" fillId="0" borderId="48" xfId="5" applyBorder="1">
      <alignment vertical="center"/>
    </xf>
    <xf numFmtId="0" fontId="2" fillId="11" borderId="305" xfId="5" applyFill="1" applyBorder="1" applyAlignment="1">
      <alignment horizontal="center" vertical="center"/>
    </xf>
    <xf numFmtId="181" fontId="22" fillId="11" borderId="59" xfId="5" applyNumberFormat="1" applyFont="1" applyFill="1" applyBorder="1" applyAlignment="1">
      <alignment horizontal="center" vertical="center" shrinkToFit="1"/>
    </xf>
    <xf numFmtId="193" fontId="59" fillId="11" borderId="62" xfId="5" applyNumberFormat="1" applyFont="1" applyFill="1" applyBorder="1" applyAlignment="1">
      <alignment horizontal="center" vertical="center" shrinkToFit="1"/>
    </xf>
    <xf numFmtId="199" fontId="59" fillId="11" borderId="62" xfId="5" applyNumberFormat="1" applyFont="1" applyFill="1" applyBorder="1" applyAlignment="1">
      <alignment horizontal="center" vertical="center" shrinkToFit="1"/>
    </xf>
    <xf numFmtId="198" fontId="59" fillId="11" borderId="62" xfId="5" applyNumberFormat="1" applyFont="1" applyFill="1" applyBorder="1" applyAlignment="1">
      <alignment horizontal="center" vertical="center" shrinkToFit="1"/>
    </xf>
    <xf numFmtId="193" fontId="59" fillId="11" borderId="203" xfId="5" applyNumberFormat="1" applyFont="1" applyFill="1" applyBorder="1" applyAlignment="1">
      <alignment horizontal="center" vertical="center" shrinkToFit="1"/>
    </xf>
    <xf numFmtId="193" fontId="22" fillId="11" borderId="62" xfId="5" applyNumberFormat="1" applyFont="1" applyFill="1" applyBorder="1" applyAlignment="1">
      <alignment horizontal="center" vertical="center" shrinkToFit="1"/>
    </xf>
    <xf numFmtId="0" fontId="4" fillId="11" borderId="62" xfId="5" applyFont="1" applyFill="1" applyBorder="1" applyAlignment="1">
      <alignment horizontal="center" vertical="center"/>
    </xf>
    <xf numFmtId="193" fontId="22" fillId="11" borderId="1" xfId="5" applyNumberFormat="1" applyFont="1" applyFill="1" applyBorder="1" applyAlignment="1">
      <alignment horizontal="center" vertical="center" shrinkToFit="1"/>
    </xf>
    <xf numFmtId="193" fontId="29" fillId="0" borderId="0" xfId="5" applyNumberFormat="1" applyFont="1" applyFill="1" applyBorder="1" applyAlignment="1">
      <alignment horizontal="center" vertical="center" shrinkToFit="1"/>
    </xf>
    <xf numFmtId="181" fontId="29" fillId="11" borderId="59" xfId="5" applyNumberFormat="1" applyFont="1" applyFill="1" applyBorder="1" applyAlignment="1">
      <alignment horizontal="center" vertical="center" shrinkToFit="1"/>
    </xf>
    <xf numFmtId="193" fontId="29" fillId="11" borderId="62" xfId="5" applyNumberFormat="1" applyFont="1" applyFill="1" applyBorder="1" applyAlignment="1">
      <alignment horizontal="center" vertical="center" shrinkToFit="1"/>
    </xf>
    <xf numFmtId="193" fontId="29" fillId="11" borderId="203" xfId="5" applyNumberFormat="1" applyFont="1" applyFill="1" applyBorder="1" applyAlignment="1">
      <alignment horizontal="center" vertical="center" shrinkToFit="1"/>
    </xf>
    <xf numFmtId="193" fontId="29" fillId="0" borderId="17" xfId="5" applyNumberFormat="1" applyFont="1" applyFill="1" applyBorder="1" applyAlignment="1">
      <alignment horizontal="center" vertical="center" shrinkToFit="1"/>
    </xf>
    <xf numFmtId="20" fontId="29" fillId="0" borderId="197" xfId="5" applyNumberFormat="1" applyFont="1" applyFill="1" applyBorder="1" applyAlignment="1">
      <alignment horizontal="center"/>
    </xf>
    <xf numFmtId="20" fontId="29" fillId="0" borderId="293" xfId="5" applyNumberFormat="1" applyFont="1" applyFill="1" applyBorder="1" applyAlignment="1">
      <alignment horizontal="center"/>
    </xf>
    <xf numFmtId="181" fontId="22" fillId="11" borderId="212" xfId="5" applyNumberFormat="1" applyFont="1" applyFill="1" applyBorder="1" applyAlignment="1">
      <alignment horizontal="center" vertical="center" shrinkToFit="1"/>
    </xf>
    <xf numFmtId="181" fontId="22" fillId="11" borderId="306" xfId="5" applyNumberFormat="1" applyFont="1" applyFill="1" applyBorder="1" applyAlignment="1">
      <alignment horizontal="center" vertical="center" shrinkToFit="1"/>
    </xf>
    <xf numFmtId="0" fontId="2" fillId="11" borderId="305" xfId="5" applyFont="1" applyFill="1" applyBorder="1" applyAlignment="1">
      <alignment horizontal="center" vertical="center" shrinkToFit="1"/>
    </xf>
    <xf numFmtId="0" fontId="44" fillId="0" borderId="0" xfId="5" applyFont="1">
      <alignment vertical="center"/>
    </xf>
    <xf numFmtId="0" fontId="2" fillId="0" borderId="0" xfId="5" applyFont="1" applyFill="1" applyBorder="1">
      <alignment vertical="center"/>
    </xf>
    <xf numFmtId="0" fontId="61" fillId="0" borderId="0" xfId="5" applyFont="1" applyAlignment="1">
      <alignment horizontal="left" vertical="center"/>
    </xf>
    <xf numFmtId="0" fontId="62" fillId="0" borderId="0" xfId="5" applyFont="1">
      <alignment vertical="center"/>
    </xf>
    <xf numFmtId="201" fontId="10" fillId="0" borderId="24" xfId="3" applyNumberFormat="1" applyFont="1" applyFill="1" applyBorder="1" applyAlignment="1">
      <alignment horizontal="right" vertical="center"/>
    </xf>
    <xf numFmtId="201" fontId="10" fillId="0" borderId="23" xfId="3" applyNumberFormat="1" applyFont="1" applyFill="1" applyBorder="1" applyAlignment="1">
      <alignment horizontal="right" vertical="center"/>
    </xf>
    <xf numFmtId="202" fontId="10" fillId="0" borderId="23" xfId="3" applyNumberFormat="1" applyFont="1" applyFill="1" applyBorder="1" applyAlignment="1">
      <alignment horizontal="center" vertical="center"/>
    </xf>
    <xf numFmtId="0" fontId="18" fillId="0" borderId="11" xfId="3" applyFont="1" applyFill="1" applyBorder="1" applyAlignment="1">
      <alignment horizontal="center" vertical="center" wrapText="1"/>
    </xf>
    <xf numFmtId="0" fontId="18" fillId="0" borderId="5" xfId="3" applyFont="1" applyFill="1" applyBorder="1" applyAlignment="1">
      <alignment horizontal="center" vertical="center" wrapText="1"/>
    </xf>
    <xf numFmtId="0" fontId="18" fillId="0" borderId="4"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18" xfId="3" applyFont="1" applyFill="1" applyBorder="1" applyAlignment="1">
      <alignment horizontal="center" vertical="center" wrapText="1"/>
    </xf>
    <xf numFmtId="0" fontId="18" fillId="0" borderId="10"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0" fillId="0" borderId="32" xfId="3" applyFont="1" applyFill="1" applyBorder="1" applyAlignment="1">
      <alignment horizontal="center"/>
    </xf>
    <xf numFmtId="0" fontId="10" fillId="0" borderId="14" xfId="3" applyFont="1" applyFill="1" applyBorder="1" applyAlignment="1"/>
    <xf numFmtId="0" fontId="15" fillId="0" borderId="13" xfId="3" applyFont="1" applyFill="1" applyBorder="1" applyAlignment="1"/>
    <xf numFmtId="0" fontId="10" fillId="0" borderId="24" xfId="3" applyFont="1" applyFill="1" applyBorder="1" applyAlignment="1">
      <alignment horizontal="center"/>
    </xf>
    <xf numFmtId="0" fontId="15" fillId="0" borderId="22" xfId="3" applyFont="1" applyFill="1" applyBorder="1" applyAlignment="1">
      <alignment horizontal="center"/>
    </xf>
    <xf numFmtId="0" fontId="10" fillId="0" borderId="20" xfId="3" applyFont="1" applyFill="1" applyBorder="1" applyAlignment="1"/>
    <xf numFmtId="0" fontId="15" fillId="0" borderId="19" xfId="3" applyFont="1" applyFill="1" applyBorder="1" applyAlignment="1"/>
    <xf numFmtId="0" fontId="10" fillId="0" borderId="16" xfId="3" applyFont="1" applyFill="1" applyBorder="1" applyAlignment="1"/>
    <xf numFmtId="0" fontId="15" fillId="0" borderId="6" xfId="3" applyFont="1" applyFill="1" applyBorder="1" applyAlignment="1"/>
    <xf numFmtId="0" fontId="10" fillId="0" borderId="36" xfId="3" applyFont="1" applyFill="1" applyBorder="1" applyAlignment="1">
      <alignment vertical="center"/>
    </xf>
    <xf numFmtId="0" fontId="10" fillId="0" borderId="35" xfId="3" applyFont="1" applyFill="1" applyBorder="1" applyAlignment="1"/>
    <xf numFmtId="0" fontId="48" fillId="0" borderId="44" xfId="3" applyFont="1" applyFill="1" applyBorder="1" applyAlignment="1"/>
    <xf numFmtId="0" fontId="48" fillId="0" borderId="35" xfId="3" applyFont="1" applyFill="1" applyBorder="1" applyAlignment="1"/>
    <xf numFmtId="201" fontId="10" fillId="0" borderId="43" xfId="3" applyNumberFormat="1" applyFont="1" applyFill="1" applyBorder="1" applyAlignment="1">
      <alignment horizontal="right" vertical="center"/>
    </xf>
    <xf numFmtId="201" fontId="10" fillId="0" borderId="39" xfId="3" applyNumberFormat="1" applyFont="1" applyFill="1" applyBorder="1" applyAlignment="1">
      <alignment horizontal="right" vertical="center"/>
    </xf>
    <xf numFmtId="202" fontId="10" fillId="0" borderId="39" xfId="3" applyNumberFormat="1" applyFont="1" applyFill="1" applyBorder="1" applyAlignment="1">
      <alignment horizontal="center" vertical="center"/>
    </xf>
    <xf numFmtId="0" fontId="48" fillId="0" borderId="33" xfId="3" applyFont="1" applyFill="1" applyBorder="1" applyAlignment="1"/>
    <xf numFmtId="0" fontId="48" fillId="0" borderId="29" xfId="3" applyFont="1" applyFill="1" applyBorder="1" applyAlignment="1"/>
    <xf numFmtId="0" fontId="48" fillId="0" borderId="28" xfId="3" applyFont="1" applyFill="1" applyBorder="1" applyAlignment="1"/>
    <xf numFmtId="0" fontId="48" fillId="0" borderId="33" xfId="3" applyFont="1" applyFill="1" applyBorder="1" applyAlignment="1">
      <alignment vertical="center"/>
    </xf>
    <xf numFmtId="0" fontId="48" fillId="0" borderId="29" xfId="3" applyFont="1" applyFill="1" applyBorder="1" applyAlignment="1">
      <alignment vertical="center"/>
    </xf>
    <xf numFmtId="0" fontId="48" fillId="0" borderId="28" xfId="3" applyFont="1" applyFill="1" applyBorder="1" applyAlignment="1">
      <alignment vertical="center"/>
    </xf>
    <xf numFmtId="0" fontId="48" fillId="0" borderId="10" xfId="3" applyFont="1" applyFill="1" applyBorder="1" applyAlignment="1">
      <alignment vertical="center"/>
    </xf>
    <xf numFmtId="0" fontId="48" fillId="0" borderId="2" xfId="3" applyFont="1" applyFill="1" applyBorder="1" applyAlignment="1">
      <alignment vertical="center"/>
    </xf>
    <xf numFmtId="0" fontId="48" fillId="0" borderId="1" xfId="3" applyFont="1" applyFill="1" applyBorder="1" applyAlignment="1">
      <alignment vertical="center"/>
    </xf>
    <xf numFmtId="0" fontId="10" fillId="0" borderId="10" xfId="3" applyFont="1" applyFill="1" applyBorder="1" applyAlignment="1">
      <alignment horizontal="right"/>
    </xf>
    <xf numFmtId="0" fontId="10" fillId="0" borderId="2" xfId="3" applyFont="1" applyFill="1" applyBorder="1" applyAlignment="1">
      <alignment horizontal="right"/>
    </xf>
    <xf numFmtId="0" fontId="10" fillId="0" borderId="1" xfId="3" applyFont="1" applyFill="1" applyBorder="1" applyAlignment="1">
      <alignment horizontal="right"/>
    </xf>
    <xf numFmtId="0" fontId="10" fillId="0" borderId="2" xfId="3" applyFont="1" applyFill="1" applyBorder="1" applyAlignment="1"/>
    <xf numFmtId="0" fontId="10" fillId="0" borderId="1" xfId="3" applyFont="1" applyFill="1" applyBorder="1" applyAlignment="1"/>
    <xf numFmtId="0" fontId="11" fillId="0" borderId="0" xfId="3" applyFont="1" applyFill="1" applyAlignment="1">
      <alignment horizontal="center"/>
    </xf>
    <xf numFmtId="14" fontId="10" fillId="0" borderId="2" xfId="3" applyNumberFormat="1" applyFont="1" applyFill="1" applyBorder="1" applyAlignment="1">
      <alignment horizontal="right"/>
    </xf>
    <xf numFmtId="0" fontId="48" fillId="0" borderId="11" xfId="3" applyFont="1" applyFill="1" applyBorder="1" applyAlignment="1">
      <alignment horizontal="center"/>
    </xf>
    <xf numFmtId="0" fontId="48" fillId="0" borderId="5" xfId="3" applyFont="1" applyFill="1" applyBorder="1" applyAlignment="1">
      <alignment horizontal="center"/>
    </xf>
    <xf numFmtId="0" fontId="48" fillId="0" borderId="4" xfId="3" applyFont="1" applyFill="1" applyBorder="1" applyAlignment="1">
      <alignment horizontal="center"/>
    </xf>
    <xf numFmtId="0" fontId="48" fillId="0" borderId="17" xfId="3" applyFont="1" applyFill="1" applyBorder="1" applyAlignment="1">
      <alignment horizontal="center"/>
    </xf>
    <xf numFmtId="0" fontId="48" fillId="0" borderId="0" xfId="3" applyFont="1" applyFill="1" applyBorder="1" applyAlignment="1">
      <alignment horizontal="center"/>
    </xf>
    <xf numFmtId="0" fontId="48" fillId="0" borderId="18" xfId="3" applyFont="1" applyFill="1" applyBorder="1" applyAlignment="1">
      <alignment horizontal="center"/>
    </xf>
    <xf numFmtId="0" fontId="48" fillId="0" borderId="11" xfId="3" applyFont="1" applyFill="1" applyBorder="1" applyAlignment="1"/>
    <xf numFmtId="0" fontId="48" fillId="0" borderId="5" xfId="3" applyFont="1" applyFill="1" applyBorder="1" applyAlignment="1"/>
    <xf numFmtId="0" fontId="48" fillId="0" borderId="4" xfId="3" applyFont="1" applyFill="1" applyBorder="1" applyAlignment="1"/>
    <xf numFmtId="0" fontId="13" fillId="0" borderId="25" xfId="3" applyFont="1" applyFill="1" applyBorder="1" applyAlignment="1">
      <alignment horizontal="center" textRotation="255" shrinkToFit="1"/>
    </xf>
    <xf numFmtId="0" fontId="13" fillId="0" borderId="6" xfId="3" applyFont="1" applyFill="1" applyBorder="1" applyAlignment="1">
      <alignment horizontal="center" textRotation="255" shrinkToFit="1"/>
    </xf>
    <xf numFmtId="0" fontId="13" fillId="0" borderId="3" xfId="3" applyFont="1" applyFill="1" applyBorder="1" applyAlignment="1">
      <alignment horizontal="center" textRotation="255" shrinkToFit="1"/>
    </xf>
    <xf numFmtId="0" fontId="14" fillId="0" borderId="6"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48" fillId="0" borderId="33" xfId="3" applyFont="1" applyFill="1" applyBorder="1" applyAlignment="1">
      <alignment horizontal="left"/>
    </xf>
    <xf numFmtId="0" fontId="48" fillId="0" borderId="29" xfId="3" applyFont="1" applyFill="1" applyBorder="1" applyAlignment="1">
      <alignment horizontal="left"/>
    </xf>
    <xf numFmtId="0" fontId="48" fillId="0" borderId="28" xfId="3" applyFont="1" applyFill="1" applyBorder="1" applyAlignment="1">
      <alignment horizontal="left"/>
    </xf>
    <xf numFmtId="0" fontId="10" fillId="0" borderId="10" xfId="3" applyFont="1" applyFill="1" applyBorder="1" applyAlignment="1">
      <alignment horizontal="right" vertical="center"/>
    </xf>
    <xf numFmtId="0" fontId="10" fillId="0" borderId="2" xfId="3" applyFont="1" applyFill="1" applyBorder="1" applyAlignment="1">
      <alignment horizontal="right" vertical="center"/>
    </xf>
    <xf numFmtId="0" fontId="10" fillId="0" borderId="1" xfId="3" applyFont="1" applyFill="1" applyBorder="1" applyAlignment="1">
      <alignment horizontal="right" vertical="center"/>
    </xf>
    <xf numFmtId="0" fontId="10" fillId="0" borderId="27" xfId="3" applyFont="1" applyFill="1" applyBorder="1" applyAlignment="1">
      <alignment horizontal="center" vertical="center"/>
    </xf>
    <xf numFmtId="0" fontId="10" fillId="0" borderId="5"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37" xfId="3" applyFont="1" applyFill="1" applyBorder="1" applyAlignment="1">
      <alignment horizontal="center" vertical="center"/>
    </xf>
    <xf numFmtId="0" fontId="10" fillId="0" borderId="2" xfId="3" applyFont="1" applyFill="1" applyBorder="1" applyAlignment="1">
      <alignment horizontal="center" vertical="center"/>
    </xf>
    <xf numFmtId="0" fontId="10" fillId="0" borderId="1" xfId="3" applyFont="1" applyFill="1" applyBorder="1" applyAlignment="1">
      <alignment horizontal="center" vertical="center"/>
    </xf>
    <xf numFmtId="0" fontId="13" fillId="0" borderId="10" xfId="3" applyFont="1" applyFill="1" applyBorder="1" applyAlignment="1">
      <alignment vertical="top" shrinkToFit="1"/>
    </xf>
    <xf numFmtId="0" fontId="13" fillId="0" borderId="2" xfId="3" applyFont="1" applyFill="1" applyBorder="1" applyAlignment="1">
      <alignment vertical="top" shrinkToFit="1"/>
    </xf>
    <xf numFmtId="0" fontId="48" fillId="0" borderId="9" xfId="3" applyFont="1" applyFill="1" applyBorder="1" applyAlignment="1"/>
    <xf numFmtId="0" fontId="48" fillId="0" borderId="8" xfId="3" applyFont="1" applyFill="1" applyBorder="1" applyAlignment="1"/>
    <xf numFmtId="0" fontId="12" fillId="0" borderId="40" xfId="3" applyFont="1" applyFill="1" applyBorder="1" applyAlignment="1"/>
    <xf numFmtId="0" fontId="12" fillId="0" borderId="39" xfId="3" applyFont="1" applyFill="1" applyBorder="1" applyAlignment="1"/>
    <xf numFmtId="0" fontId="12" fillId="0" borderId="38" xfId="3" applyFont="1" applyFill="1" applyBorder="1" applyAlignment="1"/>
    <xf numFmtId="0" fontId="48" fillId="0" borderId="11" xfId="3" applyFont="1" applyFill="1" applyBorder="1" applyAlignment="1">
      <alignment horizontal="center" vertical="center"/>
    </xf>
    <xf numFmtId="0" fontId="48" fillId="0" borderId="5" xfId="3" applyFont="1" applyFill="1" applyBorder="1" applyAlignment="1">
      <alignment horizontal="center" vertical="center"/>
    </xf>
    <xf numFmtId="0" fontId="48" fillId="0" borderId="4" xfId="3" applyFont="1" applyFill="1" applyBorder="1" applyAlignment="1">
      <alignment horizontal="center" vertical="center"/>
    </xf>
    <xf numFmtId="0" fontId="48" fillId="0" borderId="35" xfId="3" applyFont="1" applyFill="1" applyBorder="1" applyAlignment="1">
      <alignment horizontal="left" shrinkToFit="1"/>
    </xf>
    <xf numFmtId="0" fontId="10" fillId="0" borderId="36" xfId="3" applyFont="1" applyFill="1" applyBorder="1" applyAlignment="1">
      <alignment vertical="center" shrinkToFit="1"/>
    </xf>
    <xf numFmtId="0" fontId="10" fillId="0" borderId="35" xfId="3" applyFont="1" applyFill="1" applyBorder="1" applyAlignment="1">
      <alignment vertical="center" shrinkToFit="1"/>
    </xf>
    <xf numFmtId="38" fontId="48" fillId="0" borderId="44" xfId="3" applyNumberFormat="1" applyFont="1" applyFill="1" applyBorder="1" applyAlignment="1">
      <alignment horizontal="right"/>
    </xf>
    <xf numFmtId="0" fontId="48" fillId="0" borderId="35" xfId="3" applyFont="1" applyFill="1" applyBorder="1" applyAlignment="1">
      <alignment horizontal="right"/>
    </xf>
    <xf numFmtId="0" fontId="10" fillId="0" borderId="36" xfId="3" applyFont="1" applyFill="1" applyBorder="1" applyAlignment="1">
      <alignment horizontal="center"/>
    </xf>
    <xf numFmtId="0" fontId="10" fillId="0" borderId="35" xfId="3" applyFont="1" applyFill="1" applyBorder="1" applyAlignment="1">
      <alignment horizontal="center"/>
    </xf>
    <xf numFmtId="0" fontId="10" fillId="0" borderId="156" xfId="3" applyFont="1" applyFill="1" applyBorder="1" applyAlignment="1">
      <alignment horizontal="center"/>
    </xf>
    <xf numFmtId="0" fontId="10" fillId="0" borderId="157" xfId="3" applyFont="1" applyFill="1" applyBorder="1" applyAlignment="1">
      <alignment horizontal="center"/>
    </xf>
    <xf numFmtId="0" fontId="10" fillId="0" borderId="158" xfId="3" applyFont="1" applyFill="1" applyBorder="1" applyAlignment="1">
      <alignment horizontal="center"/>
    </xf>
    <xf numFmtId="0" fontId="10" fillId="0" borderId="159" xfId="3" applyFont="1" applyFill="1" applyBorder="1" applyAlignment="1">
      <alignment horizontal="center"/>
    </xf>
    <xf numFmtId="0" fontId="10" fillId="0" borderId="160" xfId="3" applyFont="1" applyFill="1" applyBorder="1" applyAlignment="1">
      <alignment horizontal="center"/>
    </xf>
    <xf numFmtId="0" fontId="10" fillId="0" borderId="161" xfId="3" applyFont="1" applyFill="1" applyBorder="1" applyAlignment="1">
      <alignment horizontal="center"/>
    </xf>
    <xf numFmtId="0" fontId="10" fillId="0" borderId="162" xfId="3" applyFont="1" applyFill="1" applyBorder="1" applyAlignment="1">
      <alignment horizontal="center"/>
    </xf>
    <xf numFmtId="0" fontId="10" fillId="0" borderId="163" xfId="3" applyFont="1" applyFill="1" applyBorder="1" applyAlignment="1">
      <alignment horizontal="center"/>
    </xf>
    <xf numFmtId="0" fontId="10" fillId="0" borderId="164" xfId="3" applyFont="1" applyFill="1" applyBorder="1" applyAlignment="1">
      <alignment horizontal="center"/>
    </xf>
    <xf numFmtId="0" fontId="13" fillId="0" borderId="11" xfId="3" applyFont="1" applyFill="1" applyBorder="1" applyAlignment="1">
      <alignment horizontal="center" vertical="center" wrapText="1"/>
    </xf>
    <xf numFmtId="0" fontId="13" fillId="0" borderId="5" xfId="3" applyFont="1" applyFill="1" applyBorder="1" applyAlignment="1">
      <alignment horizontal="center" vertical="center"/>
    </xf>
    <xf numFmtId="0" fontId="13" fillId="0" borderId="4"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2" xfId="3" applyFont="1" applyFill="1" applyBorder="1" applyAlignment="1">
      <alignment horizontal="center" vertical="center"/>
    </xf>
    <xf numFmtId="0" fontId="13" fillId="0" borderId="1" xfId="3" applyFont="1" applyFill="1" applyBorder="1" applyAlignment="1">
      <alignment horizontal="center" vertical="center"/>
    </xf>
    <xf numFmtId="178" fontId="48" fillId="0" borderId="43" xfId="3" applyNumberFormat="1" applyFont="1" applyFill="1" applyBorder="1" applyAlignment="1">
      <alignment horizontal="center"/>
    </xf>
    <xf numFmtId="178" fontId="48" fillId="0" borderId="39" xfId="3" applyNumberFormat="1" applyFont="1" applyFill="1" applyBorder="1" applyAlignment="1">
      <alignment horizontal="center"/>
    </xf>
    <xf numFmtId="178" fontId="48" fillId="0" borderId="47" xfId="3" applyNumberFormat="1" applyFont="1" applyFill="1" applyBorder="1" applyAlignment="1">
      <alignment horizontal="center"/>
    </xf>
    <xf numFmtId="177" fontId="48" fillId="0" borderId="39" xfId="3" applyNumberFormat="1" applyFont="1" applyFill="1" applyBorder="1" applyAlignment="1">
      <alignment horizontal="center"/>
    </xf>
    <xf numFmtId="177" fontId="48" fillId="0" borderId="47" xfId="3" applyNumberFormat="1" applyFont="1" applyFill="1" applyBorder="1" applyAlignment="1">
      <alignment horizontal="center"/>
    </xf>
    <xf numFmtId="0" fontId="12" fillId="0" borderId="27" xfId="3" applyFont="1" applyFill="1" applyBorder="1" applyAlignment="1">
      <alignment horizontal="left" vertical="center" wrapText="1"/>
    </xf>
    <xf numFmtId="0" fontId="12" fillId="0" borderId="5" xfId="3" applyFont="1" applyFill="1" applyBorder="1" applyAlignment="1">
      <alignment horizontal="left" vertical="center" wrapText="1"/>
    </xf>
    <xf numFmtId="0" fontId="12" fillId="0" borderId="4" xfId="3" applyFont="1" applyFill="1" applyBorder="1" applyAlignment="1">
      <alignment horizontal="left" vertical="center" wrapText="1"/>
    </xf>
    <xf numFmtId="0" fontId="12" fillId="0" borderId="37" xfId="3" applyFont="1" applyFill="1" applyBorder="1" applyAlignment="1">
      <alignment horizontal="left" vertical="center" wrapText="1"/>
    </xf>
    <xf numFmtId="0" fontId="12" fillId="0" borderId="2" xfId="3" applyFont="1" applyFill="1" applyBorder="1" applyAlignment="1">
      <alignment horizontal="left" vertical="center" wrapText="1"/>
    </xf>
    <xf numFmtId="0" fontId="12" fillId="0" borderId="1" xfId="3" applyFont="1" applyFill="1" applyBorder="1" applyAlignment="1">
      <alignment horizontal="left" vertical="center" wrapText="1"/>
    </xf>
    <xf numFmtId="0" fontId="10" fillId="0" borderId="9" xfId="3" applyFont="1" applyFill="1" applyBorder="1" applyAlignment="1">
      <alignment horizontal="center"/>
    </xf>
    <xf numFmtId="0" fontId="10" fillId="0" borderId="8" xfId="3" applyFont="1" applyFill="1" applyBorder="1" applyAlignment="1">
      <alignment horizontal="center"/>
    </xf>
    <xf numFmtId="20" fontId="48" fillId="0" borderId="12" xfId="3" applyNumberFormat="1" applyFont="1" applyFill="1" applyBorder="1" applyAlignment="1">
      <alignment horizontal="center" shrinkToFit="1"/>
    </xf>
    <xf numFmtId="0" fontId="48" fillId="0" borderId="8" xfId="3" applyFont="1" applyFill="1" applyBorder="1" applyAlignment="1">
      <alignment horizontal="center" shrinkToFit="1"/>
    </xf>
    <xf numFmtId="0" fontId="10" fillId="0" borderId="10" xfId="3" applyFont="1" applyFill="1" applyBorder="1" applyAlignment="1">
      <alignment horizontal="distributed"/>
    </xf>
    <xf numFmtId="0" fontId="10" fillId="0" borderId="2" xfId="3" applyFont="1" applyFill="1" applyBorder="1" applyAlignment="1">
      <alignment horizontal="distributed"/>
    </xf>
    <xf numFmtId="0" fontId="10" fillId="0" borderId="25" xfId="3" applyFont="1" applyFill="1" applyBorder="1" applyAlignment="1">
      <alignment horizontal="center" vertical="center" textRotation="255" shrinkToFit="1"/>
    </xf>
    <xf numFmtId="0" fontId="10" fillId="0" borderId="6" xfId="3" applyFont="1" applyFill="1" applyBorder="1" applyAlignment="1">
      <alignment horizontal="center" vertical="center" textRotation="255" shrinkToFit="1"/>
    </xf>
    <xf numFmtId="0" fontId="10" fillId="0" borderId="3" xfId="3" applyFont="1" applyFill="1" applyBorder="1" applyAlignment="1">
      <alignment horizontal="center" vertical="center" textRotation="255" shrinkToFit="1"/>
    </xf>
    <xf numFmtId="0" fontId="10" fillId="0" borderId="11" xfId="3" applyFont="1" applyFill="1" applyBorder="1" applyAlignment="1">
      <alignment horizontal="left" shrinkToFit="1"/>
    </xf>
    <xf numFmtId="0" fontId="10" fillId="0" borderId="5" xfId="3" applyFont="1" applyFill="1" applyBorder="1" applyAlignment="1">
      <alignment horizontal="left" shrinkToFit="1"/>
    </xf>
    <xf numFmtId="0" fontId="10" fillId="0" borderId="15" xfId="3" applyFont="1" applyFill="1" applyBorder="1" applyAlignment="1">
      <alignment horizontal="left"/>
    </xf>
    <xf numFmtId="0" fontId="10" fillId="0" borderId="23" xfId="3" applyFont="1" applyFill="1" applyBorder="1" applyAlignment="1">
      <alignment horizontal="left"/>
    </xf>
    <xf numFmtId="0" fontId="10" fillId="0" borderId="15" xfId="3" applyFont="1" applyFill="1" applyBorder="1" applyAlignment="1">
      <alignment horizontal="left" shrinkToFit="1"/>
    </xf>
    <xf numFmtId="0" fontId="10" fillId="0" borderId="23" xfId="3" applyFont="1" applyFill="1" applyBorder="1" applyAlignment="1">
      <alignment horizontal="left" shrinkToFit="1"/>
    </xf>
    <xf numFmtId="0" fontId="10" fillId="0" borderId="10" xfId="3" applyFont="1" applyFill="1" applyBorder="1" applyAlignment="1">
      <alignment horizontal="left"/>
    </xf>
    <xf numFmtId="0" fontId="10" fillId="0" borderId="2" xfId="3" applyFont="1" applyFill="1" applyBorder="1" applyAlignment="1">
      <alignment horizontal="left"/>
    </xf>
    <xf numFmtId="0" fontId="48" fillId="0" borderId="36" xfId="3" applyFont="1" applyFill="1" applyBorder="1" applyAlignment="1">
      <alignment horizontal="left"/>
    </xf>
    <xf numFmtId="0" fontId="48" fillId="0" borderId="35" xfId="3" applyFont="1" applyFill="1" applyBorder="1" applyAlignment="1">
      <alignment horizontal="left"/>
    </xf>
    <xf numFmtId="0" fontId="10" fillId="0" borderId="25" xfId="3" applyFont="1" applyFill="1" applyBorder="1" applyAlignment="1">
      <alignment horizontal="center" vertical="center" textRotation="255"/>
    </xf>
    <xf numFmtId="0" fontId="10" fillId="0" borderId="6" xfId="3" applyFont="1" applyFill="1" applyBorder="1" applyAlignment="1">
      <alignment horizontal="center" vertical="center" textRotation="255"/>
    </xf>
    <xf numFmtId="0" fontId="10" fillId="0" borderId="3" xfId="3" applyFont="1" applyFill="1" applyBorder="1" applyAlignment="1">
      <alignment horizontal="center" vertical="center" textRotation="255"/>
    </xf>
    <xf numFmtId="0" fontId="10" fillId="0" borderId="36" xfId="3" applyFont="1" applyFill="1" applyBorder="1" applyAlignment="1">
      <alignment horizontal="center" vertical="center"/>
    </xf>
    <xf numFmtId="0" fontId="10" fillId="0" borderId="35" xfId="3" applyFont="1" applyFill="1" applyBorder="1" applyAlignment="1">
      <alignment horizontal="center" vertical="center"/>
    </xf>
    <xf numFmtId="0" fontId="10" fillId="0" borderId="45" xfId="3" applyFont="1" applyFill="1" applyBorder="1" applyAlignment="1">
      <alignment horizontal="center" vertical="center"/>
    </xf>
    <xf numFmtId="0" fontId="48" fillId="0" borderId="44" xfId="3" applyFont="1" applyFill="1" applyBorder="1" applyAlignment="1">
      <alignment horizontal="right" vertical="center"/>
    </xf>
    <xf numFmtId="0" fontId="48" fillId="0" borderId="35" xfId="3" applyFont="1" applyFill="1" applyBorder="1" applyAlignment="1">
      <alignment horizontal="right" vertical="center"/>
    </xf>
    <xf numFmtId="0" fontId="10" fillId="0" borderId="44" xfId="3" applyFont="1" applyFill="1" applyBorder="1" applyAlignment="1">
      <alignment horizontal="center" vertical="center" shrinkToFit="1"/>
    </xf>
    <xf numFmtId="0" fontId="10" fillId="0" borderId="35" xfId="3" applyFont="1" applyFill="1" applyBorder="1" applyAlignment="1">
      <alignment horizontal="center" vertical="center" shrinkToFit="1"/>
    </xf>
    <xf numFmtId="0" fontId="10" fillId="0" borderId="15" xfId="3" applyFont="1" applyFill="1" applyBorder="1" applyAlignment="1">
      <alignment horizontal="distributed" vertical="center"/>
    </xf>
    <xf numFmtId="0" fontId="10" fillId="0" borderId="23" xfId="3" applyFont="1" applyFill="1" applyBorder="1" applyAlignment="1">
      <alignment horizontal="distributed" vertical="center"/>
    </xf>
    <xf numFmtId="0" fontId="10" fillId="0" borderId="24" xfId="3" applyFont="1" applyFill="1" applyBorder="1" applyAlignment="1">
      <alignment vertical="center"/>
    </xf>
    <xf numFmtId="0" fontId="10" fillId="0" borderId="23" xfId="3" applyFont="1" applyFill="1" applyBorder="1" applyAlignment="1">
      <alignment vertical="center"/>
    </xf>
    <xf numFmtId="0" fontId="10" fillId="0" borderId="17" xfId="3" applyFont="1" applyFill="1" applyBorder="1" applyAlignment="1">
      <alignment horizontal="center" vertical="center"/>
    </xf>
    <xf numFmtId="0" fontId="10" fillId="0" borderId="0" xfId="3" applyFont="1" applyFill="1" applyBorder="1" applyAlignment="1">
      <alignment vertical="center"/>
    </xf>
    <xf numFmtId="0" fontId="10" fillId="0" borderId="11" xfId="3" applyFont="1" applyFill="1" applyBorder="1" applyAlignment="1">
      <alignment vertical="center"/>
    </xf>
    <xf numFmtId="0" fontId="17" fillId="0" borderId="4" xfId="3" applyFont="1" applyFill="1" applyBorder="1" applyAlignment="1">
      <alignment vertical="center"/>
    </xf>
    <xf numFmtId="0" fontId="17" fillId="0" borderId="17" xfId="3" applyFont="1" applyFill="1" applyBorder="1" applyAlignment="1">
      <alignment vertical="center"/>
    </xf>
    <xf numFmtId="0" fontId="17" fillId="0" borderId="18" xfId="3" applyFont="1" applyFill="1" applyBorder="1" applyAlignment="1">
      <alignment vertical="center"/>
    </xf>
    <xf numFmtId="0" fontId="17" fillId="0" borderId="10" xfId="3" applyFont="1" applyFill="1" applyBorder="1" applyAlignment="1">
      <alignment vertical="center"/>
    </xf>
    <xf numFmtId="0" fontId="17" fillId="0" borderId="1" xfId="3" applyFont="1" applyFill="1" applyBorder="1" applyAlignment="1">
      <alignment vertical="center"/>
    </xf>
    <xf numFmtId="0" fontId="10" fillId="0" borderId="11" xfId="3" applyFont="1" applyFill="1" applyBorder="1" applyAlignment="1">
      <alignment horizontal="distributed" vertical="center"/>
    </xf>
    <xf numFmtId="0" fontId="10" fillId="0" borderId="5" xfId="3" applyFont="1" applyFill="1" applyBorder="1" applyAlignment="1">
      <alignment horizontal="distributed" vertical="center"/>
    </xf>
    <xf numFmtId="0" fontId="10" fillId="0" borderId="27" xfId="3" applyFont="1" applyFill="1" applyBorder="1" applyAlignment="1">
      <alignment vertical="center"/>
    </xf>
    <xf numFmtId="0" fontId="10" fillId="0" borderId="5" xfId="3" applyFont="1" applyFill="1" applyBorder="1" applyAlignment="1">
      <alignment vertical="center"/>
    </xf>
    <xf numFmtId="0" fontId="10" fillId="0" borderId="11" xfId="3" applyFont="1" applyFill="1" applyBorder="1" applyAlignment="1">
      <alignment horizontal="center" vertical="center"/>
    </xf>
    <xf numFmtId="0" fontId="10" fillId="0" borderId="10" xfId="3" applyFont="1" applyFill="1" applyBorder="1" applyAlignment="1">
      <alignment horizontal="distributed" vertical="center"/>
    </xf>
    <xf numFmtId="0" fontId="10" fillId="0" borderId="2" xfId="3" applyFont="1" applyFill="1" applyBorder="1" applyAlignment="1">
      <alignment horizontal="distributed" vertical="center"/>
    </xf>
    <xf numFmtId="38" fontId="48" fillId="0" borderId="44" xfId="3" applyNumberFormat="1" applyFont="1" applyFill="1" applyBorder="1" applyAlignment="1">
      <alignment horizontal="center"/>
    </xf>
    <xf numFmtId="0" fontId="48" fillId="0" borderId="35" xfId="3" applyFont="1" applyFill="1" applyBorder="1" applyAlignment="1">
      <alignment horizontal="center"/>
    </xf>
    <xf numFmtId="0" fontId="48" fillId="0" borderId="34" xfId="3" applyFont="1" applyFill="1" applyBorder="1" applyAlignment="1">
      <alignment horizontal="center"/>
    </xf>
    <xf numFmtId="0" fontId="10" fillId="0" borderId="34" xfId="3" applyFont="1" applyFill="1" applyBorder="1" applyAlignment="1">
      <alignment horizontal="center" vertical="center"/>
    </xf>
    <xf numFmtId="0" fontId="10" fillId="0" borderId="11" xfId="3" applyFont="1" applyFill="1" applyBorder="1" applyAlignment="1">
      <alignment horizontal="center" vertical="center" textRotation="255"/>
    </xf>
    <xf numFmtId="0" fontId="10" fillId="0" borderId="17" xfId="3" applyFont="1" applyFill="1" applyBorder="1" applyAlignment="1">
      <alignment horizontal="center" vertical="center" textRotation="255"/>
    </xf>
    <xf numFmtId="0" fontId="10" fillId="0" borderId="10" xfId="3" applyFont="1" applyFill="1" applyBorder="1" applyAlignment="1">
      <alignment horizontal="center" vertical="center" textRotation="255"/>
    </xf>
    <xf numFmtId="0" fontId="10" fillId="0" borderId="36" xfId="3" applyFont="1" applyFill="1" applyBorder="1" applyAlignment="1">
      <alignment horizontal="left" vertical="center"/>
    </xf>
    <xf numFmtId="0" fontId="10" fillId="0" borderId="35" xfId="3" applyFont="1" applyFill="1" applyBorder="1" applyAlignment="1">
      <alignment horizontal="left" vertical="center"/>
    </xf>
    <xf numFmtId="0" fontId="10" fillId="0" borderId="34" xfId="3" applyFont="1" applyFill="1" applyBorder="1" applyAlignment="1">
      <alignment horizontal="left" vertical="center"/>
    </xf>
    <xf numFmtId="0" fontId="12" fillId="0" borderId="44" xfId="3" applyFont="1" applyFill="1" applyBorder="1" applyAlignment="1">
      <alignment horizontal="center"/>
    </xf>
    <xf numFmtId="0" fontId="12" fillId="0" borderId="35" xfId="3" applyFont="1" applyFill="1" applyBorder="1" applyAlignment="1">
      <alignment horizontal="center"/>
    </xf>
    <xf numFmtId="0" fontId="10" fillId="0" borderId="46" xfId="3" applyFont="1" applyFill="1" applyBorder="1" applyAlignment="1">
      <alignment horizontal="center"/>
    </xf>
    <xf numFmtId="0" fontId="10" fillId="0" borderId="49" xfId="3" applyFont="1" applyFill="1" applyBorder="1" applyAlignment="1">
      <alignment horizontal="center"/>
    </xf>
    <xf numFmtId="0" fontId="12" fillId="0" borderId="36" xfId="3" applyFont="1" applyFill="1" applyBorder="1" applyAlignment="1">
      <alignment horizontal="center"/>
    </xf>
    <xf numFmtId="0" fontId="12" fillId="0" borderId="45" xfId="3" applyFont="1" applyFill="1" applyBorder="1" applyAlignment="1">
      <alignment horizontal="center"/>
    </xf>
    <xf numFmtId="0" fontId="48" fillId="0" borderId="44" xfId="3" applyFont="1" applyFill="1" applyBorder="1" applyAlignment="1">
      <alignment horizontal="left"/>
    </xf>
    <xf numFmtId="0" fontId="48" fillId="0" borderId="34" xfId="3" applyFont="1" applyFill="1" applyBorder="1" applyAlignment="1">
      <alignment horizontal="left"/>
    </xf>
    <xf numFmtId="0" fontId="48" fillId="0" borderId="36" xfId="3" applyFont="1" applyFill="1" applyBorder="1" applyAlignment="1">
      <alignment horizontal="left" vertical="center"/>
    </xf>
    <xf numFmtId="0" fontId="48" fillId="0" borderId="35" xfId="3" applyFont="1" applyFill="1" applyBorder="1" applyAlignment="1">
      <alignment horizontal="left" vertical="center"/>
    </xf>
    <xf numFmtId="0" fontId="48" fillId="0" borderId="9" xfId="3" applyFont="1" applyFill="1" applyBorder="1" applyAlignment="1">
      <alignment horizontal="right"/>
    </xf>
    <xf numFmtId="0" fontId="48" fillId="0" borderId="57" xfId="3" applyFont="1" applyFill="1" applyBorder="1" applyAlignment="1">
      <alignment horizontal="right"/>
    </xf>
    <xf numFmtId="0" fontId="48" fillId="0" borderId="40" xfId="3" applyFont="1" applyFill="1" applyBorder="1" applyAlignment="1">
      <alignment horizontal="right"/>
    </xf>
    <xf numFmtId="0" fontId="48" fillId="0" borderId="47" xfId="3" applyFont="1" applyFill="1" applyBorder="1" applyAlignment="1">
      <alignment horizontal="right"/>
    </xf>
    <xf numFmtId="0" fontId="48" fillId="0" borderId="10" xfId="3" applyFont="1" applyFill="1" applyBorder="1" applyAlignment="1">
      <alignment horizontal="right"/>
    </xf>
    <xf numFmtId="0" fontId="48" fillId="0" borderId="2" xfId="3" applyFont="1" applyFill="1" applyBorder="1" applyAlignment="1">
      <alignment horizontal="right"/>
    </xf>
    <xf numFmtId="0" fontId="48" fillId="0" borderId="44" xfId="3" applyFont="1" applyFill="1" applyBorder="1" applyAlignment="1">
      <alignment horizontal="right"/>
    </xf>
    <xf numFmtId="0" fontId="12" fillId="0" borderId="36" xfId="3" applyFont="1" applyFill="1" applyBorder="1" applyAlignment="1">
      <alignment horizontal="center" wrapText="1"/>
    </xf>
    <xf numFmtId="0" fontId="12" fillId="0" borderId="35" xfId="3" applyFont="1" applyFill="1" applyBorder="1" applyAlignment="1">
      <alignment horizontal="center" wrapText="1"/>
    </xf>
    <xf numFmtId="49" fontId="48" fillId="0" borderId="35" xfId="3" applyNumberFormat="1" applyFont="1" applyFill="1" applyBorder="1" applyAlignment="1">
      <alignment horizontal="center"/>
    </xf>
    <xf numFmtId="2" fontId="48" fillId="0" borderId="44" xfId="3" applyNumberFormat="1" applyFont="1" applyFill="1" applyBorder="1" applyAlignment="1">
      <alignment horizontal="center"/>
    </xf>
    <xf numFmtId="0" fontId="48" fillId="0" borderId="17" xfId="3" applyFont="1" applyFill="1" applyBorder="1" applyAlignment="1">
      <alignment vertical="center"/>
    </xf>
    <xf numFmtId="0" fontId="48" fillId="0" borderId="0" xfId="3" applyFont="1" applyFill="1" applyBorder="1" applyAlignment="1">
      <alignment vertical="center"/>
    </xf>
    <xf numFmtId="0" fontId="48" fillId="0" borderId="18" xfId="3" applyFont="1" applyFill="1" applyBorder="1" applyAlignment="1">
      <alignment vertical="center"/>
    </xf>
    <xf numFmtId="0" fontId="10" fillId="0" borderId="25" xfId="3" applyFont="1" applyFill="1" applyBorder="1" applyAlignment="1">
      <alignment horizontal="center" vertical="center" textRotation="255" wrapText="1"/>
    </xf>
    <xf numFmtId="0" fontId="10" fillId="0" borderId="6" xfId="3" applyFont="1" applyFill="1" applyBorder="1" applyAlignment="1">
      <alignment horizontal="center" vertical="center" textRotation="255" wrapText="1"/>
    </xf>
    <xf numFmtId="0" fontId="10" fillId="0" borderId="3" xfId="3" applyFont="1" applyFill="1" applyBorder="1" applyAlignment="1">
      <alignment horizontal="center" vertical="center" textRotation="255" wrapText="1"/>
    </xf>
    <xf numFmtId="0" fontId="10" fillId="0" borderId="11" xfId="3" applyFont="1" applyFill="1" applyBorder="1" applyAlignment="1">
      <alignment vertical="center" shrinkToFit="1"/>
    </xf>
    <xf numFmtId="0" fontId="10" fillId="0" borderId="5" xfId="3" applyFont="1" applyFill="1" applyBorder="1" applyAlignment="1">
      <alignment vertical="center" shrinkToFit="1"/>
    </xf>
    <xf numFmtId="0" fontId="12" fillId="0" borderId="44" xfId="3" applyFont="1" applyFill="1" applyBorder="1" applyAlignment="1">
      <alignment horizontal="center" vertical="center" shrinkToFit="1"/>
    </xf>
    <xf numFmtId="0" fontId="12" fillId="0" borderId="35" xfId="3" applyFont="1" applyFill="1" applyBorder="1" applyAlignment="1">
      <alignment horizontal="center" vertical="center" shrinkToFit="1"/>
    </xf>
    <xf numFmtId="0" fontId="50" fillId="0" borderId="35" xfId="3" applyFont="1" applyFill="1" applyBorder="1" applyAlignment="1">
      <alignment horizontal="center" vertical="center" shrinkToFit="1"/>
    </xf>
    <xf numFmtId="0" fontId="10" fillId="0" borderId="46" xfId="3" applyFont="1" applyFill="1" applyBorder="1" applyAlignment="1"/>
    <xf numFmtId="0" fontId="10" fillId="0" borderId="49" xfId="3" applyFont="1" applyFill="1" applyBorder="1" applyAlignment="1"/>
    <xf numFmtId="0" fontId="10" fillId="0" borderId="11" xfId="3" applyFont="1" applyFill="1" applyBorder="1" applyAlignment="1">
      <alignment horizontal="center"/>
    </xf>
    <xf numFmtId="0" fontId="10" fillId="0" borderId="5" xfId="3" applyFont="1" applyFill="1" applyBorder="1" applyAlignment="1">
      <alignment horizontal="center"/>
    </xf>
    <xf numFmtId="0" fontId="10" fillId="0" borderId="55" xfId="3" applyFont="1" applyFill="1" applyBorder="1" applyAlignment="1">
      <alignment horizontal="center"/>
    </xf>
    <xf numFmtId="0" fontId="48" fillId="0" borderId="27" xfId="3" applyFont="1" applyFill="1" applyBorder="1" applyAlignment="1">
      <alignment horizontal="right" vertical="center" shrinkToFit="1"/>
    </xf>
    <xf numFmtId="0" fontId="48" fillId="0" borderId="5" xfId="3" applyFont="1" applyFill="1" applyBorder="1" applyAlignment="1">
      <alignment horizontal="right" vertical="center" shrinkToFit="1"/>
    </xf>
    <xf numFmtId="0" fontId="10" fillId="0" borderId="11" xfId="3" applyFont="1" applyFill="1" applyBorder="1" applyAlignment="1">
      <alignment horizontal="center" shrinkToFit="1"/>
    </xf>
    <xf numFmtId="0" fontId="10" fillId="0" borderId="5" xfId="3" applyFont="1" applyFill="1" applyBorder="1" applyAlignment="1">
      <alignment horizontal="center" shrinkToFit="1"/>
    </xf>
    <xf numFmtId="0" fontId="48" fillId="0" borderId="44" xfId="3" applyFont="1" applyFill="1" applyBorder="1" applyAlignment="1">
      <alignment horizontal="center"/>
    </xf>
    <xf numFmtId="0" fontId="10" fillId="0" borderId="0" xfId="3" applyFont="1" applyFill="1" applyBorder="1" applyAlignment="1"/>
    <xf numFmtId="0" fontId="15" fillId="0" borderId="0" xfId="3" applyFont="1" applyFill="1" applyBorder="1" applyAlignment="1"/>
    <xf numFmtId="0" fontId="13" fillId="0" borderId="58" xfId="3" applyFont="1" applyFill="1" applyBorder="1" applyAlignment="1">
      <alignment horizontal="center" vertical="center" wrapText="1"/>
    </xf>
    <xf numFmtId="0" fontId="13" fillId="0" borderId="59" xfId="3" applyFont="1" applyFill="1" applyBorder="1" applyAlignment="1">
      <alignment horizontal="center" vertical="center" wrapText="1"/>
    </xf>
    <xf numFmtId="0" fontId="10" fillId="0" borderId="0" xfId="3" applyFont="1" applyFill="1" applyBorder="1" applyAlignment="1">
      <alignment horizontal="left" shrinkToFit="1"/>
    </xf>
    <xf numFmtId="0" fontId="10" fillId="0" borderId="18" xfId="3" applyFont="1" applyFill="1" applyBorder="1" applyAlignment="1">
      <alignment horizontal="left" shrinkToFit="1"/>
    </xf>
    <xf numFmtId="0" fontId="10" fillId="0" borderId="10" xfId="3" applyFont="1" applyFill="1" applyBorder="1" applyAlignment="1">
      <alignment horizontal="center" vertical="center"/>
    </xf>
    <xf numFmtId="0" fontId="18" fillId="0" borderId="9"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57" xfId="3" applyFont="1" applyFill="1" applyBorder="1" applyAlignment="1">
      <alignment horizontal="center" vertical="center" wrapText="1"/>
    </xf>
    <xf numFmtId="0" fontId="48" fillId="0" borderId="12" xfId="3" applyFont="1" applyFill="1" applyBorder="1" applyAlignment="1">
      <alignment horizontal="left" vertical="center" wrapText="1"/>
    </xf>
    <xf numFmtId="0" fontId="48" fillId="0" borderId="8" xfId="3" applyFont="1" applyFill="1" applyBorder="1" applyAlignment="1">
      <alignment horizontal="left" vertical="center" wrapText="1"/>
    </xf>
    <xf numFmtId="0" fontId="48" fillId="0" borderId="7" xfId="3" applyFont="1" applyFill="1" applyBorder="1" applyAlignment="1">
      <alignment horizontal="left" vertical="center" wrapText="1"/>
    </xf>
    <xf numFmtId="0" fontId="18" fillId="0" borderId="36" xfId="3" applyFont="1" applyFill="1" applyBorder="1" applyAlignment="1">
      <alignment horizontal="center" vertical="center" wrapText="1"/>
    </xf>
    <xf numFmtId="0" fontId="18" fillId="0" borderId="35" xfId="3" applyFont="1" applyFill="1" applyBorder="1" applyAlignment="1">
      <alignment horizontal="center" vertical="center" wrapText="1"/>
    </xf>
    <xf numFmtId="0" fontId="18" fillId="0" borderId="45" xfId="3" applyFont="1" applyFill="1" applyBorder="1" applyAlignment="1">
      <alignment horizontal="center" vertical="center" wrapText="1"/>
    </xf>
    <xf numFmtId="0" fontId="10" fillId="0" borderId="44" xfId="3" applyFont="1" applyFill="1" applyBorder="1" applyAlignment="1"/>
    <xf numFmtId="0" fontId="15" fillId="0" borderId="35" xfId="3" applyFont="1" applyFill="1" applyBorder="1" applyAlignment="1"/>
    <xf numFmtId="0" fontId="42" fillId="0" borderId="35" xfId="3" applyFont="1" applyFill="1" applyBorder="1" applyAlignment="1">
      <alignment horizontal="center"/>
    </xf>
    <xf numFmtId="0" fontId="42" fillId="0" borderId="34" xfId="3" applyFont="1" applyFill="1" applyBorder="1" applyAlignment="1">
      <alignment horizontal="center"/>
    </xf>
    <xf numFmtId="0" fontId="10" fillId="0" borderId="11" xfId="3" applyFont="1" applyFill="1" applyBorder="1" applyAlignment="1">
      <alignment vertical="center" wrapText="1"/>
    </xf>
    <xf numFmtId="0" fontId="10" fillId="0" borderId="5" xfId="3" applyFont="1" applyFill="1" applyBorder="1" applyAlignment="1">
      <alignment vertical="center" wrapText="1"/>
    </xf>
    <xf numFmtId="0" fontId="10" fillId="0" borderId="4" xfId="3" applyFont="1" applyFill="1" applyBorder="1" applyAlignment="1">
      <alignment vertical="center" wrapText="1"/>
    </xf>
    <xf numFmtId="0" fontId="10" fillId="0" borderId="17" xfId="3" applyFont="1" applyFill="1" applyBorder="1" applyAlignment="1">
      <alignment vertical="center" wrapText="1"/>
    </xf>
    <xf numFmtId="0" fontId="10" fillId="0" borderId="0" xfId="3" applyFont="1" applyFill="1" applyBorder="1" applyAlignment="1">
      <alignment vertical="center" wrapText="1"/>
    </xf>
    <xf numFmtId="0" fontId="10" fillId="0" borderId="18" xfId="3" applyFont="1" applyFill="1" applyBorder="1" applyAlignment="1">
      <alignment vertical="center" wrapText="1"/>
    </xf>
    <xf numFmtId="0" fontId="10" fillId="0" borderId="10" xfId="3" applyFont="1" applyFill="1" applyBorder="1" applyAlignment="1">
      <alignment vertical="center" wrapText="1"/>
    </xf>
    <xf numFmtId="0" fontId="10" fillId="0" borderId="2" xfId="3" applyFont="1" applyFill="1" applyBorder="1" applyAlignment="1">
      <alignment vertical="center" wrapText="1"/>
    </xf>
    <xf numFmtId="0" fontId="10" fillId="0" borderId="1" xfId="3" applyFont="1" applyFill="1" applyBorder="1" applyAlignment="1">
      <alignment vertical="center" wrapText="1"/>
    </xf>
    <xf numFmtId="0" fontId="10" fillId="0" borderId="27" xfId="3" applyFont="1" applyFill="1" applyBorder="1" applyAlignment="1">
      <alignment horizontal="center"/>
    </xf>
    <xf numFmtId="0" fontId="15" fillId="0" borderId="4" xfId="3" applyFont="1" applyFill="1" applyBorder="1" applyAlignment="1"/>
    <xf numFmtId="0" fontId="10" fillId="0" borderId="8" xfId="3" applyFont="1" applyFill="1" applyBorder="1" applyAlignment="1"/>
    <xf numFmtId="0" fontId="48" fillId="0" borderId="7" xfId="3" applyFont="1" applyFill="1" applyBorder="1" applyAlignment="1"/>
    <xf numFmtId="0" fontId="10" fillId="0" borderId="5" xfId="3" applyFont="1" applyFill="1" applyBorder="1" applyAlignment="1"/>
    <xf numFmtId="0" fontId="10" fillId="0" borderId="33" xfId="3" applyFont="1" applyFill="1" applyBorder="1" applyAlignment="1">
      <alignment horizontal="center" vertical="center"/>
    </xf>
    <xf numFmtId="0" fontId="10" fillId="0" borderId="29" xfId="3" applyFont="1" applyFill="1" applyBorder="1" applyAlignment="1">
      <alignment vertical="center"/>
    </xf>
    <xf numFmtId="0" fontId="10" fillId="0" borderId="10" xfId="3" applyFont="1" applyFill="1" applyBorder="1" applyAlignment="1">
      <alignment vertical="center"/>
    </xf>
    <xf numFmtId="0" fontId="10" fillId="0" borderId="2" xfId="3" applyFont="1" applyFill="1" applyBorder="1" applyAlignment="1">
      <alignment vertical="center"/>
    </xf>
    <xf numFmtId="0" fontId="48" fillId="0" borderId="2" xfId="3" applyFont="1" applyFill="1" applyBorder="1" applyAlignment="1"/>
    <xf numFmtId="0" fontId="48" fillId="0" borderId="1" xfId="3" applyFont="1" applyFill="1" applyBorder="1" applyAlignment="1"/>
    <xf numFmtId="0" fontId="10" fillId="0" borderId="11" xfId="3" applyFont="1" applyFill="1" applyBorder="1" applyAlignment="1"/>
    <xf numFmtId="0" fontId="10" fillId="0" borderId="18" xfId="3" applyFont="1" applyFill="1" applyBorder="1" applyAlignment="1"/>
    <xf numFmtId="0" fontId="10" fillId="0" borderId="4" xfId="3" applyFont="1" applyFill="1" applyBorder="1" applyAlignment="1"/>
    <xf numFmtId="0" fontId="48" fillId="0" borderId="8" xfId="3" applyFont="1" applyFill="1" applyBorder="1" applyAlignment="1">
      <alignment horizontal="right"/>
    </xf>
    <xf numFmtId="0" fontId="48" fillId="0" borderId="9" xfId="3" applyFont="1" applyFill="1" applyBorder="1" applyAlignment="1">
      <alignment horizontal="center" shrinkToFit="1"/>
    </xf>
    <xf numFmtId="0" fontId="48" fillId="0" borderId="8" xfId="3" applyFont="1" applyFill="1" applyBorder="1" applyAlignment="1">
      <alignment horizontal="left" shrinkToFit="1"/>
    </xf>
    <xf numFmtId="0" fontId="15" fillId="0" borderId="5" xfId="3" applyFont="1" applyFill="1" applyBorder="1" applyAlignment="1"/>
    <xf numFmtId="0" fontId="48" fillId="0" borderId="33" xfId="3" applyFont="1" applyFill="1" applyBorder="1" applyAlignment="1">
      <alignment horizontal="left" vertical="center" wrapText="1"/>
    </xf>
    <xf numFmtId="0" fontId="48" fillId="0" borderId="29" xfId="3" applyFont="1" applyFill="1" applyBorder="1" applyAlignment="1">
      <alignment horizontal="left" vertical="center" wrapText="1"/>
    </xf>
    <xf numFmtId="0" fontId="48" fillId="0" borderId="28" xfId="3" applyFont="1" applyFill="1" applyBorder="1" applyAlignment="1">
      <alignment horizontal="left" vertical="center" wrapText="1"/>
    </xf>
    <xf numFmtId="0" fontId="48" fillId="0" borderId="10" xfId="3" applyFont="1" applyFill="1" applyBorder="1" applyAlignment="1">
      <alignment horizontal="left" vertical="center" wrapText="1"/>
    </xf>
    <xf numFmtId="0" fontId="48" fillId="0" borderId="2" xfId="3" applyFont="1" applyFill="1" applyBorder="1" applyAlignment="1">
      <alignment horizontal="left" vertical="center" wrapText="1"/>
    </xf>
    <xf numFmtId="0" fontId="48" fillId="0" borderId="1" xfId="3" applyFont="1" applyFill="1" applyBorder="1" applyAlignment="1">
      <alignment horizontal="left" vertical="center" wrapText="1"/>
    </xf>
    <xf numFmtId="0" fontId="48" fillId="0" borderId="15" xfId="3" applyFont="1" applyFill="1" applyBorder="1" applyAlignment="1">
      <alignment horizontal="center" vertical="center"/>
    </xf>
    <xf numFmtId="0" fontId="48" fillId="0" borderId="23" xfId="3" applyFont="1" applyFill="1" applyBorder="1" applyAlignment="1">
      <alignment horizontal="center" vertical="center"/>
    </xf>
    <xf numFmtId="0" fontId="48" fillId="0" borderId="196" xfId="3" applyFont="1" applyFill="1" applyBorder="1" applyAlignment="1">
      <alignment horizontal="center" vertical="center"/>
    </xf>
    <xf numFmtId="0" fontId="48" fillId="0" borderId="40" xfId="2" applyNumberFormat="1" applyFont="1" applyFill="1" applyBorder="1" applyAlignment="1">
      <alignment horizontal="center" vertical="center"/>
    </xf>
    <xf numFmtId="0" fontId="48" fillId="0" borderId="39" xfId="2" applyNumberFormat="1" applyFont="1" applyFill="1" applyBorder="1" applyAlignment="1">
      <alignment horizontal="center" vertical="center"/>
    </xf>
    <xf numFmtId="0" fontId="48" fillId="0" borderId="47" xfId="2" applyNumberFormat="1" applyFont="1" applyFill="1" applyBorder="1" applyAlignment="1">
      <alignment horizontal="center" vertical="center"/>
    </xf>
    <xf numFmtId="0" fontId="48" fillId="0" borderId="39" xfId="3" applyFont="1" applyFill="1" applyBorder="1" applyAlignment="1">
      <alignment horizontal="left" vertical="center" wrapText="1"/>
    </xf>
    <xf numFmtId="0" fontId="48" fillId="0" borderId="38" xfId="3" applyFont="1" applyFill="1" applyBorder="1" applyAlignment="1">
      <alignment horizontal="left" vertical="center" wrapText="1"/>
    </xf>
    <xf numFmtId="0" fontId="10" fillId="0" borderId="56" xfId="3" applyFont="1" applyFill="1" applyBorder="1" applyAlignment="1">
      <alignment vertical="center"/>
    </xf>
    <xf numFmtId="0" fontId="10" fillId="0" borderId="0" xfId="3" applyFont="1" applyFill="1" applyBorder="1" applyAlignment="1">
      <alignment horizontal="center" vertical="center"/>
    </xf>
    <xf numFmtId="0" fontId="48" fillId="0" borderId="24" xfId="3" applyFont="1" applyFill="1" applyBorder="1" applyAlignment="1">
      <alignment horizontal="right" vertical="center"/>
    </xf>
    <xf numFmtId="0" fontId="48" fillId="0" borderId="23" xfId="3" applyFont="1" applyFill="1" applyBorder="1" applyAlignment="1">
      <alignment horizontal="right" vertical="center"/>
    </xf>
    <xf numFmtId="0" fontId="10" fillId="0" borderId="27" xfId="3" applyFont="1" applyFill="1" applyBorder="1" applyAlignment="1">
      <alignment horizontal="center" vertical="top"/>
    </xf>
    <xf numFmtId="0" fontId="10" fillId="0" borderId="5" xfId="3" applyFont="1" applyFill="1" applyBorder="1" applyAlignment="1">
      <alignment horizontal="center" vertical="top"/>
    </xf>
    <xf numFmtId="0" fontId="10" fillId="0" borderId="4" xfId="3" applyFont="1" applyFill="1" applyBorder="1" applyAlignment="1">
      <alignment horizontal="center" vertical="top"/>
    </xf>
    <xf numFmtId="0" fontId="48" fillId="0" borderId="5" xfId="3" applyFont="1" applyFill="1" applyBorder="1" applyAlignment="1">
      <alignment horizontal="right" vertical="center"/>
    </xf>
    <xf numFmtId="0" fontId="48" fillId="0" borderId="0" xfId="3" applyFont="1" applyFill="1" applyBorder="1" applyAlignment="1">
      <alignment horizontal="right" vertical="center"/>
    </xf>
    <xf numFmtId="0" fontId="48" fillId="0" borderId="27" xfId="3" applyFont="1" applyFill="1" applyBorder="1" applyAlignment="1">
      <alignment horizontal="right" vertical="center"/>
    </xf>
    <xf numFmtId="38" fontId="10" fillId="0" borderId="35" xfId="3" applyNumberFormat="1" applyFont="1" applyFill="1" applyBorder="1" applyAlignment="1">
      <alignment horizontal="center" vertical="center" shrinkToFit="1"/>
    </xf>
    <xf numFmtId="0" fontId="10" fillId="0" borderId="36" xfId="3" applyFont="1" applyFill="1" applyBorder="1" applyAlignment="1">
      <alignment horizontal="center" vertical="center" shrinkToFit="1"/>
    </xf>
    <xf numFmtId="38" fontId="48" fillId="0" borderId="35" xfId="3" applyNumberFormat="1" applyFont="1" applyFill="1" applyBorder="1" applyAlignment="1">
      <alignment horizontal="center" vertical="center" shrinkToFit="1"/>
    </xf>
    <xf numFmtId="0" fontId="48" fillId="0" borderId="34" xfId="3" applyFont="1" applyFill="1" applyBorder="1" applyAlignment="1">
      <alignment horizontal="center" vertical="center" shrinkToFit="1"/>
    </xf>
    <xf numFmtId="0" fontId="10" fillId="0" borderId="42" xfId="3" applyFont="1" applyFill="1" applyBorder="1" applyAlignment="1">
      <alignment horizontal="distributed"/>
    </xf>
    <xf numFmtId="0" fontId="10" fillId="0" borderId="36" xfId="3" applyFont="1" applyFill="1" applyBorder="1" applyAlignment="1">
      <alignment horizontal="distributed"/>
    </xf>
    <xf numFmtId="0" fontId="10" fillId="0" borderId="35" xfId="3" applyFont="1" applyFill="1" applyBorder="1" applyAlignment="1">
      <alignment horizontal="center" shrinkToFit="1"/>
    </xf>
    <xf numFmtId="0" fontId="45" fillId="0" borderId="8" xfId="3" applyFont="1" applyFill="1" applyBorder="1" applyAlignment="1">
      <alignment horizontal="right" vertical="center"/>
    </xf>
    <xf numFmtId="0" fontId="45" fillId="0" borderId="7" xfId="3" applyFont="1" applyFill="1" applyBorder="1" applyAlignment="1">
      <alignment horizontal="right" vertical="center"/>
    </xf>
    <xf numFmtId="0" fontId="45" fillId="0" borderId="5" xfId="3" applyFont="1" applyFill="1" applyBorder="1" applyAlignment="1">
      <alignment horizontal="right" vertical="center"/>
    </xf>
    <xf numFmtId="0" fontId="45" fillId="0" borderId="4" xfId="3" applyFont="1" applyFill="1" applyBorder="1" applyAlignment="1">
      <alignment horizontal="right" vertical="center"/>
    </xf>
    <xf numFmtId="0" fontId="48" fillId="0" borderId="56" xfId="3" applyFont="1" applyFill="1" applyBorder="1" applyAlignment="1">
      <alignment horizontal="right" vertical="center"/>
    </xf>
    <xf numFmtId="0" fontId="48" fillId="0" borderId="35" xfId="3" applyFont="1" applyFill="1" applyBorder="1" applyAlignment="1">
      <alignment horizontal="center" vertical="center"/>
    </xf>
    <xf numFmtId="0" fontId="48" fillId="0" borderId="0" xfId="3" applyFont="1" applyFill="1" applyBorder="1" applyAlignment="1"/>
    <xf numFmtId="0" fontId="48" fillId="0" borderId="18" xfId="3" applyFont="1" applyFill="1" applyBorder="1" applyAlignment="1"/>
    <xf numFmtId="0" fontId="48" fillId="0" borderId="44" xfId="3" applyFont="1" applyFill="1" applyBorder="1" applyAlignment="1">
      <alignment horizontal="left" vertical="center" wrapText="1"/>
    </xf>
    <xf numFmtId="0" fontId="48" fillId="0" borderId="35" xfId="3" applyFont="1" applyFill="1" applyBorder="1" applyAlignment="1">
      <alignment horizontal="left" vertical="center" wrapText="1"/>
    </xf>
    <xf numFmtId="0" fontId="48" fillId="0" borderId="45" xfId="3" applyFont="1" applyFill="1" applyBorder="1" applyAlignment="1">
      <alignment horizontal="left" vertical="center" wrapText="1"/>
    </xf>
    <xf numFmtId="20" fontId="48" fillId="0" borderId="8" xfId="3" applyNumberFormat="1" applyFont="1" applyFill="1" applyBorder="1" applyAlignment="1">
      <alignment horizontal="right"/>
    </xf>
    <xf numFmtId="0" fontId="49" fillId="0" borderId="39" xfId="3" applyFont="1" applyFill="1" applyBorder="1" applyAlignment="1">
      <alignment horizontal="center"/>
    </xf>
    <xf numFmtId="0" fontId="45" fillId="0" borderId="23" xfId="3" applyFont="1" applyFill="1" applyBorder="1" applyAlignment="1">
      <alignment horizontal="center"/>
    </xf>
    <xf numFmtId="0" fontId="48" fillId="0" borderId="37" xfId="3" applyFont="1" applyFill="1" applyBorder="1" applyAlignment="1">
      <alignment vertical="center"/>
    </xf>
    <xf numFmtId="0" fontId="48" fillId="0" borderId="44" xfId="3" applyFont="1" applyFill="1" applyBorder="1" applyAlignment="1">
      <alignment vertical="center"/>
    </xf>
    <xf numFmtId="0" fontId="48" fillId="0" borderId="35" xfId="3" applyFont="1" applyFill="1" applyBorder="1" applyAlignment="1">
      <alignment vertical="center"/>
    </xf>
    <xf numFmtId="0" fontId="10" fillId="0" borderId="4" xfId="3" applyFont="1" applyFill="1" applyBorder="1" applyAlignment="1">
      <alignment vertical="center"/>
    </xf>
    <xf numFmtId="0" fontId="48" fillId="0" borderId="54" xfId="3" applyFont="1" applyFill="1" applyBorder="1" applyAlignment="1">
      <alignment vertical="center"/>
    </xf>
    <xf numFmtId="184" fontId="48" fillId="0" borderId="56" xfId="3" applyNumberFormat="1" applyFont="1" applyFill="1" applyBorder="1" applyAlignment="1">
      <alignment horizontal="center"/>
    </xf>
    <xf numFmtId="184" fontId="48" fillId="0" borderId="0" xfId="3" applyNumberFormat="1" applyFont="1" applyFill="1" applyBorder="1" applyAlignment="1">
      <alignment horizontal="center"/>
    </xf>
    <xf numFmtId="184" fontId="48" fillId="0" borderId="18" xfId="3" applyNumberFormat="1" applyFont="1" applyFill="1" applyBorder="1" applyAlignment="1">
      <alignment horizontal="center"/>
    </xf>
    <xf numFmtId="184" fontId="48" fillId="0" borderId="37" xfId="3" applyNumberFormat="1" applyFont="1" applyFill="1" applyBorder="1" applyAlignment="1">
      <alignment horizontal="center"/>
    </xf>
    <xf numFmtId="184" fontId="48" fillId="0" borderId="2" xfId="3" applyNumberFormat="1" applyFont="1" applyFill="1" applyBorder="1" applyAlignment="1">
      <alignment horizontal="center"/>
    </xf>
    <xf numFmtId="184" fontId="48" fillId="0" borderId="1" xfId="3" applyNumberFormat="1" applyFont="1" applyFill="1" applyBorder="1" applyAlignment="1">
      <alignment horizontal="center"/>
    </xf>
    <xf numFmtId="0" fontId="10" fillId="0" borderId="36" xfId="3" applyFont="1" applyFill="1" applyBorder="1" applyAlignment="1">
      <alignment horizontal="distributed" vertical="center"/>
    </xf>
    <xf numFmtId="0" fontId="10" fillId="0" borderId="35" xfId="3" applyFont="1" applyFill="1" applyBorder="1" applyAlignment="1">
      <alignment horizontal="distributed" vertical="center"/>
    </xf>
    <xf numFmtId="0" fontId="24" fillId="3" borderId="168" xfId="0" applyFont="1" applyFill="1" applyBorder="1" applyAlignment="1">
      <alignment horizontal="center" wrapText="1"/>
    </xf>
    <xf numFmtId="0" fontId="24" fillId="3" borderId="167" xfId="0" applyFont="1" applyFill="1" applyBorder="1" applyAlignment="1">
      <alignment horizontal="center" wrapText="1"/>
    </xf>
    <xf numFmtId="0" fontId="22" fillId="0" borderId="168" xfId="0" applyFont="1" applyFill="1" applyBorder="1" applyAlignment="1">
      <alignment horizontal="center" vertical="center" wrapText="1"/>
    </xf>
    <xf numFmtId="0" fontId="22" fillId="0" borderId="167" xfId="0" applyFont="1" applyFill="1" applyBorder="1" applyAlignment="1">
      <alignment horizontal="center" vertical="center"/>
    </xf>
    <xf numFmtId="0" fontId="22" fillId="0" borderId="167" xfId="0" applyFont="1" applyFill="1" applyBorder="1" applyAlignment="1">
      <alignment horizontal="center" vertical="center" wrapText="1"/>
    </xf>
    <xf numFmtId="0" fontId="22" fillId="2" borderId="168" xfId="0" applyFont="1" applyFill="1" applyBorder="1" applyAlignment="1">
      <alignment horizontal="center" vertical="center" wrapText="1"/>
    </xf>
    <xf numFmtId="0" fontId="22" fillId="2" borderId="167" xfId="0" applyFont="1" applyFill="1" applyBorder="1" applyAlignment="1">
      <alignment horizontal="center" vertical="center" wrapText="1"/>
    </xf>
    <xf numFmtId="0" fontId="22" fillId="3" borderId="168" xfId="0" applyNumberFormat="1" applyFont="1" applyFill="1" applyBorder="1" applyAlignment="1">
      <alignment horizontal="center" wrapText="1"/>
    </xf>
    <xf numFmtId="0" fontId="22" fillId="3" borderId="167" xfId="0" applyNumberFormat="1" applyFont="1" applyFill="1" applyBorder="1" applyAlignment="1">
      <alignment horizontal="center"/>
    </xf>
    <xf numFmtId="20" fontId="24" fillId="0" borderId="168" xfId="0" applyNumberFormat="1" applyFont="1" applyFill="1" applyBorder="1" applyAlignment="1">
      <alignment horizontal="center" vertical="center" wrapText="1"/>
    </xf>
    <xf numFmtId="20" fontId="24" fillId="0" borderId="167" xfId="0" applyNumberFormat="1" applyFont="1" applyFill="1" applyBorder="1" applyAlignment="1">
      <alignment horizontal="center" vertical="center" wrapText="1"/>
    </xf>
    <xf numFmtId="0" fontId="22" fillId="0" borderId="166" xfId="0" applyFont="1" applyFill="1" applyBorder="1" applyAlignment="1">
      <alignment horizontal="center"/>
    </xf>
    <xf numFmtId="0" fontId="22" fillId="0" borderId="166" xfId="0" applyFont="1" applyFill="1" applyBorder="1" applyAlignment="1">
      <alignment horizontal="left"/>
    </xf>
    <xf numFmtId="38" fontId="22" fillId="0" borderId="165" xfId="1" applyFont="1" applyFill="1" applyBorder="1" applyAlignment="1">
      <alignment horizontal="left" wrapText="1"/>
    </xf>
    <xf numFmtId="38" fontId="22" fillId="0" borderId="165" xfId="1" applyFont="1" applyFill="1" applyBorder="1" applyAlignment="1">
      <alignment horizontal="left" shrinkToFit="1"/>
    </xf>
    <xf numFmtId="38" fontId="22" fillId="0" borderId="166" xfId="1" applyFont="1" applyFill="1" applyBorder="1" applyAlignment="1">
      <alignment horizontal="left" vertical="center" wrapText="1"/>
    </xf>
    <xf numFmtId="38" fontId="24" fillId="0" borderId="168" xfId="1" applyFont="1" applyFill="1" applyBorder="1" applyAlignment="1">
      <alignment horizontal="center" vertical="center" wrapText="1"/>
    </xf>
    <xf numFmtId="38" fontId="24" fillId="0" borderId="167" xfId="1" applyFont="1" applyFill="1" applyBorder="1" applyAlignment="1">
      <alignment horizontal="center" vertical="center" wrapText="1"/>
    </xf>
    <xf numFmtId="38" fontId="22" fillId="0" borderId="169" xfId="1" applyFont="1" applyFill="1" applyBorder="1" applyAlignment="1">
      <alignment horizontal="left" vertical="center" wrapText="1"/>
    </xf>
    <xf numFmtId="38" fontId="26" fillId="0" borderId="168" xfId="1" applyFont="1" applyFill="1" applyBorder="1" applyAlignment="1">
      <alignment horizontal="center" vertical="center" wrapText="1"/>
    </xf>
    <xf numFmtId="38" fontId="26" fillId="0" borderId="167" xfId="1" applyFont="1" applyFill="1" applyBorder="1" applyAlignment="1">
      <alignment horizontal="center" vertical="center"/>
    </xf>
    <xf numFmtId="38" fontId="22" fillId="0" borderId="168" xfId="1" applyFont="1" applyFill="1" applyBorder="1" applyAlignment="1">
      <alignment horizontal="center" vertical="center" shrinkToFit="1"/>
    </xf>
    <xf numFmtId="38" fontId="22" fillId="0" borderId="167" xfId="1" applyFont="1" applyFill="1" applyBorder="1" applyAlignment="1">
      <alignment horizontal="center" vertical="center" shrinkToFit="1"/>
    </xf>
    <xf numFmtId="38" fontId="26" fillId="0" borderId="168" xfId="1" applyFont="1" applyFill="1" applyBorder="1" applyAlignment="1">
      <alignment horizontal="center" vertical="center"/>
    </xf>
    <xf numFmtId="0" fontId="22" fillId="3" borderId="167" xfId="0" applyNumberFormat="1" applyFont="1" applyFill="1" applyBorder="1" applyAlignment="1">
      <alignment horizontal="center" wrapText="1"/>
    </xf>
    <xf numFmtId="38" fontId="22" fillId="0" borderId="168" xfId="1" applyFont="1" applyFill="1" applyBorder="1" applyAlignment="1">
      <alignment horizontal="center" wrapText="1"/>
    </xf>
    <xf numFmtId="0" fontId="22" fillId="3" borderId="169" xfId="0" applyNumberFormat="1" applyFont="1" applyFill="1" applyBorder="1" applyAlignment="1">
      <alignment horizontal="center"/>
    </xf>
    <xf numFmtId="0" fontId="22" fillId="3" borderId="169" xfId="0" applyFont="1" applyFill="1" applyBorder="1" applyAlignment="1">
      <alignment horizontal="center"/>
    </xf>
    <xf numFmtId="38" fontId="22" fillId="0" borderId="168" xfId="1" applyFont="1" applyFill="1" applyBorder="1" applyAlignment="1">
      <alignment horizontal="center" vertical="center" wrapText="1"/>
    </xf>
    <xf numFmtId="38" fontId="22" fillId="0" borderId="167" xfId="1" applyFont="1" applyFill="1" applyBorder="1" applyAlignment="1">
      <alignment horizontal="center" vertical="center" wrapText="1"/>
    </xf>
    <xf numFmtId="0" fontId="2" fillId="0" borderId="0" xfId="0" applyFont="1" applyBorder="1" applyAlignment="1">
      <alignment horizontal="left" vertical="center"/>
    </xf>
    <xf numFmtId="0" fontId="0" fillId="0" borderId="0" xfId="0" applyBorder="1" applyAlignment="1">
      <alignment horizontal="left" vertical="center"/>
    </xf>
    <xf numFmtId="179" fontId="22" fillId="3" borderId="165" xfId="0" applyNumberFormat="1" applyFont="1" applyFill="1" applyBorder="1" applyAlignment="1">
      <alignment horizontal="center"/>
    </xf>
    <xf numFmtId="0" fontId="27" fillId="3" borderId="168" xfId="0" applyFont="1" applyFill="1" applyBorder="1" applyAlignment="1">
      <alignment horizontal="center" wrapText="1"/>
    </xf>
    <xf numFmtId="0" fontId="27" fillId="3" borderId="167" xfId="0" applyFont="1" applyFill="1" applyBorder="1" applyAlignment="1">
      <alignment horizontal="center" wrapText="1"/>
    </xf>
    <xf numFmtId="0" fontId="22" fillId="3" borderId="168" xfId="0" applyFont="1" applyFill="1" applyBorder="1" applyAlignment="1">
      <alignment horizontal="center" vertical="center" textRotation="255"/>
    </xf>
    <xf numFmtId="0" fontId="22" fillId="3" borderId="167" xfId="0" applyFont="1" applyFill="1" applyBorder="1" applyAlignment="1">
      <alignment horizontal="center" vertical="center" textRotation="255"/>
    </xf>
    <xf numFmtId="0" fontId="22" fillId="3" borderId="168" xfId="0" applyFont="1" applyFill="1" applyBorder="1" applyAlignment="1">
      <alignment horizontal="center" vertical="top" textRotation="255"/>
    </xf>
    <xf numFmtId="0" fontId="22" fillId="3" borderId="167" xfId="0" applyFont="1" applyFill="1" applyBorder="1" applyAlignment="1">
      <alignment horizontal="center" vertical="top" textRotation="255"/>
    </xf>
    <xf numFmtId="0" fontId="22" fillId="3" borderId="170" xfId="0" applyFont="1" applyFill="1" applyBorder="1" applyAlignment="1">
      <alignment horizontal="center" vertical="top" textRotation="255"/>
    </xf>
    <xf numFmtId="0" fontId="22" fillId="0" borderId="168" xfId="0" applyFont="1" applyBorder="1" applyAlignment="1">
      <alignment horizontal="center" wrapText="1"/>
    </xf>
    <xf numFmtId="0" fontId="22" fillId="0" borderId="167" xfId="0" applyFont="1" applyBorder="1" applyAlignment="1">
      <alignment horizontal="center" wrapText="1"/>
    </xf>
    <xf numFmtId="0" fontId="22" fillId="0" borderId="166" xfId="0" applyFont="1" applyFill="1" applyBorder="1" applyAlignment="1">
      <alignment horizontal="center" vertical="center" wrapText="1"/>
    </xf>
    <xf numFmtId="0" fontId="22" fillId="2" borderId="168" xfId="0" applyFont="1" applyFill="1" applyBorder="1" applyAlignment="1">
      <alignment horizontal="center"/>
    </xf>
    <xf numFmtId="0" fontId="26" fillId="0" borderId="169" xfId="0" applyFont="1" applyFill="1" applyBorder="1" applyAlignment="1" applyProtection="1">
      <alignment horizontal="center" vertical="top" wrapText="1"/>
    </xf>
    <xf numFmtId="0" fontId="26" fillId="0" borderId="165" xfId="0" applyFont="1" applyFill="1" applyBorder="1" applyAlignment="1" applyProtection="1">
      <alignment horizontal="center" vertical="top" wrapText="1"/>
    </xf>
    <xf numFmtId="0" fontId="26" fillId="6" borderId="168" xfId="0" applyFont="1" applyFill="1" applyBorder="1" applyAlignment="1">
      <alignment horizontal="center" wrapText="1"/>
    </xf>
    <xf numFmtId="0" fontId="26" fillId="6" borderId="167" xfId="0" applyFont="1" applyFill="1" applyBorder="1" applyAlignment="1">
      <alignment horizontal="center" wrapText="1"/>
    </xf>
    <xf numFmtId="38" fontId="22" fillId="0" borderId="168" xfId="1" applyFont="1" applyFill="1" applyBorder="1" applyAlignment="1">
      <alignment horizontal="left" vertical="center" wrapText="1"/>
    </xf>
    <xf numFmtId="0" fontId="24" fillId="3" borderId="275" xfId="0" applyFont="1" applyFill="1" applyBorder="1" applyAlignment="1">
      <alignment horizontal="center" wrapText="1"/>
    </xf>
    <xf numFmtId="0" fontId="24" fillId="3" borderId="285" xfId="0" applyFont="1" applyFill="1" applyBorder="1" applyAlignment="1">
      <alignment horizontal="center" wrapText="1"/>
    </xf>
    <xf numFmtId="0" fontId="24" fillId="3" borderId="276" xfId="0" applyFont="1" applyFill="1" applyBorder="1" applyAlignment="1">
      <alignment horizontal="center" wrapText="1"/>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3" borderId="79" xfId="0" applyFont="1" applyFill="1" applyBorder="1" applyAlignment="1">
      <alignment horizontal="center" vertical="center" shrinkToFit="1"/>
    </xf>
    <xf numFmtId="0" fontId="2" fillId="3" borderId="65" xfId="0" applyFont="1" applyFill="1" applyBorder="1" applyAlignment="1">
      <alignment horizontal="center" vertical="center" shrinkToFit="1"/>
    </xf>
    <xf numFmtId="185" fontId="0" fillId="3" borderId="80" xfId="0" applyNumberFormat="1" applyFill="1" applyBorder="1" applyAlignment="1">
      <alignment horizontal="center" vertical="center"/>
    </xf>
    <xf numFmtId="185" fontId="0" fillId="3" borderId="42" xfId="0" applyNumberFormat="1" applyFill="1" applyBorder="1" applyAlignment="1">
      <alignment horizontal="center" vertical="center"/>
    </xf>
    <xf numFmtId="186" fontId="0" fillId="3" borderId="42" xfId="0" applyNumberFormat="1" applyFill="1" applyBorder="1" applyAlignment="1">
      <alignment horizontal="center" vertical="center"/>
    </xf>
    <xf numFmtId="0" fontId="2" fillId="3" borderId="63" xfId="0" applyFont="1" applyFill="1" applyBorder="1" applyAlignment="1">
      <alignment horizontal="center" vertical="center" textRotation="255"/>
    </xf>
    <xf numFmtId="0" fontId="0" fillId="3" borderId="60" xfId="0" applyFill="1" applyBorder="1" applyAlignment="1">
      <alignment horizontal="center" vertical="center" textRotation="255"/>
    </xf>
    <xf numFmtId="0" fontId="0" fillId="3" borderId="67" xfId="0" applyFill="1" applyBorder="1" applyAlignment="1">
      <alignment horizontal="center" vertical="center" textRotation="255"/>
    </xf>
    <xf numFmtId="0" fontId="2" fillId="3" borderId="74" xfId="0" applyFont="1" applyFill="1" applyBorder="1" applyAlignment="1">
      <alignment horizontal="center" vertical="center" shrinkToFit="1"/>
    </xf>
    <xf numFmtId="0" fontId="2" fillId="3" borderId="75" xfId="0" applyFont="1" applyFill="1" applyBorder="1" applyAlignment="1">
      <alignment horizontal="center" vertical="center" shrinkToFit="1"/>
    </xf>
    <xf numFmtId="0" fontId="24" fillId="6" borderId="169" xfId="0" applyFont="1" applyFill="1" applyBorder="1" applyAlignment="1">
      <alignment horizontal="center"/>
    </xf>
    <xf numFmtId="0" fontId="22" fillId="4" borderId="168" xfId="0" applyNumberFormat="1" applyFont="1" applyFill="1" applyBorder="1" applyAlignment="1">
      <alignment horizontal="center" wrapText="1"/>
    </xf>
    <xf numFmtId="0" fontId="22" fillId="4" borderId="167" xfId="0" applyNumberFormat="1" applyFont="1" applyFill="1" applyBorder="1" applyAlignment="1">
      <alignment horizontal="center" wrapText="1"/>
    </xf>
    <xf numFmtId="0" fontId="22" fillId="5" borderId="168" xfId="0" applyNumberFormat="1" applyFont="1" applyFill="1" applyBorder="1" applyAlignment="1">
      <alignment horizontal="center" wrapText="1"/>
    </xf>
    <xf numFmtId="0" fontId="22" fillId="5" borderId="167" xfId="0" applyNumberFormat="1" applyFont="1" applyFill="1" applyBorder="1" applyAlignment="1">
      <alignment horizontal="center" wrapText="1"/>
    </xf>
    <xf numFmtId="38" fontId="24" fillId="0" borderId="167" xfId="1" applyFont="1" applyFill="1" applyBorder="1" applyAlignment="1">
      <alignment horizontal="center" vertical="center"/>
    </xf>
    <xf numFmtId="0" fontId="2" fillId="3" borderId="109" xfId="0" applyFont="1" applyFill="1" applyBorder="1" applyAlignment="1">
      <alignment horizontal="left" vertical="center" shrinkToFit="1"/>
    </xf>
    <xf numFmtId="0" fontId="0" fillId="3" borderId="110" xfId="0" applyFill="1" applyBorder="1" applyAlignment="1">
      <alignment horizontal="left" vertical="center" shrinkToFit="1"/>
    </xf>
    <xf numFmtId="0" fontId="2" fillId="3" borderId="104" xfId="0" applyFont="1" applyFill="1" applyBorder="1" applyAlignment="1">
      <alignment horizontal="left" vertical="center" shrinkToFit="1"/>
    </xf>
    <xf numFmtId="0" fontId="0" fillId="3" borderId="49" xfId="0" applyFill="1" applyBorder="1" applyAlignment="1">
      <alignment horizontal="left" vertical="center" shrinkToFit="1"/>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89" xfId="0" applyFont="1" applyFill="1" applyBorder="1" applyAlignment="1">
      <alignment horizontal="center" vertical="center" shrinkToFit="1"/>
    </xf>
    <xf numFmtId="0" fontId="2" fillId="2" borderId="97" xfId="0" applyFont="1" applyFill="1" applyBorder="1" applyAlignment="1">
      <alignment horizontal="center" vertical="center" shrinkToFit="1"/>
    </xf>
    <xf numFmtId="0" fontId="2" fillId="2" borderId="98"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96" xfId="0" applyFont="1" applyFill="1" applyBorder="1" applyAlignment="1">
      <alignment horizontal="center" vertical="center" shrinkToFit="1"/>
    </xf>
    <xf numFmtId="0" fontId="2" fillId="2" borderId="90" xfId="0" applyFont="1" applyFill="1" applyBorder="1" applyAlignment="1">
      <alignment horizontal="center" vertical="center" shrinkToFit="1"/>
    </xf>
    <xf numFmtId="0" fontId="2" fillId="0" borderId="269" xfId="0" applyFont="1" applyBorder="1" applyAlignment="1">
      <alignment horizontal="center" vertical="center"/>
    </xf>
    <xf numFmtId="0" fontId="2" fillId="4" borderId="270" xfId="0" applyFont="1" applyFill="1" applyBorder="1" applyAlignment="1">
      <alignment horizontal="center" vertical="center"/>
    </xf>
    <xf numFmtId="0" fontId="0" fillId="4" borderId="271" xfId="0" applyFill="1" applyBorder="1" applyAlignment="1">
      <alignment horizontal="center" vertical="center"/>
    </xf>
    <xf numFmtId="0" fontId="0" fillId="4" borderId="272" xfId="0" applyFill="1" applyBorder="1" applyAlignment="1">
      <alignment horizontal="center" vertical="center"/>
    </xf>
    <xf numFmtId="180" fontId="22" fillId="0" borderId="168" xfId="0" applyNumberFormat="1" applyFont="1" applyFill="1" applyBorder="1" applyAlignment="1">
      <alignment horizontal="center" vertical="center" wrapText="1"/>
    </xf>
    <xf numFmtId="180" fontId="22" fillId="0" borderId="167" xfId="0" applyNumberFormat="1" applyFont="1" applyFill="1" applyBorder="1" applyAlignment="1">
      <alignment horizontal="center" vertical="center"/>
    </xf>
    <xf numFmtId="180" fontId="22" fillId="0" borderId="170" xfId="0" applyNumberFormat="1" applyFont="1" applyFill="1" applyBorder="1" applyAlignment="1">
      <alignment horizontal="center" vertical="center"/>
    </xf>
    <xf numFmtId="0" fontId="2" fillId="0" borderId="125" xfId="0" applyFont="1" applyBorder="1" applyAlignment="1">
      <alignment horizontal="center" vertical="center"/>
    </xf>
    <xf numFmtId="0" fontId="0" fillId="0" borderId="125" xfId="0" applyBorder="1" applyAlignment="1">
      <alignment horizontal="center" vertical="center"/>
    </xf>
    <xf numFmtId="0" fontId="2" fillId="9" borderId="69" xfId="0" applyFont="1" applyFill="1" applyBorder="1" applyAlignment="1">
      <alignment vertical="center" shrinkToFit="1"/>
    </xf>
    <xf numFmtId="0" fontId="0" fillId="9" borderId="70" xfId="0" applyFill="1" applyBorder="1" applyAlignment="1">
      <alignment vertical="center" shrinkToFit="1"/>
    </xf>
    <xf numFmtId="0" fontId="0" fillId="0" borderId="0" xfId="0" applyAlignment="1">
      <alignment vertical="center" shrinkToFit="1"/>
    </xf>
    <xf numFmtId="0" fontId="2" fillId="9" borderId="94" xfId="0" applyFont="1" applyFill="1" applyBorder="1" applyAlignment="1">
      <alignment horizontal="center" vertical="center"/>
    </xf>
    <xf numFmtId="0" fontId="2" fillId="9" borderId="95" xfId="0" applyFont="1" applyFill="1" applyBorder="1" applyAlignment="1">
      <alignment horizontal="center" vertical="center"/>
    </xf>
    <xf numFmtId="0" fontId="2" fillId="0" borderId="0" xfId="0" applyFont="1" applyAlignment="1">
      <alignment horizontal="center" vertical="center"/>
    </xf>
    <xf numFmtId="180" fontId="22" fillId="0" borderId="165" xfId="0" applyNumberFormat="1" applyFont="1" applyFill="1" applyBorder="1" applyAlignment="1">
      <alignment horizontal="center"/>
    </xf>
    <xf numFmtId="0" fontId="2" fillId="3" borderId="106" xfId="0" applyFont="1" applyFill="1" applyBorder="1" applyAlignment="1">
      <alignment horizontal="left" vertical="center" shrinkToFit="1"/>
    </xf>
    <xf numFmtId="0" fontId="0" fillId="3" borderId="107" xfId="0" applyFill="1" applyBorder="1" applyAlignment="1">
      <alignment horizontal="left" vertical="center" shrinkToFit="1"/>
    </xf>
    <xf numFmtId="0" fontId="32" fillId="3" borderId="74" xfId="0" applyFont="1" applyFill="1" applyBorder="1" applyAlignment="1">
      <alignment horizontal="center" vertical="center"/>
    </xf>
    <xf numFmtId="0" fontId="32" fillId="3" borderId="75" xfId="0" applyFont="1" applyFill="1" applyBorder="1" applyAlignment="1">
      <alignment horizontal="center" vertical="center"/>
    </xf>
    <xf numFmtId="0" fontId="32" fillId="3" borderId="87" xfId="0" applyFont="1" applyFill="1" applyBorder="1" applyAlignment="1">
      <alignment horizontal="center" vertical="center"/>
    </xf>
    <xf numFmtId="0" fontId="2" fillId="9" borderId="79" xfId="0" applyFont="1" applyFill="1" applyBorder="1" applyAlignment="1">
      <alignment horizontal="center" vertical="center"/>
    </xf>
    <xf numFmtId="0" fontId="0" fillId="9" borderId="80" xfId="0" applyFill="1" applyBorder="1" applyAlignment="1">
      <alignment horizontal="center" vertical="center"/>
    </xf>
    <xf numFmtId="0" fontId="2" fillId="9" borderId="65" xfId="0" applyFont="1" applyFill="1" applyBorder="1" applyAlignment="1">
      <alignment vertical="center" shrinkToFit="1"/>
    </xf>
    <xf numFmtId="0" fontId="0" fillId="9" borderId="42" xfId="0" applyFill="1" applyBorder="1" applyAlignment="1">
      <alignment vertical="center" shrinkToFit="1"/>
    </xf>
    <xf numFmtId="0" fontId="2" fillId="9" borderId="225" xfId="0" applyFont="1" applyFill="1" applyBorder="1" applyAlignment="1">
      <alignment horizontal="left" vertical="center" shrinkToFit="1"/>
    </xf>
    <xf numFmtId="0" fontId="2" fillId="9" borderId="35" xfId="0" applyFont="1" applyFill="1" applyBorder="1" applyAlignment="1">
      <alignment horizontal="left" vertical="center" shrinkToFit="1"/>
    </xf>
    <xf numFmtId="0" fontId="2" fillId="9" borderId="34" xfId="0" applyFont="1" applyFill="1" applyBorder="1" applyAlignment="1">
      <alignment horizontal="left" vertical="center" shrinkToFit="1"/>
    </xf>
    <xf numFmtId="0" fontId="2" fillId="3" borderId="69" xfId="0" applyFont="1" applyFill="1" applyBorder="1" applyAlignment="1">
      <alignment horizontal="center" vertical="center" shrinkToFit="1"/>
    </xf>
    <xf numFmtId="185" fontId="0" fillId="3" borderId="70" xfId="0" applyNumberFormat="1" applyFill="1" applyBorder="1" applyAlignment="1">
      <alignment horizontal="center" vertical="center"/>
    </xf>
    <xf numFmtId="0" fontId="2" fillId="2" borderId="270" xfId="0" applyFont="1" applyFill="1" applyBorder="1" applyAlignment="1">
      <alignment horizontal="center" vertical="center"/>
    </xf>
    <xf numFmtId="0" fontId="0" fillId="2" borderId="271" xfId="0" applyFill="1" applyBorder="1" applyAlignment="1">
      <alignment horizontal="center" vertical="center"/>
    </xf>
    <xf numFmtId="0" fontId="0" fillId="2" borderId="272" xfId="0" applyFill="1" applyBorder="1" applyAlignment="1">
      <alignment horizontal="center" vertical="center"/>
    </xf>
    <xf numFmtId="0" fontId="10" fillId="0" borderId="36" xfId="3" applyFont="1" applyFill="1" applyBorder="1" applyAlignment="1">
      <alignment horizontal="left" vertical="center" shrinkToFit="1"/>
    </xf>
    <xf numFmtId="0" fontId="10" fillId="0" borderId="35" xfId="3" applyFont="1" applyFill="1" applyBorder="1" applyAlignment="1">
      <alignment horizontal="left" vertical="center" shrinkToFit="1"/>
    </xf>
    <xf numFmtId="38" fontId="48" fillId="0" borderId="34" xfId="3" applyNumberFormat="1" applyFont="1" applyFill="1" applyBorder="1" applyAlignment="1">
      <alignment horizontal="center" vertical="center" shrinkToFit="1"/>
    </xf>
    <xf numFmtId="0" fontId="13" fillId="0" borderId="36" xfId="3" applyFont="1" applyFill="1" applyBorder="1" applyAlignment="1">
      <alignment horizontal="center" vertical="center"/>
    </xf>
    <xf numFmtId="0" fontId="13" fillId="0" borderId="35" xfId="3" applyFont="1" applyFill="1" applyBorder="1" applyAlignment="1">
      <alignment horizontal="center" vertical="center"/>
    </xf>
    <xf numFmtId="0" fontId="48" fillId="0" borderId="44" xfId="3" applyFont="1" applyFill="1" applyBorder="1" applyAlignment="1">
      <alignment horizontal="left" vertical="center"/>
    </xf>
    <xf numFmtId="0" fontId="48" fillId="0" borderId="34" xfId="3" applyFont="1" applyFill="1" applyBorder="1" applyAlignment="1">
      <alignment horizontal="left" vertical="center"/>
    </xf>
    <xf numFmtId="176" fontId="45" fillId="0" borderId="35" xfId="3" applyNumberFormat="1" applyFont="1" applyFill="1" applyBorder="1" applyAlignment="1">
      <alignment vertical="center"/>
    </xf>
    <xf numFmtId="0" fontId="13" fillId="0" borderId="11" xfId="3" applyFont="1" applyFill="1" applyBorder="1" applyAlignment="1">
      <alignment horizontal="center" vertical="center"/>
    </xf>
    <xf numFmtId="0" fontId="13" fillId="0" borderId="23" xfId="3" applyFont="1" applyFill="1" applyBorder="1" applyAlignment="1">
      <alignment vertical="center"/>
    </xf>
    <xf numFmtId="0" fontId="45" fillId="0" borderId="15" xfId="3" applyFont="1" applyFill="1" applyBorder="1" applyAlignment="1">
      <alignment horizontal="right" vertical="center"/>
    </xf>
    <xf numFmtId="0" fontId="42" fillId="0" borderId="23" xfId="3" applyFont="1" applyFill="1" applyBorder="1" applyAlignment="1">
      <alignment horizontal="right" vertical="center"/>
    </xf>
    <xf numFmtId="0" fontId="45" fillId="0" borderId="15" xfId="3" applyFont="1" applyFill="1" applyBorder="1" applyAlignment="1">
      <alignment vertical="center"/>
    </xf>
    <xf numFmtId="0" fontId="45" fillId="0" borderId="23" xfId="3" applyFont="1" applyFill="1" applyBorder="1" applyAlignment="1">
      <alignment vertical="center"/>
    </xf>
    <xf numFmtId="0" fontId="12" fillId="0" borderId="25" xfId="3" applyFont="1" applyFill="1" applyBorder="1" applyAlignment="1">
      <alignment horizontal="center" vertical="center" textRotation="255"/>
    </xf>
    <xf numFmtId="0" fontId="12" fillId="0" borderId="3" xfId="3" applyFont="1" applyFill="1" applyBorder="1" applyAlignment="1">
      <alignment horizontal="center" vertical="center" textRotation="255"/>
    </xf>
    <xf numFmtId="0" fontId="48" fillId="0" borderId="11" xfId="3" applyFont="1" applyFill="1" applyBorder="1" applyAlignment="1">
      <alignment horizontal="left" vertical="center"/>
    </xf>
    <xf numFmtId="0" fontId="48" fillId="0" borderId="5" xfId="3" applyFont="1" applyFill="1" applyBorder="1" applyAlignment="1">
      <alignment horizontal="left" vertical="center"/>
    </xf>
    <xf numFmtId="0" fontId="45" fillId="0" borderId="35" xfId="3" applyFont="1" applyFill="1" applyBorder="1" applyAlignment="1">
      <alignment horizontal="right" vertical="center"/>
    </xf>
    <xf numFmtId="0" fontId="10" fillId="0" borderId="40" xfId="3" applyFont="1" applyFill="1" applyBorder="1" applyAlignment="1">
      <alignment horizontal="center" vertical="center" shrinkToFit="1"/>
    </xf>
    <xf numFmtId="0" fontId="10" fillId="0" borderId="39" xfId="3" applyFont="1" applyFill="1" applyBorder="1" applyAlignment="1">
      <alignment horizontal="center" vertical="center" shrinkToFit="1"/>
    </xf>
    <xf numFmtId="0" fontId="45" fillId="0" borderId="39" xfId="3" applyFont="1" applyFill="1" applyBorder="1" applyAlignment="1">
      <alignment horizontal="right" vertical="center"/>
    </xf>
    <xf numFmtId="0" fontId="45" fillId="0" borderId="33" xfId="3" applyFont="1" applyFill="1" applyBorder="1" applyAlignment="1">
      <alignment vertical="center"/>
    </xf>
    <xf numFmtId="0" fontId="45" fillId="0" borderId="29" xfId="3" applyFont="1" applyFill="1" applyBorder="1" applyAlignment="1">
      <alignment vertical="center"/>
    </xf>
    <xf numFmtId="0" fontId="45" fillId="0" borderId="28" xfId="3" applyFont="1" applyFill="1" applyBorder="1" applyAlignment="1">
      <alignment vertical="center"/>
    </xf>
    <xf numFmtId="0" fontId="45" fillId="0" borderId="36" xfId="3" applyFont="1" applyFill="1" applyBorder="1" applyAlignment="1">
      <alignment vertical="center"/>
    </xf>
    <xf numFmtId="0" fontId="45" fillId="0" borderId="35" xfId="3" applyFont="1" applyFill="1" applyBorder="1" applyAlignment="1">
      <alignment vertical="center"/>
    </xf>
    <xf numFmtId="0" fontId="45" fillId="0" borderId="34" xfId="3" applyFont="1" applyFill="1" applyBorder="1" applyAlignment="1">
      <alignment vertical="center"/>
    </xf>
    <xf numFmtId="0" fontId="45" fillId="0" borderId="1" xfId="3" applyFont="1" applyFill="1" applyBorder="1" applyAlignment="1">
      <alignment vertical="center"/>
    </xf>
    <xf numFmtId="0" fontId="13" fillId="0" borderId="11" xfId="3" applyFont="1" applyFill="1" applyBorder="1" applyAlignment="1">
      <alignment horizontal="left" vertical="center" shrinkToFit="1"/>
    </xf>
    <xf numFmtId="0" fontId="13" fillId="0" borderId="5" xfId="3" applyFont="1" applyFill="1" applyBorder="1" applyAlignment="1">
      <alignment horizontal="left" vertical="center" shrinkToFit="1"/>
    </xf>
    <xf numFmtId="0" fontId="13" fillId="0" borderId="4" xfId="3" applyFont="1" applyFill="1" applyBorder="1" applyAlignment="1">
      <alignment horizontal="left" vertical="center" shrinkToFit="1"/>
    </xf>
    <xf numFmtId="0" fontId="13" fillId="0" borderId="11" xfId="3" applyFont="1" applyFill="1" applyBorder="1" applyAlignment="1">
      <alignment horizontal="left" vertical="center"/>
    </xf>
    <xf numFmtId="0" fontId="13" fillId="0" borderId="5" xfId="3" applyFont="1" applyFill="1" applyBorder="1" applyAlignment="1">
      <alignment horizontal="left" vertical="center"/>
    </xf>
    <xf numFmtId="0" fontId="13" fillId="0" borderId="4" xfId="3" applyFont="1" applyFill="1" applyBorder="1" applyAlignment="1">
      <alignment horizontal="left" vertical="center"/>
    </xf>
    <xf numFmtId="0" fontId="13" fillId="0" borderId="15" xfId="3" applyFont="1" applyFill="1" applyBorder="1" applyAlignment="1">
      <alignment horizontal="left" vertical="center"/>
    </xf>
    <xf numFmtId="0" fontId="13" fillId="0" borderId="23" xfId="3" applyFont="1" applyFill="1" applyBorder="1" applyAlignment="1">
      <alignment horizontal="left" vertical="center"/>
    </xf>
    <xf numFmtId="0" fontId="13" fillId="0" borderId="22" xfId="3" applyFont="1" applyFill="1" applyBorder="1" applyAlignment="1">
      <alignment horizontal="left" vertical="center"/>
    </xf>
    <xf numFmtId="0" fontId="13" fillId="0" borderId="6" xfId="3" applyFont="1" applyFill="1" applyBorder="1" applyAlignment="1">
      <alignment horizontal="center" vertical="center" wrapText="1"/>
    </xf>
    <xf numFmtId="0" fontId="13" fillId="0" borderId="3" xfId="3" applyFont="1" applyFill="1" applyBorder="1" applyAlignment="1">
      <alignment horizontal="center" vertical="center" wrapText="1"/>
    </xf>
    <xf numFmtId="178" fontId="48" fillId="0" borderId="43" xfId="3" applyNumberFormat="1" applyFont="1" applyFill="1" applyBorder="1" applyAlignment="1">
      <alignment horizontal="center" vertical="center"/>
    </xf>
    <xf numFmtId="178" fontId="48" fillId="0" borderId="39" xfId="3" applyNumberFormat="1" applyFont="1" applyFill="1" applyBorder="1" applyAlignment="1">
      <alignment horizontal="center" vertical="center"/>
    </xf>
    <xf numFmtId="178" fontId="48" fillId="0" borderId="47" xfId="3" applyNumberFormat="1" applyFont="1" applyFill="1" applyBorder="1" applyAlignment="1">
      <alignment horizontal="center" vertical="center"/>
    </xf>
    <xf numFmtId="177" fontId="48" fillId="0" borderId="39" xfId="3" applyNumberFormat="1" applyFont="1" applyFill="1" applyBorder="1" applyAlignment="1">
      <alignment horizontal="center" vertical="center"/>
    </xf>
    <xf numFmtId="177" fontId="48" fillId="0" borderId="47" xfId="3" applyNumberFormat="1" applyFont="1" applyFill="1" applyBorder="1" applyAlignment="1">
      <alignment horizontal="center" vertical="center"/>
    </xf>
    <xf numFmtId="56" fontId="48" fillId="0" borderId="11" xfId="3" applyNumberFormat="1" applyFont="1" applyFill="1" applyBorder="1" applyAlignment="1">
      <alignment horizontal="center" vertical="center"/>
    </xf>
    <xf numFmtId="0" fontId="10" fillId="0" borderId="9" xfId="3" applyFont="1" applyFill="1" applyBorder="1" applyAlignment="1">
      <alignment horizontal="center" vertical="center"/>
    </xf>
    <xf numFmtId="0" fontId="10" fillId="0" borderId="8" xfId="3" applyFont="1" applyFill="1" applyBorder="1" applyAlignment="1">
      <alignment horizontal="center" vertical="center"/>
    </xf>
    <xf numFmtId="20" fontId="48" fillId="0" borderId="12" xfId="3" applyNumberFormat="1" applyFont="1" applyFill="1" applyBorder="1" applyAlignment="1">
      <alignment horizontal="center" vertical="center" shrinkToFit="1"/>
    </xf>
    <xf numFmtId="0" fontId="48" fillId="0" borderId="8" xfId="3" applyFont="1" applyFill="1" applyBorder="1" applyAlignment="1">
      <alignment horizontal="center" vertical="center" shrinkToFit="1"/>
    </xf>
    <xf numFmtId="0" fontId="13" fillId="0" borderId="25" xfId="3" applyFont="1" applyFill="1" applyBorder="1" applyAlignment="1">
      <alignment vertical="center" textRotation="255" wrapText="1"/>
    </xf>
    <xf numFmtId="0" fontId="13" fillId="0" borderId="6" xfId="3" applyFont="1" applyFill="1" applyBorder="1" applyAlignment="1">
      <alignment vertical="center" textRotation="255" wrapText="1"/>
    </xf>
    <xf numFmtId="0" fontId="13" fillId="0" borderId="3" xfId="3" applyFont="1" applyFill="1" applyBorder="1" applyAlignment="1">
      <alignment vertical="center" textRotation="255" wrapText="1"/>
    </xf>
    <xf numFmtId="0" fontId="13" fillId="0" borderId="36" xfId="3" applyFont="1" applyFill="1" applyBorder="1" applyAlignment="1">
      <alignment horizontal="distributed" vertical="center"/>
    </xf>
    <xf numFmtId="0" fontId="13" fillId="0" borderId="35" xfId="3" applyFont="1" applyFill="1" applyBorder="1" applyAlignment="1">
      <alignment horizontal="distributed" vertical="center"/>
    </xf>
    <xf numFmtId="0" fontId="13" fillId="0" borderId="34" xfId="3" applyFont="1" applyFill="1" applyBorder="1" applyAlignment="1">
      <alignment horizontal="distributed" vertical="center"/>
    </xf>
    <xf numFmtId="0" fontId="13" fillId="0" borderId="15" xfId="3" applyFont="1" applyFill="1" applyBorder="1" applyAlignment="1">
      <alignment horizontal="distributed" vertical="center"/>
    </xf>
    <xf numFmtId="0" fontId="13" fillId="0" borderId="23" xfId="3" applyFont="1" applyFill="1" applyBorder="1" applyAlignment="1">
      <alignment horizontal="distributed" vertical="center"/>
    </xf>
    <xf numFmtId="0" fontId="13" fillId="0" borderId="22" xfId="3" applyFont="1" applyFill="1" applyBorder="1" applyAlignment="1">
      <alignment horizontal="distributed" vertical="center"/>
    </xf>
    <xf numFmtId="0" fontId="13" fillId="0" borderId="11" xfId="3" applyFont="1" applyFill="1" applyBorder="1" applyAlignment="1">
      <alignment horizontal="distributed" vertical="center"/>
    </xf>
    <xf numFmtId="0" fontId="13" fillId="0" borderId="5" xfId="3" applyFont="1" applyFill="1" applyBorder="1" applyAlignment="1">
      <alignment horizontal="distributed" vertical="center"/>
    </xf>
    <xf numFmtId="0" fontId="13" fillId="0" borderId="4" xfId="3" applyFont="1" applyFill="1" applyBorder="1" applyAlignment="1">
      <alignment horizontal="distributed" vertical="center"/>
    </xf>
    <xf numFmtId="0" fontId="45" fillId="0" borderId="11" xfId="3" applyFont="1" applyFill="1" applyBorder="1" applyAlignment="1">
      <alignment vertical="center"/>
    </xf>
    <xf numFmtId="0" fontId="45" fillId="0" borderId="5" xfId="3" applyFont="1" applyFill="1" applyBorder="1" applyAlignment="1">
      <alignment vertical="center"/>
    </xf>
    <xf numFmtId="0" fontId="45" fillId="0" borderId="23" xfId="3" applyFont="1" applyFill="1" applyBorder="1" applyAlignment="1">
      <alignment horizontal="right" vertical="center"/>
    </xf>
    <xf numFmtId="0" fontId="45" fillId="0" borderId="17" xfId="3" applyFont="1" applyFill="1" applyBorder="1" applyAlignment="1">
      <alignment vertical="center"/>
    </xf>
    <xf numFmtId="0" fontId="45" fillId="0" borderId="0" xfId="3" applyFont="1" applyFill="1" applyBorder="1" applyAlignment="1">
      <alignment vertical="center"/>
    </xf>
    <xf numFmtId="0" fontId="13" fillId="0" borderId="10" xfId="3" applyFont="1" applyFill="1" applyBorder="1" applyAlignment="1">
      <alignment horizontal="distributed" vertical="center"/>
    </xf>
    <xf numFmtId="0" fontId="13" fillId="0" borderId="0" xfId="3" applyFont="1" applyFill="1" applyBorder="1" applyAlignment="1">
      <alignment horizontal="distributed" vertical="center"/>
    </xf>
    <xf numFmtId="0" fontId="13" fillId="0" borderId="18" xfId="3" applyFont="1" applyFill="1" applyBorder="1" applyAlignment="1">
      <alignment horizontal="distributed" vertical="center"/>
    </xf>
    <xf numFmtId="0" fontId="13" fillId="0" borderId="0" xfId="3" applyFont="1" applyFill="1" applyBorder="1" applyAlignment="1">
      <alignment vertical="center"/>
    </xf>
    <xf numFmtId="0" fontId="13" fillId="0" borderId="18" xfId="3" applyFont="1" applyFill="1" applyBorder="1" applyAlignment="1">
      <alignment vertical="center"/>
    </xf>
    <xf numFmtId="0" fontId="11" fillId="0" borderId="0" xfId="3" applyFont="1" applyFill="1" applyBorder="1" applyAlignment="1">
      <alignment horizontal="center" vertical="center"/>
    </xf>
    <xf numFmtId="0" fontId="11" fillId="0" borderId="0" xfId="3" applyFont="1" applyFill="1" applyAlignment="1">
      <alignment horizontal="center" vertical="center"/>
    </xf>
    <xf numFmtId="0" fontId="13" fillId="0" borderId="10" xfId="3" applyFont="1" applyFill="1" applyBorder="1" applyAlignment="1">
      <alignment horizontal="right" vertical="center"/>
    </xf>
    <xf numFmtId="0" fontId="13" fillId="0" borderId="2" xfId="3" applyFont="1" applyFill="1" applyBorder="1" applyAlignment="1">
      <alignment vertical="center"/>
    </xf>
    <xf numFmtId="0" fontId="13" fillId="0" borderId="1" xfId="3" applyFont="1" applyFill="1" applyBorder="1" applyAlignment="1">
      <alignment vertical="center"/>
    </xf>
    <xf numFmtId="0" fontId="45" fillId="0" borderId="0" xfId="3" applyFont="1" applyFill="1" applyBorder="1" applyAlignment="1">
      <alignment horizontal="right" vertical="center"/>
    </xf>
    <xf numFmtId="0" fontId="45" fillId="0" borderId="44" xfId="3" applyFont="1" applyFill="1" applyBorder="1" applyAlignment="1">
      <alignment horizontal="center" vertical="center"/>
    </xf>
    <xf numFmtId="0" fontId="49" fillId="0" borderId="11" xfId="3" applyFont="1" applyFill="1" applyBorder="1" applyAlignment="1">
      <alignment horizontal="center" vertical="center"/>
    </xf>
    <xf numFmtId="0" fontId="49" fillId="0" borderId="5" xfId="3" applyFont="1" applyFill="1" applyBorder="1" applyAlignment="1">
      <alignment horizontal="center" vertical="center"/>
    </xf>
    <xf numFmtId="0" fontId="49" fillId="0" borderId="4" xfId="3" applyFont="1" applyFill="1" applyBorder="1" applyAlignment="1">
      <alignment horizontal="center" vertical="center"/>
    </xf>
    <xf numFmtId="0" fontId="49" fillId="0" borderId="17" xfId="3" applyFont="1" applyFill="1" applyBorder="1" applyAlignment="1">
      <alignment horizontal="center" vertical="center"/>
    </xf>
    <xf numFmtId="0" fontId="49" fillId="0" borderId="0" xfId="3" applyFont="1" applyFill="1" applyBorder="1" applyAlignment="1">
      <alignment horizontal="center" vertical="center"/>
    </xf>
    <xf numFmtId="0" fontId="49" fillId="0" borderId="18" xfId="3" applyFont="1" applyFill="1" applyBorder="1" applyAlignment="1">
      <alignment horizontal="center" vertical="center"/>
    </xf>
    <xf numFmtId="0" fontId="13" fillId="0" borderId="2" xfId="3" applyFont="1" applyFill="1" applyBorder="1" applyAlignment="1">
      <alignment horizontal="right" vertical="center"/>
    </xf>
    <xf numFmtId="0" fontId="13" fillId="0" borderId="1" xfId="3" applyFont="1" applyFill="1" applyBorder="1" applyAlignment="1">
      <alignment horizontal="right" vertical="center"/>
    </xf>
    <xf numFmtId="14" fontId="10" fillId="0" borderId="2" xfId="3" applyNumberFormat="1" applyFont="1" applyFill="1" applyBorder="1" applyAlignment="1">
      <alignment horizontal="right" vertical="center"/>
    </xf>
    <xf numFmtId="0" fontId="45" fillId="0" borderId="33" xfId="3" applyFont="1" applyFill="1" applyBorder="1" applyAlignment="1">
      <alignment horizontal="left" vertical="center"/>
    </xf>
    <xf numFmtId="0" fontId="45" fillId="0" borderId="29" xfId="3" applyFont="1" applyFill="1" applyBorder="1" applyAlignment="1">
      <alignment horizontal="left" vertical="center"/>
    </xf>
    <xf numFmtId="0" fontId="45" fillId="0" borderId="28" xfId="3" applyFont="1" applyFill="1" applyBorder="1" applyAlignment="1">
      <alignment horizontal="left" vertical="center"/>
    </xf>
    <xf numFmtId="0" fontId="13" fillId="0" borderId="25" xfId="3" applyFont="1" applyFill="1" applyBorder="1" applyAlignment="1">
      <alignment vertical="center" wrapText="1"/>
    </xf>
    <xf numFmtId="0" fontId="13" fillId="0" borderId="6" xfId="3" applyFont="1" applyFill="1" applyBorder="1" applyAlignment="1">
      <alignment vertical="center"/>
    </xf>
    <xf numFmtId="0" fontId="13" fillId="0" borderId="3" xfId="3" applyFont="1" applyFill="1" applyBorder="1" applyAlignment="1">
      <alignment vertical="center"/>
    </xf>
    <xf numFmtId="0" fontId="42" fillId="0" borderId="5" xfId="3" applyFont="1" applyFill="1" applyBorder="1" applyAlignment="1">
      <alignment vertical="center"/>
    </xf>
    <xf numFmtId="0" fontId="42" fillId="0" borderId="4" xfId="3" applyFont="1" applyFill="1" applyBorder="1" applyAlignment="1">
      <alignment vertical="center"/>
    </xf>
    <xf numFmtId="0" fontId="13" fillId="0" borderId="36" xfId="3" applyFont="1" applyFill="1" applyBorder="1" applyAlignment="1">
      <alignment vertical="center" shrinkToFit="1"/>
    </xf>
    <xf numFmtId="0" fontId="13" fillId="0" borderId="35" xfId="3" applyFont="1" applyFill="1" applyBorder="1" applyAlignment="1">
      <alignment vertical="center"/>
    </xf>
    <xf numFmtId="0" fontId="13" fillId="0" borderId="5" xfId="3" applyFont="1" applyFill="1" applyBorder="1" applyAlignment="1">
      <alignment vertical="center"/>
    </xf>
    <xf numFmtId="0" fontId="13" fillId="0" borderId="4" xfId="3" applyFont="1" applyFill="1" applyBorder="1" applyAlignment="1">
      <alignment vertical="center"/>
    </xf>
    <xf numFmtId="0" fontId="45" fillId="0" borderId="11" xfId="3" applyFont="1" applyFill="1" applyBorder="1" applyAlignment="1">
      <alignment horizontal="right" vertical="center"/>
    </xf>
    <xf numFmtId="0" fontId="42" fillId="0" borderId="5" xfId="3" applyFont="1" applyFill="1" applyBorder="1" applyAlignment="1">
      <alignment horizontal="right" vertical="center"/>
    </xf>
    <xf numFmtId="0" fontId="45" fillId="0" borderId="10" xfId="3" applyFont="1" applyFill="1" applyBorder="1" applyAlignment="1">
      <alignment horizontal="left" vertical="center"/>
    </xf>
    <xf numFmtId="0" fontId="45" fillId="0" borderId="2" xfId="3" applyFont="1" applyFill="1" applyBorder="1" applyAlignment="1">
      <alignment horizontal="left" vertical="center"/>
    </xf>
    <xf numFmtId="0" fontId="45" fillId="0" borderId="1" xfId="3" applyFont="1" applyFill="1" applyBorder="1" applyAlignment="1">
      <alignment horizontal="left" vertical="center"/>
    </xf>
    <xf numFmtId="0" fontId="13" fillId="0" borderId="10" xfId="3" applyFont="1" applyFill="1" applyBorder="1" applyAlignment="1">
      <alignment horizontal="left" vertical="center"/>
    </xf>
    <xf numFmtId="0" fontId="13" fillId="0" borderId="2" xfId="3" applyFont="1" applyFill="1" applyBorder="1" applyAlignment="1">
      <alignment horizontal="left" vertical="center"/>
    </xf>
    <xf numFmtId="0" fontId="13" fillId="0" borderId="1" xfId="3" applyFont="1" applyFill="1" applyBorder="1" applyAlignment="1">
      <alignment horizontal="left" vertical="center"/>
    </xf>
    <xf numFmtId="0" fontId="15" fillId="0" borderId="6" xfId="3" applyFont="1" applyFill="1" applyBorder="1" applyAlignment="1">
      <alignment vertical="center" textRotation="255" wrapText="1"/>
    </xf>
    <xf numFmtId="0" fontId="15" fillId="0" borderId="3" xfId="3" applyFont="1" applyFill="1" applyBorder="1" applyAlignment="1">
      <alignment vertical="center" textRotation="255" wrapText="1"/>
    </xf>
    <xf numFmtId="0" fontId="48" fillId="0" borderId="9" xfId="3" applyFont="1" applyFill="1" applyBorder="1" applyAlignment="1">
      <alignment horizontal="right" vertical="center"/>
    </xf>
    <xf numFmtId="0" fontId="48" fillId="0" borderId="8" xfId="3" applyFont="1" applyFill="1" applyBorder="1" applyAlignment="1">
      <alignment horizontal="right" vertical="center"/>
    </xf>
    <xf numFmtId="0" fontId="45" fillId="0" borderId="27" xfId="3" applyFont="1" applyFill="1" applyBorder="1" applyAlignment="1">
      <alignment horizontal="right" vertical="center"/>
    </xf>
    <xf numFmtId="0" fontId="13" fillId="0" borderId="34" xfId="3" applyFont="1" applyFill="1" applyBorder="1" applyAlignment="1">
      <alignment horizontal="center" vertical="center"/>
    </xf>
    <xf numFmtId="38" fontId="45" fillId="0" borderId="11" xfId="3" applyNumberFormat="1" applyFont="1" applyFill="1" applyBorder="1" applyAlignment="1">
      <alignment vertical="center"/>
    </xf>
    <xf numFmtId="0" fontId="45" fillId="0" borderId="54" xfId="3" applyFont="1" applyFill="1" applyBorder="1" applyAlignment="1">
      <alignment horizontal="right" vertical="center"/>
    </xf>
    <xf numFmtId="0" fontId="42" fillId="0" borderId="29" xfId="3" applyFont="1" applyFill="1" applyBorder="1" applyAlignment="1">
      <alignment horizontal="right" vertical="center"/>
    </xf>
    <xf numFmtId="0" fontId="45" fillId="0" borderId="52" xfId="3" applyFont="1" applyFill="1" applyBorder="1" applyAlignment="1">
      <alignment horizontal="right" vertical="center"/>
    </xf>
    <xf numFmtId="0" fontId="42" fillId="0" borderId="32" xfId="3" applyFont="1" applyFill="1" applyBorder="1" applyAlignment="1">
      <alignment horizontal="right" vertical="center"/>
    </xf>
    <xf numFmtId="0" fontId="45" fillId="0" borderId="12" xfId="3" applyFont="1" applyFill="1" applyBorder="1" applyAlignment="1">
      <alignment horizontal="right" vertical="center"/>
    </xf>
    <xf numFmtId="0" fontId="42" fillId="0" borderId="8" xfId="3" applyFont="1" applyFill="1" applyBorder="1" applyAlignment="1">
      <alignment horizontal="right" vertical="center"/>
    </xf>
    <xf numFmtId="0" fontId="13" fillId="0" borderId="33" xfId="3" applyFont="1" applyFill="1" applyBorder="1" applyAlignment="1">
      <alignment horizontal="distributed" vertical="center"/>
    </xf>
    <xf numFmtId="0" fontId="13" fillId="0" borderId="29" xfId="3" applyFont="1" applyFill="1" applyBorder="1" applyAlignment="1">
      <alignment horizontal="distributed" vertical="center"/>
    </xf>
    <xf numFmtId="0" fontId="13" fillId="0" borderId="28" xfId="3" applyFont="1" applyFill="1" applyBorder="1" applyAlignment="1">
      <alignment horizontal="distributed" vertical="center"/>
    </xf>
    <xf numFmtId="0" fontId="13" fillId="0" borderId="21" xfId="3" applyFont="1" applyFill="1" applyBorder="1" applyAlignment="1">
      <alignment horizontal="distributed" vertical="center"/>
    </xf>
    <xf numFmtId="0" fontId="13" fillId="0" borderId="32" xfId="3" applyFont="1" applyFill="1" applyBorder="1" applyAlignment="1">
      <alignment horizontal="distributed" vertical="center"/>
    </xf>
    <xf numFmtId="0" fontId="13" fillId="0" borderId="31" xfId="3" applyFont="1" applyFill="1" applyBorder="1" applyAlignment="1">
      <alignment horizontal="distributed" vertical="center"/>
    </xf>
    <xf numFmtId="0" fontId="45" fillId="0" borderId="34" xfId="3" applyFont="1" applyFill="1" applyBorder="1" applyAlignment="1">
      <alignment horizontal="center" vertical="center"/>
    </xf>
    <xf numFmtId="0" fontId="20" fillId="0" borderId="11" xfId="3" applyFont="1" applyFill="1" applyBorder="1" applyAlignment="1">
      <alignment vertical="center" shrinkToFit="1"/>
    </xf>
    <xf numFmtId="0" fontId="20" fillId="0" borderId="5" xfId="3" applyFont="1" applyFill="1" applyBorder="1" applyAlignment="1">
      <alignment vertical="center" shrinkToFit="1"/>
    </xf>
    <xf numFmtId="0" fontId="20" fillId="0" borderId="4" xfId="3" applyFont="1" applyFill="1" applyBorder="1" applyAlignment="1">
      <alignment vertical="center" shrinkToFit="1"/>
    </xf>
    <xf numFmtId="0" fontId="13" fillId="0" borderId="2" xfId="3" applyFont="1" applyFill="1" applyBorder="1" applyAlignment="1">
      <alignment horizontal="distributed" vertical="center"/>
    </xf>
    <xf numFmtId="0" fontId="13" fillId="0" borderId="1" xfId="3" applyFont="1" applyFill="1" applyBorder="1" applyAlignment="1">
      <alignment horizontal="distributed" vertical="center"/>
    </xf>
    <xf numFmtId="38" fontId="45" fillId="0" borderId="10" xfId="3" applyNumberFormat="1" applyFont="1" applyFill="1" applyBorder="1" applyAlignment="1">
      <alignment horizontal="center" vertical="center"/>
    </xf>
    <xf numFmtId="0" fontId="45" fillId="0" borderId="2" xfId="3" applyFont="1" applyFill="1" applyBorder="1" applyAlignment="1">
      <alignment horizontal="center" vertical="center"/>
    </xf>
    <xf numFmtId="0" fontId="45" fillId="0" borderId="17" xfId="3" applyFont="1" applyFill="1" applyBorder="1" applyAlignment="1">
      <alignment horizontal="right" vertical="center"/>
    </xf>
    <xf numFmtId="0" fontId="42" fillId="0" borderId="0" xfId="3" applyFont="1" applyFill="1" applyBorder="1" applyAlignment="1">
      <alignment horizontal="right" vertical="center"/>
    </xf>
    <xf numFmtId="0" fontId="15" fillId="0" borderId="5" xfId="3" applyFont="1" applyFill="1" applyBorder="1" applyAlignment="1">
      <alignment vertical="center"/>
    </xf>
    <xf numFmtId="0" fontId="15" fillId="0" borderId="4" xfId="3" applyFont="1" applyFill="1" applyBorder="1" applyAlignment="1">
      <alignment vertical="center"/>
    </xf>
    <xf numFmtId="0" fontId="15" fillId="0" borderId="5" xfId="3" applyFont="1" applyFill="1" applyBorder="1" applyAlignment="1">
      <alignment horizontal="center" vertical="center"/>
    </xf>
    <xf numFmtId="0" fontId="15" fillId="0" borderId="4" xfId="3" applyFont="1" applyFill="1" applyBorder="1" applyAlignment="1">
      <alignment horizontal="center" vertical="center"/>
    </xf>
    <xf numFmtId="0" fontId="15" fillId="0" borderId="10" xfId="3" applyFont="1" applyFill="1" applyBorder="1" applyAlignment="1">
      <alignment horizontal="center" vertical="center"/>
    </xf>
    <xf numFmtId="0" fontId="15" fillId="0" borderId="2" xfId="3" applyFont="1" applyFill="1" applyBorder="1" applyAlignment="1">
      <alignment horizontal="center" vertical="center"/>
    </xf>
    <xf numFmtId="0" fontId="15" fillId="0" borderId="1" xfId="3" applyFont="1" applyFill="1" applyBorder="1" applyAlignment="1">
      <alignment horizontal="center" vertical="center"/>
    </xf>
    <xf numFmtId="0" fontId="13" fillId="0" borderId="17" xfId="3" applyFont="1" applyFill="1" applyBorder="1" applyAlignment="1">
      <alignment horizontal="center" vertical="center"/>
    </xf>
    <xf numFmtId="0" fontId="15" fillId="0" borderId="0" xfId="3" applyFont="1" applyFill="1" applyBorder="1" applyAlignment="1">
      <alignment horizontal="center" vertical="center"/>
    </xf>
    <xf numFmtId="0" fontId="13" fillId="0" borderId="8" xfId="3" applyFont="1" applyFill="1" applyBorder="1" applyAlignment="1">
      <alignment vertical="center"/>
    </xf>
    <xf numFmtId="0" fontId="45" fillId="0" borderId="8" xfId="3" applyFont="1" applyFill="1" applyBorder="1" applyAlignment="1">
      <alignment vertical="center"/>
    </xf>
    <xf numFmtId="0" fontId="13" fillId="0" borderId="25"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42" fillId="0" borderId="18" xfId="3" applyFont="1" applyFill="1" applyBorder="1" applyAlignment="1">
      <alignment vertical="center"/>
    </xf>
    <xf numFmtId="0" fontId="13" fillId="0" borderId="26" xfId="3" applyFont="1" applyFill="1" applyBorder="1" applyAlignment="1">
      <alignment vertical="center"/>
    </xf>
    <xf numFmtId="0" fontId="15" fillId="0" borderId="25" xfId="3" applyFont="1" applyFill="1" applyBorder="1" applyAlignment="1">
      <alignment vertical="center"/>
    </xf>
    <xf numFmtId="0" fontId="13" fillId="0" borderId="14" xfId="3" applyFont="1" applyFill="1" applyBorder="1" applyAlignment="1">
      <alignment vertical="center"/>
    </xf>
    <xf numFmtId="0" fontId="15" fillId="0" borderId="13" xfId="3" applyFont="1" applyFill="1" applyBorder="1" applyAlignment="1">
      <alignment vertical="center"/>
    </xf>
    <xf numFmtId="0" fontId="13" fillId="0" borderId="11" xfId="3" applyFont="1" applyFill="1" applyBorder="1" applyAlignment="1">
      <alignment vertical="center"/>
    </xf>
    <xf numFmtId="0" fontId="15" fillId="0" borderId="17" xfId="3" applyFont="1" applyFill="1" applyBorder="1" applyAlignment="1">
      <alignment vertical="center"/>
    </xf>
    <xf numFmtId="0" fontId="15" fillId="0" borderId="18" xfId="3" applyFont="1" applyFill="1" applyBorder="1" applyAlignment="1">
      <alignment vertical="center"/>
    </xf>
    <xf numFmtId="0" fontId="15" fillId="0" borderId="4" xfId="3" applyFont="1" applyFill="1" applyBorder="1" applyAlignment="1">
      <alignment horizontal="distributed" vertical="center"/>
    </xf>
    <xf numFmtId="0" fontId="15" fillId="0" borderId="22" xfId="3" applyFont="1" applyFill="1" applyBorder="1" applyAlignment="1">
      <alignment horizontal="distributed" vertical="center"/>
    </xf>
    <xf numFmtId="0" fontId="13" fillId="0" borderId="9" xfId="3" applyFont="1" applyFill="1" applyBorder="1" applyAlignment="1">
      <alignment horizontal="center" vertical="center"/>
    </xf>
    <xf numFmtId="0" fontId="15" fillId="0" borderId="8" xfId="3" applyFont="1" applyFill="1" applyBorder="1" applyAlignment="1">
      <alignment horizontal="center" vertical="center"/>
    </xf>
    <xf numFmtId="0" fontId="10" fillId="0" borderId="30" xfId="3" applyFont="1" applyFill="1" applyBorder="1" applyAlignment="1">
      <alignment horizontal="center" vertical="center" wrapText="1"/>
    </xf>
    <xf numFmtId="0" fontId="10" fillId="0" borderId="3" xfId="3" applyFont="1" applyFill="1" applyBorder="1" applyAlignment="1">
      <alignment horizontal="center" vertical="center"/>
    </xf>
    <xf numFmtId="0" fontId="15" fillId="0" borderId="1" xfId="3" applyFont="1" applyFill="1" applyBorder="1" applyAlignment="1">
      <alignment horizontal="distributed" vertical="center"/>
    </xf>
    <xf numFmtId="0" fontId="13" fillId="0" borderId="35" xfId="3" applyFont="1" applyFill="1" applyBorder="1" applyAlignment="1">
      <alignment horizontal="center" vertical="center" shrinkToFit="1"/>
    </xf>
    <xf numFmtId="0" fontId="45" fillId="0" borderId="4" xfId="3" applyFont="1" applyFill="1" applyBorder="1" applyAlignment="1">
      <alignment vertical="center"/>
    </xf>
    <xf numFmtId="38" fontId="45" fillId="0" borderId="33" xfId="3" applyNumberFormat="1" applyFont="1" applyFill="1" applyBorder="1" applyAlignment="1">
      <alignment vertical="center"/>
    </xf>
    <xf numFmtId="0" fontId="45" fillId="0" borderId="21" xfId="3" applyFont="1" applyFill="1" applyBorder="1" applyAlignment="1">
      <alignment vertical="center"/>
    </xf>
    <xf numFmtId="0" fontId="45" fillId="0" borderId="32" xfId="3" applyFont="1" applyFill="1" applyBorder="1" applyAlignment="1">
      <alignment vertical="center"/>
    </xf>
    <xf numFmtId="0" fontId="13" fillId="0" borderId="11" xfId="3" applyFont="1" applyFill="1" applyBorder="1" applyAlignment="1">
      <alignment horizontal="center" vertical="center" shrinkToFit="1"/>
    </xf>
    <xf numFmtId="0" fontId="13" fillId="0" borderId="5" xfId="3" applyFont="1" applyFill="1" applyBorder="1" applyAlignment="1">
      <alignment horizontal="center" vertical="center" shrinkToFit="1"/>
    </xf>
    <xf numFmtId="0" fontId="13" fillId="0" borderId="10" xfId="3" applyFont="1" applyFill="1" applyBorder="1" applyAlignment="1">
      <alignment horizontal="center" vertical="center" shrinkToFit="1"/>
    </xf>
    <xf numFmtId="0" fontId="13" fillId="0" borderId="2" xfId="3" applyFont="1" applyFill="1" applyBorder="1" applyAlignment="1">
      <alignment horizontal="center" vertical="center" shrinkToFit="1"/>
    </xf>
    <xf numFmtId="0" fontId="42" fillId="0" borderId="5" xfId="3" applyFont="1" applyFill="1" applyBorder="1" applyAlignment="1">
      <alignment horizontal="center" vertical="center"/>
    </xf>
    <xf numFmtId="0" fontId="42" fillId="0" borderId="4" xfId="3" applyFont="1" applyFill="1" applyBorder="1" applyAlignment="1">
      <alignment horizontal="center" vertical="center"/>
    </xf>
    <xf numFmtId="0" fontId="42" fillId="0" borderId="2" xfId="3" applyFont="1" applyFill="1" applyBorder="1" applyAlignment="1">
      <alignment horizontal="center" vertical="center"/>
    </xf>
    <xf numFmtId="0" fontId="42" fillId="0" borderId="1" xfId="3" applyFont="1" applyFill="1" applyBorder="1" applyAlignment="1">
      <alignment horizontal="center" vertical="center"/>
    </xf>
    <xf numFmtId="184" fontId="45" fillId="0" borderId="33" xfId="3" applyNumberFormat="1" applyFont="1" applyFill="1" applyBorder="1" applyAlignment="1">
      <alignment horizontal="center" vertical="center"/>
    </xf>
    <xf numFmtId="184" fontId="42" fillId="0" borderId="29" xfId="3" applyNumberFormat="1" applyFont="1" applyFill="1" applyBorder="1" applyAlignment="1">
      <alignment horizontal="center" vertical="center"/>
    </xf>
    <xf numFmtId="184" fontId="42" fillId="0" borderId="28" xfId="3" applyNumberFormat="1" applyFont="1" applyFill="1" applyBorder="1" applyAlignment="1">
      <alignment horizontal="center" vertical="center"/>
    </xf>
    <xf numFmtId="184" fontId="42" fillId="0" borderId="10" xfId="3" applyNumberFormat="1" applyFont="1" applyFill="1" applyBorder="1" applyAlignment="1">
      <alignment horizontal="center" vertical="center"/>
    </xf>
    <xf numFmtId="184" fontId="42" fillId="0" borderId="2" xfId="3" applyNumberFormat="1" applyFont="1" applyFill="1" applyBorder="1" applyAlignment="1">
      <alignment horizontal="center" vertical="center"/>
    </xf>
    <xf numFmtId="184" fontId="42" fillId="0" borderId="1" xfId="3" applyNumberFormat="1" applyFont="1" applyFill="1" applyBorder="1" applyAlignment="1">
      <alignment horizontal="center" vertical="center"/>
    </xf>
    <xf numFmtId="0" fontId="13" fillId="0" borderId="40" xfId="3" applyFont="1" applyFill="1" applyBorder="1" applyAlignment="1">
      <alignment horizontal="right" vertical="center"/>
    </xf>
    <xf numFmtId="0" fontId="13" fillId="0" borderId="39" xfId="3" applyFont="1" applyFill="1" applyBorder="1" applyAlignment="1">
      <alignment horizontal="right" vertical="center"/>
    </xf>
    <xf numFmtId="0" fontId="13" fillId="0" borderId="15" xfId="3" applyFont="1" applyFill="1" applyBorder="1" applyAlignment="1">
      <alignment horizontal="right" vertical="center"/>
    </xf>
    <xf numFmtId="0" fontId="13" fillId="0" borderId="23" xfId="3" applyFont="1" applyFill="1" applyBorder="1" applyAlignment="1">
      <alignment horizontal="right" vertical="center"/>
    </xf>
    <xf numFmtId="0" fontId="13" fillId="0" borderId="9" xfId="3" applyFont="1" applyFill="1" applyBorder="1" applyAlignment="1">
      <alignment horizontal="right" vertical="center"/>
    </xf>
    <xf numFmtId="0" fontId="13" fillId="0" borderId="8" xfId="3" applyFont="1" applyFill="1" applyBorder="1" applyAlignment="1">
      <alignment horizontal="right" vertical="center"/>
    </xf>
    <xf numFmtId="0" fontId="45" fillId="0" borderId="31" xfId="3" applyFont="1" applyFill="1" applyBorder="1" applyAlignment="1">
      <alignment vertical="center"/>
    </xf>
    <xf numFmtId="0" fontId="15" fillId="0" borderId="35" xfId="3" applyFont="1" applyFill="1" applyBorder="1" applyAlignment="1">
      <alignment vertical="center"/>
    </xf>
    <xf numFmtId="0" fontId="13" fillId="0" borderId="29" xfId="3" applyFont="1" applyFill="1" applyBorder="1" applyAlignment="1">
      <alignment horizontal="center" vertical="center"/>
    </xf>
    <xf numFmtId="0" fontId="13" fillId="0" borderId="32" xfId="3" applyFont="1" applyFill="1" applyBorder="1" applyAlignment="1">
      <alignment horizontal="center" vertical="center"/>
    </xf>
    <xf numFmtId="0" fontId="45" fillId="0" borderId="2" xfId="3" applyFont="1" applyFill="1" applyBorder="1" applyAlignment="1">
      <alignment horizontal="right" vertical="center"/>
    </xf>
    <xf numFmtId="0" fontId="42" fillId="0" borderId="7" xfId="3" applyFont="1" applyFill="1" applyBorder="1" applyAlignment="1">
      <alignment vertical="center"/>
    </xf>
    <xf numFmtId="0" fontId="14" fillId="0" borderId="11"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4" xfId="3" applyFont="1" applyFill="1" applyBorder="1" applyAlignment="1">
      <alignment horizontal="center" vertical="center" wrapText="1"/>
    </xf>
    <xf numFmtId="0" fontId="14" fillId="0" borderId="17"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18" xfId="3" applyFont="1" applyFill="1" applyBorder="1" applyAlignment="1">
      <alignment horizontal="center" vertical="center" wrapText="1"/>
    </xf>
    <xf numFmtId="201" fontId="10" fillId="0" borderId="12" xfId="3" applyNumberFormat="1" applyFont="1" applyFill="1" applyBorder="1" applyAlignment="1">
      <alignment horizontal="right" vertical="center"/>
    </xf>
    <xf numFmtId="201" fontId="10" fillId="0" borderId="8" xfId="3" applyNumberFormat="1" applyFont="1" applyFill="1" applyBorder="1" applyAlignment="1">
      <alignment horizontal="right" vertical="center"/>
    </xf>
    <xf numFmtId="202" fontId="10" fillId="0" borderId="8" xfId="3" applyNumberFormat="1" applyFont="1" applyFill="1" applyBorder="1" applyAlignment="1">
      <alignment horizontal="center" vertical="center"/>
    </xf>
    <xf numFmtId="0" fontId="48" fillId="0" borderId="2" xfId="3" applyFont="1" applyFill="1" applyBorder="1" applyAlignment="1">
      <alignment horizontal="right" vertical="center"/>
    </xf>
    <xf numFmtId="0" fontId="15" fillId="0" borderId="35" xfId="3" applyFont="1" applyFill="1" applyBorder="1" applyAlignment="1">
      <alignment horizontal="center" vertical="center"/>
    </xf>
    <xf numFmtId="0" fontId="42" fillId="0" borderId="0" xfId="3" applyFont="1" applyFill="1" applyBorder="1" applyAlignment="1">
      <alignment vertical="center"/>
    </xf>
    <xf numFmtId="0" fontId="42" fillId="0" borderId="17" xfId="3" applyFont="1" applyFill="1" applyBorder="1" applyAlignment="1">
      <alignment vertical="center"/>
    </xf>
    <xf numFmtId="0" fontId="42" fillId="0" borderId="29" xfId="3" applyFont="1" applyFill="1" applyBorder="1" applyAlignment="1">
      <alignment vertical="center"/>
    </xf>
    <xf numFmtId="0" fontId="42" fillId="0" borderId="28" xfId="3" applyFont="1" applyFill="1" applyBorder="1" applyAlignment="1">
      <alignment vertical="center"/>
    </xf>
    <xf numFmtId="0" fontId="42" fillId="0" borderId="10" xfId="3" applyFont="1" applyFill="1" applyBorder="1" applyAlignment="1">
      <alignment vertical="center"/>
    </xf>
    <xf numFmtId="0" fontId="42" fillId="0" borderId="2" xfId="3" applyFont="1" applyFill="1" applyBorder="1" applyAlignment="1">
      <alignment vertical="center"/>
    </xf>
    <xf numFmtId="0" fontId="42" fillId="0" borderId="1" xfId="3" applyFont="1" applyFill="1" applyBorder="1" applyAlignment="1">
      <alignment vertical="center"/>
    </xf>
    <xf numFmtId="0" fontId="45" fillId="0" borderId="33" xfId="3" applyNumberFormat="1" applyFont="1" applyFill="1" applyBorder="1" applyAlignment="1">
      <alignment horizontal="left" vertical="center"/>
    </xf>
    <xf numFmtId="0" fontId="42" fillId="0" borderId="29" xfId="3" applyNumberFormat="1" applyFont="1" applyFill="1" applyBorder="1" applyAlignment="1">
      <alignment horizontal="left" vertical="center"/>
    </xf>
    <xf numFmtId="0" fontId="42" fillId="0" borderId="28" xfId="3" applyNumberFormat="1" applyFont="1" applyFill="1" applyBorder="1" applyAlignment="1">
      <alignment horizontal="left" vertical="center"/>
    </xf>
    <xf numFmtId="0" fontId="42" fillId="0" borderId="10" xfId="3" applyNumberFormat="1" applyFont="1" applyFill="1" applyBorder="1" applyAlignment="1">
      <alignment horizontal="left" vertical="center"/>
    </xf>
    <xf numFmtId="0" fontId="42" fillId="0" borderId="2" xfId="3" applyNumberFormat="1" applyFont="1" applyFill="1" applyBorder="1" applyAlignment="1">
      <alignment horizontal="left" vertical="center"/>
    </xf>
    <xf numFmtId="0" fontId="42" fillId="0" borderId="1" xfId="3" applyNumberFormat="1" applyFont="1" applyFill="1" applyBorder="1" applyAlignment="1">
      <alignment horizontal="left" vertical="center"/>
    </xf>
    <xf numFmtId="38" fontId="45" fillId="0" borderId="35" xfId="3" applyNumberFormat="1" applyFont="1" applyFill="1" applyBorder="1" applyAlignment="1">
      <alignment horizontal="left" vertical="center" shrinkToFit="1"/>
    </xf>
    <xf numFmtId="0" fontId="45" fillId="0" borderId="35" xfId="3" applyFont="1" applyFill="1" applyBorder="1" applyAlignment="1">
      <alignment horizontal="left" vertical="center" shrinkToFit="1"/>
    </xf>
    <xf numFmtId="0" fontId="13" fillId="0" borderId="30" xfId="3" applyFont="1" applyFill="1" applyBorder="1" applyAlignment="1">
      <alignment horizontal="center" vertical="center" wrapText="1"/>
    </xf>
    <xf numFmtId="0" fontId="13" fillId="0" borderId="19" xfId="3" applyFont="1" applyFill="1" applyBorder="1" applyAlignment="1">
      <alignment horizontal="center" vertical="center"/>
    </xf>
    <xf numFmtId="0" fontId="13" fillId="0" borderId="14" xfId="3" applyFont="1" applyFill="1" applyBorder="1" applyAlignment="1">
      <alignment horizontal="center" vertical="center"/>
    </xf>
    <xf numFmtId="188" fontId="45" fillId="0" borderId="2" xfId="3" applyNumberFormat="1" applyFont="1" applyFill="1" applyBorder="1" applyAlignment="1">
      <alignment horizontal="center" vertical="center" shrinkToFit="1"/>
    </xf>
    <xf numFmtId="0" fontId="45" fillId="0" borderId="2" xfId="3" applyFont="1" applyFill="1" applyBorder="1" applyAlignment="1">
      <alignment horizontal="left" vertical="center" shrinkToFit="1"/>
    </xf>
    <xf numFmtId="20" fontId="45" fillId="0" borderId="2" xfId="3" applyNumberFormat="1" applyFont="1" applyFill="1" applyBorder="1" applyAlignment="1">
      <alignment horizontal="left" vertical="center"/>
    </xf>
    <xf numFmtId="20" fontId="48" fillId="0" borderId="2" xfId="3" applyNumberFormat="1" applyFont="1" applyFill="1" applyBorder="1" applyAlignment="1">
      <alignment horizontal="right" vertical="center"/>
    </xf>
    <xf numFmtId="0" fontId="13" fillId="0" borderId="12" xfId="3" applyFont="1" applyFill="1" applyBorder="1" applyAlignment="1">
      <alignment horizontal="center" vertical="center"/>
    </xf>
    <xf numFmtId="0" fontId="13" fillId="0" borderId="8" xfId="3" applyFont="1" applyFill="1" applyBorder="1" applyAlignment="1">
      <alignment horizontal="center" vertical="center"/>
    </xf>
    <xf numFmtId="0" fontId="45" fillId="0" borderId="33" xfId="3" applyFont="1" applyFill="1" applyBorder="1" applyAlignment="1">
      <alignment horizontal="left" vertical="center" wrapText="1"/>
    </xf>
    <xf numFmtId="0" fontId="45" fillId="0" borderId="29" xfId="3" applyFont="1" applyFill="1" applyBorder="1" applyAlignment="1">
      <alignment horizontal="left" vertical="center" wrapText="1"/>
    </xf>
    <xf numFmtId="0" fontId="45" fillId="0" borderId="10" xfId="3" applyFont="1" applyFill="1" applyBorder="1" applyAlignment="1">
      <alignment horizontal="left" vertical="center" wrapText="1"/>
    </xf>
    <xf numFmtId="0" fontId="45" fillId="0" borderId="2" xfId="3" applyFont="1" applyFill="1" applyBorder="1" applyAlignment="1">
      <alignment horizontal="left" vertical="center" wrapText="1"/>
    </xf>
    <xf numFmtId="0" fontId="45" fillId="0" borderId="28" xfId="3" applyFont="1" applyFill="1" applyBorder="1" applyAlignment="1">
      <alignment horizontal="left" vertical="center" wrapText="1"/>
    </xf>
    <xf numFmtId="0" fontId="45" fillId="0" borderId="1" xfId="3" applyFont="1" applyFill="1" applyBorder="1" applyAlignment="1">
      <alignment horizontal="left" vertical="center" wrapText="1"/>
    </xf>
    <xf numFmtId="0" fontId="13" fillId="0" borderId="5"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13" fillId="0" borderId="17"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1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1" xfId="3" applyFont="1" applyFill="1" applyBorder="1" applyAlignment="1">
      <alignment horizontal="center" vertical="center" wrapText="1"/>
    </xf>
    <xf numFmtId="0" fontId="45" fillId="0" borderId="10" xfId="3" applyFont="1" applyFill="1" applyBorder="1" applyAlignment="1">
      <alignment horizontal="left" vertical="center" shrinkToFit="1"/>
    </xf>
    <xf numFmtId="0" fontId="42" fillId="0" borderId="12" xfId="3" applyFont="1" applyFill="1" applyBorder="1" applyAlignment="1">
      <alignment horizontal="center" vertical="center"/>
    </xf>
    <xf numFmtId="0" fontId="42" fillId="0" borderId="8" xfId="3" applyFont="1" applyFill="1" applyBorder="1" applyAlignment="1">
      <alignment horizontal="center" vertical="center"/>
    </xf>
    <xf numFmtId="0" fontId="42" fillId="0" borderId="7" xfId="3" applyFont="1" applyFill="1" applyBorder="1" applyAlignment="1">
      <alignment horizontal="center" vertical="center"/>
    </xf>
    <xf numFmtId="0" fontId="48" fillId="0" borderId="29" xfId="3" applyFont="1" applyFill="1" applyBorder="1" applyAlignment="1">
      <alignment horizontal="left" vertical="center"/>
    </xf>
    <xf numFmtId="0" fontId="48" fillId="0" borderId="28" xfId="3" applyFont="1" applyFill="1" applyBorder="1" applyAlignment="1">
      <alignment horizontal="left" vertical="center"/>
    </xf>
    <xf numFmtId="0" fontId="48" fillId="0" borderId="32" xfId="3" applyFont="1" applyFill="1" applyBorder="1" applyAlignment="1">
      <alignment horizontal="left" vertical="center"/>
    </xf>
    <xf numFmtId="0" fontId="48" fillId="0" borderId="31" xfId="3" applyFont="1" applyFill="1" applyBorder="1" applyAlignment="1">
      <alignment horizontal="left" vertical="center"/>
    </xf>
    <xf numFmtId="0" fontId="13" fillId="0" borderId="46" xfId="3" applyFont="1" applyFill="1" applyBorder="1" applyAlignment="1">
      <alignment horizontal="center" vertical="center"/>
    </xf>
    <xf numFmtId="0" fontId="13" fillId="0" borderId="49" xfId="3" applyFont="1" applyFill="1" applyBorder="1" applyAlignment="1">
      <alignment horizontal="center" vertical="center"/>
    </xf>
    <xf numFmtId="0" fontId="45" fillId="0" borderId="35" xfId="3" applyFont="1" applyFill="1" applyBorder="1" applyAlignment="1">
      <alignment horizontal="center" vertical="center"/>
    </xf>
    <xf numFmtId="0" fontId="48" fillId="0" borderId="2" xfId="3" applyFont="1" applyFill="1" applyBorder="1" applyAlignment="1">
      <alignment horizontal="center" vertical="center"/>
    </xf>
    <xf numFmtId="0" fontId="15" fillId="0" borderId="3" xfId="3" applyFont="1" applyFill="1" applyBorder="1" applyAlignment="1">
      <alignment vertical="center" wrapText="1"/>
    </xf>
    <xf numFmtId="0" fontId="45" fillId="0" borderId="44" xfId="3" applyFont="1" applyFill="1" applyBorder="1" applyAlignment="1">
      <alignment horizontal="right" vertical="center"/>
    </xf>
    <xf numFmtId="0" fontId="13" fillId="0" borderId="11" xfId="3" applyFont="1" applyFill="1" applyBorder="1" applyAlignment="1">
      <alignment vertical="center" wrapText="1"/>
    </xf>
    <xf numFmtId="0" fontId="15" fillId="0" borderId="4" xfId="3" applyFont="1" applyFill="1" applyBorder="1" applyAlignment="1">
      <alignment vertical="center" wrapText="1"/>
    </xf>
    <xf numFmtId="0" fontId="15" fillId="0" borderId="17" xfId="3" applyFont="1" applyFill="1" applyBorder="1" applyAlignment="1">
      <alignment vertical="center" wrapText="1"/>
    </xf>
    <xf numFmtId="0" fontId="15" fillId="0" borderId="18" xfId="3" applyFont="1" applyFill="1" applyBorder="1" applyAlignment="1">
      <alignment vertical="center" wrapText="1"/>
    </xf>
    <xf numFmtId="0" fontId="15" fillId="0" borderId="10" xfId="3" applyFont="1" applyFill="1" applyBorder="1" applyAlignment="1">
      <alignment vertical="center" wrapText="1"/>
    </xf>
    <xf numFmtId="0" fontId="15" fillId="0" borderId="1" xfId="3" applyFont="1" applyFill="1" applyBorder="1" applyAlignment="1">
      <alignment vertical="center" wrapText="1"/>
    </xf>
    <xf numFmtId="0" fontId="15" fillId="0" borderId="5" xfId="3" applyFont="1" applyFill="1" applyBorder="1" applyAlignment="1">
      <alignment vertical="center" wrapText="1"/>
    </xf>
    <xf numFmtId="0" fontId="15" fillId="0" borderId="0" xfId="3" applyFont="1" applyFill="1" applyBorder="1" applyAlignment="1">
      <alignment vertical="center" wrapText="1"/>
    </xf>
    <xf numFmtId="0" fontId="13" fillId="0" borderId="11" xfId="3" applyFont="1" applyFill="1" applyBorder="1" applyAlignment="1">
      <alignment vertical="center" shrinkToFit="1"/>
    </xf>
    <xf numFmtId="0" fontId="15" fillId="0" borderId="4" xfId="3" applyFont="1" applyFill="1" applyBorder="1" applyAlignment="1">
      <alignment vertical="center" shrinkToFit="1"/>
    </xf>
    <xf numFmtId="192" fontId="48" fillId="0" borderId="10" xfId="3" applyNumberFormat="1" applyFont="1" applyFill="1" applyBorder="1" applyAlignment="1">
      <alignment horizontal="right" vertical="center"/>
    </xf>
    <xf numFmtId="192" fontId="48" fillId="0" borderId="2" xfId="3" applyNumberFormat="1" applyFont="1" applyFill="1" applyBorder="1" applyAlignment="1">
      <alignment horizontal="right" vertical="center"/>
    </xf>
    <xf numFmtId="192" fontId="48" fillId="0" borderId="1" xfId="3" applyNumberFormat="1" applyFont="1" applyFill="1" applyBorder="1" applyAlignment="1">
      <alignment horizontal="right" vertical="center"/>
    </xf>
    <xf numFmtId="0" fontId="13" fillId="0" borderId="17" xfId="3" applyFont="1" applyFill="1" applyBorder="1" applyAlignment="1">
      <alignment vertical="center"/>
    </xf>
    <xf numFmtId="0" fontId="15" fillId="0" borderId="0" xfId="3" applyFont="1" applyFill="1" applyBorder="1" applyAlignment="1">
      <alignment vertical="center"/>
    </xf>
    <xf numFmtId="0" fontId="13" fillId="0" borderId="0" xfId="3" applyFont="1" applyFill="1" applyBorder="1" applyAlignment="1">
      <alignment horizontal="center" vertical="center"/>
    </xf>
    <xf numFmtId="0" fontId="45" fillId="0" borderId="10" xfId="3" applyFont="1" applyFill="1" applyBorder="1" applyAlignment="1">
      <alignment horizontal="right" vertical="center"/>
    </xf>
    <xf numFmtId="0" fontId="42" fillId="0" borderId="2" xfId="3" applyFont="1" applyFill="1" applyBorder="1" applyAlignment="1">
      <alignment horizontal="right" vertical="center"/>
    </xf>
    <xf numFmtId="0" fontId="13" fillId="0" borderId="33" xfId="3" applyFont="1" applyFill="1" applyBorder="1" applyAlignment="1">
      <alignment horizontal="center" vertical="center"/>
    </xf>
    <xf numFmtId="0" fontId="15" fillId="0" borderId="29" xfId="3" applyFont="1" applyFill="1" applyBorder="1" applyAlignment="1">
      <alignment horizontal="center" vertical="center"/>
    </xf>
    <xf numFmtId="0" fontId="15" fillId="0" borderId="28" xfId="3" applyFont="1" applyFill="1" applyBorder="1" applyAlignment="1">
      <alignment horizontal="center" vertical="center"/>
    </xf>
    <xf numFmtId="0" fontId="15" fillId="0" borderId="34" xfId="3" applyFont="1" applyFill="1" applyBorder="1" applyAlignment="1">
      <alignment vertical="center"/>
    </xf>
    <xf numFmtId="0" fontId="45" fillId="0" borderId="40" xfId="2" applyNumberFormat="1" applyFont="1" applyFill="1" applyBorder="1" applyAlignment="1">
      <alignment horizontal="center" vertical="center"/>
    </xf>
    <xf numFmtId="0" fontId="45" fillId="0" borderId="39" xfId="2" applyNumberFormat="1" applyFont="1" applyFill="1" applyBorder="1" applyAlignment="1">
      <alignment horizontal="center" vertical="center"/>
    </xf>
    <xf numFmtId="0" fontId="45" fillId="0" borderId="47" xfId="2" applyNumberFormat="1" applyFont="1" applyFill="1" applyBorder="1" applyAlignment="1">
      <alignment horizontal="center" vertical="center"/>
    </xf>
    <xf numFmtId="0" fontId="45" fillId="0" borderId="39" xfId="3" applyFont="1" applyFill="1" applyBorder="1" applyAlignment="1">
      <alignment horizontal="left" vertical="center" wrapText="1"/>
    </xf>
    <xf numFmtId="0" fontId="45" fillId="0" borderId="38" xfId="3" applyFont="1" applyFill="1" applyBorder="1" applyAlignment="1">
      <alignment horizontal="left" vertical="center" wrapText="1"/>
    </xf>
    <xf numFmtId="0" fontId="45" fillId="0" borderId="15" xfId="3" applyFont="1" applyFill="1" applyBorder="1" applyAlignment="1">
      <alignment horizontal="center" vertical="center"/>
    </xf>
    <xf numFmtId="0" fontId="45" fillId="0" borderId="23" xfId="3" applyFont="1" applyFill="1" applyBorder="1" applyAlignment="1">
      <alignment horizontal="center" vertical="center"/>
    </xf>
    <xf numFmtId="0" fontId="45" fillId="0" borderId="196" xfId="3" applyFont="1" applyFill="1" applyBorder="1" applyAlignment="1">
      <alignment horizontal="center" vertical="center"/>
    </xf>
    <xf numFmtId="0" fontId="13" fillId="0" borderId="26" xfId="3" applyFont="1" applyFill="1" applyBorder="1" applyAlignment="1">
      <alignment horizontal="center" vertical="center"/>
    </xf>
    <xf numFmtId="0" fontId="13" fillId="0" borderId="29" xfId="3" applyFont="1" applyFill="1" applyBorder="1" applyAlignment="1">
      <alignment horizontal="left" vertical="center"/>
    </xf>
    <xf numFmtId="0" fontId="13" fillId="0" borderId="32" xfId="3" applyFont="1" applyFill="1" applyBorder="1" applyAlignment="1">
      <alignment horizontal="left" vertical="center"/>
    </xf>
    <xf numFmtId="0" fontId="42" fillId="0" borderId="35" xfId="3" applyFont="1" applyFill="1" applyBorder="1" applyAlignment="1">
      <alignment vertical="center"/>
    </xf>
    <xf numFmtId="192" fontId="48" fillId="0" borderId="11" xfId="3" applyNumberFormat="1" applyFont="1" applyFill="1" applyBorder="1" applyAlignment="1">
      <alignment horizontal="right" vertical="center"/>
    </xf>
    <xf numFmtId="192" fontId="48" fillId="0" borderId="5" xfId="3" applyNumberFormat="1" applyFont="1" applyFill="1" applyBorder="1" applyAlignment="1">
      <alignment horizontal="right" vertical="center"/>
    </xf>
    <xf numFmtId="192" fontId="48" fillId="0" borderId="4" xfId="3" applyNumberFormat="1" applyFont="1" applyFill="1" applyBorder="1" applyAlignment="1">
      <alignment horizontal="right" vertical="center"/>
    </xf>
    <xf numFmtId="192" fontId="48" fillId="0" borderId="15" xfId="3" applyNumberFormat="1" applyFont="1" applyFill="1" applyBorder="1" applyAlignment="1">
      <alignment horizontal="right" vertical="center"/>
    </xf>
    <xf numFmtId="192" fontId="48" fillId="0" borderId="23" xfId="3" applyNumberFormat="1" applyFont="1" applyFill="1" applyBorder="1" applyAlignment="1">
      <alignment horizontal="right" vertical="center"/>
    </xf>
    <xf numFmtId="192" fontId="48" fillId="0" borderId="22" xfId="3" applyNumberFormat="1" applyFont="1" applyFill="1" applyBorder="1" applyAlignment="1">
      <alignment horizontal="right" vertical="center"/>
    </xf>
    <xf numFmtId="0" fontId="15" fillId="0" borderId="0" xfId="3" applyFont="1" applyFill="1" applyAlignment="1">
      <alignment vertical="center" wrapText="1"/>
    </xf>
    <xf numFmtId="0" fontId="15" fillId="0" borderId="2" xfId="3" applyFont="1" applyFill="1" applyBorder="1" applyAlignment="1">
      <alignment vertical="center" wrapText="1"/>
    </xf>
    <xf numFmtId="0" fontId="13" fillId="0" borderId="12" xfId="3" applyFont="1" applyFill="1" applyBorder="1" applyAlignment="1">
      <alignment vertical="center"/>
    </xf>
    <xf numFmtId="0" fontId="15" fillId="0" borderId="8" xfId="3" applyFont="1" applyFill="1" applyBorder="1" applyAlignment="1">
      <alignment vertical="center"/>
    </xf>
    <xf numFmtId="0" fontId="42" fillId="0" borderId="8" xfId="3" applyFont="1" applyFill="1" applyBorder="1" applyAlignment="1">
      <alignment vertical="center"/>
    </xf>
    <xf numFmtId="0" fontId="13" fillId="0" borderId="48" xfId="3" applyFont="1" applyFill="1" applyBorder="1" applyAlignment="1">
      <alignment vertical="center"/>
    </xf>
    <xf numFmtId="0" fontId="15" fillId="0" borderId="30" xfId="3" applyFont="1" applyFill="1" applyBorder="1" applyAlignment="1">
      <alignment vertical="center"/>
    </xf>
    <xf numFmtId="187" fontId="45" fillId="0" borderId="2" xfId="3" applyNumberFormat="1" applyFont="1" applyFill="1" applyBorder="1" applyAlignment="1">
      <alignment horizontal="center" vertical="center" shrinkToFit="1"/>
    </xf>
    <xf numFmtId="0" fontId="42" fillId="0" borderId="35" xfId="3" applyFont="1" applyFill="1" applyBorder="1" applyAlignment="1">
      <alignment horizontal="center" vertical="center"/>
    </xf>
    <xf numFmtId="0" fontId="13" fillId="0" borderId="36" xfId="3" applyFont="1" applyFill="1" applyBorder="1" applyAlignment="1">
      <alignment horizontal="center" vertical="center" shrinkToFit="1"/>
    </xf>
    <xf numFmtId="0" fontId="45" fillId="0" borderId="37" xfId="3" applyFont="1" applyFill="1" applyBorder="1" applyAlignment="1">
      <alignment vertical="center"/>
    </xf>
    <xf numFmtId="0" fontId="45" fillId="0" borderId="2" xfId="3" applyFont="1" applyFill="1" applyBorder="1" applyAlignment="1">
      <alignment vertical="center"/>
    </xf>
    <xf numFmtId="0" fontId="2" fillId="3" borderId="228" xfId="0" applyFont="1" applyFill="1" applyBorder="1" applyAlignment="1">
      <alignment horizontal="left" vertical="center" shrinkToFit="1"/>
    </xf>
    <xf numFmtId="0" fontId="2" fillId="3" borderId="229" xfId="0" applyFont="1" applyFill="1" applyBorder="1" applyAlignment="1">
      <alignment horizontal="left" vertical="center" shrinkToFit="1"/>
    </xf>
    <xf numFmtId="0" fontId="2" fillId="3" borderId="230" xfId="0" applyFont="1" applyFill="1" applyBorder="1" applyAlignment="1">
      <alignment horizontal="left" vertical="center" shrinkToFit="1"/>
    </xf>
    <xf numFmtId="0" fontId="2" fillId="3" borderId="225" xfId="0" applyFont="1" applyFill="1" applyBorder="1" applyAlignment="1">
      <alignment horizontal="left" vertical="center" shrinkToFit="1"/>
    </xf>
    <xf numFmtId="0" fontId="2" fillId="3" borderId="35" xfId="0" applyFont="1" applyFill="1" applyBorder="1" applyAlignment="1">
      <alignment horizontal="left" vertical="center" shrinkToFit="1"/>
    </xf>
    <xf numFmtId="0" fontId="2" fillId="3" borderId="45" xfId="0" applyFont="1" applyFill="1" applyBorder="1" applyAlignment="1">
      <alignment horizontal="left" vertical="center" shrinkToFit="1"/>
    </xf>
    <xf numFmtId="0" fontId="32" fillId="3" borderId="94" xfId="0" applyFont="1" applyFill="1" applyBorder="1" applyAlignment="1">
      <alignment horizontal="center" vertical="center"/>
    </xf>
    <xf numFmtId="0" fontId="32" fillId="3" borderId="95" xfId="0" applyFont="1" applyFill="1" applyBorder="1" applyAlignment="1">
      <alignment horizontal="center" vertical="center"/>
    </xf>
    <xf numFmtId="0" fontId="32" fillId="3" borderId="126" xfId="0" applyFont="1" applyFill="1" applyBorder="1" applyAlignment="1">
      <alignment horizontal="center" vertical="center"/>
    </xf>
    <xf numFmtId="0" fontId="2" fillId="3" borderId="226" xfId="0" applyFont="1" applyFill="1" applyBorder="1" applyAlignment="1">
      <alignment horizontal="left" vertical="center" shrinkToFit="1"/>
    </xf>
    <xf numFmtId="0" fontId="2" fillId="3" borderId="113" xfId="0" applyFont="1" applyFill="1" applyBorder="1" applyAlignment="1">
      <alignment horizontal="left" vertical="center" shrinkToFit="1"/>
    </xf>
    <xf numFmtId="0" fontId="2" fillId="3" borderId="227" xfId="0" applyFont="1" applyFill="1" applyBorder="1" applyAlignment="1">
      <alignment horizontal="left" vertical="center" shrinkToFit="1"/>
    </xf>
    <xf numFmtId="0" fontId="25" fillId="3" borderId="167" xfId="0" applyFont="1" applyFill="1" applyBorder="1" applyAlignment="1">
      <alignment horizontal="center" wrapText="1"/>
    </xf>
    <xf numFmtId="0" fontId="25" fillId="3" borderId="170" xfId="0" applyFont="1" applyFill="1" applyBorder="1" applyAlignment="1">
      <alignment horizontal="center" wrapText="1"/>
    </xf>
    <xf numFmtId="0" fontId="25" fillId="3" borderId="168" xfId="0" applyFont="1" applyFill="1" applyBorder="1" applyAlignment="1">
      <alignment horizontal="center" wrapText="1"/>
    </xf>
    <xf numFmtId="38" fontId="22" fillId="0" borderId="165" xfId="1" applyFont="1" applyFill="1" applyBorder="1" applyAlignment="1">
      <alignment horizontal="left"/>
    </xf>
    <xf numFmtId="0" fontId="22" fillId="3" borderId="165" xfId="0" applyFont="1" applyFill="1" applyBorder="1" applyAlignment="1">
      <alignment horizontal="left"/>
    </xf>
    <xf numFmtId="0" fontId="22" fillId="3" borderId="168" xfId="0" applyFont="1" applyFill="1" applyBorder="1" applyAlignment="1">
      <alignment horizontal="center" vertical="center" wrapText="1"/>
    </xf>
    <xf numFmtId="0" fontId="22" fillId="3" borderId="167" xfId="0" applyFont="1" applyFill="1" applyBorder="1" applyAlignment="1">
      <alignment horizontal="center" vertical="center"/>
    </xf>
    <xf numFmtId="0" fontId="22" fillId="3" borderId="170" xfId="0" applyFont="1" applyFill="1" applyBorder="1" applyAlignment="1">
      <alignment horizontal="center" vertical="center"/>
    </xf>
    <xf numFmtId="0" fontId="22" fillId="3" borderId="167" xfId="0" applyFont="1" applyFill="1" applyBorder="1" applyAlignment="1">
      <alignment horizontal="center" vertical="center" wrapText="1"/>
    </xf>
    <xf numFmtId="0" fontId="22" fillId="3" borderId="170" xfId="0" applyFont="1" applyFill="1" applyBorder="1" applyAlignment="1">
      <alignment horizontal="center" vertical="center" wrapText="1"/>
    </xf>
    <xf numFmtId="0" fontId="22" fillId="2" borderId="170" xfId="0" applyFont="1" applyFill="1" applyBorder="1" applyAlignment="1">
      <alignment horizontal="center" vertical="center" wrapText="1"/>
    </xf>
    <xf numFmtId="38" fontId="22" fillId="0" borderId="167" xfId="1" applyFont="1" applyFill="1" applyBorder="1" applyAlignment="1">
      <alignment horizontal="center" wrapText="1"/>
    </xf>
    <xf numFmtId="38" fontId="26" fillId="0" borderId="166" xfId="1" applyFont="1" applyFill="1" applyBorder="1" applyAlignment="1">
      <alignment horizontal="center" vertical="center" wrapText="1"/>
    </xf>
    <xf numFmtId="0" fontId="22" fillId="3" borderId="165" xfId="0" applyNumberFormat="1" applyFont="1" applyFill="1" applyBorder="1" applyAlignment="1">
      <alignment horizontal="left"/>
    </xf>
    <xf numFmtId="38" fontId="24" fillId="0" borderId="168" xfId="1" applyFont="1" applyFill="1" applyBorder="1" applyAlignment="1">
      <alignment horizontal="center" wrapText="1"/>
    </xf>
    <xf numFmtId="38" fontId="24" fillId="0" borderId="167" xfId="1" applyFont="1" applyFill="1" applyBorder="1" applyAlignment="1">
      <alignment horizontal="center" wrapText="1"/>
    </xf>
    <xf numFmtId="0" fontId="2" fillId="0" borderId="65" xfId="0" applyFont="1" applyBorder="1" applyAlignment="1">
      <alignment horizontal="center" vertical="center"/>
    </xf>
    <xf numFmtId="0" fontId="2" fillId="0" borderId="69" xfId="0" applyFont="1" applyBorder="1" applyAlignment="1">
      <alignment horizontal="center" vertical="center"/>
    </xf>
    <xf numFmtId="191" fontId="0" fillId="0" borderId="42" xfId="0" applyNumberFormat="1" applyBorder="1" applyAlignment="1">
      <alignment horizontal="right" vertical="center"/>
    </xf>
    <xf numFmtId="191" fontId="0" fillId="0" borderId="70" xfId="0" applyNumberFormat="1" applyBorder="1" applyAlignment="1">
      <alignment horizontal="right" vertical="center"/>
    </xf>
    <xf numFmtId="185" fontId="0" fillId="0" borderId="80" xfId="0" applyNumberFormat="1" applyBorder="1" applyAlignment="1">
      <alignment horizontal="right" vertical="center"/>
    </xf>
    <xf numFmtId="185" fontId="0" fillId="0" borderId="42" xfId="0" applyNumberFormat="1" applyBorder="1" applyAlignment="1">
      <alignment horizontal="right" vertical="center"/>
    </xf>
    <xf numFmtId="0" fontId="2" fillId="0" borderId="79" xfId="0" applyFont="1" applyBorder="1" applyAlignment="1">
      <alignment horizontal="center" vertical="center"/>
    </xf>
    <xf numFmtId="0" fontId="2" fillId="9" borderId="126" xfId="0" applyFont="1" applyFill="1" applyBorder="1" applyAlignment="1">
      <alignment horizontal="center" vertical="center"/>
    </xf>
    <xf numFmtId="179" fontId="22" fillId="0" borderId="206" xfId="0" applyNumberFormat="1" applyFont="1" applyFill="1" applyBorder="1" applyAlignment="1">
      <alignment horizontal="center"/>
    </xf>
    <xf numFmtId="179" fontId="22" fillId="0" borderId="172" xfId="0" applyNumberFormat="1" applyFont="1" applyFill="1" applyBorder="1" applyAlignment="1">
      <alignment horizontal="center"/>
    </xf>
    <xf numFmtId="179" fontId="22" fillId="0" borderId="168" xfId="0" applyNumberFormat="1" applyFont="1" applyFill="1" applyBorder="1" applyAlignment="1">
      <alignment horizontal="center" vertical="center" wrapText="1"/>
    </xf>
    <xf numFmtId="179" fontId="22" fillId="0" borderId="167" xfId="0" applyNumberFormat="1" applyFont="1" applyFill="1" applyBorder="1" applyAlignment="1">
      <alignment horizontal="center" vertical="center" wrapText="1"/>
    </xf>
    <xf numFmtId="179" fontId="22" fillId="0" borderId="170" xfId="0" applyNumberFormat="1" applyFont="1" applyFill="1" applyBorder="1" applyAlignment="1">
      <alignment horizontal="center" vertical="center" wrapText="1"/>
    </xf>
    <xf numFmtId="20" fontId="24" fillId="3" borderId="168" xfId="0" applyNumberFormat="1" applyFont="1" applyFill="1" applyBorder="1" applyAlignment="1">
      <alignment horizontal="center" wrapText="1"/>
    </xf>
    <xf numFmtId="20" fontId="24" fillId="3" borderId="167" xfId="0" applyNumberFormat="1" applyFont="1" applyFill="1" applyBorder="1" applyAlignment="1">
      <alignment horizontal="center" wrapText="1"/>
    </xf>
    <xf numFmtId="20" fontId="24" fillId="3" borderId="170" xfId="0" applyNumberFormat="1" applyFont="1" applyFill="1" applyBorder="1" applyAlignment="1">
      <alignment horizontal="center" wrapText="1"/>
    </xf>
    <xf numFmtId="176" fontId="24" fillId="0" borderId="168" xfId="1" applyNumberFormat="1" applyFont="1" applyFill="1" applyBorder="1" applyAlignment="1">
      <alignment horizontal="center" wrapText="1"/>
    </xf>
    <xf numFmtId="176" fontId="24" fillId="0" borderId="167" xfId="1" applyNumberFormat="1" applyFont="1" applyFill="1" applyBorder="1" applyAlignment="1">
      <alignment horizontal="center" wrapText="1"/>
    </xf>
    <xf numFmtId="0" fontId="22" fillId="0" borderId="168" xfId="0" applyFont="1" applyFill="1" applyBorder="1" applyAlignment="1">
      <alignment horizontal="center" wrapText="1"/>
    </xf>
    <xf numFmtId="0" fontId="22" fillId="0" borderId="167" xfId="0" applyFont="1" applyFill="1" applyBorder="1" applyAlignment="1">
      <alignment horizontal="center" wrapText="1"/>
    </xf>
    <xf numFmtId="0" fontId="24" fillId="3" borderId="286" xfId="0" applyFont="1" applyFill="1" applyBorder="1" applyAlignment="1">
      <alignment horizontal="center" wrapText="1"/>
    </xf>
    <xf numFmtId="0" fontId="24" fillId="3" borderId="287" xfId="0" applyFont="1" applyFill="1" applyBorder="1" applyAlignment="1">
      <alignment horizontal="center" wrapText="1"/>
    </xf>
    <xf numFmtId="0" fontId="24" fillId="3" borderId="176" xfId="0" applyFont="1" applyFill="1" applyBorder="1" applyAlignment="1">
      <alignment horizontal="center" wrapText="1"/>
    </xf>
    <xf numFmtId="0" fontId="2" fillId="0" borderId="137" xfId="0" applyFont="1" applyBorder="1" applyAlignment="1">
      <alignment horizontal="center" vertical="center"/>
    </xf>
    <xf numFmtId="0" fontId="0" fillId="0" borderId="78" xfId="0" applyBorder="1" applyAlignment="1">
      <alignment horizontal="center" vertical="center"/>
    </xf>
    <xf numFmtId="0" fontId="2" fillId="0" borderId="15" xfId="0" applyFont="1" applyBorder="1" applyAlignment="1">
      <alignment horizontal="center" vertical="center" textRotation="255"/>
    </xf>
    <xf numFmtId="0" fontId="2" fillId="0" borderId="23" xfId="0" applyFont="1" applyBorder="1" applyAlignment="1">
      <alignment horizontal="center" vertical="center" textRotation="255"/>
    </xf>
    <xf numFmtId="0" fontId="22" fillId="2" borderId="168" xfId="0" applyFont="1" applyFill="1" applyBorder="1" applyAlignment="1">
      <alignment horizontal="center" vertical="center"/>
    </xf>
    <xf numFmtId="0" fontId="22" fillId="2" borderId="167" xfId="0" applyFont="1" applyFill="1" applyBorder="1" applyAlignment="1">
      <alignment horizontal="center" vertical="center"/>
    </xf>
    <xf numFmtId="0" fontId="28" fillId="3" borderId="169" xfId="0" applyFont="1" applyFill="1" applyBorder="1" applyAlignment="1">
      <alignment horizontal="center"/>
    </xf>
    <xf numFmtId="0" fontId="2" fillId="2" borderId="129" xfId="0" applyFont="1" applyFill="1" applyBorder="1" applyAlignment="1">
      <alignment horizontal="center" vertical="center" shrinkToFit="1"/>
    </xf>
    <xf numFmtId="0" fontId="22" fillId="0" borderId="166" xfId="0" applyFont="1" applyFill="1" applyBorder="1" applyAlignment="1">
      <alignment horizontal="center" vertical="center" wrapText="1" shrinkToFit="1"/>
    </xf>
    <xf numFmtId="0" fontId="22" fillId="0" borderId="167" xfId="0" applyFont="1" applyFill="1" applyBorder="1" applyAlignment="1">
      <alignment horizontal="center" vertical="center" shrinkToFit="1"/>
    </xf>
    <xf numFmtId="0" fontId="26" fillId="3" borderId="168" xfId="0" applyFont="1" applyFill="1" applyBorder="1" applyAlignment="1">
      <alignment horizontal="center" shrinkToFit="1"/>
    </xf>
    <xf numFmtId="0" fontId="26" fillId="3" borderId="167" xfId="0" applyFont="1" applyFill="1" applyBorder="1" applyAlignment="1">
      <alignment horizontal="center" shrinkToFit="1"/>
    </xf>
    <xf numFmtId="0" fontId="22" fillId="3" borderId="169" xfId="0" applyFont="1" applyFill="1" applyBorder="1" applyAlignment="1">
      <alignment horizontal="center" wrapText="1"/>
    </xf>
    <xf numFmtId="0" fontId="22" fillId="3" borderId="170" xfId="0" applyNumberFormat="1" applyFont="1" applyFill="1" applyBorder="1" applyAlignment="1">
      <alignment horizontal="center" wrapText="1"/>
    </xf>
    <xf numFmtId="0" fontId="22" fillId="3" borderId="168" xfId="0" applyFont="1" applyFill="1" applyBorder="1" applyAlignment="1">
      <alignment horizontal="center" wrapText="1"/>
    </xf>
    <xf numFmtId="0" fontId="2" fillId="0" borderId="283" xfId="0" applyFont="1" applyBorder="1" applyAlignment="1">
      <alignment horizontal="center" vertical="center"/>
    </xf>
    <xf numFmtId="0" fontId="17" fillId="4" borderId="94" xfId="0" applyFont="1" applyFill="1" applyBorder="1" applyAlignment="1">
      <alignment horizontal="center" vertical="center"/>
    </xf>
    <xf numFmtId="0" fontId="17" fillId="4" borderId="95" xfId="0" applyFont="1" applyFill="1" applyBorder="1" applyAlignment="1">
      <alignment horizontal="center" vertical="center"/>
    </xf>
    <xf numFmtId="0" fontId="17" fillId="4" borderId="126" xfId="0" applyFont="1" applyFill="1" applyBorder="1" applyAlignment="1">
      <alignment horizontal="center" vertical="center"/>
    </xf>
    <xf numFmtId="0" fontId="53" fillId="2" borderId="94" xfId="0" applyFont="1" applyFill="1" applyBorder="1" applyAlignment="1">
      <alignment horizontal="center" vertical="center"/>
    </xf>
    <xf numFmtId="0" fontId="53" fillId="2" borderId="95" xfId="0" applyFont="1" applyFill="1" applyBorder="1" applyAlignment="1">
      <alignment horizontal="center" vertical="center"/>
    </xf>
    <xf numFmtId="0" fontId="53" fillId="2" borderId="126" xfId="0" applyFont="1" applyFill="1" applyBorder="1" applyAlignment="1">
      <alignment horizontal="center" vertical="center"/>
    </xf>
    <xf numFmtId="0" fontId="53" fillId="4" borderId="94" xfId="0" applyFont="1" applyFill="1" applyBorder="1" applyAlignment="1">
      <alignment horizontal="center" vertical="center"/>
    </xf>
    <xf numFmtId="0" fontId="53" fillId="4" borderId="95" xfId="0" applyFont="1" applyFill="1" applyBorder="1" applyAlignment="1">
      <alignment horizontal="center" vertical="center"/>
    </xf>
    <xf numFmtId="0" fontId="53" fillId="4" borderId="126" xfId="0" applyFont="1" applyFill="1" applyBorder="1" applyAlignment="1">
      <alignment horizontal="center" vertical="center"/>
    </xf>
    <xf numFmtId="0" fontId="0" fillId="10" borderId="85" xfId="0" applyFill="1" applyBorder="1" applyAlignment="1">
      <alignment horizontal="center" vertical="center"/>
    </xf>
    <xf numFmtId="0" fontId="0" fillId="10" borderId="86" xfId="0" applyFill="1" applyBorder="1" applyAlignment="1">
      <alignment horizontal="center" vertical="center"/>
    </xf>
    <xf numFmtId="38" fontId="24" fillId="0" borderId="168" xfId="1" applyFont="1" applyFill="1" applyBorder="1" applyAlignment="1">
      <alignment horizontal="left" vertical="center" wrapText="1" shrinkToFit="1"/>
    </xf>
    <xf numFmtId="38" fontId="24" fillId="0" borderId="167" xfId="1" applyFont="1" applyFill="1" applyBorder="1" applyAlignment="1">
      <alignment horizontal="left" vertical="center" shrinkToFit="1"/>
    </xf>
    <xf numFmtId="0" fontId="54" fillId="2" borderId="94" xfId="0" applyFont="1" applyFill="1" applyBorder="1" applyAlignment="1">
      <alignment horizontal="center" vertical="center"/>
    </xf>
    <xf numFmtId="0" fontId="54" fillId="2" borderId="95" xfId="0" applyFont="1" applyFill="1" applyBorder="1" applyAlignment="1">
      <alignment horizontal="center" vertical="center"/>
    </xf>
    <xf numFmtId="0" fontId="54" fillId="2" borderId="126" xfId="0" applyFont="1" applyFill="1" applyBorder="1" applyAlignment="1">
      <alignment horizontal="center" vertical="center"/>
    </xf>
    <xf numFmtId="0" fontId="13" fillId="0" borderId="25" xfId="3" applyFont="1" applyFill="1" applyBorder="1" applyAlignment="1">
      <alignment horizontal="center" vertical="center"/>
    </xf>
    <xf numFmtId="0" fontId="8" fillId="0" borderId="36" xfId="3" applyFont="1" applyFill="1" applyBorder="1" applyAlignment="1">
      <alignment vertical="center"/>
    </xf>
    <xf numFmtId="0" fontId="8" fillId="0" borderId="35" xfId="3" applyFont="1" applyFill="1" applyBorder="1" applyAlignment="1">
      <alignment vertical="center"/>
    </xf>
    <xf numFmtId="0" fontId="10" fillId="0" borderId="22" xfId="3" applyFont="1" applyFill="1" applyBorder="1" applyAlignment="1">
      <alignment horizontal="distributed" vertical="center"/>
    </xf>
    <xf numFmtId="0" fontId="10" fillId="0" borderId="4" xfId="3" applyFont="1" applyFill="1" applyBorder="1" applyAlignment="1">
      <alignment horizontal="distributed" vertical="center"/>
    </xf>
    <xf numFmtId="0" fontId="45" fillId="0" borderId="11" xfId="3" applyFont="1" applyFill="1" applyBorder="1" applyAlignment="1">
      <alignment horizontal="left" vertical="center"/>
    </xf>
    <xf numFmtId="0" fontId="45" fillId="0" borderId="5" xfId="3" applyFont="1" applyFill="1" applyBorder="1" applyAlignment="1">
      <alignment horizontal="left" vertical="center"/>
    </xf>
    <xf numFmtId="0" fontId="45" fillId="0" borderId="4" xfId="3" applyFont="1" applyFill="1" applyBorder="1" applyAlignment="1">
      <alignment horizontal="left" vertical="center"/>
    </xf>
    <xf numFmtId="192" fontId="10" fillId="0" borderId="10" xfId="3" applyNumberFormat="1" applyFont="1" applyFill="1" applyBorder="1" applyAlignment="1">
      <alignment horizontal="right" vertical="center"/>
    </xf>
    <xf numFmtId="192" fontId="10" fillId="0" borderId="2" xfId="3" applyNumberFormat="1" applyFont="1" applyFill="1" applyBorder="1" applyAlignment="1">
      <alignment horizontal="right" vertical="center"/>
    </xf>
    <xf numFmtId="192" fontId="10" fillId="0" borderId="1" xfId="3" applyNumberFormat="1" applyFont="1" applyFill="1" applyBorder="1" applyAlignment="1">
      <alignment horizontal="right" vertical="center"/>
    </xf>
    <xf numFmtId="0" fontId="10" fillId="0" borderId="1" xfId="3" applyFont="1" applyFill="1" applyBorder="1" applyAlignment="1">
      <alignment horizontal="distributed" vertical="center"/>
    </xf>
    <xf numFmtId="0" fontId="13" fillId="0" borderId="16" xfId="3" applyFont="1" applyFill="1" applyBorder="1" applyAlignment="1">
      <alignment vertical="center"/>
    </xf>
    <xf numFmtId="0" fontId="15" fillId="0" borderId="6" xfId="3" applyFont="1" applyFill="1" applyBorder="1" applyAlignment="1">
      <alignment vertical="center"/>
    </xf>
    <xf numFmtId="0" fontId="5" fillId="0" borderId="36" xfId="3" applyFont="1" applyFill="1" applyBorder="1" applyAlignment="1">
      <alignment horizontal="center" vertical="center"/>
    </xf>
    <xf numFmtId="0" fontId="5" fillId="0" borderId="35" xfId="3" applyFont="1" applyFill="1" applyBorder="1" applyAlignment="1">
      <alignment horizontal="center" vertical="center"/>
    </xf>
    <xf numFmtId="0" fontId="5" fillId="0" borderId="34" xfId="3" applyFont="1" applyFill="1" applyBorder="1" applyAlignment="1">
      <alignment horizontal="center" vertical="center"/>
    </xf>
    <xf numFmtId="0" fontId="13" fillId="0" borderId="5" xfId="3" applyFont="1" applyFill="1" applyBorder="1" applyAlignment="1">
      <alignment vertical="center" wrapText="1"/>
    </xf>
    <xf numFmtId="0" fontId="13" fillId="0" borderId="4" xfId="3" applyFont="1" applyFill="1" applyBorder="1" applyAlignment="1">
      <alignment vertical="center" wrapText="1"/>
    </xf>
    <xf numFmtId="0" fontId="13" fillId="0" borderId="17" xfId="3" applyFont="1" applyFill="1" applyBorder="1" applyAlignment="1">
      <alignment vertical="center" wrapText="1"/>
    </xf>
    <xf numFmtId="0" fontId="13" fillId="0" borderId="0" xfId="3" applyFont="1" applyFill="1" applyBorder="1" applyAlignment="1">
      <alignment vertical="center" wrapText="1"/>
    </xf>
    <xf numFmtId="0" fontId="13" fillId="0" borderId="18" xfId="3" applyFont="1" applyFill="1" applyBorder="1" applyAlignment="1">
      <alignment vertical="center" wrapText="1"/>
    </xf>
    <xf numFmtId="0" fontId="13" fillId="0" borderId="10" xfId="3" applyFont="1" applyFill="1" applyBorder="1" applyAlignment="1">
      <alignment vertical="center" wrapText="1"/>
    </xf>
    <xf numFmtId="0" fontId="13" fillId="0" borderId="2" xfId="3" applyFont="1" applyFill="1" applyBorder="1" applyAlignment="1">
      <alignment vertical="center" wrapText="1"/>
    </xf>
    <xf numFmtId="0" fontId="13" fillId="0" borderId="1" xfId="3" applyFont="1" applyFill="1" applyBorder="1" applyAlignment="1">
      <alignment vertical="center" wrapText="1"/>
    </xf>
    <xf numFmtId="0" fontId="13" fillId="0" borderId="6" xfId="3" applyFont="1" applyFill="1" applyBorder="1" applyAlignment="1">
      <alignment vertical="center" wrapText="1"/>
    </xf>
    <xf numFmtId="0" fontId="13" fillId="0" borderId="3" xfId="3" applyFont="1" applyFill="1" applyBorder="1" applyAlignment="1">
      <alignment vertical="center" wrapText="1"/>
    </xf>
    <xf numFmtId="0" fontId="45" fillId="0" borderId="17" xfId="3" applyFont="1" applyFill="1" applyBorder="1" applyAlignment="1">
      <alignment horizontal="left" vertical="center"/>
    </xf>
    <xf numFmtId="0" fontId="45" fillId="0" borderId="0" xfId="3" applyFont="1" applyFill="1" applyBorder="1" applyAlignment="1">
      <alignment horizontal="left" vertical="center"/>
    </xf>
    <xf numFmtId="0" fontId="45" fillId="0" borderId="18" xfId="3" applyFont="1" applyFill="1" applyBorder="1" applyAlignment="1">
      <alignment horizontal="left" vertical="center"/>
    </xf>
    <xf numFmtId="0" fontId="10" fillId="0" borderId="4" xfId="3" applyFont="1" applyFill="1" applyBorder="1" applyAlignment="1">
      <alignment vertical="center" shrinkToFit="1"/>
    </xf>
    <xf numFmtId="0" fontId="5" fillId="0" borderId="15" xfId="3" applyFont="1" applyFill="1" applyBorder="1" applyAlignment="1">
      <alignment horizontal="distributed" vertical="center"/>
    </xf>
    <xf numFmtId="0" fontId="6" fillId="0" borderId="23" xfId="3" applyFont="1" applyFill="1" applyBorder="1" applyAlignment="1">
      <alignment horizontal="distributed" vertical="center"/>
    </xf>
    <xf numFmtId="0" fontId="6" fillId="0" borderId="22" xfId="3" applyFont="1" applyFill="1" applyBorder="1" applyAlignment="1">
      <alignment horizontal="distributed" vertical="center"/>
    </xf>
    <xf numFmtId="0" fontId="5" fillId="0" borderId="159" xfId="3" applyFont="1" applyFill="1" applyBorder="1" applyAlignment="1">
      <alignment vertical="center"/>
    </xf>
    <xf numFmtId="0" fontId="6" fillId="0" borderId="160" xfId="3" applyFont="1" applyFill="1" applyBorder="1" applyAlignment="1">
      <alignment vertical="center"/>
    </xf>
    <xf numFmtId="0" fontId="6" fillId="0" borderId="161" xfId="3" applyFont="1" applyFill="1" applyBorder="1" applyAlignment="1">
      <alignment vertical="center"/>
    </xf>
    <xf numFmtId="0" fontId="6" fillId="0" borderId="159" xfId="3" applyFont="1" applyFill="1" applyBorder="1" applyAlignment="1">
      <alignment vertical="center"/>
    </xf>
    <xf numFmtId="0" fontId="6" fillId="0" borderId="162" xfId="3" applyFont="1" applyFill="1" applyBorder="1" applyAlignment="1">
      <alignment vertical="center"/>
    </xf>
    <xf numFmtId="0" fontId="6" fillId="0" borderId="163" xfId="3" applyFont="1" applyFill="1" applyBorder="1" applyAlignment="1">
      <alignment vertical="center"/>
    </xf>
    <xf numFmtId="0" fontId="6" fillId="0" borderId="164" xfId="3" applyFont="1" applyFill="1" applyBorder="1" applyAlignment="1">
      <alignment vertical="center"/>
    </xf>
    <xf numFmtId="192" fontId="10" fillId="0" borderId="11" xfId="3" applyNumberFormat="1" applyFont="1" applyFill="1" applyBorder="1" applyAlignment="1">
      <alignment horizontal="right" vertical="center"/>
    </xf>
    <xf numFmtId="192" fontId="10" fillId="0" borderId="5" xfId="3" applyNumberFormat="1" applyFont="1" applyFill="1" applyBorder="1" applyAlignment="1">
      <alignment horizontal="right" vertical="center"/>
    </xf>
    <xf numFmtId="192" fontId="10" fillId="0" borderId="4" xfId="3" applyNumberFormat="1" applyFont="1" applyFill="1" applyBorder="1" applyAlignment="1">
      <alignment horizontal="right" vertical="center"/>
    </xf>
    <xf numFmtId="184" fontId="49" fillId="0" borderId="33" xfId="3" applyNumberFormat="1" applyFont="1" applyFill="1" applyBorder="1" applyAlignment="1">
      <alignment horizontal="center" vertical="center"/>
    </xf>
    <xf numFmtId="184" fontId="49" fillId="0" borderId="29" xfId="3" applyNumberFormat="1" applyFont="1" applyFill="1" applyBorder="1" applyAlignment="1">
      <alignment horizontal="center" vertical="center"/>
    </xf>
    <xf numFmtId="184" fontId="49" fillId="0" borderId="28" xfId="3" applyNumberFormat="1" applyFont="1" applyFill="1" applyBorder="1" applyAlignment="1">
      <alignment horizontal="center" vertical="center"/>
    </xf>
    <xf numFmtId="184" fontId="49" fillId="0" borderId="10" xfId="3" applyNumberFormat="1" applyFont="1" applyFill="1" applyBorder="1" applyAlignment="1">
      <alignment horizontal="center" vertical="center"/>
    </xf>
    <xf numFmtId="184" fontId="49" fillId="0" borderId="2" xfId="3" applyNumberFormat="1" applyFont="1" applyFill="1" applyBorder="1" applyAlignment="1">
      <alignment horizontal="center" vertical="center"/>
    </xf>
    <xf numFmtId="184" fontId="49" fillId="0" borderId="1" xfId="3" applyNumberFormat="1" applyFont="1" applyFill="1" applyBorder="1" applyAlignment="1">
      <alignment horizontal="center" vertical="center"/>
    </xf>
    <xf numFmtId="0" fontId="5" fillId="0" borderId="36" xfId="3" applyFont="1" applyFill="1" applyBorder="1" applyAlignment="1">
      <alignment horizontal="distributed" vertical="center"/>
    </xf>
    <xf numFmtId="0" fontId="6" fillId="0" borderId="35" xfId="3" applyFont="1" applyFill="1" applyBorder="1" applyAlignment="1">
      <alignment horizontal="distributed" vertical="center"/>
    </xf>
    <xf numFmtId="0" fontId="6" fillId="0" borderId="34" xfId="3" applyFont="1" applyFill="1" applyBorder="1" applyAlignment="1">
      <alignment horizontal="distributed" vertical="center"/>
    </xf>
    <xf numFmtId="0" fontId="13" fillId="0" borderId="13" xfId="3" applyFont="1" applyFill="1" applyBorder="1" applyAlignment="1">
      <alignment horizontal="center" vertical="center"/>
    </xf>
    <xf numFmtId="0" fontId="4" fillId="0" borderId="34" xfId="3" applyFont="1" applyFill="1" applyBorder="1" applyAlignment="1">
      <alignment horizontal="center" vertical="center"/>
    </xf>
    <xf numFmtId="0" fontId="45" fillId="0" borderId="36" xfId="3" applyFont="1" applyFill="1" applyBorder="1" applyAlignment="1">
      <alignment horizontal="center" vertical="center"/>
    </xf>
    <xf numFmtId="0" fontId="42" fillId="0" borderId="34" xfId="3" applyFont="1" applyFill="1" applyBorder="1" applyAlignment="1">
      <alignment horizontal="center" vertical="center"/>
    </xf>
    <xf numFmtId="0" fontId="42" fillId="0" borderId="23" xfId="3" applyFont="1" applyFill="1" applyBorder="1" applyAlignment="1">
      <alignment vertical="center"/>
    </xf>
    <xf numFmtId="0" fontId="48" fillId="0" borderId="17" xfId="3" applyFont="1" applyFill="1" applyBorder="1" applyAlignment="1">
      <alignment horizontal="center" vertical="center"/>
    </xf>
    <xf numFmtId="0" fontId="48" fillId="0" borderId="0" xfId="3" applyFont="1" applyFill="1" applyBorder="1" applyAlignment="1">
      <alignment horizontal="center" vertical="center"/>
    </xf>
    <xf numFmtId="0" fontId="48" fillId="0" borderId="18" xfId="3" applyFont="1" applyFill="1" applyBorder="1" applyAlignment="1">
      <alignment horizontal="center" vertical="center"/>
    </xf>
    <xf numFmtId="0" fontId="5" fillId="0" borderId="25" xfId="3" applyFont="1" applyFill="1" applyBorder="1" applyAlignment="1">
      <alignment horizontal="center" vertical="center" textRotation="255" wrapText="1"/>
    </xf>
    <xf numFmtId="0" fontId="5" fillId="0" borderId="6" xfId="3" applyFont="1" applyFill="1" applyBorder="1" applyAlignment="1">
      <alignment horizontal="center" vertical="center" textRotation="255" wrapText="1"/>
    </xf>
    <xf numFmtId="0" fontId="5" fillId="0" borderId="5" xfId="3" applyFont="1" applyFill="1" applyBorder="1" applyAlignment="1">
      <alignment horizontal="distributed" vertical="center"/>
    </xf>
    <xf numFmtId="0" fontId="6" fillId="0" borderId="5" xfId="3" applyFont="1" applyFill="1" applyBorder="1" applyAlignment="1">
      <alignment horizontal="distributed" vertical="center"/>
    </xf>
    <xf numFmtId="0" fontId="6" fillId="0" borderId="4" xfId="3" applyFont="1" applyFill="1" applyBorder="1" applyAlignment="1">
      <alignment horizontal="distributed" vertical="center"/>
    </xf>
    <xf numFmtId="0" fontId="5" fillId="0" borderId="11" xfId="3" applyFont="1" applyFill="1" applyBorder="1" applyAlignment="1">
      <alignment vertical="center"/>
    </xf>
    <xf numFmtId="0" fontId="6" fillId="0" borderId="5" xfId="3" applyFont="1" applyFill="1" applyBorder="1" applyAlignment="1">
      <alignment vertical="center"/>
    </xf>
    <xf numFmtId="0" fontId="6" fillId="0" borderId="4" xfId="3" applyFont="1" applyFill="1" applyBorder="1" applyAlignment="1">
      <alignment vertical="center"/>
    </xf>
    <xf numFmtId="0" fontId="5" fillId="0" borderId="15" xfId="3" applyFont="1" applyFill="1" applyBorder="1" applyAlignment="1">
      <alignment vertical="center"/>
    </xf>
    <xf numFmtId="0" fontId="6" fillId="0" borderId="23" xfId="3" applyFont="1" applyFill="1" applyBorder="1" applyAlignment="1">
      <alignment vertical="center"/>
    </xf>
    <xf numFmtId="0" fontId="6" fillId="0" borderId="22" xfId="3" applyFont="1" applyFill="1" applyBorder="1" applyAlignment="1">
      <alignment vertical="center"/>
    </xf>
    <xf numFmtId="0" fontId="45" fillId="0" borderId="36" xfId="3" applyFont="1" applyFill="1" applyBorder="1" applyAlignment="1">
      <alignment horizontal="left" vertical="center"/>
    </xf>
    <xf numFmtId="0" fontId="45" fillId="0" borderId="35" xfId="3" applyFont="1" applyFill="1" applyBorder="1" applyAlignment="1">
      <alignment horizontal="left" vertical="center"/>
    </xf>
    <xf numFmtId="0" fontId="45" fillId="0" borderId="34" xfId="3" applyFont="1" applyFill="1" applyBorder="1" applyAlignment="1">
      <alignment horizontal="left" vertical="center"/>
    </xf>
    <xf numFmtId="0" fontId="5" fillId="0" borderId="36" xfId="3" applyFont="1" applyFill="1" applyBorder="1" applyAlignment="1">
      <alignment horizontal="center" vertical="center" shrinkToFit="1"/>
    </xf>
    <xf numFmtId="0" fontId="5" fillId="0" borderId="35" xfId="3" applyFont="1" applyFill="1" applyBorder="1" applyAlignment="1">
      <alignment horizontal="center" vertical="center" shrinkToFit="1"/>
    </xf>
    <xf numFmtId="176" fontId="45" fillId="0" borderId="36" xfId="3" applyNumberFormat="1" applyFont="1" applyFill="1" applyBorder="1" applyAlignment="1">
      <alignment vertical="center"/>
    </xf>
    <xf numFmtId="176" fontId="42" fillId="0" borderId="35" xfId="3" applyNumberFormat="1" applyFont="1" applyFill="1" applyBorder="1" applyAlignment="1">
      <alignment vertical="center"/>
    </xf>
    <xf numFmtId="0" fontId="5" fillId="0" borderId="11" xfId="3" applyFont="1" applyFill="1" applyBorder="1" applyAlignment="1">
      <alignment horizontal="center" vertical="center"/>
    </xf>
    <xf numFmtId="0" fontId="6" fillId="0" borderId="5"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10"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1" xfId="3" applyFont="1" applyFill="1" applyBorder="1" applyAlignment="1">
      <alignment horizontal="center" vertical="center"/>
    </xf>
    <xf numFmtId="0" fontId="8" fillId="0" borderId="36" xfId="3" applyFont="1" applyFill="1" applyBorder="1" applyAlignment="1">
      <alignment horizontal="distributed" vertical="center"/>
    </xf>
    <xf numFmtId="0" fontId="8" fillId="0" borderId="35" xfId="3" applyFont="1" applyFill="1" applyBorder="1" applyAlignment="1">
      <alignment horizontal="distributed" vertical="center"/>
    </xf>
    <xf numFmtId="0" fontId="8" fillId="0" borderId="2" xfId="3" applyFont="1" applyFill="1" applyBorder="1" applyAlignment="1">
      <alignment horizontal="distributed" vertical="center"/>
    </xf>
    <xf numFmtId="0" fontId="8" fillId="0" borderId="1" xfId="3" applyFont="1" applyFill="1" applyBorder="1" applyAlignment="1">
      <alignment horizontal="distributed" vertical="center"/>
    </xf>
    <xf numFmtId="0" fontId="5" fillId="0" borderId="11" xfId="3" applyFont="1" applyFill="1" applyBorder="1" applyAlignment="1">
      <alignment vertical="center" wrapText="1"/>
    </xf>
    <xf numFmtId="0" fontId="6" fillId="0" borderId="5" xfId="3" applyFont="1" applyFill="1" applyBorder="1" applyAlignment="1">
      <alignment vertical="center" wrapText="1"/>
    </xf>
    <xf numFmtId="0" fontId="6" fillId="0" borderId="4" xfId="3" applyFont="1" applyFill="1" applyBorder="1" applyAlignment="1">
      <alignment vertical="center" wrapText="1"/>
    </xf>
    <xf numFmtId="0" fontId="6" fillId="0" borderId="10" xfId="3" applyFont="1" applyFill="1" applyBorder="1" applyAlignment="1">
      <alignment vertical="center" wrapText="1"/>
    </xf>
    <xf numFmtId="0" fontId="6" fillId="0" borderId="2" xfId="3" applyFont="1" applyFill="1" applyBorder="1" applyAlignment="1">
      <alignment vertical="center" wrapText="1"/>
    </xf>
    <xf numFmtId="0" fontId="6" fillId="0" borderId="1" xfId="3" applyFont="1" applyFill="1" applyBorder="1" applyAlignment="1">
      <alignment vertical="center" wrapText="1"/>
    </xf>
    <xf numFmtId="0" fontId="6" fillId="0" borderId="34" xfId="3" applyFont="1" applyFill="1" applyBorder="1" applyAlignment="1">
      <alignment horizontal="center" vertical="center"/>
    </xf>
    <xf numFmtId="0" fontId="13" fillId="0" borderId="10" xfId="3" applyFont="1" applyFill="1" applyBorder="1" applyAlignment="1">
      <alignment vertical="center"/>
    </xf>
    <xf numFmtId="0" fontId="5" fillId="0" borderId="5"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1" xfId="3" applyFont="1" applyFill="1" applyBorder="1" applyAlignment="1">
      <alignment horizontal="center" vertical="center"/>
    </xf>
    <xf numFmtId="38" fontId="49" fillId="0" borderId="36" xfId="3" applyNumberFormat="1" applyFont="1" applyFill="1" applyBorder="1" applyAlignment="1">
      <alignment horizontal="center" vertical="center"/>
    </xf>
    <xf numFmtId="0" fontId="49" fillId="0" borderId="35" xfId="3" applyFont="1" applyFill="1" applyBorder="1" applyAlignment="1">
      <alignment horizontal="center" vertical="center"/>
    </xf>
    <xf numFmtId="0" fontId="8" fillId="0" borderId="35" xfId="3" applyFont="1" applyFill="1" applyBorder="1" applyAlignment="1">
      <alignment horizontal="center" vertical="center"/>
    </xf>
    <xf numFmtId="0" fontId="8" fillId="0" borderId="34" xfId="3" applyFont="1" applyFill="1" applyBorder="1" applyAlignment="1">
      <alignment horizontal="center" vertical="center"/>
    </xf>
    <xf numFmtId="0" fontId="45" fillId="0" borderId="40" xfId="3" applyFont="1" applyFill="1" applyBorder="1" applyAlignment="1">
      <alignment horizontal="right" vertical="center"/>
    </xf>
    <xf numFmtId="0" fontId="9" fillId="0" borderId="36" xfId="3" applyFont="1" applyFill="1" applyBorder="1" applyAlignment="1">
      <alignment horizontal="center" vertical="center" shrinkToFit="1"/>
    </xf>
    <xf numFmtId="0" fontId="9" fillId="0" borderId="34" xfId="3" applyFont="1" applyFill="1" applyBorder="1" applyAlignment="1">
      <alignment horizontal="center" vertical="center" shrinkToFit="1"/>
    </xf>
    <xf numFmtId="0" fontId="5" fillId="0" borderId="25" xfId="3" applyFont="1" applyFill="1" applyBorder="1" applyAlignment="1">
      <alignment horizontal="center" vertical="center" textRotation="255"/>
    </xf>
    <xf numFmtId="0" fontId="6" fillId="0" borderId="6" xfId="3" applyFont="1" applyFill="1" applyBorder="1" applyAlignment="1">
      <alignment horizontal="center" vertical="center" textRotation="255"/>
    </xf>
    <xf numFmtId="0" fontId="6" fillId="0" borderId="3" xfId="3" applyFont="1" applyFill="1" applyBorder="1" applyAlignment="1">
      <alignment horizontal="center" vertical="center" textRotation="255"/>
    </xf>
    <xf numFmtId="0" fontId="5" fillId="0" borderId="36" xfId="3" applyFont="1" applyFill="1" applyBorder="1" applyAlignment="1">
      <alignment vertical="center"/>
    </xf>
    <xf numFmtId="0" fontId="6" fillId="0" borderId="35" xfId="3" applyFont="1" applyFill="1" applyBorder="1" applyAlignment="1">
      <alignment vertical="center"/>
    </xf>
    <xf numFmtId="0" fontId="6" fillId="0" borderId="34" xfId="3" applyFont="1" applyFill="1" applyBorder="1" applyAlignment="1">
      <alignment vertical="center"/>
    </xf>
    <xf numFmtId="0" fontId="13" fillId="0" borderId="25" xfId="3" applyFont="1" applyFill="1" applyBorder="1" applyAlignment="1">
      <alignment horizontal="center" vertical="center" textRotation="255"/>
    </xf>
    <xf numFmtId="0" fontId="13" fillId="0" borderId="6" xfId="3" applyFont="1" applyFill="1" applyBorder="1" applyAlignment="1">
      <alignment horizontal="center" vertical="center" textRotation="255"/>
    </xf>
    <xf numFmtId="0" fontId="13" fillId="0" borderId="3" xfId="3" applyFont="1" applyFill="1" applyBorder="1" applyAlignment="1">
      <alignment horizontal="center" vertical="center" textRotation="255"/>
    </xf>
    <xf numFmtId="0" fontId="8" fillId="0" borderId="42" xfId="3" applyFont="1" applyFill="1" applyBorder="1" applyAlignment="1">
      <alignment horizontal="distributed" vertical="center"/>
    </xf>
    <xf numFmtId="14" fontId="48" fillId="0" borderId="2" xfId="3" applyNumberFormat="1" applyFont="1" applyFill="1" applyBorder="1" applyAlignment="1">
      <alignment horizontal="right" vertical="center"/>
    </xf>
    <xf numFmtId="20" fontId="48" fillId="0" borderId="2" xfId="3" applyNumberFormat="1" applyFont="1" applyFill="1" applyBorder="1" applyAlignment="1">
      <alignment horizontal="left" vertical="center"/>
    </xf>
    <xf numFmtId="0" fontId="48" fillId="0" borderId="2" xfId="3" applyFont="1" applyFill="1" applyBorder="1" applyAlignment="1">
      <alignment horizontal="left" vertical="center"/>
    </xf>
    <xf numFmtId="0" fontId="45" fillId="0" borderId="8" xfId="3" applyFont="1" applyFill="1" applyBorder="1" applyAlignment="1">
      <alignment horizontal="center" vertical="center"/>
    </xf>
    <xf numFmtId="0" fontId="45" fillId="0" borderId="7" xfId="3" applyFont="1" applyFill="1" applyBorder="1" applyAlignment="1">
      <alignment horizontal="center" vertical="center"/>
    </xf>
    <xf numFmtId="192" fontId="10" fillId="0" borderId="15" xfId="3" applyNumberFormat="1" applyFont="1" applyFill="1" applyBorder="1" applyAlignment="1">
      <alignment horizontal="right" vertical="center"/>
    </xf>
    <xf numFmtId="192" fontId="10" fillId="0" borderId="23" xfId="3" applyNumberFormat="1" applyFont="1" applyFill="1" applyBorder="1" applyAlignment="1">
      <alignment horizontal="right" vertical="center"/>
    </xf>
    <xf numFmtId="192" fontId="10" fillId="0" borderId="22" xfId="3" applyNumberFormat="1" applyFont="1" applyFill="1" applyBorder="1" applyAlignment="1">
      <alignment horizontal="right" vertical="center"/>
    </xf>
    <xf numFmtId="0" fontId="48" fillId="0" borderId="32" xfId="3" applyFont="1" applyFill="1" applyBorder="1" applyAlignment="1">
      <alignment horizontal="center" vertical="center"/>
    </xf>
    <xf numFmtId="197" fontId="45" fillId="0" borderId="39" xfId="3" applyNumberFormat="1" applyFont="1" applyFill="1" applyBorder="1" applyAlignment="1">
      <alignment horizontal="right" vertical="center"/>
    </xf>
    <xf numFmtId="197" fontId="45" fillId="0" borderId="38" xfId="3" applyNumberFormat="1" applyFont="1" applyFill="1" applyBorder="1" applyAlignment="1">
      <alignment horizontal="right" vertical="center"/>
    </xf>
    <xf numFmtId="197" fontId="45" fillId="0" borderId="8" xfId="3" applyNumberFormat="1" applyFont="1" applyFill="1" applyBorder="1" applyAlignment="1">
      <alignment horizontal="right" vertical="center"/>
    </xf>
    <xf numFmtId="197" fontId="45" fillId="0" borderId="7" xfId="3" applyNumberFormat="1" applyFont="1" applyFill="1" applyBorder="1" applyAlignment="1">
      <alignment horizontal="right" vertical="center"/>
    </xf>
    <xf numFmtId="0" fontId="13" fillId="0" borderId="52" xfId="3" applyFont="1" applyFill="1" applyBorder="1" applyAlignment="1">
      <alignment horizontal="left" vertical="center"/>
    </xf>
    <xf numFmtId="0" fontId="45" fillId="0" borderId="8" xfId="3" applyFont="1" applyFill="1" applyBorder="1" applyAlignment="1">
      <alignment horizontal="left" vertical="center"/>
    </xf>
    <xf numFmtId="0" fontId="45" fillId="0" borderId="9" xfId="3" applyFont="1" applyFill="1" applyBorder="1" applyAlignment="1">
      <alignment horizontal="right" vertical="center"/>
    </xf>
    <xf numFmtId="0" fontId="45" fillId="0" borderId="7" xfId="3" applyFont="1" applyFill="1" applyBorder="1" applyAlignment="1">
      <alignment vertical="center"/>
    </xf>
    <xf numFmtId="0" fontId="13" fillId="0" borderId="20" xfId="3" applyFont="1" applyFill="1" applyBorder="1" applyAlignment="1">
      <alignment vertical="center"/>
    </xf>
    <xf numFmtId="0" fontId="15" fillId="0" borderId="19" xfId="3" applyFont="1" applyFill="1" applyBorder="1" applyAlignment="1">
      <alignment vertical="center"/>
    </xf>
    <xf numFmtId="0" fontId="2" fillId="2" borderId="123" xfId="0" applyFont="1" applyFill="1" applyBorder="1" applyAlignment="1">
      <alignment horizontal="left" vertical="center" shrinkToFit="1"/>
    </xf>
    <xf numFmtId="0" fontId="0" fillId="2" borderId="133" xfId="0" applyFill="1" applyBorder="1" applyAlignment="1">
      <alignment horizontal="left" vertical="center" shrinkToFit="1"/>
    </xf>
    <xf numFmtId="0" fontId="2" fillId="3" borderId="104" xfId="0" applyFont="1" applyFill="1" applyBorder="1" applyAlignment="1">
      <alignment horizontal="left" vertical="center"/>
    </xf>
    <xf numFmtId="0" fontId="2" fillId="3" borderId="44" xfId="0" applyFont="1" applyFill="1" applyBorder="1" applyAlignment="1">
      <alignment horizontal="left" vertical="center"/>
    </xf>
    <xf numFmtId="180" fontId="29" fillId="0" borderId="168" xfId="1" applyNumberFormat="1" applyFont="1" applyFill="1" applyBorder="1" applyAlignment="1">
      <alignment horizontal="right" wrapText="1"/>
    </xf>
    <xf numFmtId="180" fontId="29" fillId="0" borderId="167" xfId="1" applyNumberFormat="1" applyFont="1" applyFill="1" applyBorder="1" applyAlignment="1">
      <alignment horizontal="right" wrapText="1"/>
    </xf>
    <xf numFmtId="0" fontId="29" fillId="0" borderId="168" xfId="0" applyFont="1" applyFill="1" applyBorder="1" applyAlignment="1">
      <alignment horizontal="center" wrapText="1"/>
    </xf>
    <xf numFmtId="0" fontId="29" fillId="0" borderId="167" xfId="0" applyFont="1" applyFill="1" applyBorder="1" applyAlignment="1">
      <alignment horizontal="center" wrapText="1"/>
    </xf>
    <xf numFmtId="0" fontId="29" fillId="0" borderId="170" xfId="0" applyFont="1" applyFill="1" applyBorder="1" applyAlignment="1">
      <alignment horizontal="center" wrapText="1"/>
    </xf>
    <xf numFmtId="0" fontId="2" fillId="3" borderId="144" xfId="0" applyFont="1" applyFill="1" applyBorder="1" applyAlignment="1">
      <alignment horizontal="left" vertical="center" wrapText="1"/>
    </xf>
    <xf numFmtId="0" fontId="2" fillId="3" borderId="147" xfId="0" applyFont="1" applyFill="1" applyBorder="1" applyAlignment="1">
      <alignment horizontal="left" vertical="center" wrapText="1"/>
    </xf>
    <xf numFmtId="0" fontId="2" fillId="3" borderId="141" xfId="0" applyFont="1" applyFill="1" applyBorder="1" applyAlignment="1">
      <alignment horizontal="left" vertical="center" wrapText="1"/>
    </xf>
    <xf numFmtId="0" fontId="2" fillId="3" borderId="150" xfId="0" applyFont="1" applyFill="1" applyBorder="1" applyAlignment="1">
      <alignment horizontal="left" vertical="center" wrapText="1"/>
    </xf>
    <xf numFmtId="0" fontId="2" fillId="3" borderId="137" xfId="0" applyFont="1" applyFill="1" applyBorder="1" applyAlignment="1">
      <alignment horizontal="left" vertical="center"/>
    </xf>
    <xf numFmtId="0" fontId="2" fillId="3" borderId="131" xfId="0" applyFont="1" applyFill="1" applyBorder="1" applyAlignment="1">
      <alignment horizontal="left" vertical="center"/>
    </xf>
    <xf numFmtId="0" fontId="2" fillId="0" borderId="129" xfId="0" applyFont="1" applyBorder="1" applyAlignment="1">
      <alignment horizontal="center" vertical="center"/>
    </xf>
    <xf numFmtId="0" fontId="0" fillId="0" borderId="129" xfId="0" applyBorder="1" applyAlignment="1">
      <alignment horizontal="center" vertical="center"/>
    </xf>
    <xf numFmtId="0" fontId="2" fillId="2" borderId="121" xfId="0" applyFont="1" applyFill="1" applyBorder="1" applyAlignment="1">
      <alignment horizontal="left" vertical="center"/>
    </xf>
    <xf numFmtId="0" fontId="2" fillId="2" borderId="153" xfId="0" applyFont="1" applyFill="1" applyBorder="1" applyAlignment="1">
      <alignment horizontal="left" vertical="center"/>
    </xf>
    <xf numFmtId="0" fontId="34" fillId="2" borderId="168" xfId="0" applyNumberFormat="1" applyFont="1" applyFill="1" applyBorder="1" applyAlignment="1">
      <alignment horizontal="center" vertical="center" wrapText="1"/>
    </xf>
    <xf numFmtId="0" fontId="34" fillId="2" borderId="167" xfId="0" applyNumberFormat="1" applyFont="1" applyFill="1" applyBorder="1" applyAlignment="1">
      <alignment horizontal="center" vertical="center" wrapText="1"/>
    </xf>
    <xf numFmtId="0" fontId="34" fillId="2" borderId="170" xfId="0" applyNumberFormat="1" applyFont="1" applyFill="1" applyBorder="1" applyAlignment="1">
      <alignment horizontal="center" vertical="center" wrapText="1"/>
    </xf>
    <xf numFmtId="0" fontId="29" fillId="5" borderId="168" xfId="0" applyNumberFormat="1" applyFont="1" applyFill="1" applyBorder="1" applyAlignment="1">
      <alignment horizontal="center" wrapText="1"/>
    </xf>
    <xf numFmtId="0" fontId="29" fillId="5" borderId="167" xfId="0" applyNumberFormat="1" applyFont="1" applyFill="1" applyBorder="1" applyAlignment="1">
      <alignment horizontal="center" wrapText="1"/>
    </xf>
    <xf numFmtId="0" fontId="29" fillId="5" borderId="170" xfId="0" applyNumberFormat="1" applyFont="1" applyFill="1" applyBorder="1" applyAlignment="1">
      <alignment horizontal="center" wrapText="1"/>
    </xf>
    <xf numFmtId="180" fontId="29" fillId="0" borderId="170" xfId="1" applyNumberFormat="1" applyFont="1" applyFill="1" applyBorder="1" applyAlignment="1">
      <alignment horizontal="right" wrapText="1"/>
    </xf>
    <xf numFmtId="0" fontId="29" fillId="0" borderId="168" xfId="0" applyFont="1" applyFill="1" applyBorder="1" applyAlignment="1">
      <alignment horizontal="center" vertical="center" wrapText="1"/>
    </xf>
    <xf numFmtId="0" fontId="29" fillId="0" borderId="167" xfId="0" applyFont="1" applyFill="1" applyBorder="1" applyAlignment="1">
      <alignment horizontal="center" vertical="center"/>
    </xf>
    <xf numFmtId="0" fontId="29" fillId="0" borderId="170" xfId="0" applyFont="1" applyFill="1" applyBorder="1" applyAlignment="1">
      <alignment horizontal="center" vertical="center"/>
    </xf>
    <xf numFmtId="20" fontId="34" fillId="0" borderId="168" xfId="0" applyNumberFormat="1" applyFont="1" applyFill="1" applyBorder="1" applyAlignment="1">
      <alignment horizontal="center" wrapText="1"/>
    </xf>
    <xf numFmtId="20" fontId="34" fillId="0" borderId="167" xfId="0" applyNumberFormat="1" applyFont="1" applyFill="1" applyBorder="1" applyAlignment="1">
      <alignment horizontal="center" wrapText="1"/>
    </xf>
    <xf numFmtId="20" fontId="34" fillId="0" borderId="170" xfId="0" applyNumberFormat="1" applyFont="1" applyFill="1" applyBorder="1" applyAlignment="1">
      <alignment horizontal="center" wrapText="1"/>
    </xf>
    <xf numFmtId="0" fontId="29" fillId="4" borderId="168" xfId="0" applyNumberFormat="1" applyFont="1" applyFill="1" applyBorder="1" applyAlignment="1">
      <alignment horizontal="center" wrapText="1"/>
    </xf>
    <xf numFmtId="0" fontId="29" fillId="4" borderId="167" xfId="0" applyNumberFormat="1" applyFont="1" applyFill="1" applyBorder="1" applyAlignment="1">
      <alignment horizontal="center" wrapText="1"/>
    </xf>
    <xf numFmtId="0" fontId="29" fillId="0" borderId="165" xfId="0" applyFont="1" applyFill="1" applyBorder="1" applyAlignment="1">
      <alignment horizontal="center" wrapText="1"/>
    </xf>
    <xf numFmtId="0" fontId="29" fillId="0" borderId="167" xfId="0" applyFont="1" applyFill="1" applyBorder="1" applyAlignment="1">
      <alignment horizontal="center" vertical="center" wrapText="1"/>
    </xf>
    <xf numFmtId="0" fontId="29" fillId="0" borderId="170" xfId="0" applyFont="1" applyFill="1" applyBorder="1" applyAlignment="1">
      <alignment horizontal="center" vertical="center" wrapText="1"/>
    </xf>
    <xf numFmtId="0" fontId="29" fillId="3" borderId="165" xfId="0" applyNumberFormat="1" applyFont="1" applyFill="1" applyBorder="1" applyAlignment="1">
      <alignment horizontal="center" vertical="center" wrapText="1"/>
    </xf>
    <xf numFmtId="0" fontId="29" fillId="3" borderId="165" xfId="0" applyNumberFormat="1" applyFont="1" applyFill="1" applyBorder="1" applyAlignment="1">
      <alignment horizontal="left" vertical="center" wrapText="1"/>
    </xf>
    <xf numFmtId="180" fontId="29" fillId="0" borderId="165" xfId="1" applyNumberFormat="1" applyFont="1" applyFill="1" applyBorder="1" applyAlignment="1">
      <alignment horizontal="center" wrapText="1"/>
    </xf>
    <xf numFmtId="0" fontId="29" fillId="0" borderId="166" xfId="0" applyFont="1" applyFill="1" applyBorder="1" applyAlignment="1">
      <alignment horizontal="center" vertical="center" wrapText="1"/>
    </xf>
    <xf numFmtId="0" fontId="30" fillId="0" borderId="165" xfId="0" applyFont="1" applyFill="1" applyBorder="1" applyAlignment="1" applyProtection="1">
      <alignment horizontal="center" vertical="top" wrapText="1"/>
    </xf>
    <xf numFmtId="38" fontId="29" fillId="0" borderId="168" xfId="1" applyFont="1" applyFill="1" applyBorder="1" applyAlignment="1">
      <alignment horizontal="center" vertical="center" wrapText="1"/>
    </xf>
    <xf numFmtId="38" fontId="29" fillId="0" borderId="167" xfId="1" applyFont="1" applyFill="1" applyBorder="1" applyAlignment="1">
      <alignment horizontal="center" vertical="center" wrapText="1"/>
    </xf>
    <xf numFmtId="38" fontId="29" fillId="0" borderId="170" xfId="1" applyFont="1" applyFill="1" applyBorder="1" applyAlignment="1">
      <alignment horizontal="center" vertical="center" wrapText="1"/>
    </xf>
    <xf numFmtId="38" fontId="30" fillId="0" borderId="168" xfId="1" applyFont="1" applyFill="1" applyBorder="1" applyAlignment="1">
      <alignment horizontal="center" vertical="center" wrapText="1"/>
    </xf>
    <xf numFmtId="38" fontId="30" fillId="0" borderId="167" xfId="1" applyFont="1" applyFill="1" applyBorder="1" applyAlignment="1">
      <alignment horizontal="center" vertical="center" wrapText="1"/>
    </xf>
    <xf numFmtId="38" fontId="30" fillId="0" borderId="170" xfId="1" applyFont="1" applyFill="1" applyBorder="1" applyAlignment="1">
      <alignment horizontal="center" vertical="center" wrapText="1"/>
    </xf>
    <xf numFmtId="0" fontId="29" fillId="2" borderId="168" xfId="0" applyNumberFormat="1" applyFont="1" applyFill="1" applyBorder="1" applyAlignment="1">
      <alignment horizontal="center" vertical="center" wrapText="1"/>
    </xf>
    <xf numFmtId="0" fontId="29" fillId="2" borderId="167" xfId="0" applyFont="1" applyFill="1" applyBorder="1" applyAlignment="1">
      <alignment horizontal="center" vertical="center" wrapText="1"/>
    </xf>
    <xf numFmtId="0" fontId="29" fillId="2" borderId="170" xfId="0" applyFont="1" applyFill="1" applyBorder="1" applyAlignment="1">
      <alignment horizontal="center" vertical="center" wrapText="1"/>
    </xf>
    <xf numFmtId="0" fontId="34" fillId="3" borderId="169" xfId="0" applyFont="1" applyFill="1" applyBorder="1" applyAlignment="1">
      <alignment horizontal="left"/>
    </xf>
    <xf numFmtId="0" fontId="30" fillId="0" borderId="169" xfId="0" applyFont="1" applyFill="1" applyBorder="1" applyAlignment="1" applyProtection="1">
      <alignment horizontal="center" vertical="top" wrapText="1"/>
    </xf>
    <xf numFmtId="0" fontId="2" fillId="0" borderId="109" xfId="0" applyFont="1" applyBorder="1" applyAlignment="1">
      <alignment horizontal="left" vertical="center"/>
    </xf>
    <xf numFmtId="0" fontId="2" fillId="0" borderId="110" xfId="0" applyFont="1" applyBorder="1" applyAlignment="1">
      <alignment horizontal="left"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87" xfId="0" applyFont="1" applyBorder="1" applyAlignment="1">
      <alignment horizontal="center" vertical="center"/>
    </xf>
    <xf numFmtId="0" fontId="2" fillId="0" borderId="106" xfId="0" applyFont="1" applyBorder="1" applyAlignment="1">
      <alignment horizontal="left" vertical="center" shrinkToFit="1"/>
    </xf>
    <xf numFmtId="0" fontId="2" fillId="0" borderId="107" xfId="0" applyFont="1" applyBorder="1" applyAlignment="1">
      <alignment horizontal="left" vertical="center" shrinkToFit="1"/>
    </xf>
    <xf numFmtId="0" fontId="2" fillId="3" borderId="151" xfId="0" applyFont="1" applyFill="1" applyBorder="1" applyAlignment="1">
      <alignment horizontal="center" vertical="center"/>
    </xf>
    <xf numFmtId="0" fontId="0" fillId="3" borderId="152" xfId="0" applyFill="1" applyBorder="1" applyAlignment="1">
      <alignment horizontal="center" vertical="center"/>
    </xf>
    <xf numFmtId="0" fontId="29" fillId="0" borderId="165" xfId="0" applyFont="1" applyBorder="1" applyAlignment="1">
      <alignment horizontal="center" wrapText="1"/>
    </xf>
    <xf numFmtId="0" fontId="29" fillId="0" borderId="169" xfId="0" applyFont="1" applyBorder="1" applyAlignment="1">
      <alignment horizontal="center" wrapText="1"/>
    </xf>
    <xf numFmtId="0" fontId="29" fillId="0" borderId="168" xfId="0" applyFont="1" applyBorder="1" applyAlignment="1">
      <alignment horizontal="center" wrapText="1"/>
    </xf>
    <xf numFmtId="0" fontId="30" fillId="3" borderId="168" xfId="0" applyFont="1" applyFill="1" applyBorder="1" applyAlignment="1">
      <alignment horizontal="center" wrapText="1"/>
    </xf>
    <xf numFmtId="0" fontId="30" fillId="3" borderId="167" xfId="0" applyFont="1" applyFill="1" applyBorder="1" applyAlignment="1">
      <alignment horizontal="center" wrapText="1"/>
    </xf>
    <xf numFmtId="0" fontId="30" fillId="3" borderId="170" xfId="0" applyFont="1" applyFill="1" applyBorder="1" applyAlignment="1">
      <alignment horizontal="center" wrapText="1"/>
    </xf>
    <xf numFmtId="180" fontId="29" fillId="3" borderId="168" xfId="1" applyNumberFormat="1" applyFont="1" applyFill="1" applyBorder="1" applyAlignment="1">
      <alignment horizontal="center" wrapText="1"/>
    </xf>
    <xf numFmtId="180" fontId="29" fillId="3" borderId="167" xfId="1" applyNumberFormat="1" applyFont="1" applyFill="1" applyBorder="1" applyAlignment="1">
      <alignment horizontal="center" wrapText="1"/>
    </xf>
    <xf numFmtId="180" fontId="29" fillId="3" borderId="165" xfId="1" applyNumberFormat="1" applyFont="1" applyFill="1" applyBorder="1" applyAlignment="1">
      <alignment horizontal="left" wrapText="1"/>
    </xf>
    <xf numFmtId="0" fontId="29" fillId="3" borderId="206" xfId="0" applyFont="1" applyFill="1" applyBorder="1" applyAlignment="1">
      <alignment horizontal="center"/>
    </xf>
    <xf numFmtId="0" fontId="29" fillId="3" borderId="172" xfId="0" applyFont="1" applyFill="1" applyBorder="1" applyAlignment="1">
      <alignment horizontal="center"/>
    </xf>
    <xf numFmtId="0" fontId="34" fillId="3" borderId="168" xfId="0" applyFont="1" applyFill="1" applyBorder="1" applyAlignment="1">
      <alignment horizontal="center" wrapText="1"/>
    </xf>
    <xf numFmtId="0" fontId="33" fillId="3" borderId="167" xfId="0" applyFont="1" applyFill="1" applyBorder="1" applyAlignment="1">
      <alignment horizontal="center" wrapText="1"/>
    </xf>
    <xf numFmtId="0" fontId="33" fillId="3" borderId="168" xfId="0" applyFont="1" applyFill="1" applyBorder="1" applyAlignment="1">
      <alignment horizontal="center" wrapText="1"/>
    </xf>
    <xf numFmtId="0" fontId="37" fillId="3" borderId="168" xfId="0" applyFont="1" applyFill="1" applyBorder="1" applyAlignment="1">
      <alignment horizontal="center" wrapText="1"/>
    </xf>
    <xf numFmtId="0" fontId="37" fillId="3" borderId="167" xfId="0" applyFont="1" applyFill="1" applyBorder="1" applyAlignment="1">
      <alignment horizontal="center" wrapText="1"/>
    </xf>
    <xf numFmtId="0" fontId="42" fillId="0" borderId="33" xfId="3" applyFont="1" applyFill="1" applyBorder="1" applyAlignment="1">
      <alignment horizontal="center" vertical="center"/>
    </xf>
    <xf numFmtId="0" fontId="42" fillId="0" borderId="29" xfId="3" applyFont="1" applyFill="1" applyBorder="1" applyAlignment="1">
      <alignment horizontal="center" vertical="center"/>
    </xf>
    <xf numFmtId="0" fontId="42" fillId="0" borderId="28" xfId="3" applyFont="1" applyFill="1" applyBorder="1" applyAlignment="1">
      <alignment horizontal="center" vertical="center"/>
    </xf>
    <xf numFmtId="0" fontId="42" fillId="0" borderId="30" xfId="3" applyFont="1" applyFill="1" applyBorder="1" applyAlignment="1">
      <alignment horizontal="center" vertical="center"/>
    </xf>
    <xf numFmtId="0" fontId="42" fillId="0" borderId="17" xfId="3" applyFont="1" applyFill="1" applyBorder="1" applyAlignment="1">
      <alignment horizontal="center" vertical="center"/>
    </xf>
    <xf numFmtId="0" fontId="42" fillId="0" borderId="0" xfId="3" applyFont="1" applyFill="1" applyBorder="1" applyAlignment="1">
      <alignment horizontal="center" vertical="center"/>
    </xf>
    <xf numFmtId="0" fontId="42" fillId="0" borderId="241" xfId="3" applyFont="1" applyFill="1" applyBorder="1" applyAlignment="1">
      <alignment horizontal="center" vertical="center"/>
    </xf>
    <xf numFmtId="0" fontId="42" fillId="0" borderId="10" xfId="3" applyFont="1" applyFill="1" applyBorder="1" applyAlignment="1">
      <alignment horizontal="center" vertical="center"/>
    </xf>
    <xf numFmtId="0" fontId="42" fillId="0" borderId="243" xfId="3" applyFont="1" applyFill="1" applyBorder="1" applyAlignment="1">
      <alignment horizontal="center" vertical="center"/>
    </xf>
    <xf numFmtId="0" fontId="15" fillId="0" borderId="10" xfId="3" applyFont="1" applyFill="1" applyBorder="1" applyAlignment="1">
      <alignment horizontal="right" vertical="center"/>
    </xf>
    <xf numFmtId="0" fontId="15" fillId="0" borderId="2" xfId="3" applyFont="1" applyFill="1" applyBorder="1" applyAlignment="1">
      <alignment horizontal="right" vertical="center"/>
    </xf>
    <xf numFmtId="0" fontId="15" fillId="0" borderId="1" xfId="3" applyFont="1" applyFill="1" applyBorder="1" applyAlignment="1">
      <alignment horizontal="right" vertical="center"/>
    </xf>
    <xf numFmtId="0" fontId="15" fillId="0" borderId="2" xfId="3" applyFont="1" applyFill="1" applyBorder="1" applyAlignment="1">
      <alignment vertical="center"/>
    </xf>
    <xf numFmtId="0" fontId="15" fillId="0" borderId="1" xfId="3" applyFont="1" applyFill="1" applyBorder="1" applyAlignment="1">
      <alignment vertical="center"/>
    </xf>
    <xf numFmtId="0" fontId="15" fillId="0" borderId="3" xfId="3" applyFont="1" applyFill="1" applyBorder="1" applyAlignment="1">
      <alignment horizontal="right" vertical="center"/>
    </xf>
    <xf numFmtId="0" fontId="47" fillId="0" borderId="0" xfId="3" applyFont="1" applyFill="1" applyAlignment="1">
      <alignment horizontal="center" vertical="center"/>
    </xf>
    <xf numFmtId="0" fontId="46" fillId="0" borderId="0" xfId="3" applyFont="1" applyFill="1" applyBorder="1" applyAlignment="1">
      <alignment horizontal="center" vertical="center"/>
    </xf>
    <xf numFmtId="14" fontId="42" fillId="0" borderId="0" xfId="3" applyNumberFormat="1" applyFont="1" applyFill="1" applyBorder="1" applyAlignment="1">
      <alignment horizontal="right" vertical="center"/>
    </xf>
    <xf numFmtId="0" fontId="42" fillId="0" borderId="232" xfId="3" applyFont="1" applyFill="1" applyBorder="1" applyAlignment="1">
      <alignment horizontal="center" vertical="center"/>
    </xf>
    <xf numFmtId="0" fontId="42" fillId="0" borderId="233" xfId="3" applyFont="1" applyFill="1" applyBorder="1" applyAlignment="1">
      <alignment horizontal="center" vertical="center"/>
    </xf>
    <xf numFmtId="0" fontId="42" fillId="0" borderId="234" xfId="3" applyFont="1" applyFill="1" applyBorder="1" applyAlignment="1">
      <alignment horizontal="center" vertical="center"/>
    </xf>
    <xf numFmtId="0" fontId="42" fillId="0" borderId="18" xfId="3" applyFont="1" applyFill="1" applyBorder="1" applyAlignment="1">
      <alignment horizontal="center" vertical="center"/>
    </xf>
    <xf numFmtId="0" fontId="42" fillId="0" borderId="235" xfId="3" applyFont="1" applyFill="1" applyBorder="1" applyAlignment="1">
      <alignment horizontal="center" vertical="center"/>
    </xf>
    <xf numFmtId="0" fontId="15" fillId="0" borderId="236" xfId="3" applyFont="1" applyFill="1" applyBorder="1" applyAlignment="1">
      <alignment vertical="center" textRotation="255" wrapText="1"/>
    </xf>
    <xf numFmtId="0" fontId="15" fillId="0" borderId="42" xfId="3" applyFont="1" applyFill="1" applyBorder="1" applyAlignment="1">
      <alignment vertical="center" textRotation="255" wrapText="1"/>
    </xf>
    <xf numFmtId="0" fontId="42" fillId="0" borderId="237" xfId="3" applyFont="1" applyFill="1" applyBorder="1" applyAlignment="1">
      <alignment horizontal="center" vertical="center"/>
    </xf>
    <xf numFmtId="0" fontId="42" fillId="0" borderId="238" xfId="3" applyFont="1" applyFill="1" applyBorder="1" applyAlignment="1">
      <alignment horizontal="center" vertical="center"/>
    </xf>
    <xf numFmtId="0" fontId="42" fillId="0" borderId="239" xfId="3" applyFont="1" applyFill="1" applyBorder="1" applyAlignment="1">
      <alignment horizontal="center" vertical="center"/>
    </xf>
    <xf numFmtId="0" fontId="15" fillId="0" borderId="240" xfId="3" applyFont="1" applyFill="1" applyBorder="1" applyAlignment="1">
      <alignment horizontal="center" vertical="center" wrapText="1"/>
    </xf>
    <xf numFmtId="0" fontId="15" fillId="0" borderId="242" xfId="3" applyFont="1" applyFill="1" applyBorder="1" applyAlignment="1">
      <alignment horizontal="center" vertical="center" wrapText="1"/>
    </xf>
    <xf numFmtId="178" fontId="15" fillId="0" borderId="5" xfId="3" applyNumberFormat="1" applyFont="1" applyFill="1" applyBorder="1" applyAlignment="1">
      <alignment horizontal="center" vertical="center"/>
    </xf>
    <xf numFmtId="178" fontId="15" fillId="0" borderId="247" xfId="3" applyNumberFormat="1" applyFont="1" applyFill="1" applyBorder="1" applyAlignment="1">
      <alignment horizontal="center" vertical="center"/>
    </xf>
    <xf numFmtId="189" fontId="42" fillId="0" borderId="5" xfId="3" applyNumberFormat="1" applyFont="1" applyFill="1" applyBorder="1" applyAlignment="1">
      <alignment horizontal="center" vertical="center"/>
    </xf>
    <xf numFmtId="189" fontId="42" fillId="0" borderId="247" xfId="3" applyNumberFormat="1" applyFont="1" applyFill="1" applyBorder="1" applyAlignment="1">
      <alignment horizontal="center" vertical="center"/>
    </xf>
    <xf numFmtId="0" fontId="15" fillId="0" borderId="17" xfId="3" applyFont="1" applyFill="1" applyBorder="1" applyAlignment="1">
      <alignment horizontal="center" vertical="center"/>
    </xf>
    <xf numFmtId="0" fontId="15" fillId="0" borderId="18" xfId="3" applyFont="1" applyFill="1" applyBorder="1" applyAlignment="1">
      <alignment horizontal="center" vertical="center"/>
    </xf>
    <xf numFmtId="0" fontId="15" fillId="0" borderId="249" xfId="3" applyFont="1" applyFill="1" applyBorder="1" applyAlignment="1">
      <alignment horizontal="center" vertical="center"/>
    </xf>
    <xf numFmtId="0" fontId="15" fillId="0" borderId="247" xfId="3" applyFont="1" applyFill="1" applyBorder="1" applyAlignment="1">
      <alignment horizontal="center" vertical="center"/>
    </xf>
    <xf numFmtId="0" fontId="15" fillId="0" borderId="248" xfId="3" applyFont="1" applyFill="1" applyBorder="1" applyAlignment="1">
      <alignment horizontal="center" vertical="center"/>
    </xf>
    <xf numFmtId="0" fontId="42" fillId="0" borderId="11" xfId="3" applyNumberFormat="1" applyFont="1" applyFill="1" applyBorder="1" applyAlignment="1">
      <alignment horizontal="center" vertical="center"/>
    </xf>
    <xf numFmtId="0" fontId="42" fillId="0" borderId="5" xfId="3" applyNumberFormat="1" applyFont="1" applyFill="1" applyBorder="1" applyAlignment="1">
      <alignment horizontal="center" vertical="center"/>
    </xf>
    <xf numFmtId="0" fontId="42" fillId="0" borderId="245" xfId="3" applyNumberFormat="1" applyFont="1" applyFill="1" applyBorder="1" applyAlignment="1">
      <alignment horizontal="center" vertical="center"/>
    </xf>
    <xf numFmtId="0" fontId="42" fillId="0" borderId="249" xfId="3" applyNumberFormat="1" applyFont="1" applyFill="1" applyBorder="1" applyAlignment="1">
      <alignment horizontal="center" vertical="center"/>
    </xf>
    <xf numFmtId="0" fontId="42" fillId="0" borderId="247" xfId="3" applyNumberFormat="1" applyFont="1" applyFill="1" applyBorder="1" applyAlignment="1">
      <alignment horizontal="center" vertical="center"/>
    </xf>
    <xf numFmtId="0" fontId="42" fillId="0" borderId="250" xfId="3" applyNumberFormat="1" applyFont="1" applyFill="1" applyBorder="1" applyAlignment="1">
      <alignment horizontal="center" vertical="center"/>
    </xf>
    <xf numFmtId="0" fontId="38" fillId="0" borderId="10" xfId="3" applyFont="1" applyBorder="1" applyAlignment="1">
      <alignment horizontal="left" vertical="center"/>
    </xf>
    <xf numFmtId="0" fontId="38" fillId="0" borderId="2" xfId="3" applyFont="1" applyBorder="1" applyAlignment="1">
      <alignment horizontal="left" vertical="center"/>
    </xf>
    <xf numFmtId="0" fontId="38" fillId="0" borderId="1" xfId="3" applyFont="1" applyBorder="1" applyAlignment="1">
      <alignment horizontal="left" vertical="center"/>
    </xf>
    <xf numFmtId="0" fontId="43" fillId="0" borderId="10" xfId="3" applyFont="1" applyBorder="1" applyAlignment="1">
      <alignment horizontal="left" vertical="center" indent="1"/>
    </xf>
    <xf numFmtId="0" fontId="43" fillId="0" borderId="2" xfId="3" applyFont="1" applyBorder="1" applyAlignment="1">
      <alignment horizontal="left" vertical="center" indent="1"/>
    </xf>
    <xf numFmtId="0" fontId="43" fillId="0" borderId="1" xfId="3" applyFont="1" applyBorder="1" applyAlignment="1">
      <alignment horizontal="left" vertical="center" indent="1"/>
    </xf>
    <xf numFmtId="0" fontId="15" fillId="0" borderId="244" xfId="3" applyFont="1" applyFill="1" applyBorder="1" applyAlignment="1">
      <alignment horizontal="center" vertical="center" wrapText="1"/>
    </xf>
    <xf numFmtId="0" fontId="15" fillId="0" borderId="246" xfId="3" applyFont="1" applyFill="1" applyBorder="1" applyAlignment="1">
      <alignment horizontal="center" vertical="center"/>
    </xf>
    <xf numFmtId="193" fontId="42" fillId="0" borderId="11" xfId="3" applyNumberFormat="1" applyFont="1" applyFill="1" applyBorder="1" applyAlignment="1">
      <alignment horizontal="right" vertical="center"/>
    </xf>
    <xf numFmtId="193" fontId="42" fillId="0" borderId="5" xfId="3" applyNumberFormat="1" applyFont="1" applyFill="1" applyBorder="1" applyAlignment="1">
      <alignment horizontal="right" vertical="center"/>
    </xf>
    <xf numFmtId="193" fontId="42" fillId="0" borderId="249" xfId="3" applyNumberFormat="1" applyFont="1" applyFill="1" applyBorder="1" applyAlignment="1">
      <alignment horizontal="right" vertical="center"/>
    </xf>
    <xf numFmtId="193" fontId="42" fillId="0" borderId="247" xfId="3" applyNumberFormat="1" applyFont="1" applyFill="1" applyBorder="1" applyAlignment="1">
      <alignment horizontal="right" vertical="center"/>
    </xf>
    <xf numFmtId="0" fontId="38" fillId="0" borderId="36" xfId="3" applyFont="1" applyBorder="1" applyAlignment="1">
      <alignment horizontal="center" vertical="center"/>
    </xf>
    <xf numFmtId="0" fontId="38" fillId="0" borderId="35" xfId="3" applyFont="1" applyBorder="1" applyAlignment="1">
      <alignment horizontal="center" vertical="center"/>
    </xf>
    <xf numFmtId="0" fontId="38" fillId="0" borderId="34" xfId="3" applyFont="1" applyBorder="1" applyAlignment="1">
      <alignment horizontal="center" vertical="center"/>
    </xf>
    <xf numFmtId="0" fontId="38" fillId="0" borderId="36" xfId="3" applyFont="1" applyBorder="1" applyAlignment="1">
      <alignment horizontal="left" vertical="center"/>
    </xf>
    <xf numFmtId="0" fontId="38" fillId="0" borderId="35" xfId="3" applyFont="1" applyBorder="1" applyAlignment="1">
      <alignment horizontal="left" vertical="center"/>
    </xf>
    <xf numFmtId="0" fontId="38" fillId="0" borderId="34" xfId="3" applyFont="1" applyBorder="1" applyAlignment="1">
      <alignment horizontal="left" vertical="center"/>
    </xf>
    <xf numFmtId="0" fontId="43" fillId="0" borderId="36" xfId="3" applyFont="1" applyBorder="1" applyAlignment="1">
      <alignment horizontal="right" vertical="center"/>
    </xf>
    <xf numFmtId="0" fontId="43" fillId="0" borderId="35" xfId="3" applyFont="1" applyBorder="1" applyAlignment="1">
      <alignment horizontal="right" vertical="center"/>
    </xf>
    <xf numFmtId="0" fontId="43" fillId="0" borderId="36" xfId="3" applyFont="1" applyBorder="1" applyAlignment="1">
      <alignment horizontal="center" vertical="center"/>
    </xf>
    <xf numFmtId="0" fontId="43" fillId="0" borderId="35" xfId="3" applyFont="1" applyBorder="1" applyAlignment="1">
      <alignment horizontal="center" vertical="center"/>
    </xf>
    <xf numFmtId="0" fontId="43" fillId="0" borderId="34" xfId="3" applyFont="1" applyBorder="1" applyAlignment="1">
      <alignment horizontal="center" vertical="center"/>
    </xf>
    <xf numFmtId="194" fontId="43" fillId="0" borderId="36" xfId="3" applyNumberFormat="1" applyFont="1" applyBorder="1" applyAlignment="1">
      <alignment horizontal="center" vertical="center"/>
    </xf>
    <xf numFmtId="194" fontId="43" fillId="0" borderId="35" xfId="3" applyNumberFormat="1" applyFont="1" applyBorder="1" applyAlignment="1">
      <alignment horizontal="center" vertical="center"/>
    </xf>
    <xf numFmtId="194" fontId="43" fillId="0" borderId="34" xfId="3" applyNumberFormat="1" applyFont="1" applyBorder="1" applyAlignment="1">
      <alignment horizontal="center" vertical="center"/>
    </xf>
    <xf numFmtId="200" fontId="43" fillId="0" borderId="36" xfId="3" applyNumberFormat="1" applyFont="1" applyBorder="1" applyAlignment="1">
      <alignment horizontal="center" vertical="center"/>
    </xf>
    <xf numFmtId="200" fontId="43" fillId="0" borderId="35" xfId="3" applyNumberFormat="1" applyFont="1" applyBorder="1" applyAlignment="1">
      <alignment horizontal="center" vertical="center"/>
    </xf>
    <xf numFmtId="200" fontId="43" fillId="0" borderId="34" xfId="3" applyNumberFormat="1" applyFont="1" applyBorder="1" applyAlignment="1">
      <alignment horizontal="center" vertical="center"/>
    </xf>
    <xf numFmtId="0" fontId="38" fillId="0" borderId="6" xfId="3" applyFont="1" applyBorder="1" applyAlignment="1">
      <alignment horizontal="center" vertical="center"/>
    </xf>
    <xf numFmtId="198" fontId="43" fillId="0" borderId="5" xfId="3" applyNumberFormat="1" applyFont="1" applyBorder="1" applyAlignment="1">
      <alignment horizontal="right" vertical="center"/>
    </xf>
    <xf numFmtId="0" fontId="43" fillId="0" borderId="5" xfId="3" applyFont="1" applyBorder="1" applyAlignment="1">
      <alignment horizontal="right" vertical="center"/>
    </xf>
    <xf numFmtId="0" fontId="38" fillId="0" borderId="25" xfId="3" applyFont="1" applyBorder="1" applyAlignment="1">
      <alignment horizontal="center" vertical="center"/>
    </xf>
    <xf numFmtId="0" fontId="38" fillId="0" borderId="3" xfId="3" applyFont="1" applyBorder="1" applyAlignment="1">
      <alignment horizontal="center" vertical="center"/>
    </xf>
    <xf numFmtId="0" fontId="38" fillId="0" borderId="11" xfId="3" applyFont="1" applyBorder="1" applyAlignment="1">
      <alignment horizontal="center" vertical="center"/>
    </xf>
    <xf numFmtId="0" fontId="4" fillId="0" borderId="5" xfId="3" applyBorder="1"/>
    <xf numFmtId="0" fontId="43" fillId="0" borderId="5" xfId="3" applyFont="1" applyBorder="1" applyAlignment="1">
      <alignment horizontal="center" vertical="center"/>
    </xf>
    <xf numFmtId="0" fontId="38" fillId="0" borderId="5" xfId="3" applyFont="1" applyBorder="1" applyAlignment="1">
      <alignment horizontal="center" vertical="center"/>
    </xf>
    <xf numFmtId="0" fontId="38" fillId="0" borderId="4" xfId="3" applyFont="1" applyBorder="1" applyAlignment="1">
      <alignment horizontal="center" vertical="center"/>
    </xf>
    <xf numFmtId="0" fontId="38" fillId="0" borderId="0" xfId="3" applyFont="1" applyBorder="1" applyAlignment="1">
      <alignment horizontal="center" vertical="center"/>
    </xf>
    <xf numFmtId="0" fontId="38" fillId="0" borderId="18" xfId="3" applyFont="1" applyBorder="1" applyAlignment="1">
      <alignment horizontal="center" vertical="center"/>
    </xf>
    <xf numFmtId="0" fontId="38" fillId="0" borderId="2" xfId="3" applyFont="1" applyBorder="1" applyAlignment="1">
      <alignment horizontal="center" vertical="center"/>
    </xf>
    <xf numFmtId="0" fontId="38" fillId="0" borderId="1" xfId="3" applyFont="1" applyBorder="1" applyAlignment="1">
      <alignment horizontal="center" vertical="center"/>
    </xf>
    <xf numFmtId="0" fontId="43" fillId="0" borderId="11" xfId="3" applyFont="1" applyBorder="1" applyAlignment="1">
      <alignment horizontal="left" vertical="center" indent="1"/>
    </xf>
    <xf numFmtId="0" fontId="43" fillId="0" borderId="5" xfId="3" applyFont="1" applyBorder="1" applyAlignment="1">
      <alignment horizontal="left" vertical="center" indent="1"/>
    </xf>
    <xf numFmtId="0" fontId="43" fillId="0" borderId="4" xfId="3" applyFont="1" applyBorder="1" applyAlignment="1">
      <alignment horizontal="left" vertical="center" indent="1"/>
    </xf>
    <xf numFmtId="0" fontId="43" fillId="0" borderId="17" xfId="3" applyFont="1" applyBorder="1" applyAlignment="1">
      <alignment horizontal="left" vertical="center" indent="1"/>
    </xf>
    <xf numFmtId="0" fontId="43" fillId="0" borderId="0" xfId="3" applyFont="1" applyBorder="1" applyAlignment="1">
      <alignment horizontal="left" vertical="center" indent="1"/>
    </xf>
    <xf numFmtId="0" fontId="43" fillId="0" borderId="18" xfId="3" applyFont="1" applyBorder="1" applyAlignment="1">
      <alignment horizontal="left" vertical="center" indent="1"/>
    </xf>
    <xf numFmtId="0" fontId="38" fillId="0" borderId="17" xfId="3" applyFont="1" applyBorder="1" applyAlignment="1">
      <alignment horizontal="center" vertical="center"/>
    </xf>
    <xf numFmtId="0" fontId="4" fillId="0" borderId="0" xfId="3" applyBorder="1"/>
    <xf numFmtId="0" fontId="43" fillId="0" borderId="0" xfId="3" applyFont="1" applyBorder="1" applyAlignment="1">
      <alignment horizontal="center" vertical="center"/>
    </xf>
    <xf numFmtId="0" fontId="43" fillId="0" borderId="18" xfId="3" applyFont="1" applyBorder="1" applyAlignment="1">
      <alignment horizontal="center" vertical="center"/>
    </xf>
    <xf numFmtId="0" fontId="38" fillId="0" borderId="10" xfId="3" applyFont="1" applyBorder="1" applyAlignment="1">
      <alignment horizontal="center" vertical="center"/>
    </xf>
    <xf numFmtId="0" fontId="4" fillId="0" borderId="2" xfId="3" applyBorder="1"/>
    <xf numFmtId="0" fontId="38" fillId="0" borderId="11" xfId="3" applyFont="1" applyBorder="1" applyAlignment="1">
      <alignment horizontal="left" vertical="center"/>
    </xf>
    <xf numFmtId="0" fontId="38" fillId="0" borderId="5" xfId="3" applyFont="1" applyBorder="1" applyAlignment="1">
      <alignment horizontal="left" vertical="center"/>
    </xf>
    <xf numFmtId="0" fontId="38" fillId="0" borderId="4" xfId="3" applyFont="1" applyBorder="1" applyAlignment="1">
      <alignment horizontal="left" vertical="center"/>
    </xf>
    <xf numFmtId="0" fontId="43" fillId="0" borderId="11" xfId="3" applyFont="1" applyBorder="1" applyAlignment="1">
      <alignment horizontal="right" vertical="center"/>
    </xf>
    <xf numFmtId="198" fontId="43" fillId="0" borderId="11" xfId="3" applyNumberFormat="1" applyFont="1" applyBorder="1" applyAlignment="1">
      <alignment horizontal="right" vertical="center"/>
    </xf>
    <xf numFmtId="0" fontId="43" fillId="0" borderId="2" xfId="3" applyFont="1" applyBorder="1" applyAlignment="1">
      <alignment horizontal="center" vertical="center"/>
    </xf>
    <xf numFmtId="0" fontId="44" fillId="0" borderId="1" xfId="3" applyFont="1" applyBorder="1" applyAlignment="1">
      <alignment vertical="center"/>
    </xf>
    <xf numFmtId="38" fontId="43" fillId="0" borderId="10" xfId="4" applyFont="1" applyBorder="1" applyAlignment="1">
      <alignment horizontal="right" vertical="center"/>
    </xf>
    <xf numFmtId="38" fontId="44" fillId="0" borderId="2" xfId="4" applyFont="1" applyBorder="1"/>
    <xf numFmtId="0" fontId="4" fillId="0" borderId="1" xfId="3" applyBorder="1"/>
    <xf numFmtId="0" fontId="44" fillId="0" borderId="35" xfId="3" applyFont="1" applyBorder="1"/>
    <xf numFmtId="0" fontId="44" fillId="0" borderId="34" xfId="3" applyFont="1" applyBorder="1"/>
    <xf numFmtId="0" fontId="40" fillId="0" borderId="159" xfId="3" applyFont="1" applyBorder="1" applyAlignment="1">
      <alignment horizontal="center" vertical="center"/>
    </xf>
    <xf numFmtId="0" fontId="40" fillId="0" borderId="160" xfId="3" applyFont="1" applyBorder="1" applyAlignment="1">
      <alignment horizontal="center" vertical="center"/>
    </xf>
    <xf numFmtId="0" fontId="40" fillId="0" borderId="161" xfId="3" applyFont="1" applyBorder="1" applyAlignment="1">
      <alignment horizontal="center" vertical="center"/>
    </xf>
    <xf numFmtId="0" fontId="38" fillId="0" borderId="36" xfId="3" applyFont="1" applyBorder="1" applyAlignment="1">
      <alignment horizontal="left" vertical="center" indent="1"/>
    </xf>
    <xf numFmtId="0" fontId="38" fillId="0" borderId="35" xfId="3" applyFont="1" applyBorder="1" applyAlignment="1">
      <alignment horizontal="left" vertical="center" indent="1"/>
    </xf>
    <xf numFmtId="0" fontId="38" fillId="0" borderId="34" xfId="3" applyFont="1" applyBorder="1" applyAlignment="1">
      <alignment horizontal="left" vertical="center" indent="1"/>
    </xf>
    <xf numFmtId="38" fontId="43" fillId="0" borderId="36" xfId="4" applyFont="1" applyBorder="1" applyAlignment="1">
      <alignment horizontal="center" vertical="center"/>
    </xf>
    <xf numFmtId="38" fontId="43" fillId="0" borderId="35" xfId="4" applyFont="1" applyBorder="1" applyAlignment="1">
      <alignment horizontal="center" vertical="center"/>
    </xf>
    <xf numFmtId="0" fontId="38" fillId="0" borderId="11" xfId="3" applyFont="1" applyBorder="1" applyAlignment="1">
      <alignment horizontal="left" vertical="center" indent="1"/>
    </xf>
    <xf numFmtId="0" fontId="38" fillId="0" borderId="5" xfId="3" applyFont="1" applyBorder="1" applyAlignment="1">
      <alignment horizontal="left" vertical="center" indent="1"/>
    </xf>
    <xf numFmtId="0" fontId="38" fillId="0" borderId="4" xfId="3" applyFont="1" applyBorder="1" applyAlignment="1">
      <alignment horizontal="left" vertical="center" indent="1"/>
    </xf>
    <xf numFmtId="38" fontId="43" fillId="0" borderId="11" xfId="4" applyFont="1" applyBorder="1" applyAlignment="1">
      <alignment horizontal="center" vertical="center"/>
    </xf>
    <xf numFmtId="38" fontId="43" fillId="0" borderId="5" xfId="4" applyFont="1" applyBorder="1" applyAlignment="1">
      <alignment horizontal="center" vertical="center"/>
    </xf>
    <xf numFmtId="0" fontId="38" fillId="0" borderId="36" xfId="3" applyFont="1" applyBorder="1" applyAlignment="1">
      <alignment horizontal="left" vertical="center" indent="3"/>
    </xf>
    <xf numFmtId="0" fontId="38" fillId="0" borderId="35" xfId="3" applyFont="1" applyBorder="1" applyAlignment="1">
      <alignment horizontal="left" vertical="center" indent="3"/>
    </xf>
    <xf numFmtId="0" fontId="38" fillId="0" borderId="34" xfId="3" applyFont="1" applyBorder="1" applyAlignment="1">
      <alignment horizontal="left" vertical="center" indent="3"/>
    </xf>
    <xf numFmtId="0" fontId="43" fillId="0" borderId="253" xfId="3" applyFont="1" applyBorder="1" applyAlignment="1">
      <alignment horizontal="right" vertical="center"/>
    </xf>
    <xf numFmtId="0" fontId="38" fillId="0" borderId="252" xfId="3" applyFont="1" applyBorder="1" applyAlignment="1">
      <alignment horizontal="center" vertical="center"/>
    </xf>
    <xf numFmtId="0" fontId="38" fillId="0" borderId="253" xfId="3" applyFont="1" applyBorder="1" applyAlignment="1">
      <alignment horizontal="center" vertical="center"/>
    </xf>
    <xf numFmtId="0" fontId="38" fillId="0" borderId="254" xfId="3" applyFont="1" applyBorder="1" applyAlignment="1">
      <alignment horizontal="center" vertical="center"/>
    </xf>
    <xf numFmtId="0" fontId="43" fillId="0" borderId="252" xfId="3" applyFont="1" applyBorder="1" applyAlignment="1">
      <alignment horizontal="center" vertical="center"/>
    </xf>
    <xf numFmtId="0" fontId="43" fillId="0" borderId="253" xfId="3" applyFont="1" applyBorder="1" applyAlignment="1">
      <alignment horizontal="center" vertical="center"/>
    </xf>
    <xf numFmtId="0" fontId="43" fillId="0" borderId="254" xfId="3" applyFont="1" applyBorder="1" applyAlignment="1">
      <alignment horizontal="center" vertical="center"/>
    </xf>
    <xf numFmtId="0" fontId="38" fillId="0" borderId="256" xfId="3" applyFont="1" applyFill="1" applyBorder="1" applyAlignment="1">
      <alignment horizontal="left" vertical="center" wrapText="1"/>
    </xf>
    <xf numFmtId="0" fontId="38" fillId="0" borderId="240" xfId="3" applyFont="1" applyFill="1" applyBorder="1" applyAlignment="1">
      <alignment horizontal="left" vertical="center" wrapText="1"/>
    </xf>
    <xf numFmtId="0" fontId="38" fillId="0" borderId="257" xfId="3" applyFont="1" applyFill="1" applyBorder="1" applyAlignment="1">
      <alignment horizontal="left" vertical="center" wrapText="1"/>
    </xf>
    <xf numFmtId="0" fontId="43" fillId="0" borderId="36" xfId="3" applyFont="1" applyBorder="1" applyAlignment="1">
      <alignment horizontal="left" vertical="center"/>
    </xf>
    <xf numFmtId="0" fontId="43" fillId="0" borderId="35" xfId="3" applyFont="1" applyBorder="1" applyAlignment="1">
      <alignment horizontal="left" vertical="center"/>
    </xf>
    <xf numFmtId="0" fontId="43" fillId="0" borderId="215" xfId="3" applyFont="1" applyBorder="1" applyAlignment="1">
      <alignment horizontal="left" vertical="center"/>
    </xf>
    <xf numFmtId="0" fontId="40" fillId="0" borderId="36" xfId="3" applyFont="1" applyBorder="1" applyAlignment="1">
      <alignment horizontal="right" vertical="center"/>
    </xf>
    <xf numFmtId="0" fontId="40" fillId="0" borderId="35" xfId="3" applyFont="1" applyBorder="1" applyAlignment="1">
      <alignment horizontal="right" vertical="center"/>
    </xf>
    <xf numFmtId="0" fontId="40" fillId="0" borderId="35" xfId="3" applyFont="1" applyBorder="1" applyAlignment="1">
      <alignment horizontal="left" vertical="center"/>
    </xf>
    <xf numFmtId="0" fontId="40" fillId="0" borderId="34" xfId="3" applyFont="1" applyBorder="1" applyAlignment="1">
      <alignment horizontal="left" vertical="center"/>
    </xf>
    <xf numFmtId="0" fontId="40" fillId="0" borderId="36" xfId="3" applyFont="1" applyBorder="1" applyAlignment="1">
      <alignment horizontal="right" vertical="center" shrinkToFit="1"/>
    </xf>
    <xf numFmtId="0" fontId="40" fillId="0" borderId="35" xfId="3" applyFont="1" applyBorder="1" applyAlignment="1">
      <alignment horizontal="right" vertical="center" shrinkToFit="1"/>
    </xf>
    <xf numFmtId="0" fontId="38" fillId="0" borderId="258" xfId="3" applyFont="1" applyBorder="1" applyAlignment="1">
      <alignment horizontal="center" vertical="center"/>
    </xf>
    <xf numFmtId="0" fontId="38" fillId="0" borderId="259" xfId="3" applyFont="1" applyBorder="1" applyAlignment="1">
      <alignment horizontal="center" vertical="center"/>
    </xf>
    <xf numFmtId="0" fontId="38" fillId="0" borderId="260" xfId="3" applyFont="1" applyBorder="1" applyAlignment="1">
      <alignment horizontal="center" vertical="center"/>
    </xf>
    <xf numFmtId="0" fontId="43" fillId="0" borderId="258" xfId="3" applyFont="1" applyBorder="1" applyAlignment="1">
      <alignment horizontal="left" vertical="center"/>
    </xf>
    <xf numFmtId="0" fontId="43" fillId="0" borderId="259" xfId="3" applyFont="1" applyBorder="1" applyAlignment="1">
      <alignment horizontal="left" vertical="center"/>
    </xf>
    <xf numFmtId="0" fontId="43" fillId="0" borderId="261" xfId="3" applyFont="1" applyBorder="1" applyAlignment="1">
      <alignment horizontal="left" vertical="center"/>
    </xf>
    <xf numFmtId="0" fontId="38" fillId="0" borderId="37" xfId="3" applyFont="1" applyBorder="1" applyAlignment="1">
      <alignment horizontal="left" vertical="center"/>
    </xf>
    <xf numFmtId="0" fontId="43" fillId="0" borderId="2" xfId="3" applyNumberFormat="1" applyFont="1" applyBorder="1" applyAlignment="1">
      <alignment horizontal="right" vertical="center"/>
    </xf>
    <xf numFmtId="0" fontId="43" fillId="0" borderId="45" xfId="3" applyFont="1" applyBorder="1" applyAlignment="1">
      <alignment horizontal="center" vertical="center"/>
    </xf>
    <xf numFmtId="0" fontId="38" fillId="0" borderId="215" xfId="3" applyFont="1" applyBorder="1" applyAlignment="1">
      <alignment horizontal="left" vertical="center"/>
    </xf>
    <xf numFmtId="0" fontId="38" fillId="0" borderId="6" xfId="3" applyFont="1" applyBorder="1" applyAlignment="1">
      <alignment horizontal="center" vertical="center" wrapText="1"/>
    </xf>
    <xf numFmtId="0" fontId="38" fillId="0" borderId="3" xfId="3" applyFont="1" applyBorder="1" applyAlignment="1">
      <alignment horizontal="center" vertical="center" wrapText="1"/>
    </xf>
    <xf numFmtId="0" fontId="43" fillId="0" borderId="37" xfId="3" applyFont="1" applyBorder="1" applyAlignment="1">
      <alignment horizontal="center" vertical="center"/>
    </xf>
    <xf numFmtId="0" fontId="43" fillId="0" borderId="205" xfId="3" applyFont="1" applyBorder="1" applyAlignment="1">
      <alignment horizontal="center" vertical="center"/>
    </xf>
    <xf numFmtId="0" fontId="38" fillId="0" borderId="243" xfId="3" applyFont="1" applyBorder="1" applyAlignment="1">
      <alignment horizontal="left" vertical="center"/>
    </xf>
    <xf numFmtId="0" fontId="43" fillId="0" borderId="37" xfId="3" applyFont="1" applyBorder="1" applyAlignment="1">
      <alignment horizontal="right" vertical="center"/>
    </xf>
    <xf numFmtId="0" fontId="43" fillId="0" borderId="2" xfId="3" applyFont="1" applyBorder="1" applyAlignment="1">
      <alignment horizontal="right" vertical="center"/>
    </xf>
    <xf numFmtId="0" fontId="43" fillId="0" borderId="205" xfId="3" applyFont="1" applyBorder="1" applyAlignment="1">
      <alignment horizontal="right" vertical="center"/>
    </xf>
    <xf numFmtId="0" fontId="43" fillId="0" borderId="35" xfId="3" applyFont="1" applyBorder="1" applyAlignment="1">
      <alignment horizontal="left" vertical="center" indent="1"/>
    </xf>
    <xf numFmtId="0" fontId="43" fillId="0" borderId="215" xfId="3" applyFont="1" applyBorder="1" applyAlignment="1">
      <alignment horizontal="left" vertical="center" indent="1"/>
    </xf>
    <xf numFmtId="0" fontId="43" fillId="0" borderId="44" xfId="3" applyFont="1" applyBorder="1" applyAlignment="1">
      <alignment horizontal="center" vertical="center"/>
    </xf>
    <xf numFmtId="0" fontId="43" fillId="0" borderId="35" xfId="3" applyFont="1" applyBorder="1" applyAlignment="1">
      <alignment vertical="center"/>
    </xf>
    <xf numFmtId="0" fontId="43" fillId="0" borderId="5" xfId="3" applyFont="1" applyBorder="1" applyAlignment="1">
      <alignment horizontal="left" vertical="top"/>
    </xf>
    <xf numFmtId="0" fontId="43" fillId="0" borderId="4" xfId="3" applyFont="1" applyBorder="1" applyAlignment="1">
      <alignment horizontal="left" vertical="top"/>
    </xf>
    <xf numFmtId="0" fontId="43" fillId="0" borderId="0" xfId="3" applyFont="1" applyBorder="1" applyAlignment="1">
      <alignment horizontal="left" vertical="top"/>
    </xf>
    <xf numFmtId="0" fontId="43" fillId="0" borderId="18" xfId="3" applyFont="1" applyBorder="1" applyAlignment="1">
      <alignment horizontal="left" vertical="top"/>
    </xf>
    <xf numFmtId="0" fontId="38" fillId="0" borderId="0" xfId="3" applyFont="1" applyBorder="1" applyAlignment="1">
      <alignment horizontal="left" vertical="center"/>
    </xf>
    <xf numFmtId="0" fontId="38" fillId="0" borderId="44" xfId="3" applyFont="1" applyBorder="1" applyAlignment="1">
      <alignment horizontal="left" vertical="center"/>
    </xf>
    <xf numFmtId="0" fontId="44" fillId="0" borderId="45" xfId="3" applyFont="1" applyBorder="1" applyAlignment="1">
      <alignment horizontal="center" vertical="center"/>
    </xf>
    <xf numFmtId="0" fontId="43" fillId="0" borderId="224" xfId="3" applyFont="1" applyBorder="1" applyAlignment="1">
      <alignment horizontal="center" vertical="center"/>
    </xf>
    <xf numFmtId="0" fontId="38" fillId="0" borderId="35" xfId="3" applyFont="1" applyBorder="1" applyAlignment="1">
      <alignment vertical="center"/>
    </xf>
    <xf numFmtId="0" fontId="38" fillId="0" borderId="215" xfId="3" applyFont="1" applyBorder="1" applyAlignment="1">
      <alignment vertical="center"/>
    </xf>
    <xf numFmtId="0" fontId="43" fillId="0" borderId="0" xfId="3" applyFont="1" applyBorder="1" applyAlignment="1">
      <alignment horizontal="left" vertical="center"/>
    </xf>
    <xf numFmtId="0" fontId="43" fillId="0" borderId="18" xfId="3" applyFont="1" applyBorder="1" applyAlignment="1">
      <alignment horizontal="left" vertical="center"/>
    </xf>
    <xf numFmtId="0" fontId="13" fillId="0" borderId="40" xfId="3" applyFont="1" applyFill="1" applyBorder="1" applyAlignment="1">
      <alignment horizontal="center" vertical="center"/>
    </xf>
    <xf numFmtId="0" fontId="13" fillId="0" borderId="39" xfId="3" applyFont="1" applyFill="1" applyBorder="1" applyAlignment="1">
      <alignment horizontal="center" vertical="center"/>
    </xf>
    <xf numFmtId="0" fontId="45" fillId="0" borderId="39" xfId="3" applyFont="1" applyFill="1" applyBorder="1" applyAlignment="1">
      <alignment horizontal="left" vertical="center"/>
    </xf>
    <xf numFmtId="0" fontId="58" fillId="0" borderId="0" xfId="3" applyFont="1" applyBorder="1" applyAlignment="1">
      <alignment horizontal="left" vertical="center" shrinkToFit="1"/>
    </xf>
    <xf numFmtId="0" fontId="13" fillId="0" borderId="262" xfId="3" applyFont="1" applyFill="1" applyBorder="1" applyAlignment="1">
      <alignment horizontal="center" vertical="center" textRotation="255" wrapText="1"/>
    </xf>
    <xf numFmtId="0" fontId="13" fillId="0" borderId="265" xfId="3" applyFont="1" applyFill="1" applyBorder="1" applyAlignment="1">
      <alignment horizontal="center" vertical="center" textRotation="255" wrapText="1"/>
    </xf>
    <xf numFmtId="0" fontId="13" fillId="0" borderId="263" xfId="3" applyFont="1" applyFill="1" applyBorder="1" applyAlignment="1">
      <alignment horizontal="center" vertical="center"/>
    </xf>
    <xf numFmtId="197" fontId="45" fillId="0" borderId="263" xfId="3" applyNumberFormat="1" applyFont="1" applyFill="1" applyBorder="1" applyAlignment="1">
      <alignment horizontal="right" vertical="center"/>
    </xf>
    <xf numFmtId="197" fontId="45" fillId="0" borderId="264" xfId="3" applyNumberFormat="1" applyFont="1" applyFill="1" applyBorder="1" applyAlignment="1">
      <alignment horizontal="right" vertical="center"/>
    </xf>
    <xf numFmtId="0" fontId="58" fillId="0" borderId="0" xfId="3" applyFont="1" applyAlignment="1">
      <alignment horizontal="left" vertical="center" shrinkToFit="1"/>
    </xf>
    <xf numFmtId="0" fontId="13" fillId="0" borderId="266" xfId="3" applyFont="1" applyFill="1" applyBorder="1" applyAlignment="1">
      <alignment horizontal="center" vertical="center"/>
    </xf>
    <xf numFmtId="197" fontId="45" fillId="0" borderId="266" xfId="3" applyNumberFormat="1" applyFont="1" applyFill="1" applyBorder="1" applyAlignment="1">
      <alignment horizontal="right" vertical="center"/>
    </xf>
    <xf numFmtId="197" fontId="45" fillId="0" borderId="267" xfId="3" applyNumberFormat="1" applyFont="1" applyFill="1" applyBorder="1" applyAlignment="1">
      <alignment horizontal="right" vertical="center"/>
    </xf>
    <xf numFmtId="0" fontId="45" fillId="0" borderId="38" xfId="3" applyFont="1" applyFill="1" applyBorder="1" applyAlignment="1">
      <alignment horizontal="left" vertical="center"/>
    </xf>
    <xf numFmtId="0" fontId="42" fillId="0" borderId="8" xfId="3" applyFont="1" applyFill="1" applyBorder="1" applyAlignment="1">
      <alignment horizontal="left" vertical="center"/>
    </xf>
    <xf numFmtId="0" fontId="13" fillId="0" borderId="29" xfId="3" applyFont="1" applyFill="1" applyBorder="1" applyAlignment="1">
      <alignment horizontal="right" vertical="center"/>
    </xf>
    <xf numFmtId="0" fontId="2" fillId="0" borderId="0" xfId="5" applyFont="1" applyAlignment="1">
      <alignment horizontal="center" vertical="center"/>
    </xf>
    <xf numFmtId="0" fontId="2" fillId="0" borderId="125" xfId="5" applyFont="1" applyBorder="1" applyAlignment="1">
      <alignment horizontal="center" vertical="center"/>
    </xf>
    <xf numFmtId="0" fontId="2" fillId="0" borderId="125" xfId="5" applyBorder="1" applyAlignment="1">
      <alignment horizontal="center" vertical="center"/>
    </xf>
    <xf numFmtId="0" fontId="41" fillId="0" borderId="0" xfId="5" applyFont="1" applyBorder="1" applyAlignment="1">
      <alignment horizontal="left" vertical="center"/>
    </xf>
    <xf numFmtId="0" fontId="29" fillId="2" borderId="178" xfId="5" applyFont="1" applyFill="1" applyBorder="1" applyAlignment="1">
      <alignment horizontal="center" wrapText="1"/>
    </xf>
    <xf numFmtId="0" fontId="29" fillId="0" borderId="195" xfId="5" applyFont="1" applyFill="1" applyBorder="1" applyAlignment="1">
      <alignment horizontal="center" vertical="center" wrapText="1"/>
    </xf>
    <xf numFmtId="0" fontId="29" fillId="0" borderId="174" xfId="5" applyFont="1" applyFill="1" applyBorder="1" applyAlignment="1">
      <alignment horizontal="center" vertical="center" wrapText="1"/>
    </xf>
    <xf numFmtId="0" fontId="29" fillId="0" borderId="175" xfId="5" applyFont="1" applyFill="1" applyBorder="1" applyAlignment="1">
      <alignment horizontal="center" vertical="center" wrapText="1"/>
    </xf>
    <xf numFmtId="0" fontId="30" fillId="0" borderId="165" xfId="5" applyFont="1" applyFill="1" applyBorder="1" applyAlignment="1" applyProtection="1">
      <alignment horizontal="center" vertical="top" wrapText="1"/>
    </xf>
    <xf numFmtId="0" fontId="2" fillId="0" borderId="14" xfId="5" applyFont="1" applyBorder="1" applyAlignment="1">
      <alignment horizontal="center" vertical="center" wrapText="1"/>
    </xf>
    <xf numFmtId="0" fontId="2" fillId="0" borderId="99" xfId="5" applyFont="1" applyBorder="1" applyAlignment="1">
      <alignment horizontal="center" vertical="center" wrapText="1"/>
    </xf>
    <xf numFmtId="0" fontId="2" fillId="0" borderId="204" xfId="5" applyFont="1" applyBorder="1" applyAlignment="1">
      <alignment horizontal="center" vertical="center" wrapText="1"/>
    </xf>
    <xf numFmtId="0" fontId="2" fillId="0" borderId="142" xfId="5" applyFont="1" applyBorder="1" applyAlignment="1">
      <alignment horizontal="center" vertical="center" wrapText="1"/>
    </xf>
    <xf numFmtId="0" fontId="2" fillId="0" borderId="198" xfId="5" applyFont="1" applyBorder="1" applyAlignment="1">
      <alignment horizontal="center" vertical="center"/>
    </xf>
    <xf numFmtId="0" fontId="2" fillId="0" borderId="201" xfId="5" applyFont="1" applyBorder="1" applyAlignment="1">
      <alignment horizontal="center" vertical="center"/>
    </xf>
    <xf numFmtId="0" fontId="2" fillId="0" borderId="200" xfId="5" applyFont="1" applyBorder="1" applyAlignment="1">
      <alignment horizontal="center" vertical="center"/>
    </xf>
    <xf numFmtId="0" fontId="29" fillId="0" borderId="166" xfId="5" applyFont="1" applyBorder="1" applyAlignment="1">
      <alignment horizontal="center" vertical="center" wrapText="1"/>
    </xf>
    <xf numFmtId="0" fontId="29" fillId="0" borderId="167" xfId="5" applyFont="1" applyBorder="1" applyAlignment="1">
      <alignment horizontal="center" vertical="center" wrapText="1"/>
    </xf>
    <xf numFmtId="0" fontId="29" fillId="0" borderId="170" xfId="5" applyFont="1" applyBorder="1" applyAlignment="1">
      <alignment horizontal="center" vertical="center" wrapText="1"/>
    </xf>
    <xf numFmtId="0" fontId="29" fillId="2" borderId="168" xfId="5" applyFont="1" applyFill="1" applyBorder="1" applyAlignment="1">
      <alignment horizontal="center" wrapText="1"/>
    </xf>
    <xf numFmtId="0" fontId="29" fillId="2" borderId="167" xfId="5" applyFont="1" applyFill="1" applyBorder="1" applyAlignment="1">
      <alignment horizontal="center" wrapText="1"/>
    </xf>
    <xf numFmtId="0" fontId="29" fillId="2" borderId="170" xfId="5" applyFont="1" applyFill="1" applyBorder="1" applyAlignment="1">
      <alignment horizontal="center" wrapText="1"/>
    </xf>
    <xf numFmtId="0" fontId="29" fillId="2" borderId="168" xfId="5" applyFont="1" applyFill="1" applyBorder="1" applyAlignment="1">
      <alignment horizontal="center" vertical="center" wrapText="1"/>
    </xf>
    <xf numFmtId="0" fontId="29" fillId="2" borderId="167" xfId="5" applyFont="1" applyFill="1" applyBorder="1" applyAlignment="1">
      <alignment horizontal="center" vertical="center" wrapText="1"/>
    </xf>
    <xf numFmtId="0" fontId="29" fillId="2" borderId="170" xfId="5" applyFont="1" applyFill="1" applyBorder="1" applyAlignment="1">
      <alignment horizontal="center" vertical="center" wrapText="1"/>
    </xf>
    <xf numFmtId="0" fontId="2" fillId="0" borderId="196" xfId="5" applyFont="1" applyBorder="1">
      <alignment vertical="center"/>
    </xf>
    <xf numFmtId="0" fontId="2" fillId="0" borderId="60" xfId="5" applyFont="1" applyBorder="1" applyAlignment="1">
      <alignment vertical="center" wrapText="1"/>
    </xf>
    <xf numFmtId="0" fontId="2" fillId="0" borderId="14" xfId="5" applyFont="1" applyBorder="1" applyAlignment="1">
      <alignment vertical="center" wrapText="1"/>
    </xf>
    <xf numFmtId="0" fontId="2" fillId="0" borderId="63" xfId="5" applyFont="1" applyBorder="1" applyAlignment="1">
      <alignment horizontal="center" vertical="center" wrapText="1"/>
    </xf>
    <xf numFmtId="0" fontId="2" fillId="0" borderId="60" xfId="5" applyFont="1" applyBorder="1" applyAlignment="1">
      <alignment horizontal="center" vertical="center" wrapText="1"/>
    </xf>
    <xf numFmtId="0" fontId="2" fillId="0" borderId="24" xfId="5" applyFont="1" applyBorder="1" applyAlignment="1">
      <alignment horizontal="center" vertical="center"/>
    </xf>
    <xf numFmtId="0" fontId="34" fillId="2" borderId="169" xfId="5" applyFont="1" applyFill="1" applyBorder="1" applyAlignment="1">
      <alignment horizontal="left"/>
    </xf>
    <xf numFmtId="0" fontId="30" fillId="0" borderId="169" xfId="5" applyFont="1" applyFill="1" applyBorder="1" applyAlignment="1" applyProtection="1">
      <alignment horizontal="center" vertical="top" wrapText="1"/>
    </xf>
    <xf numFmtId="0" fontId="29" fillId="12" borderId="168" xfId="5" applyFont="1" applyFill="1" applyBorder="1" applyAlignment="1">
      <alignment horizontal="center" vertical="center" textRotation="255" wrapText="1"/>
    </xf>
    <xf numFmtId="0" fontId="29" fillId="12" borderId="167" xfId="5" applyFont="1" applyFill="1" applyBorder="1" applyAlignment="1">
      <alignment horizontal="center" vertical="center" textRotation="255" wrapText="1"/>
    </xf>
    <xf numFmtId="0" fontId="29" fillId="12" borderId="170" xfId="5" applyFont="1" applyFill="1" applyBorder="1" applyAlignment="1">
      <alignment horizontal="center" vertical="center" textRotation="255" wrapText="1"/>
    </xf>
    <xf numFmtId="0" fontId="29" fillId="12" borderId="193" xfId="5" applyFont="1" applyFill="1" applyBorder="1" applyAlignment="1">
      <alignment horizontal="center" vertical="center" wrapText="1"/>
    </xf>
    <xf numFmtId="0" fontId="29" fillId="12" borderId="29" xfId="5" applyFont="1" applyFill="1" applyBorder="1" applyAlignment="1">
      <alignment horizontal="center" vertical="center" wrapText="1"/>
    </xf>
    <xf numFmtId="0" fontId="29" fillId="12" borderId="173" xfId="5" applyFont="1" applyFill="1" applyBorder="1" applyAlignment="1">
      <alignment horizontal="center" vertical="center" wrapText="1"/>
    </xf>
    <xf numFmtId="0" fontId="29" fillId="12" borderId="194" xfId="5" applyFont="1" applyFill="1" applyBorder="1" applyAlignment="1">
      <alignment horizontal="center" vertical="center" wrapText="1"/>
    </xf>
    <xf numFmtId="0" fontId="29" fillId="12" borderId="32" xfId="5" applyFont="1" applyFill="1" applyBorder="1" applyAlignment="1">
      <alignment horizontal="center" vertical="center" wrapText="1"/>
    </xf>
    <xf numFmtId="0" fontId="29" fillId="12" borderId="175" xfId="5" applyFont="1" applyFill="1" applyBorder="1" applyAlignment="1">
      <alignment horizontal="center" vertical="center" wrapText="1"/>
    </xf>
    <xf numFmtId="0" fontId="29" fillId="2" borderId="288" xfId="5" applyFont="1" applyFill="1" applyBorder="1" applyAlignment="1">
      <alignment horizontal="center"/>
    </xf>
    <xf numFmtId="0" fontId="29" fillId="2" borderId="23" xfId="5" applyFont="1" applyFill="1" applyBorder="1" applyAlignment="1">
      <alignment horizontal="center"/>
    </xf>
    <xf numFmtId="0" fontId="29" fillId="2" borderId="289" xfId="5" applyFont="1" applyFill="1" applyBorder="1" applyAlignment="1">
      <alignment horizontal="center"/>
    </xf>
    <xf numFmtId="0" fontId="29" fillId="2" borderId="288" xfId="5" applyFont="1" applyFill="1" applyBorder="1" applyAlignment="1">
      <alignment horizontal="center" wrapText="1"/>
    </xf>
    <xf numFmtId="0" fontId="29" fillId="2" borderId="289" xfId="5" applyFont="1" applyFill="1" applyBorder="1" applyAlignment="1">
      <alignment horizontal="center" wrapText="1"/>
    </xf>
    <xf numFmtId="0" fontId="29" fillId="2" borderId="288" xfId="5" applyFont="1" applyFill="1" applyBorder="1" applyAlignment="1">
      <alignment horizontal="center" wrapText="1" shrinkToFit="1"/>
    </xf>
    <xf numFmtId="0" fontId="29" fillId="2" borderId="289" xfId="5" applyFont="1" applyFill="1" applyBorder="1" applyAlignment="1">
      <alignment horizontal="center" wrapText="1" shrinkToFit="1"/>
    </xf>
    <xf numFmtId="0" fontId="29" fillId="2" borderId="288" xfId="5" applyNumberFormat="1" applyFont="1" applyFill="1" applyBorder="1" applyAlignment="1">
      <alignment horizontal="center" wrapText="1"/>
    </xf>
    <xf numFmtId="0" fontId="29" fillId="2" borderId="289" xfId="5" applyNumberFormat="1" applyFont="1" applyFill="1" applyBorder="1" applyAlignment="1">
      <alignment horizontal="center" wrapText="1"/>
    </xf>
    <xf numFmtId="0" fontId="30" fillId="2" borderId="182" xfId="5" applyFont="1" applyFill="1" applyBorder="1" applyAlignment="1">
      <alignment horizontal="center" wrapText="1"/>
    </xf>
    <xf numFmtId="0" fontId="30" fillId="2" borderId="181" xfId="5" applyFont="1" applyFill="1" applyBorder="1" applyAlignment="1">
      <alignment horizontal="center" wrapText="1"/>
    </xf>
    <xf numFmtId="0" fontId="30" fillId="2" borderId="184" xfId="5" applyFont="1" applyFill="1" applyBorder="1" applyAlignment="1">
      <alignment horizontal="center" wrapText="1"/>
    </xf>
    <xf numFmtId="20" fontId="29" fillId="0" borderId="99" xfId="5" applyNumberFormat="1" applyFont="1" applyFill="1" applyBorder="1" applyAlignment="1">
      <alignment horizontal="center" vertical="center" wrapText="1"/>
    </xf>
    <xf numFmtId="20" fontId="29" fillId="0" borderId="204" xfId="5" applyNumberFormat="1" applyFont="1" applyFill="1" applyBorder="1" applyAlignment="1">
      <alignment horizontal="center" vertical="center" wrapText="1"/>
    </xf>
    <xf numFmtId="20" fontId="29" fillId="0" borderId="142" xfId="5" applyNumberFormat="1" applyFont="1" applyFill="1" applyBorder="1" applyAlignment="1">
      <alignment horizontal="center" vertical="center" wrapText="1"/>
    </xf>
    <xf numFmtId="0" fontId="29" fillId="0" borderId="291" xfId="5" applyFont="1" applyFill="1" applyBorder="1" applyAlignment="1">
      <alignment horizontal="center" vertical="center" wrapText="1"/>
    </xf>
    <xf numFmtId="0" fontId="29" fillId="0" borderId="180" xfId="5" applyFont="1" applyFill="1" applyBorder="1" applyAlignment="1">
      <alignment horizontal="center" vertical="center" wrapText="1"/>
    </xf>
    <xf numFmtId="0" fontId="29" fillId="2" borderId="188" xfId="5" applyFont="1" applyFill="1" applyBorder="1" applyAlignment="1">
      <alignment horizontal="center"/>
    </xf>
    <xf numFmtId="0" fontId="29" fillId="2" borderId="192" xfId="5" applyFont="1" applyFill="1" applyBorder="1" applyAlignment="1">
      <alignment horizontal="center"/>
    </xf>
    <xf numFmtId="20" fontId="29" fillId="0" borderId="99" xfId="5" applyNumberFormat="1" applyFont="1" applyFill="1" applyBorder="1" applyAlignment="1">
      <alignment horizontal="left" vertical="center" wrapText="1"/>
    </xf>
    <xf numFmtId="20" fontId="29" fillId="0" borderId="204" xfId="5" applyNumberFormat="1" applyFont="1" applyFill="1" applyBorder="1" applyAlignment="1">
      <alignment horizontal="left" vertical="center" wrapText="1"/>
    </xf>
    <xf numFmtId="20" fontId="29" fillId="0" borderId="142" xfId="5" applyNumberFormat="1" applyFont="1" applyFill="1" applyBorder="1" applyAlignment="1">
      <alignment horizontal="left" vertical="center" wrapText="1"/>
    </xf>
    <xf numFmtId="20" fontId="29" fillId="0" borderId="60" xfId="5" applyNumberFormat="1" applyFont="1" applyFill="1" applyBorder="1" applyAlignment="1">
      <alignment horizontal="left" vertical="center" wrapText="1"/>
    </xf>
    <xf numFmtId="20" fontId="29" fillId="0" borderId="54" xfId="5" applyNumberFormat="1" applyFont="1" applyFill="1" applyBorder="1" applyAlignment="1">
      <alignment horizontal="left" vertical="center" wrapText="1"/>
    </xf>
    <xf numFmtId="20" fontId="29" fillId="0" borderId="29" xfId="5" applyNumberFormat="1" applyFont="1" applyFill="1" applyBorder="1" applyAlignment="1">
      <alignment horizontal="left" vertical="center" wrapText="1"/>
    </xf>
    <xf numFmtId="20" fontId="29" fillId="0" borderId="53" xfId="5" applyNumberFormat="1" applyFont="1" applyFill="1" applyBorder="1" applyAlignment="1">
      <alignment horizontal="left" vertical="center" wrapText="1"/>
    </xf>
    <xf numFmtId="20" fontId="29" fillId="0" borderId="56" xfId="5" applyNumberFormat="1" applyFont="1" applyFill="1" applyBorder="1" applyAlignment="1">
      <alignment horizontal="left" vertical="center" wrapText="1"/>
    </xf>
    <xf numFmtId="20" fontId="29" fillId="0" borderId="0" xfId="5" applyNumberFormat="1" applyFont="1" applyFill="1" applyBorder="1" applyAlignment="1">
      <alignment horizontal="left" vertical="center" wrapText="1"/>
    </xf>
    <xf numFmtId="20" fontId="29" fillId="0" borderId="202" xfId="5" applyNumberFormat="1" applyFont="1" applyFill="1" applyBorder="1" applyAlignment="1">
      <alignment horizontal="left" vertical="center" wrapText="1"/>
    </xf>
    <xf numFmtId="20" fontId="29" fillId="0" borderId="52" xfId="5" applyNumberFormat="1" applyFont="1" applyFill="1" applyBorder="1" applyAlignment="1">
      <alignment horizontal="left" vertical="center" wrapText="1"/>
    </xf>
    <xf numFmtId="20" fontId="29" fillId="0" borderId="32" xfId="5" applyNumberFormat="1" applyFont="1" applyFill="1" applyBorder="1" applyAlignment="1">
      <alignment horizontal="left" vertical="center" wrapText="1"/>
    </xf>
    <xf numFmtId="20" fontId="29" fillId="0" borderId="51" xfId="5" applyNumberFormat="1" applyFont="1" applyFill="1" applyBorder="1" applyAlignment="1">
      <alignment horizontal="left" vertical="center" wrapText="1"/>
    </xf>
    <xf numFmtId="20" fontId="29" fillId="0" borderId="198" xfId="5" applyNumberFormat="1" applyFont="1" applyFill="1" applyBorder="1" applyAlignment="1">
      <alignment horizontal="center" vertical="center" wrapText="1"/>
    </xf>
    <xf numFmtId="20" fontId="29" fillId="0" borderId="201" xfId="5" applyNumberFormat="1" applyFont="1" applyFill="1" applyBorder="1" applyAlignment="1">
      <alignment horizontal="center" vertical="center" wrapText="1"/>
    </xf>
    <xf numFmtId="20" fontId="29" fillId="0" borderId="200" xfId="5" applyNumberFormat="1" applyFont="1" applyFill="1" applyBorder="1" applyAlignment="1">
      <alignment horizontal="center" vertical="center" wrapText="1"/>
    </xf>
    <xf numFmtId="20" fontId="29" fillId="0" borderId="60" xfId="5" applyNumberFormat="1" applyFont="1" applyFill="1" applyBorder="1" applyAlignment="1">
      <alignment horizontal="center" vertical="center" wrapText="1"/>
    </xf>
    <xf numFmtId="20" fontId="29" fillId="0" borderId="14" xfId="5" applyNumberFormat="1" applyFont="1" applyFill="1" applyBorder="1" applyAlignment="1">
      <alignment horizontal="center" vertical="center" wrapText="1"/>
    </xf>
    <xf numFmtId="20" fontId="29" fillId="0" borderId="22" xfId="5" applyNumberFormat="1" applyFont="1" applyFill="1" applyBorder="1" applyAlignment="1">
      <alignment horizontal="center" vertical="center" wrapText="1"/>
    </xf>
    <xf numFmtId="0" fontId="2" fillId="12" borderId="246" xfId="5" applyFont="1" applyFill="1" applyBorder="1" applyAlignment="1">
      <alignment horizontal="left" vertical="center" shrinkToFit="1"/>
    </xf>
    <xf numFmtId="0" fontId="2" fillId="12" borderId="247" xfId="5" applyFont="1" applyFill="1" applyBorder="1" applyAlignment="1">
      <alignment horizontal="left" vertical="center" shrinkToFit="1"/>
    </xf>
    <xf numFmtId="0" fontId="2" fillId="12" borderId="304" xfId="5" applyFont="1" applyFill="1" applyBorder="1" applyAlignment="1">
      <alignment horizontal="left" vertical="center" shrinkToFit="1"/>
    </xf>
    <xf numFmtId="20" fontId="29" fillId="0" borderId="48" xfId="5" applyNumberFormat="1" applyFont="1" applyFill="1" applyBorder="1" applyAlignment="1">
      <alignment horizontal="center" vertical="center" wrapText="1"/>
    </xf>
    <xf numFmtId="20" fontId="29" fillId="0" borderId="16" xfId="5" applyNumberFormat="1" applyFont="1" applyFill="1" applyBorder="1" applyAlignment="1">
      <alignment horizontal="center" vertical="center" wrapText="1"/>
    </xf>
    <xf numFmtId="20" fontId="29" fillId="0" borderId="20" xfId="5" applyNumberFormat="1" applyFont="1" applyFill="1" applyBorder="1" applyAlignment="1">
      <alignment horizontal="center" vertical="center" wrapText="1"/>
    </xf>
    <xf numFmtId="20" fontId="29" fillId="2" borderId="292" xfId="5" applyNumberFormat="1" applyFont="1" applyFill="1" applyBorder="1" applyAlignment="1">
      <alignment horizontal="center" vertical="center" wrapText="1"/>
    </xf>
    <xf numFmtId="20" fontId="29" fillId="2" borderId="293" xfId="5" applyNumberFormat="1" applyFont="1" applyFill="1" applyBorder="1" applyAlignment="1">
      <alignment horizontal="center" vertical="center" wrapText="1"/>
    </xf>
    <xf numFmtId="20" fontId="29" fillId="2" borderId="294" xfId="5" applyNumberFormat="1" applyFont="1" applyFill="1" applyBorder="1" applyAlignment="1">
      <alignment horizontal="center" vertical="center" wrapText="1"/>
    </xf>
    <xf numFmtId="20" fontId="29" fillId="2" borderId="295" xfId="5" applyNumberFormat="1" applyFont="1" applyFill="1" applyBorder="1" applyAlignment="1">
      <alignment horizontal="center" vertical="center" wrapText="1"/>
    </xf>
    <xf numFmtId="0" fontId="4" fillId="11" borderId="219" xfId="5" applyFont="1" applyFill="1" applyBorder="1" applyAlignment="1">
      <alignment horizontal="left" vertical="center" shrinkToFit="1"/>
    </xf>
    <xf numFmtId="0" fontId="4" fillId="11" borderId="8" xfId="5" applyFont="1" applyFill="1" applyBorder="1" applyAlignment="1">
      <alignment horizontal="left" vertical="center" shrinkToFit="1"/>
    </xf>
    <xf numFmtId="0" fontId="4" fillId="11" borderId="220" xfId="5" applyFont="1" applyFill="1" applyBorder="1" applyAlignment="1">
      <alignment horizontal="left" vertical="center" shrinkToFit="1"/>
    </xf>
    <xf numFmtId="0" fontId="32" fillId="12" borderId="298" xfId="5" applyFont="1" applyFill="1" applyBorder="1" applyAlignment="1">
      <alignment horizontal="center" vertical="center"/>
    </xf>
    <xf numFmtId="0" fontId="32" fillId="12" borderId="233" xfId="5" applyFont="1" applyFill="1" applyBorder="1" applyAlignment="1">
      <alignment horizontal="center" vertical="center"/>
    </xf>
    <xf numFmtId="0" fontId="32" fillId="12" borderId="299" xfId="5" applyFont="1" applyFill="1" applyBorder="1" applyAlignment="1">
      <alignment horizontal="center" vertical="center"/>
    </xf>
    <xf numFmtId="0" fontId="22" fillId="11" borderId="294" xfId="5" applyFont="1" applyFill="1" applyBorder="1" applyAlignment="1">
      <alignment horizontal="center" vertical="center" shrinkToFit="1"/>
    </xf>
    <xf numFmtId="0" fontId="22" fillId="11" borderId="295" xfId="5" applyFont="1" applyFill="1" applyBorder="1" applyAlignment="1">
      <alignment horizontal="center" vertical="center" shrinkToFit="1"/>
    </xf>
    <xf numFmtId="0" fontId="2" fillId="12" borderId="300" xfId="5" applyFont="1" applyFill="1" applyBorder="1" applyAlignment="1">
      <alignment horizontal="left" vertical="center" shrinkToFit="1"/>
    </xf>
    <xf numFmtId="0" fontId="2" fillId="12" borderId="301" xfId="5" applyFont="1" applyFill="1" applyBorder="1" applyAlignment="1">
      <alignment horizontal="left" vertical="center" shrinkToFit="1"/>
    </xf>
    <xf numFmtId="0" fontId="2" fillId="12" borderId="302" xfId="5" applyFont="1" applyFill="1" applyBorder="1" applyAlignment="1">
      <alignment horizontal="left" vertical="center" shrinkToFit="1"/>
    </xf>
    <xf numFmtId="20" fontId="29" fillId="2" borderId="209" xfId="5" applyNumberFormat="1" applyFont="1" applyFill="1" applyBorder="1" applyAlignment="1">
      <alignment horizontal="center" vertical="center" wrapText="1"/>
    </xf>
    <xf numFmtId="20" fontId="29" fillId="2" borderId="199" xfId="5" applyNumberFormat="1" applyFont="1" applyFill="1" applyBorder="1" applyAlignment="1">
      <alignment horizontal="center" vertical="center" wrapText="1"/>
    </xf>
    <xf numFmtId="20" fontId="29" fillId="2" borderId="210" xfId="5" applyNumberFormat="1" applyFont="1" applyFill="1" applyBorder="1" applyAlignment="1">
      <alignment horizontal="center" vertical="center" wrapText="1"/>
    </xf>
    <xf numFmtId="20" fontId="29" fillId="2" borderId="211" xfId="5" applyNumberFormat="1" applyFont="1" applyFill="1" applyBorder="1" applyAlignment="1">
      <alignment horizontal="center" vertical="center" wrapText="1"/>
    </xf>
    <xf numFmtId="0" fontId="2" fillId="11" borderId="219" xfId="5" applyFont="1" applyFill="1" applyBorder="1" applyAlignment="1">
      <alignment horizontal="left" vertical="center" shrinkToFit="1"/>
    </xf>
    <xf numFmtId="0" fontId="2" fillId="11" borderId="8" xfId="5" applyFill="1" applyBorder="1" applyAlignment="1">
      <alignment horizontal="left" vertical="center" shrinkToFit="1"/>
    </xf>
    <xf numFmtId="0" fontId="2" fillId="11" borderId="220" xfId="5" applyFill="1" applyBorder="1" applyAlignment="1">
      <alignment horizontal="left" vertical="center" shrinkToFit="1"/>
    </xf>
    <xf numFmtId="0" fontId="2" fillId="12" borderId="246" xfId="5" applyFont="1" applyFill="1" applyBorder="1" applyAlignment="1">
      <alignment horizontal="center" vertical="center" shrinkToFit="1"/>
    </xf>
    <xf numFmtId="0" fontId="2" fillId="12" borderId="247" xfId="5" applyFont="1" applyFill="1" applyBorder="1" applyAlignment="1">
      <alignment horizontal="center" vertical="center" shrinkToFit="1"/>
    </xf>
    <xf numFmtId="0" fontId="2" fillId="12" borderId="250" xfId="5" applyFont="1" applyFill="1" applyBorder="1" applyAlignment="1">
      <alignment horizontal="center" vertical="center" shrinkToFit="1"/>
    </xf>
    <xf numFmtId="0" fontId="4" fillId="11" borderId="221" xfId="5" applyFont="1" applyFill="1" applyBorder="1" applyAlignment="1">
      <alignment horizontal="left" vertical="center" shrinkToFit="1"/>
    </xf>
    <xf numFmtId="0" fontId="4" fillId="11" borderId="222" xfId="5" applyFont="1" applyFill="1" applyBorder="1" applyAlignment="1">
      <alignment horizontal="left" vertical="center" shrinkToFit="1"/>
    </xf>
    <xf numFmtId="0" fontId="4" fillId="11" borderId="223" xfId="5" applyFont="1" applyFill="1" applyBorder="1" applyAlignment="1">
      <alignment horizontal="left" vertical="center" shrinkToFit="1"/>
    </xf>
    <xf numFmtId="0" fontId="62" fillId="0" borderId="0" xfId="5" applyFont="1" applyAlignment="1">
      <alignment horizontal="left" vertical="center" indent="1"/>
    </xf>
  </cellXfs>
  <cellStyles count="6">
    <cellStyle name="パーセント" xfId="2" builtinId="5"/>
    <cellStyle name="桁区切り" xfId="1" builtinId="6"/>
    <cellStyle name="桁区切り 2" xfId="4"/>
    <cellStyle name="標準" xfId="0" builtinId="0"/>
    <cellStyle name="標準 2" xfId="3"/>
    <cellStyle name="標準 3" xfId="5"/>
  </cellStyles>
  <dxfs count="53">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164225</xdr:colOff>
      <xdr:row>3</xdr:row>
      <xdr:rowOff>32844</xdr:rowOff>
    </xdr:from>
    <xdr:to>
      <xdr:col>36</xdr:col>
      <xdr:colOff>26276</xdr:colOff>
      <xdr:row>7</xdr:row>
      <xdr:rowOff>88900</xdr:rowOff>
    </xdr:to>
    <xdr:sp macro="" textlink="">
      <xdr:nvSpPr>
        <xdr:cNvPr id="2" name="テキスト ボックス 1"/>
        <xdr:cNvSpPr txBox="1"/>
      </xdr:nvSpPr>
      <xdr:spPr>
        <a:xfrm>
          <a:off x="8089025" y="547194"/>
          <a:ext cx="3125951" cy="741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シート保護を施しているため、</a:t>
          </a:r>
          <a:endParaRPr kumimoji="1" lang="en-US" altLang="ja-JP" sz="1100">
            <a:solidFill>
              <a:srgbClr val="FF0000"/>
            </a:solidFill>
          </a:endParaRPr>
        </a:p>
        <a:p>
          <a:r>
            <a:rPr kumimoji="1" lang="ja-JP" altLang="en-US" sz="1100">
              <a:solidFill>
                <a:srgbClr val="FF0000"/>
              </a:solidFill>
            </a:rPr>
            <a:t>　 本シートの直接編集は不可となっています。</a:t>
          </a:r>
          <a:endParaRPr kumimoji="1" lang="en-US" altLang="ja-JP" sz="1100">
            <a:solidFill>
              <a:srgbClr val="FF0000"/>
            </a:solidFill>
          </a:endParaRPr>
        </a:p>
        <a:p>
          <a:r>
            <a:rPr kumimoji="1" lang="ja-JP" altLang="en-US" sz="1100">
              <a:solidFill>
                <a:srgbClr val="FF0000"/>
              </a:solidFill>
            </a:rPr>
            <a:t>　 入力シートより、本様式の編集をお願いします。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6</xdr:row>
      <xdr:rowOff>142875</xdr:rowOff>
    </xdr:from>
    <xdr:to>
      <xdr:col>12</xdr:col>
      <xdr:colOff>38099</xdr:colOff>
      <xdr:row>13</xdr:row>
      <xdr:rowOff>285750</xdr:rowOff>
    </xdr:to>
    <xdr:sp macro="" textlink="">
      <xdr:nvSpPr>
        <xdr:cNvPr id="2" name="正方形/長方形 1"/>
        <xdr:cNvSpPr/>
      </xdr:nvSpPr>
      <xdr:spPr>
        <a:xfrm>
          <a:off x="1238249" y="1219200"/>
          <a:ext cx="8201025" cy="14763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7</xdr:row>
      <xdr:rowOff>19050</xdr:rowOff>
    </xdr:from>
    <xdr:to>
      <xdr:col>22</xdr:col>
      <xdr:colOff>19050</xdr:colOff>
      <xdr:row>14</xdr:row>
      <xdr:rowOff>28575</xdr:rowOff>
    </xdr:to>
    <xdr:sp macro="" textlink="">
      <xdr:nvSpPr>
        <xdr:cNvPr id="3" name="正方形/長方形 2"/>
        <xdr:cNvSpPr/>
      </xdr:nvSpPr>
      <xdr:spPr>
        <a:xfrm>
          <a:off x="12153900" y="1266825"/>
          <a:ext cx="6686550" cy="14668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7</xdr:row>
      <xdr:rowOff>0</xdr:rowOff>
    </xdr:from>
    <xdr:to>
      <xdr:col>70</xdr:col>
      <xdr:colOff>9525</xdr:colOff>
      <xdr:row>14</xdr:row>
      <xdr:rowOff>9525</xdr:rowOff>
    </xdr:to>
    <xdr:sp macro="" textlink="">
      <xdr:nvSpPr>
        <xdr:cNvPr id="5" name="正方形/長方形 4"/>
        <xdr:cNvSpPr/>
      </xdr:nvSpPr>
      <xdr:spPr>
        <a:xfrm>
          <a:off x="41986200" y="1257300"/>
          <a:ext cx="9182100" cy="14668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89</xdr:col>
      <xdr:colOff>438149</xdr:colOff>
      <xdr:row>7</xdr:row>
      <xdr:rowOff>0</xdr:rowOff>
    </xdr:from>
    <xdr:to>
      <xdr:col>108</xdr:col>
      <xdr:colOff>0</xdr:colOff>
      <xdr:row>14</xdr:row>
      <xdr:rowOff>9525</xdr:rowOff>
    </xdr:to>
    <xdr:sp macro="" textlink="">
      <xdr:nvSpPr>
        <xdr:cNvPr id="6" name="正方形/長方形 5"/>
        <xdr:cNvSpPr/>
      </xdr:nvSpPr>
      <xdr:spPr>
        <a:xfrm>
          <a:off x="63893699" y="1257300"/>
          <a:ext cx="12068175" cy="14668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2</xdr:row>
      <xdr:rowOff>184150</xdr:rowOff>
    </xdr:from>
    <xdr:to>
      <xdr:col>35</xdr:col>
      <xdr:colOff>52551</xdr:colOff>
      <xdr:row>6</xdr:row>
      <xdr:rowOff>164006</xdr:rowOff>
    </xdr:to>
    <xdr:sp macro="" textlink="">
      <xdr:nvSpPr>
        <xdr:cNvPr id="3" name="テキスト ボックス 2"/>
        <xdr:cNvSpPr txBox="1"/>
      </xdr:nvSpPr>
      <xdr:spPr>
        <a:xfrm>
          <a:off x="7581900" y="565150"/>
          <a:ext cx="3125951" cy="741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シート保護を施しているため、</a:t>
          </a:r>
          <a:endParaRPr kumimoji="1" lang="en-US" altLang="ja-JP" sz="1100">
            <a:solidFill>
              <a:srgbClr val="FF0000"/>
            </a:solidFill>
          </a:endParaRPr>
        </a:p>
        <a:p>
          <a:r>
            <a:rPr kumimoji="1" lang="ja-JP" altLang="en-US" sz="1100">
              <a:solidFill>
                <a:srgbClr val="FF0000"/>
              </a:solidFill>
            </a:rPr>
            <a:t>　 本シートの直接編集は不可となっています。</a:t>
          </a:r>
          <a:endParaRPr kumimoji="1" lang="en-US" altLang="ja-JP" sz="1100">
            <a:solidFill>
              <a:srgbClr val="FF0000"/>
            </a:solidFill>
          </a:endParaRPr>
        </a:p>
        <a:p>
          <a:r>
            <a:rPr kumimoji="1" lang="ja-JP" altLang="en-US" sz="1100">
              <a:solidFill>
                <a:srgbClr val="FF0000"/>
              </a:solidFill>
            </a:rPr>
            <a:t>　 入力シートより、本様式の編集をお願いします。</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10467</xdr:colOff>
      <xdr:row>7</xdr:row>
      <xdr:rowOff>167472</xdr:rowOff>
    </xdr:from>
    <xdr:to>
      <xdr:col>16</xdr:col>
      <xdr:colOff>1866900</xdr:colOff>
      <xdr:row>14</xdr:row>
      <xdr:rowOff>167472</xdr:rowOff>
    </xdr:to>
    <xdr:sp macro="" textlink="">
      <xdr:nvSpPr>
        <xdr:cNvPr id="2" name="正方形/長方形 1"/>
        <xdr:cNvSpPr/>
      </xdr:nvSpPr>
      <xdr:spPr>
        <a:xfrm>
          <a:off x="1172517" y="1443822"/>
          <a:ext cx="12886383" cy="12001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681614</xdr:colOff>
      <xdr:row>8</xdr:row>
      <xdr:rowOff>1255</xdr:rowOff>
    </xdr:from>
    <xdr:to>
      <xdr:col>66</xdr:col>
      <xdr:colOff>0</xdr:colOff>
      <xdr:row>15</xdr:row>
      <xdr:rowOff>1256</xdr:rowOff>
    </xdr:to>
    <xdr:sp macro="" textlink="">
      <xdr:nvSpPr>
        <xdr:cNvPr id="4" name="正方形/長方形 3"/>
        <xdr:cNvSpPr/>
      </xdr:nvSpPr>
      <xdr:spPr>
        <a:xfrm>
          <a:off x="38561806" y="1435239"/>
          <a:ext cx="11868359" cy="1182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10468</xdr:colOff>
      <xdr:row>7</xdr:row>
      <xdr:rowOff>167472</xdr:rowOff>
    </xdr:from>
    <xdr:to>
      <xdr:col>91</xdr:col>
      <xdr:colOff>10468</xdr:colOff>
      <xdr:row>14</xdr:row>
      <xdr:rowOff>167472</xdr:rowOff>
    </xdr:to>
    <xdr:sp macro="" textlink="">
      <xdr:nvSpPr>
        <xdr:cNvPr id="5" name="正方形/長方形 4"/>
        <xdr:cNvSpPr/>
      </xdr:nvSpPr>
      <xdr:spPr>
        <a:xfrm>
          <a:off x="60206375" y="1423516"/>
          <a:ext cx="8520164" cy="1182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203200</xdr:colOff>
      <xdr:row>3</xdr:row>
      <xdr:rowOff>0</xdr:rowOff>
    </xdr:from>
    <xdr:to>
      <xdr:col>33</xdr:col>
      <xdr:colOff>585951</xdr:colOff>
      <xdr:row>7</xdr:row>
      <xdr:rowOff>75106</xdr:rowOff>
    </xdr:to>
    <xdr:sp macro="" textlink="">
      <xdr:nvSpPr>
        <xdr:cNvPr id="3" name="テキスト ボックス 2"/>
        <xdr:cNvSpPr txBox="1"/>
      </xdr:nvSpPr>
      <xdr:spPr>
        <a:xfrm>
          <a:off x="7620000" y="508000"/>
          <a:ext cx="3125951" cy="741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シート保護を施しているため、</a:t>
          </a:r>
          <a:endParaRPr kumimoji="1" lang="en-US" altLang="ja-JP" sz="1100">
            <a:solidFill>
              <a:srgbClr val="FF0000"/>
            </a:solidFill>
          </a:endParaRPr>
        </a:p>
        <a:p>
          <a:r>
            <a:rPr kumimoji="1" lang="ja-JP" altLang="en-US" sz="1100">
              <a:solidFill>
                <a:srgbClr val="FF0000"/>
              </a:solidFill>
            </a:rPr>
            <a:t>　 本シートの直接編集は不可となっています。</a:t>
          </a:r>
          <a:endParaRPr kumimoji="1" lang="en-US" altLang="ja-JP" sz="1100">
            <a:solidFill>
              <a:srgbClr val="FF0000"/>
            </a:solidFill>
          </a:endParaRPr>
        </a:p>
        <a:p>
          <a:r>
            <a:rPr kumimoji="1" lang="ja-JP" altLang="en-US" sz="1100">
              <a:solidFill>
                <a:srgbClr val="FF0000"/>
              </a:solidFill>
            </a:rPr>
            <a:t>　 入力シートより、本様式の編集をお願いします。</a:t>
          </a:r>
          <a:endParaRPr kumimoji="1" lang="en-US" altLang="ja-JP"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20934</xdr:colOff>
      <xdr:row>9</xdr:row>
      <xdr:rowOff>10466</xdr:rowOff>
    </xdr:from>
    <xdr:to>
      <xdr:col>17</xdr:col>
      <xdr:colOff>19050</xdr:colOff>
      <xdr:row>16</xdr:row>
      <xdr:rowOff>0</xdr:rowOff>
    </xdr:to>
    <xdr:sp macro="" textlink="">
      <xdr:nvSpPr>
        <xdr:cNvPr id="2" name="正方形/長方形 1"/>
        <xdr:cNvSpPr/>
      </xdr:nvSpPr>
      <xdr:spPr>
        <a:xfrm>
          <a:off x="706734" y="1601141"/>
          <a:ext cx="13171191" cy="130398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32658</xdr:colOff>
      <xdr:row>9</xdr:row>
      <xdr:rowOff>1255</xdr:rowOff>
    </xdr:from>
    <xdr:to>
      <xdr:col>52</xdr:col>
      <xdr:colOff>0</xdr:colOff>
      <xdr:row>15</xdr:row>
      <xdr:rowOff>168729</xdr:rowOff>
    </xdr:to>
    <xdr:sp macro="" textlink="">
      <xdr:nvSpPr>
        <xdr:cNvPr id="4" name="正方形/長方形 3"/>
        <xdr:cNvSpPr/>
      </xdr:nvSpPr>
      <xdr:spPr>
        <a:xfrm>
          <a:off x="31873372" y="1571310"/>
          <a:ext cx="6184760" cy="128744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20934</xdr:colOff>
      <xdr:row>9</xdr:row>
      <xdr:rowOff>1</xdr:rowOff>
    </xdr:from>
    <xdr:to>
      <xdr:col>81</xdr:col>
      <xdr:colOff>0</xdr:colOff>
      <xdr:row>16</xdr:row>
      <xdr:rowOff>11207</xdr:rowOff>
    </xdr:to>
    <xdr:sp macro="" textlink="">
      <xdr:nvSpPr>
        <xdr:cNvPr id="5" name="正方形/長方形 4"/>
        <xdr:cNvSpPr/>
      </xdr:nvSpPr>
      <xdr:spPr>
        <a:xfrm>
          <a:off x="48363110" y="1568825"/>
          <a:ext cx="9548890" cy="131108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57150</xdr:colOff>
      <xdr:row>3</xdr:row>
      <xdr:rowOff>104775</xdr:rowOff>
    </xdr:from>
    <xdr:to>
      <xdr:col>37</xdr:col>
      <xdr:colOff>438150</xdr:colOff>
      <xdr:row>6</xdr:row>
      <xdr:rowOff>46531</xdr:rowOff>
    </xdr:to>
    <xdr:sp macro="" textlink="">
      <xdr:nvSpPr>
        <xdr:cNvPr id="2" name="テキスト ボックス 1"/>
        <xdr:cNvSpPr txBox="1"/>
      </xdr:nvSpPr>
      <xdr:spPr>
        <a:xfrm>
          <a:off x="9582150" y="904875"/>
          <a:ext cx="3810000" cy="741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シート保護を施しているため、</a:t>
          </a:r>
          <a:endParaRPr kumimoji="1" lang="en-US" altLang="ja-JP" sz="1100">
            <a:solidFill>
              <a:srgbClr val="FF0000"/>
            </a:solidFill>
          </a:endParaRPr>
        </a:p>
        <a:p>
          <a:r>
            <a:rPr kumimoji="1" lang="ja-JP" altLang="en-US" sz="1100">
              <a:solidFill>
                <a:srgbClr val="FF0000"/>
              </a:solidFill>
            </a:rPr>
            <a:t>　 本シートの直接編集は不可となっています。</a:t>
          </a:r>
          <a:endParaRPr kumimoji="1" lang="en-US" altLang="ja-JP" sz="1100">
            <a:solidFill>
              <a:srgbClr val="FF0000"/>
            </a:solidFill>
          </a:endParaRPr>
        </a:p>
        <a:p>
          <a:r>
            <a:rPr kumimoji="1" lang="ja-JP" altLang="en-US" sz="1100">
              <a:solidFill>
                <a:srgbClr val="FF0000"/>
              </a:solidFill>
            </a:rPr>
            <a:t>　 入力シートより、本様式の編集をお願いします。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fitToPage="1"/>
  </sheetPr>
  <dimension ref="B1:AR74"/>
  <sheetViews>
    <sheetView topLeftCell="A22" zoomScaleNormal="100" workbookViewId="0">
      <selection activeCell="AI62" sqref="AI62"/>
    </sheetView>
  </sheetViews>
  <sheetFormatPr defaultRowHeight="10.5" x14ac:dyDescent="0.15"/>
  <cols>
    <col min="1" max="1" width="3.375" style="20" customWidth="1"/>
    <col min="2" max="4" width="3.375" style="21" customWidth="1"/>
    <col min="5" max="5" width="4.875" style="21" customWidth="1"/>
    <col min="6" max="26" width="3.375" style="21" customWidth="1"/>
    <col min="27" max="32" width="3.375" style="20" customWidth="1"/>
    <col min="33" max="16384" width="9" style="20"/>
  </cols>
  <sheetData>
    <row r="1" spans="2:30" ht="14.1" customHeight="1" x14ac:dyDescent="0.15">
      <c r="B1" s="2"/>
      <c r="C1" s="2"/>
      <c r="D1" s="2"/>
      <c r="AB1" s="221" t="s">
        <v>124</v>
      </c>
      <c r="AC1" s="222">
        <f>'入力シート(土石流等)'!G2</f>
        <v>1</v>
      </c>
      <c r="AD1" s="20" t="s">
        <v>123</v>
      </c>
    </row>
    <row r="2" spans="2:30" ht="14.1" customHeight="1" x14ac:dyDescent="0.15">
      <c r="B2" s="1050" t="s">
        <v>162</v>
      </c>
      <c r="C2" s="1050"/>
      <c r="D2" s="1050"/>
      <c r="E2" s="1050"/>
      <c r="F2" s="1050"/>
      <c r="G2" s="1050"/>
      <c r="H2" s="1050"/>
      <c r="I2" s="1050"/>
      <c r="J2" s="1050"/>
      <c r="K2" s="1050"/>
      <c r="L2" s="1050"/>
      <c r="M2" s="1050"/>
      <c r="N2" s="1050"/>
      <c r="O2" s="1050"/>
      <c r="P2" s="1050"/>
      <c r="Q2" s="1050"/>
      <c r="R2" s="1050"/>
      <c r="S2" s="1050"/>
      <c r="T2" s="1050"/>
      <c r="U2" s="1050"/>
      <c r="V2" s="1050"/>
      <c r="W2" s="1050"/>
      <c r="X2" s="1050"/>
      <c r="Y2" s="1050"/>
      <c r="Z2" s="1050"/>
      <c r="AA2" s="1050"/>
      <c r="AB2" s="1050"/>
      <c r="AC2" s="1050"/>
      <c r="AD2" s="1050"/>
    </row>
    <row r="3" spans="2:30" ht="14.1" customHeight="1" x14ac:dyDescent="0.15">
      <c r="B3" s="20"/>
      <c r="V3" s="21" t="s">
        <v>121</v>
      </c>
      <c r="W3" s="1051" t="str">
        <f>'入力シート(土石流等)'!G3</f>
        <v>2022年１月１日00:00</v>
      </c>
      <c r="X3" s="1051"/>
      <c r="Y3" s="1051"/>
      <c r="Z3" s="1051"/>
      <c r="AA3" s="1051"/>
      <c r="AB3" s="1051"/>
      <c r="AC3" s="1051"/>
      <c r="AD3" s="20" t="s">
        <v>120</v>
      </c>
    </row>
    <row r="4" spans="2:30" ht="14.1" customHeight="1" x14ac:dyDescent="0.15">
      <c r="B4" s="223" t="s">
        <v>119</v>
      </c>
      <c r="C4" s="1052" t="str">
        <f>'入力シート(土石流等)'!B14</f>
        <v>15_山梨県</v>
      </c>
      <c r="D4" s="1053"/>
      <c r="E4" s="1053"/>
      <c r="F4" s="1054"/>
      <c r="G4" s="1058" t="str">
        <f>'入力シート(土石流等)'!D14</f>
        <v>こうふし</v>
      </c>
      <c r="H4" s="1059"/>
      <c r="I4" s="1059"/>
      <c r="J4" s="1059"/>
      <c r="K4" s="1060"/>
      <c r="L4" s="1058" t="str">
        <f>'入力シート(土石流等)'!F14</f>
        <v>かみおびなまち</v>
      </c>
      <c r="M4" s="1059"/>
      <c r="N4" s="1059"/>
      <c r="O4" s="1059"/>
      <c r="P4" s="1060"/>
      <c r="Q4" s="1058" t="str">
        <f>'入力シート(土石流等)'!H14</f>
        <v>かすみがせき</v>
      </c>
      <c r="R4" s="1059"/>
      <c r="S4" s="1059"/>
      <c r="T4" s="1059"/>
      <c r="U4" s="1059"/>
      <c r="V4" s="1059"/>
      <c r="W4" s="1060"/>
      <c r="X4" s="1061" t="s">
        <v>118</v>
      </c>
      <c r="Y4" s="1058" t="str">
        <f>'入力シート(土石流等)'!J14</f>
        <v>ほぜんか</v>
      </c>
      <c r="Z4" s="1059"/>
      <c r="AA4" s="1059"/>
      <c r="AB4" s="1059"/>
      <c r="AC4" s="1059"/>
      <c r="AD4" s="1060"/>
    </row>
    <row r="5" spans="2:30" ht="14.1" customHeight="1" x14ac:dyDescent="0.15">
      <c r="B5" s="1064" t="s">
        <v>163</v>
      </c>
      <c r="C5" s="1055"/>
      <c r="D5" s="1056"/>
      <c r="E5" s="1056"/>
      <c r="F5" s="1057"/>
      <c r="G5" s="1036" t="str">
        <f>'入力シート(土石流等)'!C14</f>
        <v>甲府市</v>
      </c>
      <c r="H5" s="1037"/>
      <c r="I5" s="1037"/>
      <c r="J5" s="1037"/>
      <c r="K5" s="1038"/>
      <c r="L5" s="1036" t="str">
        <f>'入力シート(土石流等)'!E14</f>
        <v>上帯那町</v>
      </c>
      <c r="M5" s="1037"/>
      <c r="N5" s="1037"/>
      <c r="O5" s="1037"/>
      <c r="P5" s="1038"/>
      <c r="Q5" s="1066" t="str">
        <f>'入力シート(土石流等)'!G14</f>
        <v>霞ヶ関</v>
      </c>
      <c r="R5" s="1067"/>
      <c r="S5" s="1067"/>
      <c r="T5" s="1067"/>
      <c r="U5" s="1067"/>
      <c r="V5" s="1067"/>
      <c r="W5" s="1068"/>
      <c r="X5" s="1062"/>
      <c r="Y5" s="1039" t="str">
        <f>'入力シート(土石流等)'!I14</f>
        <v>保全課</v>
      </c>
      <c r="Z5" s="1040"/>
      <c r="AA5" s="1040"/>
      <c r="AB5" s="1040"/>
      <c r="AC5" s="1040"/>
      <c r="AD5" s="1041"/>
    </row>
    <row r="6" spans="2:30" ht="14.1" customHeight="1" x14ac:dyDescent="0.15">
      <c r="B6" s="1065"/>
      <c r="C6" s="1045" t="s">
        <v>386</v>
      </c>
      <c r="D6" s="1046"/>
      <c r="E6" s="1046"/>
      <c r="F6" s="1047"/>
      <c r="G6" s="1045" t="s">
        <v>116</v>
      </c>
      <c r="H6" s="1048"/>
      <c r="I6" s="1048"/>
      <c r="J6" s="1048"/>
      <c r="K6" s="1049"/>
      <c r="L6" s="1045" t="s">
        <v>115</v>
      </c>
      <c r="M6" s="1046"/>
      <c r="N6" s="1046"/>
      <c r="O6" s="1046"/>
      <c r="P6" s="1047"/>
      <c r="Q6" s="1069" t="s">
        <v>387</v>
      </c>
      <c r="R6" s="1070"/>
      <c r="S6" s="1070"/>
      <c r="T6" s="1070"/>
      <c r="U6" s="1070"/>
      <c r="V6" s="1070"/>
      <c r="W6" s="1071"/>
      <c r="X6" s="1063"/>
      <c r="Y6" s="1042"/>
      <c r="Z6" s="1043"/>
      <c r="AA6" s="1043"/>
      <c r="AB6" s="1043"/>
      <c r="AC6" s="1043"/>
      <c r="AD6" s="1044"/>
    </row>
    <row r="7" spans="2:30" ht="14.1" customHeight="1" x14ac:dyDescent="0.15">
      <c r="B7" s="1082" t="s">
        <v>164</v>
      </c>
      <c r="C7" s="1083"/>
      <c r="D7" s="1084"/>
      <c r="E7" s="1085" t="str">
        <f>'入力シート(土石流等)'!M14</f>
        <v>1級</v>
      </c>
      <c r="F7" s="1086"/>
      <c r="G7" s="1086"/>
      <c r="H7" s="1086"/>
      <c r="I7" s="1086"/>
      <c r="J7" s="1087"/>
      <c r="K7" s="1058" t="str">
        <f>'入力シート(土石流等)'!N13</f>
        <v>かすみがせき</v>
      </c>
      <c r="L7" s="1059"/>
      <c r="M7" s="1059"/>
      <c r="N7" s="1059"/>
      <c r="O7" s="1059"/>
      <c r="P7" s="1072" t="s">
        <v>166</v>
      </c>
      <c r="Q7" s="1074"/>
      <c r="R7" s="1058" t="str">
        <f>'入力シート(土石流等)'!O13</f>
        <v>さぼう</v>
      </c>
      <c r="S7" s="1059"/>
      <c r="T7" s="1059"/>
      <c r="U7" s="1059"/>
      <c r="V7" s="1072" t="s">
        <v>167</v>
      </c>
      <c r="W7" s="1074"/>
      <c r="X7" s="1058" t="str">
        <f>'入力シート(土石流等)'!P13</f>
        <v>ほぜんさわ</v>
      </c>
      <c r="Y7" s="1059"/>
      <c r="Z7" s="1059"/>
      <c r="AA7" s="1059"/>
      <c r="AB7" s="1072" t="s">
        <v>168</v>
      </c>
      <c r="AC7" s="1073"/>
      <c r="AD7" s="1074"/>
    </row>
    <row r="8" spans="2:30" ht="14.1" customHeight="1" x14ac:dyDescent="0.15">
      <c r="B8" s="1078" t="s">
        <v>169</v>
      </c>
      <c r="C8" s="1079"/>
      <c r="D8" s="1079"/>
      <c r="E8" s="1069" t="s">
        <v>165</v>
      </c>
      <c r="F8" s="1070"/>
      <c r="G8" s="1070"/>
      <c r="H8" s="1070"/>
      <c r="I8" s="1070"/>
      <c r="J8" s="1071"/>
      <c r="K8" s="1080" t="str">
        <f>'入力シート(土石流等)'!N14</f>
        <v>霞ヶ関</v>
      </c>
      <c r="L8" s="1081"/>
      <c r="M8" s="1081"/>
      <c r="N8" s="1081"/>
      <c r="O8" s="1081"/>
      <c r="P8" s="1075"/>
      <c r="Q8" s="1077"/>
      <c r="R8" s="1080" t="str">
        <f>'入力シート(土石流等)'!O14</f>
        <v>砂防</v>
      </c>
      <c r="S8" s="1081"/>
      <c r="T8" s="1081"/>
      <c r="U8" s="1081"/>
      <c r="V8" s="1075"/>
      <c r="W8" s="1077"/>
      <c r="X8" s="1080" t="str">
        <f>'入力シート(土石流等)'!P14</f>
        <v>保全沢</v>
      </c>
      <c r="Y8" s="1081"/>
      <c r="Z8" s="1081"/>
      <c r="AA8" s="1081"/>
      <c r="AB8" s="1075"/>
      <c r="AC8" s="1076"/>
      <c r="AD8" s="1077"/>
    </row>
    <row r="9" spans="2:30" ht="14.1" customHeight="1" x14ac:dyDescent="0.15">
      <c r="B9" s="1104" t="s">
        <v>114</v>
      </c>
      <c r="C9" s="1105"/>
      <c r="D9" s="1106"/>
      <c r="E9" s="1052" t="str">
        <f>'入力シート(土石流等)'!Q14</f>
        <v>調査中</v>
      </c>
      <c r="F9" s="1053"/>
      <c r="G9" s="1053"/>
      <c r="H9" s="1053"/>
      <c r="I9" s="1053"/>
      <c r="J9" s="1053"/>
      <c r="K9" s="1053"/>
      <c r="L9" s="1110">
        <f>'入力シート(土石流等)'!R14</f>
        <v>44562</v>
      </c>
      <c r="M9" s="1111"/>
      <c r="N9" s="1111"/>
      <c r="O9" s="1111"/>
      <c r="P9" s="1111"/>
      <c r="Q9" s="1111"/>
      <c r="R9" s="1111"/>
      <c r="S9" s="1112"/>
      <c r="T9" s="1113">
        <f>'入力シート(土石流等)'!S14</f>
        <v>0.625</v>
      </c>
      <c r="U9" s="1113"/>
      <c r="V9" s="1113"/>
      <c r="W9" s="1113"/>
      <c r="X9" s="1113"/>
      <c r="Y9" s="1113"/>
      <c r="Z9" s="1114"/>
      <c r="AA9" s="1115" t="s">
        <v>113</v>
      </c>
      <c r="AB9" s="1116"/>
      <c r="AC9" s="1116"/>
      <c r="AD9" s="1117"/>
    </row>
    <row r="10" spans="2:30" ht="14.1" customHeight="1" x14ac:dyDescent="0.15">
      <c r="B10" s="1107"/>
      <c r="C10" s="1108"/>
      <c r="D10" s="1109"/>
      <c r="E10" s="1121" t="s">
        <v>112</v>
      </c>
      <c r="F10" s="1122"/>
      <c r="G10" s="1122"/>
      <c r="H10" s="1122"/>
      <c r="I10" s="1122"/>
      <c r="J10" s="1122"/>
      <c r="K10" s="1122"/>
      <c r="L10" s="1123" t="str">
        <f>'入力シート(土石流等)'!T14</f>
        <v>聞き取り</v>
      </c>
      <c r="M10" s="1124"/>
      <c r="N10" s="1124"/>
      <c r="O10" s="1124"/>
      <c r="P10" s="1124"/>
      <c r="Q10" s="1124"/>
      <c r="R10" s="1124"/>
      <c r="S10" s="1124"/>
      <c r="T10" s="1124"/>
      <c r="U10" s="1124"/>
      <c r="V10" s="1124"/>
      <c r="W10" s="1124"/>
      <c r="X10" s="1124"/>
      <c r="Y10" s="1124"/>
      <c r="Z10" s="1124"/>
      <c r="AA10" s="1118"/>
      <c r="AB10" s="1119"/>
      <c r="AC10" s="1119"/>
      <c r="AD10" s="1120"/>
    </row>
    <row r="11" spans="2:30" ht="14.1" customHeight="1" x14ac:dyDescent="0.15">
      <c r="B11" s="1125" t="s">
        <v>170</v>
      </c>
      <c r="C11" s="1126"/>
      <c r="D11" s="1126"/>
      <c r="E11" s="1138" t="str">
        <f>'入力シート(土石流等)'!U14</f>
        <v>土石流</v>
      </c>
      <c r="F11" s="1139"/>
      <c r="G11" s="1139"/>
      <c r="H11" s="1139"/>
      <c r="I11" s="1139"/>
      <c r="J11" s="1139"/>
      <c r="K11" s="1139"/>
      <c r="L11" s="18" t="s">
        <v>121</v>
      </c>
      <c r="M11" s="1088">
        <f>'入力シート(土石流等)'!U17</f>
        <v>0</v>
      </c>
      <c r="N11" s="1088"/>
      <c r="O11" s="1088"/>
      <c r="P11" s="1088"/>
      <c r="Q11" s="1088"/>
      <c r="R11" s="1088"/>
      <c r="S11" s="1088"/>
      <c r="T11" s="1088"/>
      <c r="U11" s="1088"/>
      <c r="V11" s="1088"/>
      <c r="W11" s="1088"/>
      <c r="X11" s="1088"/>
      <c r="Y11" s="1088"/>
      <c r="Z11" s="1088"/>
      <c r="AA11" s="1088"/>
      <c r="AB11" s="1088"/>
      <c r="AC11" s="1088"/>
      <c r="AD11" s="7" t="s">
        <v>15</v>
      </c>
    </row>
    <row r="12" spans="2:30" ht="14.1" customHeight="1" x14ac:dyDescent="0.15">
      <c r="B12" s="1127" t="s">
        <v>171</v>
      </c>
      <c r="C12" s="1130" t="s">
        <v>905</v>
      </c>
      <c r="D12" s="1131"/>
      <c r="E12" s="1131"/>
      <c r="F12" s="1131"/>
      <c r="G12" s="1131"/>
      <c r="H12" s="1131"/>
      <c r="I12" s="1131"/>
      <c r="J12" s="648">
        <f>'入力シート(土石流等)'!E18</f>
        <v>1</v>
      </c>
      <c r="K12" s="2" t="s">
        <v>88</v>
      </c>
      <c r="L12" s="646">
        <f>'入力シート(土石流等)'!F18</f>
        <v>1</v>
      </c>
      <c r="M12" s="2" t="s">
        <v>87</v>
      </c>
      <c r="N12" s="646">
        <f>'入力シート(土石流等)'!G18</f>
        <v>15</v>
      </c>
      <c r="O12" s="2" t="s">
        <v>86</v>
      </c>
      <c r="P12" s="646">
        <f>'入力シート(土石流等)'!H18</f>
        <v>30</v>
      </c>
      <c r="Q12" s="219" t="s">
        <v>4</v>
      </c>
      <c r="R12" s="219"/>
      <c r="S12" s="117" t="s">
        <v>735</v>
      </c>
      <c r="T12" s="206"/>
      <c r="U12" s="2"/>
      <c r="V12" s="2"/>
      <c r="W12" s="2"/>
      <c r="X12" s="2"/>
      <c r="Y12" s="206"/>
      <c r="Z12" s="206"/>
      <c r="AA12" s="206"/>
      <c r="AB12" s="206"/>
      <c r="AC12" s="206"/>
      <c r="AD12" s="207"/>
    </row>
    <row r="13" spans="2:30" ht="14.1" customHeight="1" x14ac:dyDescent="0.15">
      <c r="B13" s="1128"/>
      <c r="C13" s="1132" t="s">
        <v>906</v>
      </c>
      <c r="D13" s="1133"/>
      <c r="E13" s="1133"/>
      <c r="F13" s="1133"/>
      <c r="G13" s="1133"/>
      <c r="H13" s="1133"/>
      <c r="I13" s="1133"/>
      <c r="J13" s="649">
        <f>'入力シート(土石流等)'!E19</f>
        <v>1</v>
      </c>
      <c r="K13" s="3" t="s">
        <v>88</v>
      </c>
      <c r="L13" s="647">
        <f>'入力シート(土石流等)'!F19</f>
        <v>1</v>
      </c>
      <c r="M13" s="3" t="s">
        <v>87</v>
      </c>
      <c r="N13" s="647">
        <f>'入力シート(土石流等)'!G19</f>
        <v>15</v>
      </c>
      <c r="O13" s="3" t="s">
        <v>86</v>
      </c>
      <c r="P13" s="647">
        <f>'入力シート(土石流等)'!H19</f>
        <v>30</v>
      </c>
      <c r="Q13" s="212" t="s">
        <v>4</v>
      </c>
      <c r="R13" s="4"/>
      <c r="S13" s="1095"/>
      <c r="T13" s="1096"/>
      <c r="U13" s="1096"/>
      <c r="V13" s="1096"/>
      <c r="W13" s="1096"/>
      <c r="X13" s="1096"/>
      <c r="Y13" s="1096"/>
      <c r="Z13" s="1096"/>
      <c r="AA13" s="1096"/>
      <c r="AB13" s="1096"/>
      <c r="AC13" s="1096"/>
      <c r="AD13" s="1097"/>
    </row>
    <row r="14" spans="2:30" ht="14.1" hidden="1" customHeight="1" x14ac:dyDescent="0.15">
      <c r="B14" s="1128"/>
      <c r="C14" s="1134" t="s">
        <v>172</v>
      </c>
      <c r="D14" s="1135"/>
      <c r="E14" s="1135"/>
      <c r="F14" s="1135"/>
      <c r="G14" s="1135"/>
      <c r="H14" s="1135"/>
      <c r="I14" s="1135"/>
      <c r="J14" s="649">
        <f>'入力シート(土石流等)'!E20</f>
        <v>1</v>
      </c>
      <c r="K14" s="3" t="s">
        <v>88</v>
      </c>
      <c r="L14" s="647">
        <f>'入力シート(土石流等)'!F20</f>
        <v>1</v>
      </c>
      <c r="M14" s="3" t="s">
        <v>87</v>
      </c>
      <c r="N14" s="647">
        <f>'入力シート(土石流等)'!G20</f>
        <v>15</v>
      </c>
      <c r="O14" s="3" t="s">
        <v>86</v>
      </c>
      <c r="P14" s="647">
        <f>'入力シート(土石流等)'!H20</f>
        <v>30</v>
      </c>
      <c r="Q14" s="212" t="s">
        <v>4</v>
      </c>
      <c r="R14" s="4"/>
      <c r="S14" s="1098"/>
      <c r="T14" s="1099"/>
      <c r="U14" s="1099"/>
      <c r="V14" s="1099"/>
      <c r="W14" s="1099"/>
      <c r="X14" s="1099"/>
      <c r="Y14" s="1099"/>
      <c r="Z14" s="1099"/>
      <c r="AA14" s="1099"/>
      <c r="AB14" s="1099"/>
      <c r="AC14" s="1099"/>
      <c r="AD14" s="1100"/>
    </row>
    <row r="15" spans="2:30" ht="14.1" customHeight="1" x14ac:dyDescent="0.15">
      <c r="B15" s="1128"/>
      <c r="C15" s="1132" t="s">
        <v>173</v>
      </c>
      <c r="D15" s="1133"/>
      <c r="E15" s="1133"/>
      <c r="F15" s="1133"/>
      <c r="G15" s="1133"/>
      <c r="H15" s="1133"/>
      <c r="I15" s="1133"/>
      <c r="J15" s="649">
        <f>'入力シート(土石流等)'!E20</f>
        <v>1</v>
      </c>
      <c r="K15" s="3" t="s">
        <v>88</v>
      </c>
      <c r="L15" s="647">
        <f>'入力シート(土石流等)'!F20</f>
        <v>1</v>
      </c>
      <c r="M15" s="3" t="s">
        <v>87</v>
      </c>
      <c r="N15" s="647">
        <f>'入力シート(土石流等)'!G20</f>
        <v>15</v>
      </c>
      <c r="O15" s="3" t="s">
        <v>86</v>
      </c>
      <c r="P15" s="647">
        <f>'入力シート(土石流等)'!H20</f>
        <v>30</v>
      </c>
      <c r="Q15" s="212" t="s">
        <v>4</v>
      </c>
      <c r="R15" s="4"/>
      <c r="S15" s="1098"/>
      <c r="T15" s="1099"/>
      <c r="U15" s="1099"/>
      <c r="V15" s="1099"/>
      <c r="W15" s="1099"/>
      <c r="X15" s="1099"/>
      <c r="Y15" s="1099"/>
      <c r="Z15" s="1099"/>
      <c r="AA15" s="1099"/>
      <c r="AB15" s="1099"/>
      <c r="AC15" s="1099"/>
      <c r="AD15" s="1100"/>
    </row>
    <row r="16" spans="2:30" ht="14.1" customHeight="1" x14ac:dyDescent="0.15">
      <c r="B16" s="1128"/>
      <c r="C16" s="1134" t="s">
        <v>907</v>
      </c>
      <c r="D16" s="1135"/>
      <c r="E16" s="1135"/>
      <c r="F16" s="1135"/>
      <c r="G16" s="1135"/>
      <c r="H16" s="1135"/>
      <c r="I16" s="1135"/>
      <c r="J16" s="649">
        <f>'入力シート(土石流等)'!E21</f>
        <v>1</v>
      </c>
      <c r="K16" s="3" t="s">
        <v>88</v>
      </c>
      <c r="L16" s="647">
        <f>'入力シート(土石流等)'!F21</f>
        <v>1</v>
      </c>
      <c r="M16" s="3" t="s">
        <v>87</v>
      </c>
      <c r="N16" s="647">
        <f>'入力シート(土石流等)'!G21</f>
        <v>15</v>
      </c>
      <c r="O16" s="3" t="s">
        <v>86</v>
      </c>
      <c r="P16" s="647">
        <f>'入力シート(土石流等)'!H21</f>
        <v>30</v>
      </c>
      <c r="Q16" s="212" t="s">
        <v>4</v>
      </c>
      <c r="R16" s="4"/>
      <c r="S16" s="1098"/>
      <c r="T16" s="1099"/>
      <c r="U16" s="1099"/>
      <c r="V16" s="1099"/>
      <c r="W16" s="1099"/>
      <c r="X16" s="1099"/>
      <c r="Y16" s="1099"/>
      <c r="Z16" s="1099"/>
      <c r="AA16" s="1099"/>
      <c r="AB16" s="1099"/>
      <c r="AC16" s="1099"/>
      <c r="AD16" s="1100"/>
    </row>
    <row r="17" spans="2:30" ht="14.1" customHeight="1" x14ac:dyDescent="0.15">
      <c r="B17" s="1129"/>
      <c r="C17" s="1136" t="s">
        <v>111</v>
      </c>
      <c r="D17" s="1137"/>
      <c r="E17" s="1137"/>
      <c r="F17" s="1137"/>
      <c r="G17" s="1137"/>
      <c r="H17" s="1137"/>
      <c r="I17" s="1137"/>
      <c r="J17" s="650">
        <f>'入力シート(土石流等)'!E22</f>
        <v>1</v>
      </c>
      <c r="K17" s="5" t="s">
        <v>88</v>
      </c>
      <c r="L17" s="646">
        <f>'入力シート(土石流等)'!F22</f>
        <v>1</v>
      </c>
      <c r="M17" s="5" t="s">
        <v>87</v>
      </c>
      <c r="N17" s="646">
        <f>'入力シート(土石流等)'!G22</f>
        <v>15</v>
      </c>
      <c r="O17" s="5" t="s">
        <v>86</v>
      </c>
      <c r="P17" s="646">
        <f>'入力シート(土石流等)'!H22</f>
        <v>30</v>
      </c>
      <c r="Q17" s="213" t="s">
        <v>4</v>
      </c>
      <c r="R17" s="213"/>
      <c r="S17" s="1098"/>
      <c r="T17" s="1099"/>
      <c r="U17" s="1099"/>
      <c r="V17" s="1099"/>
      <c r="W17" s="1099"/>
      <c r="X17" s="1099"/>
      <c r="Y17" s="1099"/>
      <c r="Z17" s="1099"/>
      <c r="AA17" s="1099"/>
      <c r="AB17" s="1099"/>
      <c r="AC17" s="1099"/>
      <c r="AD17" s="1100"/>
    </row>
    <row r="18" spans="2:30" ht="14.1" customHeight="1" x14ac:dyDescent="0.15">
      <c r="B18" s="1143" t="s">
        <v>110</v>
      </c>
      <c r="C18" s="1144"/>
      <c r="D18" s="1172"/>
      <c r="E18" s="1187" t="str">
        <f>'入力シート(土石流等)'!V14</f>
        <v>降雨</v>
      </c>
      <c r="F18" s="1188"/>
      <c r="G18" s="1188"/>
      <c r="H18" s="1188"/>
      <c r="I18" s="1188"/>
      <c r="J18" s="6" t="s">
        <v>121</v>
      </c>
      <c r="K18" s="1088" t="str">
        <f>'入力シート(土石流等)'!V17</f>
        <v>たばこの不始末</v>
      </c>
      <c r="L18" s="1088"/>
      <c r="M18" s="1088"/>
      <c r="N18" s="1088"/>
      <c r="O18" s="1088"/>
      <c r="P18" s="1088"/>
      <c r="Q18" s="1088"/>
      <c r="R18" s="7" t="s">
        <v>15</v>
      </c>
      <c r="S18" s="1098"/>
      <c r="T18" s="1099"/>
      <c r="U18" s="1099"/>
      <c r="V18" s="1099"/>
      <c r="W18" s="1099"/>
      <c r="X18" s="1099"/>
      <c r="Y18" s="1099"/>
      <c r="Z18" s="1099"/>
      <c r="AA18" s="1099"/>
      <c r="AB18" s="1099"/>
      <c r="AC18" s="1099"/>
      <c r="AD18" s="1100"/>
    </row>
    <row r="19" spans="2:30" ht="14.1" customHeight="1" x14ac:dyDescent="0.15">
      <c r="B19" s="1173" t="s">
        <v>174</v>
      </c>
      <c r="C19" s="1176" t="s">
        <v>108</v>
      </c>
      <c r="D19" s="1177"/>
      <c r="E19" s="1177"/>
      <c r="F19" s="1178"/>
      <c r="G19" s="651" t="str">
        <f>'入力シート(土石流等)'!W14</f>
        <v>1月豪雨</v>
      </c>
      <c r="H19" s="211"/>
      <c r="I19" s="211"/>
      <c r="J19" s="211"/>
      <c r="K19" s="211"/>
      <c r="L19" s="219"/>
      <c r="M19" s="219"/>
      <c r="N19" s="219"/>
      <c r="O19" s="219"/>
      <c r="P19" s="211"/>
      <c r="Q19" s="211"/>
      <c r="R19" s="210"/>
      <c r="S19" s="1098"/>
      <c r="T19" s="1099"/>
      <c r="U19" s="1099"/>
      <c r="V19" s="1099"/>
      <c r="W19" s="1099"/>
      <c r="X19" s="1099"/>
      <c r="Y19" s="1099"/>
      <c r="Z19" s="1099"/>
      <c r="AA19" s="1099"/>
      <c r="AB19" s="1099"/>
      <c r="AC19" s="1099"/>
      <c r="AD19" s="1100"/>
    </row>
    <row r="20" spans="2:30" ht="14.1" customHeight="1" x14ac:dyDescent="0.15">
      <c r="B20" s="1174"/>
      <c r="C20" s="8" t="s">
        <v>92</v>
      </c>
      <c r="D20" s="211"/>
      <c r="E20" s="211"/>
      <c r="F20" s="210"/>
      <c r="G20" s="655" t="str">
        <f>'入力シート(土石流等)'!X14</f>
        <v>霞ヶ関</v>
      </c>
      <c r="H20" s="652"/>
      <c r="I20" s="6"/>
      <c r="J20" s="6"/>
      <c r="K20" s="6"/>
      <c r="L20" s="1179" t="s">
        <v>106</v>
      </c>
      <c r="M20" s="1180"/>
      <c r="N20" s="1180"/>
      <c r="O20" s="1180"/>
      <c r="P20" s="1092">
        <f>'入力シート(土石流等)'!Y14</f>
        <v>0.2</v>
      </c>
      <c r="Q20" s="1092"/>
      <c r="R20" s="7" t="s">
        <v>105</v>
      </c>
      <c r="S20" s="1098"/>
      <c r="T20" s="1099"/>
      <c r="U20" s="1099"/>
      <c r="V20" s="1099"/>
      <c r="W20" s="1099"/>
      <c r="X20" s="1099"/>
      <c r="Y20" s="1099"/>
      <c r="Z20" s="1099"/>
      <c r="AA20" s="1099"/>
      <c r="AB20" s="1099"/>
      <c r="AC20" s="1099"/>
      <c r="AD20" s="1100"/>
    </row>
    <row r="21" spans="2:30" ht="14.1" customHeight="1" x14ac:dyDescent="0.15">
      <c r="B21" s="1174"/>
      <c r="C21" s="218" t="s">
        <v>175</v>
      </c>
      <c r="D21" s="219"/>
      <c r="E21" s="219"/>
      <c r="F21" s="10"/>
      <c r="G21" s="1191" t="str">
        <f>'入力シート(土石流等)'!Y17</f>
        <v>令和４</v>
      </c>
      <c r="H21" s="1192"/>
      <c r="I21" s="12" t="s">
        <v>89</v>
      </c>
      <c r="J21" s="659">
        <f>'入力シート(土石流等)'!Z17</f>
        <v>1</v>
      </c>
      <c r="K21" s="13" t="s">
        <v>88</v>
      </c>
      <c r="L21" s="659">
        <f>'入力シート(土石流等)'!AA17</f>
        <v>1</v>
      </c>
      <c r="M21" s="13" t="s">
        <v>87</v>
      </c>
      <c r="N21" s="659">
        <f>'入力シート(土石流等)'!AB17</f>
        <v>10</v>
      </c>
      <c r="O21" s="13" t="s">
        <v>86</v>
      </c>
      <c r="P21" s="13"/>
      <c r="Q21" s="11" t="s">
        <v>98</v>
      </c>
      <c r="R21" s="14"/>
      <c r="S21" s="1098"/>
      <c r="T21" s="1099"/>
      <c r="U21" s="1099"/>
      <c r="V21" s="1099"/>
      <c r="W21" s="1099"/>
      <c r="X21" s="1099"/>
      <c r="Y21" s="1099"/>
      <c r="Z21" s="1099"/>
      <c r="AA21" s="1099"/>
      <c r="AB21" s="1099"/>
      <c r="AC21" s="1099"/>
      <c r="AD21" s="1100"/>
    </row>
    <row r="22" spans="2:30" ht="14.1" customHeight="1" x14ac:dyDescent="0.15">
      <c r="B22" s="1174"/>
      <c r="C22" s="1193">
        <f>'入力シート(土石流等)'!Z14</f>
        <v>10</v>
      </c>
      <c r="D22" s="1194"/>
      <c r="E22" s="213" t="s">
        <v>103</v>
      </c>
      <c r="F22" s="15"/>
      <c r="G22" s="1189" t="str">
        <f>'入力シート(土石流等)'!Y19</f>
        <v>令和４</v>
      </c>
      <c r="H22" s="1190"/>
      <c r="I22" s="16" t="s">
        <v>89</v>
      </c>
      <c r="J22" s="657">
        <f>'入力シート(土石流等)'!Z19</f>
        <v>1</v>
      </c>
      <c r="K22" s="5" t="s">
        <v>88</v>
      </c>
      <c r="L22" s="657">
        <f>'入力シート(土石流等)'!AA19</f>
        <v>1</v>
      </c>
      <c r="M22" s="5" t="s">
        <v>87</v>
      </c>
      <c r="N22" s="657">
        <f>'入力シート(土石流等)'!AB19</f>
        <v>16</v>
      </c>
      <c r="O22" s="5" t="s">
        <v>86</v>
      </c>
      <c r="P22" s="5"/>
      <c r="Q22" s="213"/>
      <c r="R22" s="213"/>
      <c r="S22" s="1098"/>
      <c r="T22" s="1099"/>
      <c r="U22" s="1099"/>
      <c r="V22" s="1099"/>
      <c r="W22" s="1099"/>
      <c r="X22" s="1099"/>
      <c r="Y22" s="1099"/>
      <c r="Z22" s="1099"/>
      <c r="AA22" s="1099"/>
      <c r="AB22" s="1099"/>
      <c r="AC22" s="1099"/>
      <c r="AD22" s="1100"/>
    </row>
    <row r="23" spans="2:30" ht="14.1" customHeight="1" x14ac:dyDescent="0.15">
      <c r="B23" s="1174"/>
      <c r="C23" s="218" t="s">
        <v>176</v>
      </c>
      <c r="D23" s="219"/>
      <c r="E23" s="219"/>
      <c r="F23" s="10"/>
      <c r="G23" s="1191" t="str">
        <f>'入力シート(土石流等)'!Y20</f>
        <v>令和４</v>
      </c>
      <c r="H23" s="1192"/>
      <c r="I23" s="12" t="s">
        <v>89</v>
      </c>
      <c r="J23" s="659">
        <f>'入力シート(土石流等)'!Z20</f>
        <v>1</v>
      </c>
      <c r="K23" s="13" t="s">
        <v>88</v>
      </c>
      <c r="L23" s="659">
        <f>'入力シート(土石流等)'!AA20</f>
        <v>1</v>
      </c>
      <c r="M23" s="13" t="s">
        <v>87</v>
      </c>
      <c r="N23" s="659">
        <f>'入力シート(土石流等)'!AB20</f>
        <v>10</v>
      </c>
      <c r="O23" s="13" t="s">
        <v>86</v>
      </c>
      <c r="P23" s="13"/>
      <c r="Q23" s="11" t="s">
        <v>98</v>
      </c>
      <c r="R23" s="14"/>
      <c r="S23" s="1098"/>
      <c r="T23" s="1099"/>
      <c r="U23" s="1099"/>
      <c r="V23" s="1099"/>
      <c r="W23" s="1099"/>
      <c r="X23" s="1099"/>
      <c r="Y23" s="1099"/>
      <c r="Z23" s="1099"/>
      <c r="AA23" s="1099"/>
      <c r="AB23" s="1099"/>
      <c r="AC23" s="1099"/>
      <c r="AD23" s="1100"/>
    </row>
    <row r="24" spans="2:30" ht="14.1" customHeight="1" x14ac:dyDescent="0.15">
      <c r="B24" s="1174"/>
      <c r="C24" s="1193">
        <f>'入力シート(土石流等)'!AA14</f>
        <v>10</v>
      </c>
      <c r="D24" s="1194"/>
      <c r="E24" s="213" t="s">
        <v>101</v>
      </c>
      <c r="F24" s="15"/>
      <c r="G24" s="1189" t="str">
        <f>'入力シート(土石流等)'!Y22</f>
        <v>令和４</v>
      </c>
      <c r="H24" s="1190"/>
      <c r="I24" s="16" t="s">
        <v>89</v>
      </c>
      <c r="J24" s="657">
        <f>'入力シート(土石流等)'!Z22</f>
        <v>1</v>
      </c>
      <c r="K24" s="5" t="s">
        <v>88</v>
      </c>
      <c r="L24" s="657">
        <f>'入力シート(土石流等)'!AA22</f>
        <v>2</v>
      </c>
      <c r="M24" s="5" t="s">
        <v>87</v>
      </c>
      <c r="N24" s="657">
        <f>'入力シート(土石流等)'!AB22</f>
        <v>10</v>
      </c>
      <c r="O24" s="5" t="s">
        <v>86</v>
      </c>
      <c r="P24" s="5"/>
      <c r="Q24" s="213"/>
      <c r="R24" s="213"/>
      <c r="S24" s="1098"/>
      <c r="T24" s="1099"/>
      <c r="U24" s="1099"/>
      <c r="V24" s="1099"/>
      <c r="W24" s="1099"/>
      <c r="X24" s="1099"/>
      <c r="Y24" s="1099"/>
      <c r="Z24" s="1099"/>
      <c r="AA24" s="1099"/>
      <c r="AB24" s="1099"/>
      <c r="AC24" s="1099"/>
      <c r="AD24" s="1100"/>
    </row>
    <row r="25" spans="2:30" ht="14.1" customHeight="1" x14ac:dyDescent="0.15">
      <c r="B25" s="1174"/>
      <c r="C25" s="218" t="s">
        <v>177</v>
      </c>
      <c r="D25" s="219"/>
      <c r="E25" s="219"/>
      <c r="F25" s="10"/>
      <c r="G25" s="1191" t="str">
        <f>'入力シート(土石流等)'!Y23</f>
        <v>令和４</v>
      </c>
      <c r="H25" s="1192"/>
      <c r="I25" s="12" t="s">
        <v>89</v>
      </c>
      <c r="J25" s="659">
        <f>'入力シート(土石流等)'!Z23</f>
        <v>1</v>
      </c>
      <c r="K25" s="13" t="s">
        <v>88</v>
      </c>
      <c r="L25" s="659">
        <f>'入力シート(土石流等)'!AA23</f>
        <v>1</v>
      </c>
      <c r="M25" s="13" t="s">
        <v>87</v>
      </c>
      <c r="N25" s="659">
        <f>'入力シート(土石流等)'!AB23</f>
        <v>15</v>
      </c>
      <c r="O25" s="13" t="s">
        <v>86</v>
      </c>
      <c r="P25" s="13"/>
      <c r="Q25" s="11" t="s">
        <v>98</v>
      </c>
      <c r="R25" s="14"/>
      <c r="S25" s="1098"/>
      <c r="T25" s="1099"/>
      <c r="U25" s="1099"/>
      <c r="V25" s="1099"/>
      <c r="W25" s="1099"/>
      <c r="X25" s="1099"/>
      <c r="Y25" s="1099"/>
      <c r="Z25" s="1099"/>
      <c r="AA25" s="1099"/>
      <c r="AB25" s="1099"/>
      <c r="AC25" s="1099"/>
      <c r="AD25" s="1100"/>
    </row>
    <row r="26" spans="2:30" ht="14.1" customHeight="1" x14ac:dyDescent="0.15">
      <c r="B26" s="1175"/>
      <c r="C26" s="1193">
        <f>'入力シート(土石流等)'!AB14</f>
        <v>2</v>
      </c>
      <c r="D26" s="1194"/>
      <c r="E26" s="213" t="s">
        <v>99</v>
      </c>
      <c r="F26" s="15"/>
      <c r="G26" s="1189" t="str">
        <f>'入力シート(土石流等)'!Y25</f>
        <v>令和４</v>
      </c>
      <c r="H26" s="1190"/>
      <c r="I26" s="16" t="s">
        <v>89</v>
      </c>
      <c r="J26" s="657">
        <f>'入力シート(土石流等)'!Z25</f>
        <v>1</v>
      </c>
      <c r="K26" s="5" t="s">
        <v>88</v>
      </c>
      <c r="L26" s="657">
        <f>'入力シート(土石流等)'!AA25</f>
        <v>1</v>
      </c>
      <c r="M26" s="5" t="s">
        <v>87</v>
      </c>
      <c r="N26" s="657">
        <f>'入力シート(土石流等)'!AB25</f>
        <v>16</v>
      </c>
      <c r="O26" s="5" t="s">
        <v>86</v>
      </c>
      <c r="P26" s="5"/>
      <c r="Q26" s="213"/>
      <c r="R26" s="213"/>
      <c r="S26" s="1098"/>
      <c r="T26" s="1099"/>
      <c r="U26" s="1099"/>
      <c r="V26" s="1099"/>
      <c r="W26" s="1099"/>
      <c r="X26" s="1099"/>
      <c r="Y26" s="1099"/>
      <c r="Z26" s="1099"/>
      <c r="AA26" s="1099"/>
      <c r="AB26" s="1099"/>
      <c r="AC26" s="1099"/>
      <c r="AD26" s="1100"/>
    </row>
    <row r="27" spans="2:30" ht="14.1" customHeight="1" x14ac:dyDescent="0.15">
      <c r="B27" s="17" t="s">
        <v>97</v>
      </c>
      <c r="C27" s="29" t="s">
        <v>178</v>
      </c>
      <c r="D27" s="1185" t="str">
        <f>'入力シート(土石流等)'!AC14</f>
        <v>霞ヶ関</v>
      </c>
      <c r="E27" s="1186"/>
      <c r="F27" s="30" t="s">
        <v>179</v>
      </c>
      <c r="G27" s="653">
        <f>'入力シート(土石流等)'!AD14</f>
        <v>7</v>
      </c>
      <c r="H27" s="1181" t="s">
        <v>94</v>
      </c>
      <c r="I27" s="1182"/>
      <c r="J27" s="1185" t="str">
        <f>'入力シート(土石流等)'!AE14</f>
        <v>霞ヶ関</v>
      </c>
      <c r="K27" s="1139"/>
      <c r="L27" s="1186"/>
      <c r="M27" s="19" t="s">
        <v>106</v>
      </c>
      <c r="N27" s="5"/>
      <c r="O27" s="5"/>
      <c r="P27" s="2"/>
      <c r="Q27" s="658">
        <f>'入力シート(土石流等)'!AF14</f>
        <v>0.1</v>
      </c>
      <c r="R27" s="219" t="s">
        <v>105</v>
      </c>
      <c r="S27" s="1098"/>
      <c r="T27" s="1099"/>
      <c r="U27" s="1099"/>
      <c r="V27" s="1099"/>
      <c r="W27" s="1099"/>
      <c r="X27" s="1099"/>
      <c r="Y27" s="1099"/>
      <c r="Z27" s="1099"/>
      <c r="AA27" s="1099"/>
      <c r="AB27" s="1099"/>
      <c r="AC27" s="1099"/>
      <c r="AD27" s="1100"/>
    </row>
    <row r="28" spans="2:30" ht="17.25" customHeight="1" x14ac:dyDescent="0.15">
      <c r="B28" s="1141" t="s">
        <v>93</v>
      </c>
      <c r="C28" s="8" t="s">
        <v>92</v>
      </c>
      <c r="D28" s="211"/>
      <c r="E28" s="211"/>
      <c r="F28" s="211"/>
      <c r="G28" s="654" t="str">
        <f>'入力シート(土石流等)'!AG14</f>
        <v>霞ヶ関</v>
      </c>
      <c r="H28" s="6"/>
      <c r="I28" s="6"/>
      <c r="J28" s="6"/>
      <c r="K28" s="7"/>
      <c r="L28" s="1183" t="s">
        <v>106</v>
      </c>
      <c r="M28" s="1180"/>
      <c r="N28" s="1180"/>
      <c r="O28" s="1184"/>
      <c r="P28" s="6"/>
      <c r="Q28" s="658">
        <f>'入力シート(土石流等)'!AH14</f>
        <v>0.1</v>
      </c>
      <c r="R28" s="7" t="s">
        <v>105</v>
      </c>
      <c r="S28" s="1098"/>
      <c r="T28" s="1099"/>
      <c r="U28" s="1099"/>
      <c r="V28" s="1099"/>
      <c r="W28" s="1099"/>
      <c r="X28" s="1099"/>
      <c r="Y28" s="1099"/>
      <c r="Z28" s="1099"/>
      <c r="AA28" s="1099"/>
      <c r="AB28" s="1099"/>
      <c r="AC28" s="1099"/>
      <c r="AD28" s="1100"/>
    </row>
    <row r="29" spans="2:30" ht="17.25" customHeight="1" x14ac:dyDescent="0.15">
      <c r="B29" s="1142"/>
      <c r="C29" s="1196" t="s">
        <v>91</v>
      </c>
      <c r="D29" s="1197"/>
      <c r="E29" s="656">
        <f>'入力シート(土石流等)'!AI14</f>
        <v>15</v>
      </c>
      <c r="F29" s="203" t="s">
        <v>90</v>
      </c>
      <c r="G29" s="1195" t="str">
        <f>'入力シート(土石流等)'!AI16</f>
        <v>令和４</v>
      </c>
      <c r="H29" s="1092"/>
      <c r="I29" s="5" t="s">
        <v>89</v>
      </c>
      <c r="J29" s="657">
        <f>'入力シート(土石流等)'!AI17</f>
        <v>1</v>
      </c>
      <c r="K29" s="5" t="s">
        <v>88</v>
      </c>
      <c r="L29" s="657">
        <f>'入力シート(土石流等)'!AI18</f>
        <v>1</v>
      </c>
      <c r="M29" s="5" t="s">
        <v>87</v>
      </c>
      <c r="N29" s="657">
        <f>'入力シート(土石流等)'!AI19</f>
        <v>15</v>
      </c>
      <c r="O29" s="5" t="s">
        <v>86</v>
      </c>
      <c r="P29" s="5"/>
      <c r="Q29" s="211"/>
      <c r="R29" s="211"/>
      <c r="S29" s="1101"/>
      <c r="T29" s="1102"/>
      <c r="U29" s="1102"/>
      <c r="V29" s="1102"/>
      <c r="W29" s="1102"/>
      <c r="X29" s="1102"/>
      <c r="Y29" s="1102"/>
      <c r="Z29" s="1102"/>
      <c r="AA29" s="1102"/>
      <c r="AB29" s="1102"/>
      <c r="AC29" s="1102"/>
      <c r="AD29" s="1103"/>
    </row>
    <row r="30" spans="2:30" ht="14.1" customHeight="1" x14ac:dyDescent="0.15">
      <c r="B30" s="1140" t="s">
        <v>180</v>
      </c>
      <c r="C30" s="1029" t="s">
        <v>181</v>
      </c>
      <c r="D30" s="1030"/>
      <c r="E30" s="1030"/>
      <c r="F30" s="1089" t="s">
        <v>182</v>
      </c>
      <c r="G30" s="1090"/>
      <c r="H30" s="1091">
        <f>'入力シート(土石流等)'!AJ14</f>
        <v>200</v>
      </c>
      <c r="I30" s="1092"/>
      <c r="J30" s="1092"/>
      <c r="K30" s="1092"/>
      <c r="L30" s="209" t="s">
        <v>183</v>
      </c>
      <c r="M30" s="1093" t="s">
        <v>184</v>
      </c>
      <c r="N30" s="1094"/>
      <c r="O30" s="1094"/>
      <c r="P30" s="1169" t="str">
        <f>'入力シート(土石流等)'!AK14</f>
        <v>有</v>
      </c>
      <c r="Q30" s="1170"/>
      <c r="R30" s="1171"/>
      <c r="S30" s="225"/>
      <c r="T30" s="226" t="s">
        <v>185</v>
      </c>
      <c r="U30" s="217"/>
      <c r="V30" s="202"/>
      <c r="W30" s="6" t="s">
        <v>186</v>
      </c>
      <c r="X30" s="6"/>
      <c r="Y30" s="1198" t="str">
        <f>'入力シート(土石流等)'!AL14</f>
        <v>１／１０</v>
      </c>
      <c r="Z30" s="1170"/>
      <c r="AA30" s="1170"/>
      <c r="AB30" s="1170"/>
      <c r="AC30" s="6" t="s">
        <v>187</v>
      </c>
      <c r="AD30" s="7"/>
    </row>
    <row r="31" spans="2:30" ht="14.1" customHeight="1" x14ac:dyDescent="0.15">
      <c r="B31" s="1141"/>
      <c r="C31" s="1029" t="s">
        <v>188</v>
      </c>
      <c r="D31" s="1030"/>
      <c r="E31" s="1030"/>
      <c r="F31" s="1089" t="s">
        <v>189</v>
      </c>
      <c r="G31" s="1090"/>
      <c r="H31" s="1091">
        <f>'入力シート(土石流等)'!AM14</f>
        <v>200</v>
      </c>
      <c r="I31" s="1092"/>
      <c r="J31" s="1092"/>
      <c r="K31" s="1092"/>
      <c r="L31" s="209" t="s">
        <v>183</v>
      </c>
      <c r="M31" s="1093" t="s">
        <v>184</v>
      </c>
      <c r="N31" s="1094"/>
      <c r="O31" s="1094"/>
      <c r="P31" s="1169" t="str">
        <f>'入力シート(土石流等)'!AN14</f>
        <v>有</v>
      </c>
      <c r="Q31" s="1170"/>
      <c r="R31" s="1171"/>
      <c r="S31" s="225"/>
      <c r="T31" s="226" t="s">
        <v>185</v>
      </c>
      <c r="U31" s="217"/>
      <c r="V31" s="202"/>
      <c r="W31" s="6" t="s">
        <v>186</v>
      </c>
      <c r="X31" s="6"/>
      <c r="Y31" s="1198" t="str">
        <f>'入力シート(土石流等)'!AO14</f>
        <v>１／１０</v>
      </c>
      <c r="Z31" s="1170"/>
      <c r="AA31" s="1170"/>
      <c r="AB31" s="1170"/>
      <c r="AC31" s="6" t="s">
        <v>187</v>
      </c>
      <c r="AD31" s="7"/>
    </row>
    <row r="32" spans="2:30" ht="14.1" customHeight="1" x14ac:dyDescent="0.15">
      <c r="B32" s="1141"/>
      <c r="C32" s="1166" t="s">
        <v>190</v>
      </c>
      <c r="D32" s="1073"/>
      <c r="E32" s="1073"/>
      <c r="F32" s="1216">
        <f>'入力シート(土石流等)'!AP14</f>
        <v>100</v>
      </c>
      <c r="G32" s="1217"/>
      <c r="H32" s="207" t="s">
        <v>191</v>
      </c>
      <c r="I32" s="1218" t="s">
        <v>415</v>
      </c>
      <c r="J32" s="1219"/>
      <c r="K32" s="1219"/>
      <c r="L32" s="1219"/>
      <c r="M32" s="1219"/>
      <c r="N32" s="1219"/>
      <c r="O32" s="1220" t="str">
        <f>'入力シート(土石流等)'!AQ14</f>
        <v>20×20</v>
      </c>
      <c r="P32" s="1170"/>
      <c r="Q32" s="1170"/>
      <c r="R32" s="1171"/>
      <c r="S32" s="1213" t="s">
        <v>192</v>
      </c>
      <c r="T32" s="1214"/>
      <c r="U32" s="1215"/>
      <c r="V32" s="1199">
        <f>'入力シート(土石流等)'!AR14</f>
        <v>10</v>
      </c>
      <c r="W32" s="1170"/>
      <c r="X32" s="1171"/>
      <c r="Y32" s="1213" t="s">
        <v>193</v>
      </c>
      <c r="Z32" s="1214"/>
      <c r="AA32" s="1215"/>
      <c r="AB32" s="1199">
        <f>'入力シート(土石流等)'!AS14</f>
        <v>20</v>
      </c>
      <c r="AC32" s="1170"/>
      <c r="AD32" s="1171"/>
    </row>
    <row r="33" spans="2:30" ht="14.1" customHeight="1" x14ac:dyDescent="0.15">
      <c r="B33" s="1141"/>
      <c r="C33" s="1143" t="s">
        <v>194</v>
      </c>
      <c r="D33" s="1144"/>
      <c r="E33" s="1144"/>
      <c r="F33" s="1144"/>
      <c r="G33" s="1145"/>
      <c r="H33" s="1146">
        <f>'入力シート(土石流等)'!AT14</f>
        <v>10</v>
      </c>
      <c r="I33" s="1147"/>
      <c r="J33" s="227" t="s">
        <v>5</v>
      </c>
      <c r="K33" s="1143" t="s">
        <v>195</v>
      </c>
      <c r="L33" s="1144"/>
      <c r="M33" s="1144"/>
      <c r="N33" s="1144"/>
      <c r="O33" s="1145"/>
      <c r="P33" s="1146">
        <f>'入力シート(土石流等)'!AU14</f>
        <v>2</v>
      </c>
      <c r="Q33" s="1147"/>
      <c r="R33" s="227" t="s">
        <v>5</v>
      </c>
      <c r="S33" s="228"/>
      <c r="T33" s="228"/>
      <c r="U33" s="228"/>
      <c r="V33" s="228"/>
      <c r="W33" s="228"/>
      <c r="X33" s="228"/>
      <c r="Y33" s="228"/>
      <c r="Z33" s="228"/>
      <c r="AA33" s="228"/>
      <c r="AB33" s="228"/>
      <c r="AC33" s="228"/>
      <c r="AD33" s="227"/>
    </row>
    <row r="34" spans="2:30" ht="14.1" customHeight="1" x14ac:dyDescent="0.15">
      <c r="B34" s="1141"/>
      <c r="C34" s="1143" t="s">
        <v>150</v>
      </c>
      <c r="D34" s="1144"/>
      <c r="E34" s="1144"/>
      <c r="F34" s="1144"/>
      <c r="G34" s="1144"/>
      <c r="H34" s="1148" t="s">
        <v>416</v>
      </c>
      <c r="I34" s="1149"/>
      <c r="J34" s="661">
        <f>'入力シート(土石流等)'!AV14</f>
        <v>5</v>
      </c>
      <c r="K34" s="1292" t="s">
        <v>417</v>
      </c>
      <c r="L34" s="1292"/>
      <c r="M34" s="661">
        <f>'入力シート(土石流等)'!AW14</f>
        <v>5</v>
      </c>
      <c r="N34" s="1149" t="s">
        <v>418</v>
      </c>
      <c r="O34" s="1149"/>
      <c r="P34" s="229">
        <f>'入力シート(土石流等)'!AX14</f>
        <v>5</v>
      </c>
      <c r="Q34" s="1149" t="s">
        <v>419</v>
      </c>
      <c r="R34" s="1149"/>
      <c r="S34" s="660" t="str">
        <f>'入力シート(土石流等)'!AY14</f>
        <v>有</v>
      </c>
      <c r="T34" s="230"/>
      <c r="U34" s="1293" t="s">
        <v>420</v>
      </c>
      <c r="V34" s="1149"/>
      <c r="W34" s="1149"/>
      <c r="X34" s="1149"/>
      <c r="Y34" s="1149"/>
      <c r="Z34" s="1149"/>
      <c r="AA34" s="1149"/>
      <c r="AB34" s="1149"/>
      <c r="AC34" s="1294" t="str">
        <f>'入力シート(土石流等)'!AZ14</f>
        <v>検討中</v>
      </c>
      <c r="AD34" s="1295"/>
    </row>
    <row r="35" spans="2:30" ht="14.1" customHeight="1" x14ac:dyDescent="0.15">
      <c r="B35" s="1142"/>
      <c r="C35" s="1143" t="s">
        <v>62</v>
      </c>
      <c r="D35" s="1144"/>
      <c r="E35" s="1144"/>
      <c r="F35" s="1144"/>
      <c r="G35" s="1144"/>
      <c r="H35" s="1208" t="s">
        <v>422</v>
      </c>
      <c r="I35" s="1209"/>
      <c r="J35" s="662" t="str">
        <f>'入力シート(土石流等)'!BA14</f>
        <v>有</v>
      </c>
      <c r="K35" s="1209" t="s">
        <v>423</v>
      </c>
      <c r="L35" s="1209"/>
      <c r="M35" s="1209"/>
      <c r="N35" s="662" t="str">
        <f>'入力シート(土石流等)'!BB14</f>
        <v>有</v>
      </c>
      <c r="O35" s="1209" t="s">
        <v>424</v>
      </c>
      <c r="P35" s="1209"/>
      <c r="Q35" s="1210"/>
      <c r="R35" s="1210"/>
      <c r="S35" s="231" t="s">
        <v>15</v>
      </c>
      <c r="T35" s="1209" t="s">
        <v>425</v>
      </c>
      <c r="U35" s="1209"/>
      <c r="V35" s="1209"/>
      <c r="W35" s="1209"/>
      <c r="X35" s="662" t="str">
        <f>'入力シート(土石流等)'!BC14</f>
        <v>調査中</v>
      </c>
      <c r="Y35" s="231"/>
      <c r="Z35" s="1209" t="s">
        <v>425</v>
      </c>
      <c r="AA35" s="1209"/>
      <c r="AB35" s="1209"/>
      <c r="AC35" s="1209"/>
      <c r="AD35" s="663" t="str">
        <f>X35</f>
        <v>調査中</v>
      </c>
    </row>
    <row r="36" spans="2:30" ht="14.1" customHeight="1" x14ac:dyDescent="0.15">
      <c r="B36" s="1029" t="s">
        <v>196</v>
      </c>
      <c r="C36" s="1030"/>
      <c r="D36" s="1030"/>
      <c r="E36" s="1296" t="s">
        <v>60</v>
      </c>
      <c r="F36" s="1297"/>
      <c r="G36" s="1169" t="str">
        <f>'入力シート(土石流等)'!BD14</f>
        <v>Ⅰ</v>
      </c>
      <c r="H36" s="1170"/>
      <c r="I36" s="1170"/>
      <c r="J36" s="1170"/>
      <c r="K36" s="1298" t="s">
        <v>421</v>
      </c>
      <c r="L36" s="1298"/>
      <c r="M36" s="1298"/>
      <c r="N36" s="1298"/>
      <c r="O36" s="1298"/>
      <c r="P36" s="1298"/>
      <c r="Q36" s="1298"/>
      <c r="R36" s="6" t="s">
        <v>197</v>
      </c>
      <c r="S36" s="220"/>
      <c r="T36" s="664" t="str">
        <f>'入力シート(土石流等)'!BD17</f>
        <v>I－600</v>
      </c>
      <c r="U36" s="232" t="s">
        <v>15</v>
      </c>
      <c r="V36" s="1211" t="s">
        <v>198</v>
      </c>
      <c r="W36" s="1212"/>
      <c r="X36" s="1195">
        <f>'入力シート(土石流等)'!BE14</f>
        <v>500</v>
      </c>
      <c r="Y36" s="1092"/>
      <c r="Z36" s="7" t="s">
        <v>199</v>
      </c>
      <c r="AA36" s="9" t="s">
        <v>200</v>
      </c>
      <c r="AB36" s="233"/>
      <c r="AC36" s="18" t="s">
        <v>201</v>
      </c>
      <c r="AD36" s="665">
        <f>'入力シート(土石流等)'!BF14</f>
        <v>10</v>
      </c>
    </row>
    <row r="37" spans="2:30" ht="14.1" customHeight="1" x14ac:dyDescent="0.15">
      <c r="B37" s="1140" t="s">
        <v>59</v>
      </c>
      <c r="C37" s="1156" t="s">
        <v>58</v>
      </c>
      <c r="D37" s="1157"/>
      <c r="E37" s="1162" t="s">
        <v>57</v>
      </c>
      <c r="F37" s="1163"/>
      <c r="G37" s="1164"/>
      <c r="H37" s="1165"/>
      <c r="I37" s="1165"/>
      <c r="J37" s="1165"/>
      <c r="K37" s="234"/>
      <c r="L37" s="1289">
        <f>'入力シート(土石流等)'!BG14</f>
        <v>2</v>
      </c>
      <c r="M37" s="1289"/>
      <c r="N37" s="235" t="s">
        <v>426</v>
      </c>
      <c r="O37" s="234"/>
      <c r="P37" s="1166" t="s">
        <v>56</v>
      </c>
      <c r="Q37" s="1165"/>
      <c r="R37" s="1291" t="str">
        <f>'入力シート(土石流等)'!BG18</f>
        <v>44、57</v>
      </c>
      <c r="S37" s="1289"/>
      <c r="T37" s="1289"/>
      <c r="U37" s="1289"/>
      <c r="V37" s="1289"/>
      <c r="W37" s="236" t="s">
        <v>50</v>
      </c>
      <c r="X37" s="1011" t="s">
        <v>202</v>
      </c>
      <c r="Y37" s="1012"/>
      <c r="Z37" s="1012"/>
      <c r="AA37" s="1012"/>
      <c r="AB37" s="1012"/>
      <c r="AC37" s="1012"/>
      <c r="AD37" s="1013"/>
    </row>
    <row r="38" spans="2:30" ht="14.1" customHeight="1" x14ac:dyDescent="0.15">
      <c r="B38" s="1141"/>
      <c r="C38" s="1158"/>
      <c r="D38" s="1159"/>
      <c r="E38" s="1150" t="s">
        <v>54</v>
      </c>
      <c r="F38" s="1151"/>
      <c r="G38" s="1152"/>
      <c r="H38" s="1153"/>
      <c r="I38" s="1153"/>
      <c r="J38" s="1153"/>
      <c r="K38" s="237"/>
      <c r="L38" s="1285">
        <f>'入力シート(土石流等)'!BH14</f>
        <v>1</v>
      </c>
      <c r="M38" s="1285"/>
      <c r="N38" s="238" t="s">
        <v>426</v>
      </c>
      <c r="O38" s="239"/>
      <c r="P38" s="1154" t="s">
        <v>53</v>
      </c>
      <c r="Q38" s="1155"/>
      <c r="R38" s="1284">
        <f>'入力シート(土石流等)'!BH18</f>
        <v>32</v>
      </c>
      <c r="S38" s="1285"/>
      <c r="T38" s="1285"/>
      <c r="U38" s="1285"/>
      <c r="V38" s="1285"/>
      <c r="W38" s="240" t="s">
        <v>50</v>
      </c>
      <c r="X38" s="1014"/>
      <c r="Y38" s="1015"/>
      <c r="Z38" s="1015"/>
      <c r="AA38" s="1015"/>
      <c r="AB38" s="1015"/>
      <c r="AC38" s="1015"/>
      <c r="AD38" s="1016"/>
    </row>
    <row r="39" spans="2:30" ht="14.1" customHeight="1" x14ac:dyDescent="0.15">
      <c r="B39" s="1141"/>
      <c r="C39" s="1160"/>
      <c r="D39" s="1161"/>
      <c r="E39" s="1167" t="s">
        <v>52</v>
      </c>
      <c r="F39" s="1168"/>
      <c r="G39" s="1282"/>
      <c r="H39" s="1155"/>
      <c r="I39" s="1155"/>
      <c r="J39" s="1155"/>
      <c r="K39" s="241"/>
      <c r="L39" s="1290">
        <f>'入力シート(土石流等)'!BI14</f>
        <v>1</v>
      </c>
      <c r="M39" s="1290"/>
      <c r="N39" s="284" t="s">
        <v>426</v>
      </c>
      <c r="O39" s="242"/>
      <c r="P39" s="1154" t="s">
        <v>51</v>
      </c>
      <c r="Q39" s="1283"/>
      <c r="R39" s="1303">
        <f>'入力シート(土石流等)'!BI18</f>
        <v>42</v>
      </c>
      <c r="S39" s="1290"/>
      <c r="T39" s="1290"/>
      <c r="U39" s="1290"/>
      <c r="V39" s="1290"/>
      <c r="W39" s="243" t="s">
        <v>50</v>
      </c>
      <c r="X39" s="1039" t="str">
        <f>'入力シート(土石流等)'!BO18</f>
        <v>老人ホーム,発電所</v>
      </c>
      <c r="Y39" s="1040"/>
      <c r="Z39" s="1040"/>
      <c r="AA39" s="1040"/>
      <c r="AB39" s="1040"/>
      <c r="AC39" s="1040"/>
      <c r="AD39" s="1041"/>
    </row>
    <row r="40" spans="2:30" ht="14.1" customHeight="1" x14ac:dyDescent="0.15">
      <c r="B40" s="1141"/>
      <c r="C40" s="1203" t="s">
        <v>49</v>
      </c>
      <c r="D40" s="1203" t="s">
        <v>131</v>
      </c>
      <c r="E40" s="1206" t="s">
        <v>47</v>
      </c>
      <c r="F40" s="1207"/>
      <c r="G40" s="244"/>
      <c r="H40" s="234"/>
      <c r="I40" s="234"/>
      <c r="J40" s="667">
        <f>'入力シート(土石流等)'!BJ14</f>
        <v>10</v>
      </c>
      <c r="K40" s="236" t="s">
        <v>427</v>
      </c>
      <c r="L40" s="283" t="s">
        <v>44</v>
      </c>
      <c r="M40" s="1033">
        <f>IF('入力シート(土石流等)'!BJ17&gt;0.1,'入力シート(土石流等)'!BJ17,"≪ ≫")</f>
        <v>1</v>
      </c>
      <c r="N40" s="1034"/>
      <c r="O40" s="1035">
        <f>IF('入力シート(土石流等)'!BJ19&gt;0.1,'入力シート(土石流等)'!BJ19,"＜ ＞")</f>
        <v>6</v>
      </c>
      <c r="P40" s="1035"/>
      <c r="Q40" s="748" t="s">
        <v>990</v>
      </c>
      <c r="R40" s="745" t="s">
        <v>43</v>
      </c>
      <c r="S40" s="1033">
        <f>IF('入力シート(土石流等)'!BJ22&gt;0.1,'入力シート(土石流等)'!BJ22,"≪ ≫")</f>
        <v>11</v>
      </c>
      <c r="T40" s="1034"/>
      <c r="U40" s="1035">
        <f>IF('入力シート(土石流等)'!BJ24&gt;0.1,'入力シート(土石流等)'!BJ24,"＜ ＞")</f>
        <v>16</v>
      </c>
      <c r="V40" s="1035"/>
      <c r="W40" s="748" t="s">
        <v>990</v>
      </c>
      <c r="X40" s="1200"/>
      <c r="Y40" s="1201"/>
      <c r="Z40" s="1201"/>
      <c r="AA40" s="1201"/>
      <c r="AB40" s="1201"/>
      <c r="AC40" s="1201"/>
      <c r="AD40" s="1202"/>
    </row>
    <row r="41" spans="2:30" ht="14.1" customHeight="1" x14ac:dyDescent="0.15">
      <c r="B41" s="1141"/>
      <c r="C41" s="1204"/>
      <c r="D41" s="1204"/>
      <c r="E41" s="1150" t="s">
        <v>46</v>
      </c>
      <c r="F41" s="1151"/>
      <c r="G41" s="245"/>
      <c r="H41" s="237"/>
      <c r="I41" s="237"/>
      <c r="J41" s="668">
        <f>'入力シート(土石流等)'!BK14</f>
        <v>1</v>
      </c>
      <c r="K41" s="240" t="s">
        <v>427</v>
      </c>
      <c r="L41" s="246" t="s">
        <v>44</v>
      </c>
      <c r="M41" s="1008">
        <f>IF('入力シート(土石流等)'!BK17&gt;0.1,'入力シート(土石流等)'!BK17,"≪ ≫")</f>
        <v>2</v>
      </c>
      <c r="N41" s="1009"/>
      <c r="O41" s="1010">
        <f>IF('入力シート(土石流等)'!BK19&gt;0.1,'入力シート(土石流等)'!BK19,"＜ ＞")</f>
        <v>7</v>
      </c>
      <c r="P41" s="1010"/>
      <c r="Q41" s="239" t="s">
        <v>767</v>
      </c>
      <c r="R41" s="246" t="s">
        <v>43</v>
      </c>
      <c r="S41" s="1008">
        <f>IF('入力シート(土石流等)'!BK22&gt;0.1,'入力シート(土石流等)'!BK22,"≪ ≫")</f>
        <v>12</v>
      </c>
      <c r="T41" s="1009"/>
      <c r="U41" s="1010">
        <f>IF('入力シート(土石流等)'!BK24&gt;0.1,'入力シート(土石流等)'!BK24,"＜ ＞")</f>
        <v>17</v>
      </c>
      <c r="V41" s="1010"/>
      <c r="W41" s="239" t="s">
        <v>767</v>
      </c>
      <c r="X41" s="1200"/>
      <c r="Y41" s="1201"/>
      <c r="Z41" s="1201"/>
      <c r="AA41" s="1201"/>
      <c r="AB41" s="1201"/>
      <c r="AC41" s="1201"/>
      <c r="AD41" s="1202"/>
    </row>
    <row r="42" spans="2:30" ht="14.1" customHeight="1" x14ac:dyDescent="0.15">
      <c r="B42" s="1141"/>
      <c r="C42" s="1204"/>
      <c r="D42" s="1204"/>
      <c r="E42" s="1150" t="s">
        <v>45</v>
      </c>
      <c r="F42" s="1151"/>
      <c r="G42" s="245"/>
      <c r="H42" s="237"/>
      <c r="I42" s="237"/>
      <c r="J42" s="668">
        <f>'入力シート(土石流等)'!BL14</f>
        <v>1</v>
      </c>
      <c r="K42" s="240" t="s">
        <v>427</v>
      </c>
      <c r="L42" s="246" t="s">
        <v>44</v>
      </c>
      <c r="M42" s="1008">
        <f>IF('入力シート(土石流等)'!BL17&gt;0.1,'入力シート(土石流等)'!BL17,"≪ ≫")</f>
        <v>3</v>
      </c>
      <c r="N42" s="1009"/>
      <c r="O42" s="1010">
        <f>IF('入力シート(土石流等)'!BL19&gt;0.1,'入力シート(土石流等)'!BL19,"＜ ＞")</f>
        <v>8</v>
      </c>
      <c r="P42" s="1010"/>
      <c r="Q42" s="239" t="s">
        <v>767</v>
      </c>
      <c r="R42" s="246" t="s">
        <v>43</v>
      </c>
      <c r="S42" s="1008">
        <f>IF('入力シート(土石流等)'!BL22&gt;0.1,'入力シート(土石流等)'!BL22,"≪ ≫")</f>
        <v>13</v>
      </c>
      <c r="T42" s="1009"/>
      <c r="U42" s="1010">
        <f>IF('入力シート(土石流等)'!BL24&gt;0.1,'入力シート(土石流等)'!BL24,"＜ ＞")</f>
        <v>18</v>
      </c>
      <c r="V42" s="1010"/>
      <c r="W42" s="239" t="s">
        <v>767</v>
      </c>
      <c r="X42" s="1042"/>
      <c r="Y42" s="1043"/>
      <c r="Z42" s="1043"/>
      <c r="AA42" s="1043"/>
      <c r="AB42" s="1043"/>
      <c r="AC42" s="1043"/>
      <c r="AD42" s="1044"/>
    </row>
    <row r="43" spans="2:30" ht="14.1" customHeight="1" x14ac:dyDescent="0.15">
      <c r="B43" s="1141"/>
      <c r="C43" s="1204"/>
      <c r="D43" s="1204"/>
      <c r="E43" s="247" t="s">
        <v>203</v>
      </c>
      <c r="F43" s="237"/>
      <c r="G43" s="245"/>
      <c r="H43" s="237"/>
      <c r="I43" s="237"/>
      <c r="J43" s="668">
        <f>'入力シート(土石流等)'!BM14</f>
        <v>1</v>
      </c>
      <c r="K43" s="240" t="s">
        <v>427</v>
      </c>
      <c r="L43" s="246" t="s">
        <v>44</v>
      </c>
      <c r="M43" s="1008">
        <f>IF('入力シート(土石流等)'!BM17&gt;0.1,'入力シート(土石流等)'!BM17,"≪ ≫")</f>
        <v>4</v>
      </c>
      <c r="N43" s="1009"/>
      <c r="O43" s="1010">
        <f>IF('入力シート(土石流等)'!BM19&gt;0.1,'入力シート(土石流等)'!BM19,"＜ ＞")</f>
        <v>9</v>
      </c>
      <c r="P43" s="1010"/>
      <c r="Q43" s="239" t="s">
        <v>767</v>
      </c>
      <c r="R43" s="246" t="s">
        <v>43</v>
      </c>
      <c r="S43" s="1008">
        <f>IF('入力シート(土石流等)'!BM22&gt;0.1,'入力シート(土石流等)'!BM22,"≪ ≫")</f>
        <v>14</v>
      </c>
      <c r="T43" s="1009"/>
      <c r="U43" s="1010">
        <f>IF('入力シート(土石流等)'!BM24&gt;0.1,'入力シート(土石流等)'!BM24,"＜ ＞")</f>
        <v>19</v>
      </c>
      <c r="V43" s="1010"/>
      <c r="W43" s="239" t="s">
        <v>767</v>
      </c>
      <c r="X43" s="1173" t="s">
        <v>204</v>
      </c>
      <c r="Y43" s="1286" t="s">
        <v>205</v>
      </c>
      <c r="Z43" s="1287"/>
      <c r="AA43" s="1287"/>
      <c r="AB43" s="1287"/>
      <c r="AC43" s="1287"/>
      <c r="AD43" s="1288"/>
    </row>
    <row r="44" spans="2:30" ht="14.1" customHeight="1" x14ac:dyDescent="0.15">
      <c r="B44" s="1141"/>
      <c r="C44" s="1204"/>
      <c r="D44" s="1205"/>
      <c r="E44" s="248" t="s">
        <v>206</v>
      </c>
      <c r="F44" s="249"/>
      <c r="G44" s="250"/>
      <c r="H44" s="251"/>
      <c r="I44" s="251"/>
      <c r="J44" s="669">
        <f>'入力シート(土石流等)'!BN14</f>
        <v>1</v>
      </c>
      <c r="K44" s="252" t="s">
        <v>427</v>
      </c>
      <c r="L44" s="253" t="s">
        <v>44</v>
      </c>
      <c r="M44" s="1008">
        <f>IF('入力シート(土石流等)'!BN17&gt;0.1,'入力シート(土石流等)'!BN17,"≪ ≫")</f>
        <v>5</v>
      </c>
      <c r="N44" s="1009"/>
      <c r="O44" s="1010">
        <f>IF('入力シート(土石流等)'!BN19&gt;0.1,'入力シート(土石流等)'!BN19,"＜ ＞")</f>
        <v>10</v>
      </c>
      <c r="P44" s="1010"/>
      <c r="Q44" s="770" t="s">
        <v>767</v>
      </c>
      <c r="R44" s="746" t="s">
        <v>43</v>
      </c>
      <c r="S44" s="1008">
        <f>IF('入力シート(土石流等)'!BN22&gt;0.1,'入力シート(土石流等)'!BN22,"≪ ≫")</f>
        <v>15</v>
      </c>
      <c r="T44" s="1009"/>
      <c r="U44" s="1010">
        <f>IF('入力シート(土石流等)'!BN24&gt;0.1,'入力シート(土石流等)'!BN24,"＜ ＞")</f>
        <v>20</v>
      </c>
      <c r="V44" s="1010"/>
      <c r="W44" s="770" t="s">
        <v>767</v>
      </c>
      <c r="X44" s="1174"/>
      <c r="Y44" s="1318">
        <f>'入力シート(土石流等)'!BP14</f>
        <v>400</v>
      </c>
      <c r="Z44" s="1319"/>
      <c r="AA44" s="1319"/>
      <c r="AB44" s="1319"/>
      <c r="AC44" s="1319"/>
      <c r="AD44" s="1320"/>
    </row>
    <row r="45" spans="2:30" ht="14.1" customHeight="1" x14ac:dyDescent="0.15">
      <c r="B45" s="1141"/>
      <c r="C45" s="1204"/>
      <c r="D45" s="1324" t="s">
        <v>42</v>
      </c>
      <c r="E45" s="1325"/>
      <c r="F45" s="1325"/>
      <c r="G45" s="1313">
        <f>'入力シート(土石流等)'!BO14</f>
        <v>15</v>
      </c>
      <c r="H45" s="1043"/>
      <c r="I45" s="254" t="s">
        <v>40</v>
      </c>
      <c r="J45" s="1227" t="s">
        <v>41</v>
      </c>
      <c r="K45" s="1076"/>
      <c r="L45" s="1144"/>
      <c r="M45" s="1144"/>
      <c r="N45" s="1314">
        <f>'入力シート(土石流等)'!BQ18</f>
        <v>1</v>
      </c>
      <c r="O45" s="1315"/>
      <c r="P45" s="255" t="s">
        <v>40</v>
      </c>
      <c r="Q45" s="255" t="s">
        <v>121</v>
      </c>
      <c r="R45" s="1304" t="str">
        <f>'入力シート(土石流等)'!BR18</f>
        <v>空積</v>
      </c>
      <c r="S45" s="1304"/>
      <c r="T45" s="204" t="s">
        <v>15</v>
      </c>
      <c r="U45" s="228"/>
      <c r="V45" s="228"/>
      <c r="W45" s="228"/>
      <c r="X45" s="1175"/>
      <c r="Y45" s="1321"/>
      <c r="Z45" s="1322"/>
      <c r="AA45" s="1322"/>
      <c r="AB45" s="1322"/>
      <c r="AC45" s="1322"/>
      <c r="AD45" s="1323"/>
    </row>
    <row r="46" spans="2:30" ht="14.1" customHeight="1" x14ac:dyDescent="0.15">
      <c r="B46" s="1141"/>
      <c r="C46" s="1204"/>
      <c r="D46" s="1011" t="s">
        <v>207</v>
      </c>
      <c r="E46" s="1012"/>
      <c r="F46" s="1012"/>
      <c r="G46" s="1164" t="s">
        <v>38</v>
      </c>
      <c r="H46" s="1165"/>
      <c r="I46" s="1165"/>
      <c r="J46" s="1165"/>
      <c r="K46" s="1165"/>
      <c r="L46" s="1165"/>
      <c r="M46" s="1165"/>
      <c r="N46" s="1165"/>
      <c r="O46" s="1165"/>
      <c r="P46" s="1165"/>
      <c r="Q46" s="1165"/>
      <c r="R46" s="1165"/>
      <c r="S46" s="1165"/>
      <c r="T46" s="1165"/>
      <c r="U46" s="1165"/>
      <c r="V46" s="1165"/>
      <c r="W46" s="1165"/>
      <c r="X46" s="1165"/>
      <c r="Y46" s="1165"/>
      <c r="Z46" s="1165"/>
      <c r="AA46" s="1165"/>
      <c r="AB46" s="1165"/>
      <c r="AC46" s="1165"/>
      <c r="AD46" s="1316"/>
    </row>
    <row r="47" spans="2:30" ht="14.1" customHeight="1" x14ac:dyDescent="0.15">
      <c r="B47" s="1141"/>
      <c r="C47" s="1204"/>
      <c r="D47" s="1014"/>
      <c r="E47" s="1015"/>
      <c r="F47" s="1015"/>
      <c r="G47" s="1317" t="str">
        <f>'入力シート(土石流等)'!BQ14&amp;'入力シート(土石流等)'!BR14</f>
        <v>国道1号全面通行止め</v>
      </c>
      <c r="H47" s="1040"/>
      <c r="I47" s="1040"/>
      <c r="J47" s="1040"/>
      <c r="K47" s="1040"/>
      <c r="L47" s="1040"/>
      <c r="M47" s="1040"/>
      <c r="N47" s="1040"/>
      <c r="O47" s="1040"/>
      <c r="P47" s="1040"/>
      <c r="Q47" s="1040"/>
      <c r="R47" s="1040"/>
      <c r="S47" s="1040"/>
      <c r="T47" s="1040"/>
      <c r="U47" s="1040"/>
      <c r="V47" s="1040"/>
      <c r="W47" s="1040"/>
      <c r="X47" s="1040"/>
      <c r="Y47" s="1040"/>
      <c r="Z47" s="1040"/>
      <c r="AA47" s="1040"/>
      <c r="AB47" s="1040"/>
      <c r="AC47" s="1040"/>
      <c r="AD47" s="1041"/>
    </row>
    <row r="48" spans="2:30" ht="14.1" customHeight="1" x14ac:dyDescent="0.15">
      <c r="B48" s="1141"/>
      <c r="C48" s="1205"/>
      <c r="D48" s="1017"/>
      <c r="E48" s="1018"/>
      <c r="F48" s="1018"/>
      <c r="G48" s="1313"/>
      <c r="H48" s="1043"/>
      <c r="I48" s="1043"/>
      <c r="J48" s="1043"/>
      <c r="K48" s="1043"/>
      <c r="L48" s="1043"/>
      <c r="M48" s="1043"/>
      <c r="N48" s="1043"/>
      <c r="O48" s="1043"/>
      <c r="P48" s="1043"/>
      <c r="Q48" s="1043"/>
      <c r="R48" s="1043"/>
      <c r="S48" s="1043"/>
      <c r="T48" s="1043"/>
      <c r="U48" s="1043"/>
      <c r="V48" s="1043"/>
      <c r="W48" s="1043"/>
      <c r="X48" s="1043"/>
      <c r="Y48" s="1043"/>
      <c r="Z48" s="1043"/>
      <c r="AA48" s="1043"/>
      <c r="AB48" s="1043"/>
      <c r="AC48" s="1043"/>
      <c r="AD48" s="1044"/>
    </row>
    <row r="49" spans="2:44" ht="14.1" customHeight="1" x14ac:dyDescent="0.15">
      <c r="B49" s="1029" t="s">
        <v>208</v>
      </c>
      <c r="C49" s="1030"/>
      <c r="D49" s="1030"/>
      <c r="E49" s="1030"/>
      <c r="F49" s="1031" t="str">
        <f>'入力シート(土石流等)'!BS14</f>
        <v>有</v>
      </c>
      <c r="G49" s="1032"/>
      <c r="H49" s="1032"/>
      <c r="I49" s="1032"/>
      <c r="J49" s="1032"/>
      <c r="K49" s="1032"/>
      <c r="L49" s="1032"/>
      <c r="M49" s="1032"/>
      <c r="N49" s="1032"/>
      <c r="O49" s="1032"/>
      <c r="P49" s="1032"/>
      <c r="Q49" s="1032"/>
      <c r="R49" s="1032"/>
      <c r="S49" s="220"/>
      <c r="T49" s="220"/>
      <c r="U49" s="220"/>
      <c r="V49" s="6"/>
      <c r="W49" s="6"/>
      <c r="X49" s="205"/>
      <c r="Y49" s="256"/>
      <c r="Z49" s="256"/>
      <c r="AA49" s="256"/>
      <c r="AB49" s="6"/>
      <c r="AC49" s="5"/>
      <c r="AD49" s="224"/>
    </row>
    <row r="50" spans="2:44" ht="14.1" customHeight="1" x14ac:dyDescent="0.15">
      <c r="B50" s="1140" t="s">
        <v>79</v>
      </c>
      <c r="C50" s="1058">
        <f>'入力シート(土石流等)'!BT14</f>
        <v>2</v>
      </c>
      <c r="D50" s="1059"/>
      <c r="E50" s="1254" t="s">
        <v>209</v>
      </c>
      <c r="F50" s="1254"/>
      <c r="G50" s="1254"/>
      <c r="H50" s="1267"/>
      <c r="I50" s="1059">
        <f>'入力シート(土石流等)'!BU14</f>
        <v>30</v>
      </c>
      <c r="J50" s="1059"/>
      <c r="K50" s="206" t="s">
        <v>210</v>
      </c>
      <c r="L50" s="1059">
        <f>'入力シート(土石流等)'!BV14</f>
        <v>50</v>
      </c>
      <c r="M50" s="1059"/>
      <c r="N50" s="1059"/>
      <c r="O50" s="206" t="s">
        <v>211</v>
      </c>
      <c r="P50" s="1261" t="s">
        <v>212</v>
      </c>
      <c r="Q50" s="1254"/>
      <c r="R50" s="1254"/>
      <c r="S50" s="1305" t="str">
        <f>'入力シート(土石流等)'!BW14</f>
        <v>県道安藤熊本線</v>
      </c>
      <c r="T50" s="1305"/>
      <c r="U50" s="1305"/>
      <c r="V50" s="1305"/>
      <c r="W50" s="1305"/>
      <c r="X50" s="1305"/>
      <c r="Y50" s="1305"/>
      <c r="Z50" s="1305"/>
      <c r="AA50" s="1305"/>
      <c r="AB50" s="1305"/>
      <c r="AC50" s="1305"/>
      <c r="AD50" s="1306"/>
    </row>
    <row r="51" spans="2:44" ht="14.1" customHeight="1" x14ac:dyDescent="0.15">
      <c r="B51" s="1141"/>
      <c r="C51" s="1255" t="s">
        <v>213</v>
      </c>
      <c r="D51" s="1256"/>
      <c r="E51" s="1037" t="str">
        <f>'入力シート(土石流等)'!BX14</f>
        <v>市役所</v>
      </c>
      <c r="F51" s="1037"/>
      <c r="G51" s="1037"/>
      <c r="H51" s="1037"/>
      <c r="I51" s="1037"/>
      <c r="J51" s="1037"/>
      <c r="K51" s="1037"/>
      <c r="L51" s="1037"/>
      <c r="M51" s="1037"/>
      <c r="N51" s="1037"/>
      <c r="O51" s="1037"/>
      <c r="P51" s="1037"/>
      <c r="Q51" s="1037"/>
      <c r="R51" s="1037"/>
      <c r="S51" s="1037"/>
      <c r="T51" s="1037"/>
      <c r="U51" s="1037"/>
      <c r="V51" s="1037"/>
      <c r="W51" s="1037"/>
      <c r="X51" s="1037"/>
      <c r="Y51" s="1037"/>
      <c r="Z51" s="1037"/>
      <c r="AA51" s="1037"/>
      <c r="AB51" s="1037"/>
      <c r="AC51" s="1037"/>
      <c r="AD51" s="1038"/>
    </row>
    <row r="52" spans="2:44" ht="14.1" customHeight="1" x14ac:dyDescent="0.15">
      <c r="B52" s="1142"/>
      <c r="C52" s="1257"/>
      <c r="D52" s="1258"/>
      <c r="E52" s="1259"/>
      <c r="F52" s="1259"/>
      <c r="G52" s="1259"/>
      <c r="H52" s="1259"/>
      <c r="I52" s="1259"/>
      <c r="J52" s="1259"/>
      <c r="K52" s="1259"/>
      <c r="L52" s="1259"/>
      <c r="M52" s="1259"/>
      <c r="N52" s="1259"/>
      <c r="O52" s="1259"/>
      <c r="P52" s="1259"/>
      <c r="Q52" s="1259"/>
      <c r="R52" s="1259"/>
      <c r="S52" s="1259"/>
      <c r="T52" s="1259"/>
      <c r="U52" s="1259"/>
      <c r="V52" s="1259"/>
      <c r="W52" s="1259"/>
      <c r="X52" s="1259"/>
      <c r="Y52" s="1259"/>
      <c r="Z52" s="1259"/>
      <c r="AA52" s="1259"/>
      <c r="AB52" s="1259"/>
      <c r="AC52" s="1259"/>
      <c r="AD52" s="1260"/>
    </row>
    <row r="53" spans="2:44" ht="14.1" customHeight="1" x14ac:dyDescent="0.15">
      <c r="B53" s="1261" t="s">
        <v>128</v>
      </c>
      <c r="C53" s="1221"/>
      <c r="D53" s="1221"/>
      <c r="E53" s="1221"/>
      <c r="F53" s="1221"/>
      <c r="G53" s="1221"/>
      <c r="H53" s="1221"/>
      <c r="I53" s="1221"/>
      <c r="J53" s="1221"/>
      <c r="K53" s="1221"/>
      <c r="L53" s="1221"/>
      <c r="M53" s="1221"/>
      <c r="N53" s="1221"/>
      <c r="O53" s="1221"/>
      <c r="P53" s="1221"/>
      <c r="Q53" s="1221"/>
      <c r="R53" s="1221"/>
      <c r="S53" s="1221"/>
      <c r="T53" s="1221"/>
      <c r="U53" s="1221"/>
      <c r="V53" s="1221"/>
      <c r="W53" s="1221"/>
      <c r="X53" s="1221"/>
      <c r="Y53" s="1221"/>
      <c r="Z53" s="1221"/>
      <c r="AA53" s="1221"/>
      <c r="AB53" s="1221"/>
      <c r="AC53" s="1221"/>
      <c r="AD53" s="1262"/>
    </row>
    <row r="54" spans="2:44" ht="14.1" customHeight="1" x14ac:dyDescent="0.15">
      <c r="B54" s="1265" t="str">
        <f>'入力シート(土石流等)'!BZ16</f>
        <v>大塚集落</v>
      </c>
      <c r="C54" s="1124"/>
      <c r="D54" s="84" t="s">
        <v>478</v>
      </c>
      <c r="E54" s="701">
        <f>'入力シート(土石流等)'!BZ17</f>
        <v>3</v>
      </c>
      <c r="F54" s="702">
        <f>'入力シート(土石流等)'!BZ18</f>
        <v>3</v>
      </c>
      <c r="G54" s="84" t="s">
        <v>479</v>
      </c>
      <c r="H54" s="1266" t="str">
        <f>'入力シート(土石流等)'!BZ19</f>
        <v>部長室</v>
      </c>
      <c r="I54" s="1266"/>
      <c r="J54" s="25" t="s">
        <v>480</v>
      </c>
      <c r="K54" s="666" t="str">
        <f>'入力シート(土石流等)'!BZ20</f>
        <v>避難(発令に基づく)</v>
      </c>
      <c r="L54" s="25"/>
      <c r="M54" s="25"/>
      <c r="N54" s="25"/>
      <c r="O54" s="25"/>
      <c r="P54" s="25"/>
      <c r="Q54" s="25"/>
      <c r="R54" s="25"/>
      <c r="S54" s="25"/>
      <c r="T54" s="85" t="s">
        <v>121</v>
      </c>
      <c r="U54" s="214" t="s">
        <v>489</v>
      </c>
      <c r="V54" s="1310" t="str">
        <f>'入力シート(土石流等)'!BZ21</f>
        <v>1/1_15:30</v>
      </c>
      <c r="W54" s="1264"/>
      <c r="X54" s="86" t="s">
        <v>488</v>
      </c>
      <c r="Y54" s="86" t="s">
        <v>490</v>
      </c>
      <c r="Z54" s="1264" t="str">
        <f>'入力シート(土石流等)'!BZ22</f>
        <v>1/3_12:00</v>
      </c>
      <c r="AA54" s="1264"/>
      <c r="AB54" s="25" t="s">
        <v>15</v>
      </c>
      <c r="AC54" s="25"/>
      <c r="AD54" s="87"/>
    </row>
    <row r="55" spans="2:44" ht="14.1" customHeight="1" x14ac:dyDescent="0.15">
      <c r="B55" s="1261" t="s">
        <v>214</v>
      </c>
      <c r="C55" s="1254"/>
      <c r="D55" s="1254"/>
      <c r="E55" s="1254"/>
      <c r="F55" s="1254"/>
      <c r="G55" s="1254"/>
      <c r="H55" s="1254"/>
      <c r="I55" s="1254"/>
      <c r="J55" s="1254"/>
      <c r="K55" s="1254"/>
      <c r="L55" s="1254"/>
      <c r="M55" s="1254"/>
      <c r="N55" s="1254"/>
      <c r="O55" s="1254"/>
      <c r="P55" s="1254"/>
      <c r="Q55" s="1254"/>
      <c r="R55" s="1254"/>
      <c r="S55" s="1254"/>
      <c r="T55" s="1254"/>
      <c r="U55" s="1254"/>
      <c r="V55" s="1254"/>
      <c r="W55" s="1254"/>
      <c r="X55" s="1254"/>
      <c r="Y55" s="1254"/>
      <c r="Z55" s="1254"/>
      <c r="AA55" s="1254"/>
      <c r="AB55" s="1254"/>
      <c r="AC55" s="1254"/>
      <c r="AD55" s="1263"/>
    </row>
    <row r="56" spans="2:44" ht="14.1" customHeight="1" x14ac:dyDescent="0.15">
      <c r="B56" s="1228" t="s">
        <v>215</v>
      </c>
      <c r="C56" s="1229"/>
      <c r="D56" s="1230"/>
      <c r="E56" s="1231" t="str">
        <f>'入力シート(土石流等)'!CD14</f>
        <v>道路部局が県道への流出土砂を撤去中</v>
      </c>
      <c r="F56" s="1232"/>
      <c r="G56" s="1232"/>
      <c r="H56" s="1232"/>
      <c r="I56" s="1232"/>
      <c r="J56" s="1232"/>
      <c r="K56" s="1232"/>
      <c r="L56" s="1232"/>
      <c r="M56" s="1232"/>
      <c r="N56" s="1232"/>
      <c r="O56" s="1232"/>
      <c r="P56" s="1232"/>
      <c r="Q56" s="1232"/>
      <c r="R56" s="1232"/>
      <c r="S56" s="1232"/>
      <c r="T56" s="1232"/>
      <c r="U56" s="1232"/>
      <c r="V56" s="1232"/>
      <c r="W56" s="1232"/>
      <c r="X56" s="1232"/>
      <c r="Y56" s="1232"/>
      <c r="Z56" s="1232"/>
      <c r="AA56" s="1232"/>
      <c r="AB56" s="1232"/>
      <c r="AC56" s="1232"/>
      <c r="AD56" s="1233"/>
    </row>
    <row r="57" spans="2:44" ht="13.5" customHeight="1" x14ac:dyDescent="0.15">
      <c r="B57" s="1234" t="s">
        <v>33</v>
      </c>
      <c r="C57" s="1235"/>
      <c r="D57" s="1236"/>
      <c r="E57" s="1307" t="str">
        <f>'入力シート(土石流等)'!CD17</f>
        <v>特になし</v>
      </c>
      <c r="F57" s="1308"/>
      <c r="G57" s="1308"/>
      <c r="H57" s="1308"/>
      <c r="I57" s="1308"/>
      <c r="J57" s="1308"/>
      <c r="K57" s="1308"/>
      <c r="L57" s="1308"/>
      <c r="M57" s="1308"/>
      <c r="N57" s="1308"/>
      <c r="O57" s="1308"/>
      <c r="P57" s="1308"/>
      <c r="Q57" s="1309"/>
      <c r="R57" s="1237" t="s">
        <v>216</v>
      </c>
      <c r="S57" s="1238"/>
      <c r="T57" s="1238"/>
      <c r="U57" s="1238"/>
      <c r="V57" s="1238"/>
      <c r="W57" s="1238"/>
      <c r="X57" s="1238"/>
      <c r="Y57" s="1220" t="str">
        <f>'入力シート(土石流等)'!CE17</f>
        <v>無</v>
      </c>
      <c r="Z57" s="1239"/>
      <c r="AA57" s="1239"/>
      <c r="AB57" s="1239"/>
      <c r="AC57" s="1239"/>
      <c r="AD57" s="1240"/>
      <c r="AE57" s="257"/>
      <c r="AF57" s="257"/>
    </row>
    <row r="58" spans="2:44" ht="14.1" customHeight="1" x14ac:dyDescent="0.15">
      <c r="B58" s="1241" t="s">
        <v>32</v>
      </c>
      <c r="C58" s="1242"/>
      <c r="D58" s="1243"/>
      <c r="E58" s="670">
        <f>'入力シート(土石流等)'!CM14</f>
        <v>0</v>
      </c>
      <c r="F58" s="1250" t="s">
        <v>31</v>
      </c>
      <c r="G58" s="1251"/>
      <c r="H58" s="675" t="str">
        <f>'入力シート(土石流等)'!CQ14</f>
        <v>○</v>
      </c>
      <c r="I58" s="258" t="s">
        <v>217</v>
      </c>
      <c r="J58" s="206"/>
      <c r="K58" s="206"/>
      <c r="L58" s="206"/>
      <c r="M58" s="1311">
        <f>'入力シート(土石流等)'!CQ17</f>
        <v>1960</v>
      </c>
      <c r="N58" s="1311"/>
      <c r="O58" s="206" t="s">
        <v>218</v>
      </c>
      <c r="P58" s="206"/>
      <c r="Q58" s="216"/>
      <c r="R58" s="673" t="str">
        <f>'入力シート(土石流等)'!CP20</f>
        <v>○</v>
      </c>
      <c r="S58" s="265" t="s">
        <v>992</v>
      </c>
      <c r="T58" s="13"/>
      <c r="U58" s="13"/>
      <c r="V58" s="13"/>
      <c r="W58" s="13"/>
      <c r="Y58" s="659"/>
      <c r="Z58" s="659"/>
      <c r="AA58" s="659"/>
      <c r="AB58" s="659"/>
      <c r="AD58" s="259"/>
      <c r="AE58" s="257"/>
      <c r="AJ58" s="2"/>
      <c r="AK58" s="2"/>
      <c r="AL58" s="2"/>
      <c r="AM58" s="2"/>
      <c r="AN58" s="2"/>
      <c r="AO58" s="2"/>
      <c r="AP58" s="2"/>
      <c r="AQ58" s="2"/>
      <c r="AR58" s="2"/>
    </row>
    <row r="59" spans="2:44" ht="14.1" customHeight="1" x14ac:dyDescent="0.15">
      <c r="B59" s="1244"/>
      <c r="C59" s="1245"/>
      <c r="D59" s="1246"/>
      <c r="E59" s="671">
        <f>'入力シート(土石流等)'!CN14</f>
        <v>0</v>
      </c>
      <c r="F59" s="1023" t="s">
        <v>29</v>
      </c>
      <c r="G59" s="1024"/>
      <c r="H59" s="672" t="str">
        <f>IF(OR('入力シート(土石流等)'!CR14="○",'入力シート(土石流等)'!CS14="○",'入力シート(土石流等)'!CT14="○",'入力シート(土石流等)'!CU14="○"),"○","")</f>
        <v>○</v>
      </c>
      <c r="I59" s="260" t="s">
        <v>431</v>
      </c>
      <c r="J59" s="261"/>
      <c r="K59" s="3"/>
      <c r="L59" s="262" t="s">
        <v>434</v>
      </c>
      <c r="M59" s="1312" t="str">
        <f>IF('入力シート(土石流等)'!CR14="○","1級",IF('入力シート(土石流等)'!CS14="○","2級",IF('入力シート(土石流等)'!CT14="○","準用",IF('入力シート(土石流等)'!CU14="○","普通",""))))</f>
        <v>準用</v>
      </c>
      <c r="N59" s="1312"/>
      <c r="O59" s="3" t="s">
        <v>435</v>
      </c>
      <c r="P59" s="261"/>
      <c r="Q59" s="263"/>
      <c r="R59" s="672">
        <f>'入力シート(土石流等)'!CP21</f>
        <v>0</v>
      </c>
      <c r="S59" s="1021" t="s">
        <v>24</v>
      </c>
      <c r="T59" s="1022"/>
      <c r="U59" s="1022"/>
      <c r="V59" s="1022"/>
      <c r="W59" s="1022"/>
      <c r="X59" s="1022"/>
      <c r="Y59" s="1022"/>
      <c r="Z59" s="1022"/>
      <c r="AA59" s="1022"/>
      <c r="AB59" s="1022"/>
      <c r="AC59" s="1022"/>
      <c r="AD59" s="1022"/>
      <c r="AE59" s="2"/>
      <c r="AH59" s="2"/>
      <c r="AI59" s="2"/>
      <c r="AJ59" s="2"/>
      <c r="AK59" s="2"/>
      <c r="AL59" s="2"/>
      <c r="AM59" s="2"/>
      <c r="AN59" s="2"/>
      <c r="AO59" s="2"/>
      <c r="AP59" s="2"/>
      <c r="AQ59" s="2"/>
      <c r="AR59" s="2"/>
    </row>
    <row r="60" spans="2:44" ht="14.1" customHeight="1" x14ac:dyDescent="0.15">
      <c r="B60" s="1244"/>
      <c r="C60" s="1245"/>
      <c r="D60" s="1246"/>
      <c r="E60" s="672">
        <f>'入力シート(土石流等)'!CO14</f>
        <v>0</v>
      </c>
      <c r="F60" s="1023" t="s">
        <v>26</v>
      </c>
      <c r="G60" s="1024"/>
      <c r="H60" s="744" t="str">
        <f>IF(OR('入力シート(土石流等)'!CY14="○",'入力シート(土石流等)'!CZ14="○",'入力シート(土石流等)'!DA14="○"),"○","")</f>
        <v/>
      </c>
      <c r="I60" s="771" t="s">
        <v>436</v>
      </c>
      <c r="J60" s="772"/>
      <c r="K60" s="772"/>
      <c r="L60" s="772"/>
      <c r="M60" s="772"/>
      <c r="N60" s="773" t="s">
        <v>437</v>
      </c>
      <c r="O60" s="1020" t="str">
        <f>IF('入力シート(土石流等)'!CY14="○","国交",IF('入力シート(土石流等)'!CZ14="○","林野",IF('入力シート(土石流等)'!DA14="○","農地","")))</f>
        <v/>
      </c>
      <c r="P60" s="1020"/>
      <c r="Q60" s="772" t="s">
        <v>438</v>
      </c>
      <c r="R60" s="774">
        <f>'入力シート(土石流等)'!CP22</f>
        <v>0</v>
      </c>
      <c r="S60" s="1025" t="s">
        <v>21</v>
      </c>
      <c r="T60" s="1026"/>
      <c r="U60" s="1026"/>
      <c r="V60" s="1026"/>
      <c r="W60" s="1026"/>
      <c r="X60" s="1026"/>
      <c r="Y60" s="1026"/>
      <c r="Z60" s="1026"/>
      <c r="AA60" s="1026"/>
      <c r="AB60" s="1026"/>
      <c r="AC60" s="1026"/>
      <c r="AD60" s="1026"/>
      <c r="AE60" s="2"/>
      <c r="AG60" s="2"/>
      <c r="AH60" s="2"/>
      <c r="AI60" s="2"/>
      <c r="AJ60" s="2"/>
      <c r="AK60" s="2"/>
      <c r="AL60" s="2"/>
      <c r="AM60" s="2"/>
      <c r="AN60" s="2"/>
      <c r="AO60" s="2"/>
      <c r="AP60" s="2"/>
      <c r="AQ60" s="2"/>
      <c r="AR60" s="2"/>
    </row>
    <row r="61" spans="2:44" ht="14.1" customHeight="1" x14ac:dyDescent="0.15">
      <c r="B61" s="1244"/>
      <c r="C61" s="1245"/>
      <c r="D61" s="1246"/>
      <c r="E61" s="672" t="str">
        <f>'入力シート(土石流等)'!CP14</f>
        <v>○</v>
      </c>
      <c r="F61" s="1023" t="s">
        <v>23</v>
      </c>
      <c r="G61" s="1024"/>
      <c r="H61" s="672" t="str">
        <f>'入力シート(土石流等)'!DB14</f>
        <v>○</v>
      </c>
      <c r="I61" s="747" t="s">
        <v>28</v>
      </c>
      <c r="J61" s="3"/>
      <c r="K61" s="3"/>
      <c r="L61" s="3"/>
      <c r="M61" s="3"/>
      <c r="N61" s="3"/>
      <c r="O61" s="3"/>
      <c r="P61" s="3"/>
      <c r="Q61" s="264"/>
      <c r="R61" s="673" t="str">
        <f>'入力シート(土石流等)'!CP23</f>
        <v>○</v>
      </c>
      <c r="S61" s="1027" t="s">
        <v>19</v>
      </c>
      <c r="T61" s="1028"/>
      <c r="U61" s="1028"/>
      <c r="V61" s="1028"/>
      <c r="W61" s="1028"/>
      <c r="X61" s="1028"/>
      <c r="Y61" s="1028"/>
      <c r="Z61" s="1028"/>
      <c r="AA61" s="1028"/>
      <c r="AB61" s="1028"/>
      <c r="AC61" s="1028"/>
      <c r="AD61" s="1028"/>
      <c r="AE61" s="2"/>
      <c r="AG61" s="2"/>
      <c r="AH61" s="2"/>
      <c r="AI61" s="2"/>
      <c r="AJ61" s="2"/>
      <c r="AK61" s="2"/>
      <c r="AL61" s="2"/>
      <c r="AM61" s="2"/>
      <c r="AN61" s="2"/>
      <c r="AO61" s="2"/>
      <c r="AP61" s="2"/>
      <c r="AQ61" s="2"/>
      <c r="AR61" s="2"/>
    </row>
    <row r="62" spans="2:44" ht="14.1" customHeight="1" x14ac:dyDescent="0.15">
      <c r="B62" s="1247"/>
      <c r="C62" s="1248"/>
      <c r="D62" s="1249"/>
      <c r="E62" s="674" t="str">
        <f>IF(NOT('入力シート(土石流等)'!CP24=""),"○","")</f>
        <v>○</v>
      </c>
      <c r="F62" s="266" t="s">
        <v>219</v>
      </c>
      <c r="G62" s="267"/>
      <c r="H62" s="1081" t="str">
        <f>'入力シート(土石流等)'!CP24</f>
        <v>鳥獣保護区域</v>
      </c>
      <c r="I62" s="1081"/>
      <c r="J62" s="1081"/>
      <c r="K62" s="1081"/>
      <c r="L62" s="1081"/>
      <c r="M62" s="1081"/>
      <c r="N62" s="1081"/>
      <c r="O62" s="1081"/>
      <c r="P62" s="1081"/>
      <c r="Q62" s="1081"/>
      <c r="R62" s="1081"/>
      <c r="S62" s="1081"/>
      <c r="T62" s="1081"/>
      <c r="U62" s="1081"/>
      <c r="V62" s="1081"/>
      <c r="W62" s="1081"/>
      <c r="X62" s="1081"/>
      <c r="Y62" s="1081"/>
      <c r="Z62" s="1081"/>
      <c r="AA62" s="1081"/>
      <c r="AB62" s="1081"/>
      <c r="AC62" s="1081"/>
      <c r="AD62" s="208" t="s">
        <v>15</v>
      </c>
    </row>
    <row r="63" spans="2:44" ht="14.1" customHeight="1" x14ac:dyDescent="0.15">
      <c r="B63" s="1011" t="s">
        <v>991</v>
      </c>
      <c r="C63" s="1012"/>
      <c r="D63" s="1013"/>
      <c r="E63" s="1277" t="str">
        <f>'入力シート(土石流等)'!CV14</f>
        <v>●</v>
      </c>
      <c r="F63" s="1278"/>
      <c r="G63" s="1279"/>
      <c r="H63" s="803" t="s">
        <v>1003</v>
      </c>
      <c r="I63" s="802"/>
      <c r="J63" s="802"/>
      <c r="K63" s="802"/>
      <c r="L63" s="802"/>
      <c r="M63" s="1280" t="str">
        <f>IF('入力シート(土石流等)'!CV14='入力シート(土石流等)'!CV28,'入力シート(土石流等)'!CW28,IF('入力シート(土石流等)'!CV14='入力シート(土石流等)'!CV29,'入力シート(土石流等)'!CW29,))</f>
        <v>土砂の到達範囲は、土砂災害警戒区域外まで達したもの</v>
      </c>
      <c r="N63" s="1280"/>
      <c r="O63" s="1280"/>
      <c r="P63" s="1280"/>
      <c r="Q63" s="1280"/>
      <c r="R63" s="1280"/>
      <c r="S63" s="1280"/>
      <c r="T63" s="1280"/>
      <c r="U63" s="1280"/>
      <c r="V63" s="1280"/>
      <c r="W63" s="1280"/>
      <c r="X63" s="1280"/>
      <c r="Y63" s="1280"/>
      <c r="Z63" s="1280"/>
      <c r="AA63" s="1280"/>
      <c r="AB63" s="1280"/>
      <c r="AC63" s="1280"/>
      <c r="AD63" s="1281"/>
    </row>
    <row r="64" spans="2:44" ht="14.1" customHeight="1" x14ac:dyDescent="0.15">
      <c r="B64" s="1014"/>
      <c r="C64" s="1015"/>
      <c r="D64" s="1016"/>
      <c r="E64" s="1274" t="str">
        <f>'入力シート(土石流等)'!CW14</f>
        <v>◎（１）</v>
      </c>
      <c r="F64" s="1275"/>
      <c r="G64" s="1276"/>
      <c r="H64" s="804" t="s">
        <v>22</v>
      </c>
      <c r="I64" s="791"/>
      <c r="J64" s="791"/>
      <c r="K64" s="791"/>
      <c r="L64" s="790"/>
      <c r="M64" s="790"/>
      <c r="N64" s="790"/>
      <c r="O64" s="791"/>
      <c r="P64" s="791"/>
      <c r="Q64" s="791"/>
      <c r="R64" s="1274" t="str">
        <f>'入力シート(土石流等)'!CX14</f>
        <v>◎（４）</v>
      </c>
      <c r="S64" s="1275"/>
      <c r="T64" s="1276"/>
      <c r="U64" s="804" t="s">
        <v>25</v>
      </c>
      <c r="V64" s="791"/>
      <c r="W64" s="791"/>
      <c r="X64" s="791"/>
      <c r="Y64" s="791"/>
      <c r="Z64" s="791"/>
      <c r="AA64" s="791"/>
      <c r="AB64" s="791"/>
      <c r="AC64" s="791"/>
      <c r="AD64" s="805"/>
    </row>
    <row r="65" spans="2:30" ht="14.1" customHeight="1" x14ac:dyDescent="0.15">
      <c r="B65" s="1014"/>
      <c r="C65" s="1015"/>
      <c r="D65" s="1016"/>
      <c r="E65" s="1268" t="str">
        <f>IF('入力シート(土石流等)'!CW14='入力シート(土石流等)'!CW16,'入力シート(土石流等)'!CX16,IF('入力シート(土石流等)'!CW14='入力シート(土石流等)'!CW17,'入力シート(土石流等)'!CX17,IF('入力シート(土石流等)'!CW14='入力シート(土石流等)'!CW18,'入力シート(土石流等)'!CX18,IF('入力シート(土石流等)'!CW14='入力シート(土石流等)'!CW19,'入力シート(土石流等)'!CX19,IF('入力シート(土石流等)'!CW14='入力シート(土石流等)'!CW20,'入力シート(土石流等)'!CX20,IF('入力シート(土石流等)'!CW14='入力シート(土石流等)'!CW21,'入力シート(土石流等)'!CX21,IF('入力シート(土石流等)'!CW14='入力シート(土石流等)'!CW22,'入力シート(土石流等)'!CX22,IF('入力シート(土石流等)'!CW14='入力シート(土石流等)'!CW23,'入力シート(土石流等)'!CX23,IF('入力シート(土石流等)'!CW14='入力シート(土石流等)'!CW24,'入力シート(土石流等)'!CX24,IF('入力シート(土石流等)'!CW14='入力シート(土石流等)'!CW25,'入力シート(土石流等)'!CX25,IF('入力シート(土石流等)'!CW14='入力シート(土石流等)'!CW26,'入力シート(土石流等)'!CX26,)))))))))))</f>
        <v>区域指定されており、人的被害及び人家被害がないもの</v>
      </c>
      <c r="F65" s="1269"/>
      <c r="G65" s="1269"/>
      <c r="H65" s="1269"/>
      <c r="I65" s="1269"/>
      <c r="J65" s="1269"/>
      <c r="K65" s="1269"/>
      <c r="L65" s="1269"/>
      <c r="M65" s="1269"/>
      <c r="N65" s="1269"/>
      <c r="O65" s="1269"/>
      <c r="P65" s="1269"/>
      <c r="Q65" s="1270"/>
      <c r="R65" s="1268" t="str">
        <f>IF('入力シート(土石流等)'!CX14='入力シート(土石流等)'!CW16,'入力シート(土石流等)'!CX16,IF('入力シート(土石流等)'!CX14='入力シート(土石流等)'!CW17,'入力シート(土石流等)'!CX17,IF('入力シート(土石流等)'!CX14='入力シート(土石流等)'!CW18,'入力シート(土石流等)'!CX18,IF('入力シート(土石流等)'!CX14='入力シート(土石流等)'!CW19,'入力シート(土石流等)'!CX19,IF('入力シート(土石流等)'!CX14='入力シート(土石流等)'!CW20,'入力シート(土石流等)'!CX20,IF('入力シート(土石流等)'!CX14='入力シート(土石流等)'!CW21,'入力シート(土石流等)'!CX21,IF('入力シート(土石流等)'!CX14='入力シート(土石流等)'!CW22,'入力シート(土石流等)'!CX22,IF('入力シート(土石流等)'!CX14='入力シート(土石流等)'!CW23,'入力シート(土石流等)'!CX23,IF('入力シート(土石流等)'!CX14='入力シート(土石流等)'!CW24,'入力シート(土石流等)'!CX24,IF('入力シート(土石流等)'!CX14='入力シート(土石流等)'!CW25,'入力シート(土石流等)'!CX25,IF('入力シート(土石流等)'!CX14='入力シート(土石流等)'!CW26,'入力シート(土石流等)'!CX26,)))))))))))</f>
        <v>区域指定されており、人的被害及び人家被害は全て区域外で発生</v>
      </c>
      <c r="S65" s="1269"/>
      <c r="T65" s="1269"/>
      <c r="U65" s="1269"/>
      <c r="V65" s="1269"/>
      <c r="W65" s="1269"/>
      <c r="X65" s="1269"/>
      <c r="Y65" s="1269"/>
      <c r="Z65" s="1269"/>
      <c r="AA65" s="1269"/>
      <c r="AB65" s="1269"/>
      <c r="AC65" s="1269"/>
      <c r="AD65" s="1270"/>
    </row>
    <row r="66" spans="2:30" ht="13.5" customHeight="1" x14ac:dyDescent="0.15">
      <c r="B66" s="1017"/>
      <c r="C66" s="1018"/>
      <c r="D66" s="1019"/>
      <c r="E66" s="1271"/>
      <c r="F66" s="1272"/>
      <c r="G66" s="1272"/>
      <c r="H66" s="1272"/>
      <c r="I66" s="1272"/>
      <c r="J66" s="1272"/>
      <c r="K66" s="1272"/>
      <c r="L66" s="1272"/>
      <c r="M66" s="1272"/>
      <c r="N66" s="1272"/>
      <c r="O66" s="1272"/>
      <c r="P66" s="1272"/>
      <c r="Q66" s="1273"/>
      <c r="R66" s="1271"/>
      <c r="S66" s="1272"/>
      <c r="T66" s="1272"/>
      <c r="U66" s="1272"/>
      <c r="V66" s="1272"/>
      <c r="W66" s="1272"/>
      <c r="X66" s="1272"/>
      <c r="Y66" s="1272"/>
      <c r="Z66" s="1272"/>
      <c r="AA66" s="1272"/>
      <c r="AB66" s="1272"/>
      <c r="AC66" s="1272"/>
      <c r="AD66" s="1273"/>
    </row>
    <row r="67" spans="2:30" ht="14.1" customHeight="1" x14ac:dyDescent="0.15">
      <c r="B67" s="1166" t="s">
        <v>14</v>
      </c>
      <c r="C67" s="1073"/>
      <c r="D67" s="1074"/>
      <c r="E67" s="1213" t="s">
        <v>13</v>
      </c>
      <c r="F67" s="1214"/>
      <c r="G67" s="1059" t="str">
        <f>'入力シート(土石流等)'!C3</f>
        <v>保全課</v>
      </c>
      <c r="H67" s="1059"/>
      <c r="I67" s="1059"/>
      <c r="J67" s="1059"/>
      <c r="K67" s="1254" t="s">
        <v>9</v>
      </c>
      <c r="L67" s="1254"/>
      <c r="M67" s="1059" t="str">
        <f>'入力シート(土石流等)'!D3</f>
        <v>保全　太郎</v>
      </c>
      <c r="N67" s="1059"/>
      <c r="O67" s="1059"/>
      <c r="P67" s="1059"/>
      <c r="Q67" s="1060"/>
      <c r="R67" s="117" t="s">
        <v>12</v>
      </c>
      <c r="S67" s="206"/>
      <c r="T67" s="1059">
        <f>'入力シート(土石流等)'!C5</f>
        <v>0</v>
      </c>
      <c r="U67" s="1059"/>
      <c r="V67" s="1059"/>
      <c r="W67" s="1059"/>
      <c r="X67" s="1254" t="s">
        <v>9</v>
      </c>
      <c r="Y67" s="1254"/>
      <c r="Z67" s="1059">
        <f>'入力シート(土石流等)'!D5</f>
        <v>0</v>
      </c>
      <c r="AA67" s="1059"/>
      <c r="AB67" s="1059"/>
      <c r="AC67" s="1059"/>
      <c r="AD67" s="1060"/>
    </row>
    <row r="68" spans="2:30" ht="14.1" customHeight="1" x14ac:dyDescent="0.15">
      <c r="B68" s="1227"/>
      <c r="C68" s="1076"/>
      <c r="D68" s="1077"/>
      <c r="E68" s="1121" t="s">
        <v>11</v>
      </c>
      <c r="F68" s="1122"/>
      <c r="G68" s="1081">
        <f>'入力シート(土石流等)'!C4</f>
        <v>0</v>
      </c>
      <c r="H68" s="1081"/>
      <c r="I68" s="1081"/>
      <c r="J68" s="1081"/>
      <c r="K68" s="1252" t="s">
        <v>9</v>
      </c>
      <c r="L68" s="1252"/>
      <c r="M68" s="1081">
        <f>'入力シート(土石流等)'!D4</f>
        <v>0</v>
      </c>
      <c r="N68" s="1081"/>
      <c r="O68" s="1081"/>
      <c r="P68" s="1081"/>
      <c r="Q68" s="676"/>
      <c r="R68" s="118" t="s">
        <v>10</v>
      </c>
      <c r="S68" s="201"/>
      <c r="T68" s="1081">
        <f>'入力シート(土石流等)'!C6</f>
        <v>0</v>
      </c>
      <c r="U68" s="1081"/>
      <c r="V68" s="1081"/>
      <c r="W68" s="1081"/>
      <c r="X68" s="1252" t="s">
        <v>9</v>
      </c>
      <c r="Y68" s="1252"/>
      <c r="Z68" s="1081">
        <f>'入力シート(土石流等)'!D6</f>
        <v>0</v>
      </c>
      <c r="AA68" s="1081"/>
      <c r="AB68" s="1081"/>
      <c r="AC68" s="1081"/>
      <c r="AD68" s="1253"/>
    </row>
    <row r="69" spans="2:30" ht="14.1" customHeight="1" x14ac:dyDescent="0.15">
      <c r="B69" s="20" t="s">
        <v>220</v>
      </c>
      <c r="C69" s="1221" t="s">
        <v>221</v>
      </c>
      <c r="D69" s="1221"/>
      <c r="E69" s="1221"/>
      <c r="F69" s="1222"/>
      <c r="T69" s="1223" t="s">
        <v>7</v>
      </c>
      <c r="U69" s="242" t="s">
        <v>728</v>
      </c>
      <c r="V69" s="1301">
        <f>'入力シート(土石流等)'!K14</f>
        <v>35.683247999999999</v>
      </c>
      <c r="W69" s="1301"/>
      <c r="X69" s="1301"/>
      <c r="Y69" s="1301"/>
      <c r="Z69" s="1301"/>
      <c r="AA69" s="1301"/>
      <c r="AB69" s="1301"/>
      <c r="AC69" s="1301"/>
      <c r="AD69" s="1302"/>
    </row>
    <row r="70" spans="2:30" ht="14.1" customHeight="1" x14ac:dyDescent="0.15">
      <c r="B70" s="20"/>
      <c r="C70" s="1225" t="s">
        <v>222</v>
      </c>
      <c r="D70" s="1225"/>
      <c r="E70" s="1225"/>
      <c r="F70" s="1225"/>
      <c r="G70" s="1225"/>
      <c r="H70" s="1225"/>
      <c r="I70" s="1225"/>
      <c r="J70" s="1225"/>
      <c r="K70" s="1225"/>
      <c r="L70" s="1225"/>
      <c r="M70" s="1225"/>
      <c r="N70" s="1225"/>
      <c r="O70" s="1225"/>
      <c r="P70" s="1225"/>
      <c r="Q70" s="1225"/>
      <c r="R70" s="1225"/>
      <c r="S70" s="1226"/>
      <c r="T70" s="1224"/>
      <c r="U70" s="250" t="s">
        <v>729</v>
      </c>
      <c r="V70" s="1299">
        <f>'入力シート(土石流等)'!L14</f>
        <v>139.75373300000001</v>
      </c>
      <c r="W70" s="1299"/>
      <c r="X70" s="1299"/>
      <c r="Y70" s="1299"/>
      <c r="Z70" s="1299"/>
      <c r="AA70" s="1299"/>
      <c r="AB70" s="1299"/>
      <c r="AC70" s="1299"/>
      <c r="AD70" s="1300"/>
    </row>
    <row r="71" spans="2:30" ht="14.1" customHeight="1" x14ac:dyDescent="0.15">
      <c r="B71" s="20" t="s">
        <v>220</v>
      </c>
      <c r="C71" s="2" t="s">
        <v>8</v>
      </c>
      <c r="T71" s="2"/>
      <c r="U71" s="2"/>
      <c r="V71" s="2"/>
      <c r="X71" s="24"/>
      <c r="Y71" s="24" t="s">
        <v>1</v>
      </c>
      <c r="Z71" s="24"/>
      <c r="AA71" s="215"/>
      <c r="AB71" s="215"/>
      <c r="AC71" s="2"/>
      <c r="AD71" s="2"/>
    </row>
    <row r="72" spans="2:30" ht="10.5" customHeight="1" x14ac:dyDescent="0.15">
      <c r="B72" s="20" t="s">
        <v>220</v>
      </c>
      <c r="C72" s="2" t="s">
        <v>223</v>
      </c>
      <c r="AA72" s="21"/>
      <c r="AB72" s="21"/>
      <c r="AC72" s="21"/>
      <c r="AD72" s="21"/>
    </row>
    <row r="73" spans="2:30" ht="9.75" customHeight="1" x14ac:dyDescent="0.15">
      <c r="B73" s="20" t="s">
        <v>220</v>
      </c>
      <c r="C73" s="21" t="s">
        <v>224</v>
      </c>
      <c r="AA73" s="21"/>
      <c r="AB73" s="21"/>
      <c r="AC73" s="21"/>
      <c r="AD73" s="21"/>
    </row>
    <row r="74" spans="2:30" ht="9.75" customHeight="1" x14ac:dyDescent="0.15">
      <c r="AA74" s="21"/>
      <c r="AB74" s="21"/>
      <c r="AC74" s="21"/>
      <c r="AD74" s="21"/>
    </row>
  </sheetData>
  <sheetProtection password="CA40" sheet="1" formatCells="0" formatColumns="0" formatRows="0" insertColumns="0" insertRows="0" insertHyperlinks="0" deleteColumns="0" deleteRows="0" sort="0" autoFilter="0" pivotTables="0"/>
  <mergeCells count="233">
    <mergeCell ref="V70:AD70"/>
    <mergeCell ref="V69:AD69"/>
    <mergeCell ref="R39:V39"/>
    <mergeCell ref="R45:S45"/>
    <mergeCell ref="S50:AD50"/>
    <mergeCell ref="M67:Q67"/>
    <mergeCell ref="T67:W67"/>
    <mergeCell ref="E57:Q57"/>
    <mergeCell ref="V54:W54"/>
    <mergeCell ref="M58:N58"/>
    <mergeCell ref="M59:N59"/>
    <mergeCell ref="G45:H45"/>
    <mergeCell ref="J45:M45"/>
    <mergeCell ref="N45:O45"/>
    <mergeCell ref="D46:F48"/>
    <mergeCell ref="G46:AD46"/>
    <mergeCell ref="G47:AD48"/>
    <mergeCell ref="Y44:AD45"/>
    <mergeCell ref="X43:X45"/>
    <mergeCell ref="D45:F45"/>
    <mergeCell ref="M40:N40"/>
    <mergeCell ref="O40:P40"/>
    <mergeCell ref="M43:N43"/>
    <mergeCell ref="O43:P43"/>
    <mergeCell ref="Y32:AA32"/>
    <mergeCell ref="B37:B48"/>
    <mergeCell ref="G39:J39"/>
    <mergeCell ref="P39:Q39"/>
    <mergeCell ref="E42:F42"/>
    <mergeCell ref="P30:R30"/>
    <mergeCell ref="T35:W35"/>
    <mergeCell ref="R38:V38"/>
    <mergeCell ref="Y43:AD43"/>
    <mergeCell ref="Z35:AC35"/>
    <mergeCell ref="L37:M37"/>
    <mergeCell ref="L38:M38"/>
    <mergeCell ref="L39:M39"/>
    <mergeCell ref="R37:V37"/>
    <mergeCell ref="K34:L34"/>
    <mergeCell ref="N34:O34"/>
    <mergeCell ref="Q34:R34"/>
    <mergeCell ref="U34:AB34"/>
    <mergeCell ref="AC34:AD34"/>
    <mergeCell ref="F31:G31"/>
    <mergeCell ref="E41:F41"/>
    <mergeCell ref="B36:D36"/>
    <mergeCell ref="E36:F36"/>
    <mergeCell ref="K36:Q36"/>
    <mergeCell ref="X67:Y67"/>
    <mergeCell ref="C51:D52"/>
    <mergeCell ref="E51:AD52"/>
    <mergeCell ref="B53:AD53"/>
    <mergeCell ref="B55:AD55"/>
    <mergeCell ref="Z54:AA54"/>
    <mergeCell ref="K67:L67"/>
    <mergeCell ref="B54:C54"/>
    <mergeCell ref="H54:I54"/>
    <mergeCell ref="B50:B52"/>
    <mergeCell ref="C50:D50"/>
    <mergeCell ref="E50:H50"/>
    <mergeCell ref="I50:J50"/>
    <mergeCell ref="L50:N50"/>
    <mergeCell ref="P50:R50"/>
    <mergeCell ref="E65:Q66"/>
    <mergeCell ref="R65:AD66"/>
    <mergeCell ref="E64:G64"/>
    <mergeCell ref="E63:G63"/>
    <mergeCell ref="M63:AD63"/>
    <mergeCell ref="R64:T64"/>
    <mergeCell ref="C69:F69"/>
    <mergeCell ref="T69:T70"/>
    <mergeCell ref="C70:S70"/>
    <mergeCell ref="B67:D68"/>
    <mergeCell ref="H62:AC62"/>
    <mergeCell ref="B56:D56"/>
    <mergeCell ref="E56:AD56"/>
    <mergeCell ref="B57:D57"/>
    <mergeCell ref="R57:X57"/>
    <mergeCell ref="Y57:AD57"/>
    <mergeCell ref="B58:D62"/>
    <mergeCell ref="F58:G58"/>
    <mergeCell ref="F59:G59"/>
    <mergeCell ref="Z67:AD67"/>
    <mergeCell ref="E68:F68"/>
    <mergeCell ref="G68:J68"/>
    <mergeCell ref="K68:L68"/>
    <mergeCell ref="M68:P68"/>
    <mergeCell ref="T68:W68"/>
    <mergeCell ref="X68:Y68"/>
    <mergeCell ref="Z68:AD68"/>
    <mergeCell ref="E67:F67"/>
    <mergeCell ref="G67:J67"/>
    <mergeCell ref="F60:G60"/>
    <mergeCell ref="G29:H29"/>
    <mergeCell ref="C29:D29"/>
    <mergeCell ref="Y30:AB30"/>
    <mergeCell ref="Y31:AB31"/>
    <mergeCell ref="V32:X32"/>
    <mergeCell ref="AB32:AD32"/>
    <mergeCell ref="X39:AD42"/>
    <mergeCell ref="C40:C48"/>
    <mergeCell ref="D40:D44"/>
    <mergeCell ref="E40:F40"/>
    <mergeCell ref="H35:I35"/>
    <mergeCell ref="K35:M35"/>
    <mergeCell ref="O35:P35"/>
    <mergeCell ref="Q35:R35"/>
    <mergeCell ref="X37:AD38"/>
    <mergeCell ref="C35:G35"/>
    <mergeCell ref="V36:W36"/>
    <mergeCell ref="X36:Y36"/>
    <mergeCell ref="S32:U32"/>
    <mergeCell ref="C32:E32"/>
    <mergeCell ref="F32:G32"/>
    <mergeCell ref="I32:N32"/>
    <mergeCell ref="O32:R32"/>
    <mergeCell ref="C31:E31"/>
    <mergeCell ref="H31:K31"/>
    <mergeCell ref="M31:O31"/>
    <mergeCell ref="P31:R31"/>
    <mergeCell ref="B18:D18"/>
    <mergeCell ref="B19:B26"/>
    <mergeCell ref="C19:F19"/>
    <mergeCell ref="L20:O20"/>
    <mergeCell ref="H27:I27"/>
    <mergeCell ref="B28:B29"/>
    <mergeCell ref="L28:O28"/>
    <mergeCell ref="D27:E27"/>
    <mergeCell ref="J27:L27"/>
    <mergeCell ref="E18:I18"/>
    <mergeCell ref="K18:Q18"/>
    <mergeCell ref="P20:Q20"/>
    <mergeCell ref="G22:H22"/>
    <mergeCell ref="G23:H23"/>
    <mergeCell ref="G24:H24"/>
    <mergeCell ref="G25:H25"/>
    <mergeCell ref="G21:H21"/>
    <mergeCell ref="G26:H26"/>
    <mergeCell ref="C22:D22"/>
    <mergeCell ref="C24:D24"/>
    <mergeCell ref="C26:D26"/>
    <mergeCell ref="K33:O33"/>
    <mergeCell ref="C34:G34"/>
    <mergeCell ref="H33:I33"/>
    <mergeCell ref="P33:Q33"/>
    <mergeCell ref="H34:I34"/>
    <mergeCell ref="E38:F38"/>
    <mergeCell ref="G38:J38"/>
    <mergeCell ref="P38:Q38"/>
    <mergeCell ref="C37:D39"/>
    <mergeCell ref="E37:F37"/>
    <mergeCell ref="G37:J37"/>
    <mergeCell ref="P37:Q37"/>
    <mergeCell ref="E39:F39"/>
    <mergeCell ref="G36:J36"/>
    <mergeCell ref="M11:AC11"/>
    <mergeCell ref="C30:E30"/>
    <mergeCell ref="F30:G30"/>
    <mergeCell ref="H30:K30"/>
    <mergeCell ref="M30:O30"/>
    <mergeCell ref="S13:AD29"/>
    <mergeCell ref="B9:D10"/>
    <mergeCell ref="E9:K9"/>
    <mergeCell ref="L9:S9"/>
    <mergeCell ref="T9:Z9"/>
    <mergeCell ref="AA9:AD10"/>
    <mergeCell ref="E10:K10"/>
    <mergeCell ref="L10:Z10"/>
    <mergeCell ref="B11:D11"/>
    <mergeCell ref="B12:B17"/>
    <mergeCell ref="C12:I12"/>
    <mergeCell ref="C13:I13"/>
    <mergeCell ref="C14:I14"/>
    <mergeCell ref="C15:I15"/>
    <mergeCell ref="C16:I16"/>
    <mergeCell ref="C17:I17"/>
    <mergeCell ref="E11:K11"/>
    <mergeCell ref="B30:B35"/>
    <mergeCell ref="C33:G33"/>
    <mergeCell ref="X7:AA7"/>
    <mergeCell ref="AB7:AD8"/>
    <mergeCell ref="B8:D8"/>
    <mergeCell ref="K8:O8"/>
    <mergeCell ref="R8:U8"/>
    <mergeCell ref="X8:AA8"/>
    <mergeCell ref="B7:D7"/>
    <mergeCell ref="K7:O7"/>
    <mergeCell ref="P7:Q8"/>
    <mergeCell ref="R7:U7"/>
    <mergeCell ref="V7:W8"/>
    <mergeCell ref="E8:J8"/>
    <mergeCell ref="E7:J7"/>
    <mergeCell ref="L5:P5"/>
    <mergeCell ref="Y5:AD6"/>
    <mergeCell ref="C6:F6"/>
    <mergeCell ref="G6:K6"/>
    <mergeCell ref="L6:P6"/>
    <mergeCell ref="B2:AD2"/>
    <mergeCell ref="W3:AC3"/>
    <mergeCell ref="C4:F5"/>
    <mergeCell ref="G4:K4"/>
    <mergeCell ref="L4:P4"/>
    <mergeCell ref="Q4:W4"/>
    <mergeCell ref="X4:X6"/>
    <mergeCell ref="Y4:AD4"/>
    <mergeCell ref="B5:B6"/>
    <mergeCell ref="G5:K5"/>
    <mergeCell ref="Q5:W5"/>
    <mergeCell ref="Q6:W6"/>
    <mergeCell ref="S40:T40"/>
    <mergeCell ref="U40:V40"/>
    <mergeCell ref="M41:N41"/>
    <mergeCell ref="O41:P41"/>
    <mergeCell ref="S41:T41"/>
    <mergeCell ref="U41:V41"/>
    <mergeCell ref="M42:N42"/>
    <mergeCell ref="O42:P42"/>
    <mergeCell ref="S42:T42"/>
    <mergeCell ref="U42:V42"/>
    <mergeCell ref="S43:T43"/>
    <mergeCell ref="U43:V43"/>
    <mergeCell ref="M44:N44"/>
    <mergeCell ref="O44:P44"/>
    <mergeCell ref="S44:T44"/>
    <mergeCell ref="U44:V44"/>
    <mergeCell ref="B63:D66"/>
    <mergeCell ref="O60:P60"/>
    <mergeCell ref="S59:AD59"/>
    <mergeCell ref="F61:G61"/>
    <mergeCell ref="S60:AD60"/>
    <mergeCell ref="S61:AD61"/>
    <mergeCell ref="B49:E49"/>
    <mergeCell ref="F49:R49"/>
  </mergeCells>
  <phoneticPr fontId="1"/>
  <conditionalFormatting sqref="C4:W5 Y4:AD6 X7:AA8 R7:U8 E7:O8 R64 H58:H61 R58:R61 E58:E62 E64">
    <cfRule type="cellIs" dxfId="52" priority="16" operator="equal">
      <formula>0</formula>
    </cfRule>
  </conditionalFormatting>
  <conditionalFormatting sqref="E9:K9 L10:Z10 T9:Z9">
    <cfRule type="cellIs" dxfId="51" priority="15" operator="equal">
      <formula>0</formula>
    </cfRule>
  </conditionalFormatting>
  <conditionalFormatting sqref="M11:AC11 E11:K11">
    <cfRule type="cellIs" dxfId="50" priority="14" operator="equal">
      <formula>0</formula>
    </cfRule>
  </conditionalFormatting>
  <conditionalFormatting sqref="K18:Q18 G19 H20 D27:E27 J27:L27 G27:G28">
    <cfRule type="cellIs" dxfId="49" priority="13" operator="equal">
      <formula>0</formula>
    </cfRule>
  </conditionalFormatting>
  <conditionalFormatting sqref="G20">
    <cfRule type="cellIs" dxfId="48" priority="12" operator="equal">
      <formula>0</formula>
    </cfRule>
  </conditionalFormatting>
  <conditionalFormatting sqref="E18:I18">
    <cfRule type="cellIs" dxfId="47" priority="11" operator="equal">
      <formula>0</formula>
    </cfRule>
  </conditionalFormatting>
  <conditionalFormatting sqref="P30:R31 Y30:AB31 O32:R32 AC34:AD34">
    <cfRule type="cellIs" dxfId="46" priority="10" operator="equal">
      <formula>0</formula>
    </cfRule>
  </conditionalFormatting>
  <conditionalFormatting sqref="S34 M34 P33:Q33 H33:I33 J34:J35 N35 Q35:R35 X35 AD35">
    <cfRule type="cellIs" dxfId="45" priority="9" operator="equal">
      <formula>0</formula>
    </cfRule>
  </conditionalFormatting>
  <conditionalFormatting sqref="G36:J36 T36 X36:Y36 AD36 X39:AD42 Y44:AD45 R45:S45 G47:AD48 F49:R49 E51:AD52 S50:AD50 B54:C54 E54:F54 H54:I54 K54 V54:W54 Z54:AA54">
    <cfRule type="cellIs" dxfId="44" priority="8" operator="equal">
      <formula>0</formula>
    </cfRule>
  </conditionalFormatting>
  <conditionalFormatting sqref="E56:AD56 E57:Q57 M58:N59 Y57:AD57 Y58:AB58 H62:AC62 G67:J68 M67:Q68 T67:W68 Z67:AD68 V69:AD70 E65 O64:Q64 V64:AC64 I63:K64 L63">
    <cfRule type="cellIs" dxfId="43" priority="7" operator="equal">
      <formula>0</formula>
    </cfRule>
  </conditionalFormatting>
  <conditionalFormatting sqref="H30:K31 F32:G32 E29 C26:D26 C24:D24 C22:D22 P20:Q20 Q27:Q28">
    <cfRule type="cellIs" dxfId="42" priority="6" operator="equal">
      <formula>0</formula>
    </cfRule>
  </conditionalFormatting>
  <conditionalFormatting sqref="V32:X32 AB32:AD32 C50:D50 I50:J50 L50:N50 J12:J17 L12:L17">
    <cfRule type="cellIs" dxfId="41" priority="5" operator="equal">
      <formula>0</formula>
    </cfRule>
  </conditionalFormatting>
  <conditionalFormatting sqref="G29:H29 J29 L29 N29 R37:V39">
    <cfRule type="cellIs" dxfId="40" priority="4" operator="equal">
      <formula>0</formula>
    </cfRule>
  </conditionalFormatting>
  <conditionalFormatting sqref="R65">
    <cfRule type="cellIs" dxfId="39" priority="3" operator="equal">
      <formula>0</formula>
    </cfRule>
  </conditionalFormatting>
  <conditionalFormatting sqref="E63">
    <cfRule type="cellIs" dxfId="38" priority="2" operator="equal">
      <formula>0</formula>
    </cfRule>
  </conditionalFormatting>
  <conditionalFormatting sqref="M63">
    <cfRule type="cellIs" dxfId="37" priority="1" operator="equal">
      <formula>0</formula>
    </cfRule>
  </conditionalFormatting>
  <printOptions horizontalCentered="1" verticalCentered="1"/>
  <pageMargins left="0.39370078740157483" right="0.39370078740157483" top="0.59055118110236227" bottom="0.39370078740157483" header="0" footer="0"/>
  <pageSetup paperSize="9" scale="8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G29"/>
  <sheetViews>
    <sheetView view="pageBreakPreview" topLeftCell="BS1" zoomScale="70" zoomScaleNormal="100" zoomScaleSheetLayoutView="70" workbookViewId="0">
      <selection activeCell="CM25" sqref="CM25:CM26"/>
    </sheetView>
  </sheetViews>
  <sheetFormatPr defaultRowHeight="13.5" x14ac:dyDescent="0.15"/>
  <cols>
    <col min="1" max="1" width="15.875" customWidth="1"/>
    <col min="2" max="3" width="8.125" customWidth="1"/>
    <col min="4" max="4" width="9.5" customWidth="1"/>
    <col min="5" max="10" width="8.125" customWidth="1"/>
    <col min="11" max="12" width="16.5" customWidth="1"/>
    <col min="21" max="21" width="27.25" customWidth="1"/>
    <col min="22" max="22" width="24.375" customWidth="1"/>
    <col min="24" max="24" width="11.25" customWidth="1"/>
    <col min="29" max="32" width="6.75" customWidth="1"/>
    <col min="33" max="35" width="7.5" customWidth="1"/>
    <col min="56" max="56" width="15.25" customWidth="1"/>
    <col min="69" max="69" width="12.125" customWidth="1"/>
    <col min="70" max="70" width="18.25" customWidth="1"/>
    <col min="71" max="76" width="8" customWidth="1"/>
    <col min="82" max="82" width="17.875" customWidth="1"/>
    <col min="86" max="90" width="5.875" customWidth="1"/>
    <col min="91" max="108" width="7.375" customWidth="1"/>
  </cols>
  <sheetData>
    <row r="1" spans="1:111" ht="14.25" thickBot="1" x14ac:dyDescent="0.2">
      <c r="B1" s="1423" t="s">
        <v>504</v>
      </c>
      <c r="C1" s="1423"/>
      <c r="D1" s="1423"/>
      <c r="F1" s="1416" t="s">
        <v>517</v>
      </c>
      <c r="G1" s="1417"/>
      <c r="H1" s="124"/>
    </row>
    <row r="2" spans="1:111" ht="14.25" thickBot="1" x14ac:dyDescent="0.2">
      <c r="B2" s="105"/>
      <c r="C2" s="115" t="s">
        <v>506</v>
      </c>
      <c r="D2" s="116" t="s">
        <v>507</v>
      </c>
      <c r="F2" s="120" t="s">
        <v>515</v>
      </c>
      <c r="G2" s="121">
        <v>1</v>
      </c>
    </row>
    <row r="3" spans="1:111" ht="15" thickTop="1" thickBot="1" x14ac:dyDescent="0.2">
      <c r="B3" s="107" t="s">
        <v>505</v>
      </c>
      <c r="C3" s="109" t="s">
        <v>393</v>
      </c>
      <c r="D3" s="112" t="s">
        <v>511</v>
      </c>
      <c r="F3" s="122" t="s">
        <v>516</v>
      </c>
      <c r="G3" s="123" t="s">
        <v>965</v>
      </c>
      <c r="H3" s="1"/>
    </row>
    <row r="4" spans="1:111" x14ac:dyDescent="0.15">
      <c r="B4" s="108" t="s">
        <v>508</v>
      </c>
      <c r="C4" s="110"/>
      <c r="D4" s="113"/>
    </row>
    <row r="5" spans="1:111" x14ac:dyDescent="0.15">
      <c r="B5" s="108" t="s">
        <v>509</v>
      </c>
      <c r="C5" s="110"/>
      <c r="D5" s="113"/>
    </row>
    <row r="6" spans="1:111" ht="14.25" thickBot="1" x14ac:dyDescent="0.2">
      <c r="A6" s="1"/>
      <c r="B6" s="106" t="s">
        <v>510</v>
      </c>
      <c r="C6" s="111"/>
      <c r="D6" s="114"/>
      <c r="CM6" s="1" t="s">
        <v>408</v>
      </c>
    </row>
    <row r="7" spans="1:111" x14ac:dyDescent="0.15">
      <c r="CE7" s="1356" t="s">
        <v>514</v>
      </c>
      <c r="CF7" s="1357"/>
      <c r="CG7" s="1357"/>
      <c r="CH7" s="1357"/>
      <c r="CI7" s="1357"/>
      <c r="CJ7" s="1357"/>
      <c r="CK7" s="1357"/>
      <c r="CL7" s="1357"/>
      <c r="CM7" s="1356" t="s">
        <v>410</v>
      </c>
      <c r="CN7" s="1357"/>
      <c r="CO7" s="1357"/>
      <c r="CP7" s="1357"/>
      <c r="CQ7" s="1357"/>
      <c r="CR7" s="1357"/>
      <c r="CS7" s="1357"/>
      <c r="CT7" s="1357"/>
      <c r="CU7" s="1357"/>
      <c r="CV7" s="1357"/>
      <c r="CW7" s="1357"/>
      <c r="CX7" s="1357"/>
      <c r="CY7" s="1357"/>
      <c r="CZ7" s="1357"/>
      <c r="DA7" s="1357"/>
      <c r="DB7" s="1357"/>
      <c r="DC7" s="1357"/>
      <c r="DD7" s="1357"/>
    </row>
    <row r="8" spans="1:111" x14ac:dyDescent="0.15">
      <c r="B8" s="287" t="s">
        <v>226</v>
      </c>
      <c r="C8" s="288"/>
      <c r="D8" s="288"/>
      <c r="E8" s="288"/>
      <c r="F8" s="288"/>
      <c r="G8" s="288"/>
      <c r="H8" s="288"/>
      <c r="I8" s="288"/>
      <c r="J8" s="288"/>
      <c r="K8" s="1424" t="s">
        <v>244</v>
      </c>
      <c r="L8" s="1424"/>
      <c r="M8" s="289" t="s">
        <v>227</v>
      </c>
      <c r="N8" s="290"/>
      <c r="O8" s="290"/>
      <c r="P8" s="290"/>
      <c r="Q8" s="1337" t="s">
        <v>228</v>
      </c>
      <c r="R8" s="1337"/>
      <c r="S8" s="1338"/>
      <c r="T8" s="1337"/>
      <c r="U8" s="291" t="s">
        <v>229</v>
      </c>
      <c r="V8" s="292" t="s">
        <v>230</v>
      </c>
      <c r="W8" s="293" t="s">
        <v>231</v>
      </c>
      <c r="X8" s="294"/>
      <c r="Y8" s="294"/>
      <c r="Z8" s="294"/>
      <c r="AA8" s="294"/>
      <c r="AB8" s="294"/>
      <c r="AC8" s="295" t="s">
        <v>232</v>
      </c>
      <c r="AD8" s="295"/>
      <c r="AE8" s="295"/>
      <c r="AF8" s="295"/>
      <c r="AG8" s="296" t="s">
        <v>233</v>
      </c>
      <c r="AH8" s="296"/>
      <c r="AI8" s="296"/>
      <c r="AJ8" s="1339" t="s">
        <v>234</v>
      </c>
      <c r="AK8" s="1340"/>
      <c r="AL8" s="1340"/>
      <c r="AM8" s="1340"/>
      <c r="AN8" s="1340"/>
      <c r="AO8" s="1340"/>
      <c r="AP8" s="1339"/>
      <c r="AQ8" s="1339"/>
      <c r="AR8" s="1339"/>
      <c r="AS8" s="1339"/>
      <c r="AT8" s="1339"/>
      <c r="AU8" s="297"/>
      <c r="AV8" s="297"/>
      <c r="AW8" s="297"/>
      <c r="AX8" s="297"/>
      <c r="AY8" s="297"/>
      <c r="AZ8" s="297"/>
      <c r="BA8" s="297"/>
      <c r="BB8" s="297"/>
      <c r="BC8" s="297"/>
      <c r="BD8" s="1341" t="s">
        <v>235</v>
      </c>
      <c r="BE8" s="1341"/>
      <c r="BF8" s="1341"/>
      <c r="BG8" s="287" t="s">
        <v>236</v>
      </c>
      <c r="BH8" s="287"/>
      <c r="BI8" s="287"/>
      <c r="BJ8" s="287"/>
      <c r="BK8" s="287"/>
      <c r="BL8" s="287"/>
      <c r="BM8" s="287"/>
      <c r="BN8" s="287"/>
      <c r="BO8" s="287"/>
      <c r="BP8" s="287"/>
      <c r="BQ8" s="288"/>
      <c r="BR8" s="287"/>
      <c r="BS8" s="1368" t="s">
        <v>237</v>
      </c>
      <c r="BT8" s="298" t="s">
        <v>238</v>
      </c>
      <c r="BU8" s="298"/>
      <c r="BV8" s="298"/>
      <c r="BW8" s="299"/>
      <c r="BX8" s="299"/>
      <c r="BY8" s="300" t="s">
        <v>239</v>
      </c>
      <c r="BZ8" s="300"/>
      <c r="CA8" s="300"/>
      <c r="CB8" s="300"/>
      <c r="CC8" s="300"/>
      <c r="CD8" s="1368" t="s">
        <v>240</v>
      </c>
      <c r="CE8" s="1371" t="s">
        <v>241</v>
      </c>
      <c r="CF8" s="1371"/>
      <c r="CG8" s="1371"/>
      <c r="CH8" s="1371"/>
      <c r="CI8" s="1371"/>
      <c r="CJ8" s="1371"/>
      <c r="CK8" s="1371"/>
      <c r="CL8" s="1371"/>
      <c r="CM8" s="294" t="s">
        <v>242</v>
      </c>
      <c r="CN8" s="290"/>
      <c r="CO8" s="290"/>
      <c r="CP8" s="290"/>
      <c r="CQ8" s="290"/>
      <c r="CR8" s="290"/>
      <c r="CS8" s="290"/>
      <c r="CT8" s="290"/>
      <c r="CU8" s="290"/>
      <c r="CV8" s="290"/>
      <c r="CW8" s="290"/>
      <c r="CX8" s="290"/>
      <c r="CY8" s="290"/>
      <c r="CZ8" s="290"/>
      <c r="DA8" s="290"/>
      <c r="DB8" s="290"/>
      <c r="DC8" s="1358" t="s">
        <v>243</v>
      </c>
      <c r="DD8" s="1358"/>
    </row>
    <row r="9" spans="1:111" ht="13.5" customHeight="1" x14ac:dyDescent="0.15">
      <c r="B9" s="301"/>
      <c r="C9" s="301"/>
      <c r="D9" s="301"/>
      <c r="E9" s="301"/>
      <c r="F9" s="301"/>
      <c r="G9" s="301"/>
      <c r="H9" s="301"/>
      <c r="I9" s="301"/>
      <c r="J9" s="301"/>
      <c r="K9" s="1413" t="s">
        <v>726</v>
      </c>
      <c r="L9" s="1413" t="s">
        <v>727</v>
      </c>
      <c r="M9" s="1326" t="s">
        <v>245</v>
      </c>
      <c r="N9" s="302"/>
      <c r="O9" s="302"/>
      <c r="P9" s="302"/>
      <c r="Q9" s="1328" t="s">
        <v>246</v>
      </c>
      <c r="R9" s="303"/>
      <c r="S9" s="304"/>
      <c r="T9" s="305" t="s">
        <v>247</v>
      </c>
      <c r="U9" s="1328" t="s">
        <v>248</v>
      </c>
      <c r="V9" s="1331" t="s">
        <v>249</v>
      </c>
      <c r="W9" s="1333" t="s">
        <v>250</v>
      </c>
      <c r="X9" s="306"/>
      <c r="Y9" s="1333" t="s">
        <v>251</v>
      </c>
      <c r="Z9" s="1352" t="s">
        <v>252</v>
      </c>
      <c r="AA9" s="1353"/>
      <c r="AB9" s="1352"/>
      <c r="AC9" s="307"/>
      <c r="AD9" s="308"/>
      <c r="AE9" s="308"/>
      <c r="AF9" s="1391" t="s">
        <v>251</v>
      </c>
      <c r="AG9" s="309"/>
      <c r="AH9" s="1393" t="s">
        <v>251</v>
      </c>
      <c r="AI9" s="310"/>
      <c r="AJ9" s="1351" t="s">
        <v>253</v>
      </c>
      <c r="AK9" s="1351"/>
      <c r="AL9" s="1351"/>
      <c r="AM9" s="1351" t="s">
        <v>254</v>
      </c>
      <c r="AN9" s="1351"/>
      <c r="AO9" s="1351"/>
      <c r="AP9" s="1342" t="s">
        <v>255</v>
      </c>
      <c r="AQ9" s="1342" t="s">
        <v>256</v>
      </c>
      <c r="AR9" s="1342" t="s">
        <v>257</v>
      </c>
      <c r="AS9" s="1342" t="s">
        <v>258</v>
      </c>
      <c r="AT9" s="1342" t="s">
        <v>400</v>
      </c>
      <c r="AU9" s="1342" t="s">
        <v>401</v>
      </c>
      <c r="AV9" s="1344" t="s">
        <v>259</v>
      </c>
      <c r="AW9" s="1344"/>
      <c r="AX9" s="1344"/>
      <c r="AY9" s="1344"/>
      <c r="AZ9" s="1345" t="s">
        <v>260</v>
      </c>
      <c r="BA9" s="1374" t="s">
        <v>261</v>
      </c>
      <c r="BB9" s="1374"/>
      <c r="BC9" s="1374"/>
      <c r="BD9" s="1349" t="s">
        <v>262</v>
      </c>
      <c r="BE9" s="1349" t="s">
        <v>263</v>
      </c>
      <c r="BF9" s="1349" t="s">
        <v>264</v>
      </c>
      <c r="BG9" s="311" t="s">
        <v>265</v>
      </c>
      <c r="BH9" s="311"/>
      <c r="BI9" s="311"/>
      <c r="BJ9" s="1369" t="s">
        <v>266</v>
      </c>
      <c r="BK9" s="1369"/>
      <c r="BL9" s="1369"/>
      <c r="BM9" s="1369"/>
      <c r="BN9" s="1369"/>
      <c r="BO9" s="1369"/>
      <c r="BP9" s="1369"/>
      <c r="BQ9" s="1369"/>
      <c r="BR9" s="1369"/>
      <c r="BS9" s="1330"/>
      <c r="BT9" s="1366" t="s">
        <v>267</v>
      </c>
      <c r="BU9" s="1366" t="s">
        <v>268</v>
      </c>
      <c r="BV9" s="1366" t="s">
        <v>269</v>
      </c>
      <c r="BW9" s="1328" t="s">
        <v>270</v>
      </c>
      <c r="BX9" s="1328" t="s">
        <v>271</v>
      </c>
      <c r="BY9" s="1390" t="s">
        <v>272</v>
      </c>
      <c r="BZ9" s="1390"/>
      <c r="CA9" s="312" t="s">
        <v>909</v>
      </c>
      <c r="CB9" s="312"/>
      <c r="CC9" s="313"/>
      <c r="CD9" s="1329"/>
      <c r="CE9" s="1370" t="s">
        <v>273</v>
      </c>
      <c r="CF9" s="1370"/>
      <c r="CG9" s="1370"/>
      <c r="CH9" s="1370" t="s">
        <v>274</v>
      </c>
      <c r="CI9" s="1370"/>
      <c r="CJ9" s="314" t="s">
        <v>275</v>
      </c>
      <c r="CK9" s="314" t="s">
        <v>276</v>
      </c>
      <c r="CL9" s="314" t="s">
        <v>271</v>
      </c>
      <c r="CM9" s="1363" t="s">
        <v>430</v>
      </c>
      <c r="CN9" s="302" t="s">
        <v>277</v>
      </c>
      <c r="CO9" s="302" t="s">
        <v>278</v>
      </c>
      <c r="CP9" s="302" t="s">
        <v>279</v>
      </c>
      <c r="CQ9" s="1361" t="s">
        <v>409</v>
      </c>
      <c r="CR9" s="1352" t="s">
        <v>280</v>
      </c>
      <c r="CS9" s="1353"/>
      <c r="CT9" s="1353"/>
      <c r="CU9" s="1353"/>
      <c r="CV9" s="1375" t="s">
        <v>977</v>
      </c>
      <c r="CW9" s="1376"/>
      <c r="CX9" s="1377"/>
      <c r="CY9" s="315" t="s">
        <v>283</v>
      </c>
      <c r="CZ9" s="315"/>
      <c r="DA9" s="315"/>
      <c r="DB9" s="1359" t="s">
        <v>284</v>
      </c>
      <c r="DC9" s="316" t="s">
        <v>285</v>
      </c>
      <c r="DD9" s="316" t="s">
        <v>286</v>
      </c>
    </row>
    <row r="10" spans="1:111" x14ac:dyDescent="0.15">
      <c r="B10" s="301"/>
      <c r="C10" s="301"/>
      <c r="D10" s="301"/>
      <c r="E10" s="301"/>
      <c r="F10" s="301"/>
      <c r="G10" s="301"/>
      <c r="H10" s="301"/>
      <c r="I10" s="301"/>
      <c r="J10" s="301"/>
      <c r="K10" s="1414"/>
      <c r="L10" s="1414"/>
      <c r="M10" s="1327"/>
      <c r="N10" s="317" t="s">
        <v>411</v>
      </c>
      <c r="O10" s="318" t="s">
        <v>411</v>
      </c>
      <c r="P10" s="318" t="s">
        <v>411</v>
      </c>
      <c r="Q10" s="1329"/>
      <c r="R10" s="319"/>
      <c r="S10" s="320"/>
      <c r="T10" s="1335" t="s">
        <v>287</v>
      </c>
      <c r="U10" s="1330"/>
      <c r="V10" s="1332"/>
      <c r="W10" s="1334"/>
      <c r="X10" s="302"/>
      <c r="Y10" s="1350"/>
      <c r="Z10" s="302"/>
      <c r="AA10" s="302" t="s">
        <v>288</v>
      </c>
      <c r="AB10" s="302" t="s">
        <v>288</v>
      </c>
      <c r="AC10" s="321"/>
      <c r="AD10" s="322"/>
      <c r="AE10" s="322"/>
      <c r="AF10" s="1392"/>
      <c r="AG10" s="323"/>
      <c r="AH10" s="1394"/>
      <c r="AI10" s="324"/>
      <c r="AJ10" s="1354" t="s">
        <v>289</v>
      </c>
      <c r="AK10" s="1347" t="s">
        <v>290</v>
      </c>
      <c r="AL10" s="1347" t="s">
        <v>291</v>
      </c>
      <c r="AM10" s="1354" t="s">
        <v>292</v>
      </c>
      <c r="AN10" s="1347" t="s">
        <v>290</v>
      </c>
      <c r="AO10" s="1347" t="s">
        <v>291</v>
      </c>
      <c r="AP10" s="1343"/>
      <c r="AQ10" s="1395"/>
      <c r="AR10" s="1395"/>
      <c r="AS10" s="1343"/>
      <c r="AT10" s="1343"/>
      <c r="AU10" s="1343"/>
      <c r="AV10" s="1347" t="s">
        <v>293</v>
      </c>
      <c r="AW10" s="1347" t="s">
        <v>294</v>
      </c>
      <c r="AX10" s="1347" t="s">
        <v>295</v>
      </c>
      <c r="AY10" s="1347" t="s">
        <v>296</v>
      </c>
      <c r="AZ10" s="1346"/>
      <c r="BA10" s="1349" t="s">
        <v>297</v>
      </c>
      <c r="BB10" s="1349" t="s">
        <v>298</v>
      </c>
      <c r="BC10" s="1349" t="s">
        <v>299</v>
      </c>
      <c r="BD10" s="1346"/>
      <c r="BE10" s="1346"/>
      <c r="BF10" s="1346"/>
      <c r="BG10" s="325" t="s">
        <v>300</v>
      </c>
      <c r="BH10" s="325"/>
      <c r="BI10" s="325"/>
      <c r="BJ10" s="326" t="s">
        <v>301</v>
      </c>
      <c r="BK10" s="326"/>
      <c r="BL10" s="326"/>
      <c r="BM10" s="326"/>
      <c r="BN10" s="326"/>
      <c r="BO10" s="327" t="s">
        <v>302</v>
      </c>
      <c r="BP10" s="327" t="s">
        <v>303</v>
      </c>
      <c r="BQ10" s="328"/>
      <c r="BR10" s="328"/>
      <c r="BS10" s="1330"/>
      <c r="BT10" s="1367"/>
      <c r="BU10" s="1367"/>
      <c r="BV10" s="1367"/>
      <c r="BW10" s="1330"/>
      <c r="BX10" s="1330"/>
      <c r="BY10" s="329" t="s">
        <v>304</v>
      </c>
      <c r="BZ10" s="329"/>
      <c r="CA10" s="329" t="s">
        <v>304</v>
      </c>
      <c r="CB10" s="329"/>
      <c r="CC10" s="1372" t="s">
        <v>305</v>
      </c>
      <c r="CD10" s="1329"/>
      <c r="CE10" s="314" t="s">
        <v>306</v>
      </c>
      <c r="CF10" s="314" t="s">
        <v>307</v>
      </c>
      <c r="CG10" s="314" t="s">
        <v>308</v>
      </c>
      <c r="CH10" s="314"/>
      <c r="CI10" s="314" t="s">
        <v>309</v>
      </c>
      <c r="CJ10" s="330"/>
      <c r="CK10" s="330"/>
      <c r="CL10" s="330"/>
      <c r="CM10" s="1364"/>
      <c r="CN10" s="302" t="s">
        <v>310</v>
      </c>
      <c r="CO10" s="302" t="s">
        <v>311</v>
      </c>
      <c r="CP10" s="302" t="s">
        <v>311</v>
      </c>
      <c r="CQ10" s="1362"/>
      <c r="CR10" s="302"/>
      <c r="CS10" s="302"/>
      <c r="CT10" s="302"/>
      <c r="CU10" s="302"/>
      <c r="CV10" s="302"/>
      <c r="CW10" s="752"/>
      <c r="CX10" s="752"/>
      <c r="CY10" s="331" t="s">
        <v>312</v>
      </c>
      <c r="CZ10" s="331"/>
      <c r="DA10" s="331"/>
      <c r="DB10" s="1360"/>
      <c r="DC10" s="316" t="s">
        <v>313</v>
      </c>
      <c r="DD10" s="316" t="s">
        <v>314</v>
      </c>
    </row>
    <row r="11" spans="1:111" x14ac:dyDescent="0.15">
      <c r="B11" s="301" t="s">
        <v>315</v>
      </c>
      <c r="C11" s="301" t="s">
        <v>316</v>
      </c>
      <c r="D11" s="301" t="s">
        <v>317</v>
      </c>
      <c r="E11" s="301" t="s">
        <v>318</v>
      </c>
      <c r="F11" s="301" t="s">
        <v>317</v>
      </c>
      <c r="G11" s="301" t="s">
        <v>319</v>
      </c>
      <c r="H11" s="301" t="s">
        <v>317</v>
      </c>
      <c r="I11" s="301" t="s">
        <v>320</v>
      </c>
      <c r="J11" s="301" t="s">
        <v>317</v>
      </c>
      <c r="K11" s="1414"/>
      <c r="L11" s="1414"/>
      <c r="M11" s="1327"/>
      <c r="N11" s="302" t="s">
        <v>321</v>
      </c>
      <c r="O11" s="302" t="s">
        <v>322</v>
      </c>
      <c r="P11" s="302" t="s">
        <v>323</v>
      </c>
      <c r="Q11" s="1329"/>
      <c r="R11" s="319" t="s">
        <v>324</v>
      </c>
      <c r="S11" s="332" t="s">
        <v>325</v>
      </c>
      <c r="T11" s="1336"/>
      <c r="U11" s="1330"/>
      <c r="V11" s="1332"/>
      <c r="W11" s="1334"/>
      <c r="X11" s="302" t="s">
        <v>327</v>
      </c>
      <c r="Y11" s="1350"/>
      <c r="Z11" s="302" t="s">
        <v>328</v>
      </c>
      <c r="AA11" s="302" t="s">
        <v>329</v>
      </c>
      <c r="AB11" s="302" t="s">
        <v>329</v>
      </c>
      <c r="AC11" s="322" t="s">
        <v>330</v>
      </c>
      <c r="AD11" s="322" t="s">
        <v>331</v>
      </c>
      <c r="AE11" s="322" t="s">
        <v>332</v>
      </c>
      <c r="AF11" s="1392"/>
      <c r="AG11" s="324" t="s">
        <v>333</v>
      </c>
      <c r="AH11" s="1394"/>
      <c r="AI11" s="324" t="s">
        <v>334</v>
      </c>
      <c r="AJ11" s="1355"/>
      <c r="AK11" s="1348"/>
      <c r="AL11" s="1348"/>
      <c r="AM11" s="1355"/>
      <c r="AN11" s="1348"/>
      <c r="AO11" s="1348"/>
      <c r="AP11" s="1343"/>
      <c r="AQ11" s="1395"/>
      <c r="AR11" s="1395"/>
      <c r="AS11" s="1343"/>
      <c r="AT11" s="1343"/>
      <c r="AU11" s="1343"/>
      <c r="AV11" s="1348"/>
      <c r="AW11" s="1348"/>
      <c r="AX11" s="1348"/>
      <c r="AY11" s="1348"/>
      <c r="AZ11" s="1346"/>
      <c r="BA11" s="1346"/>
      <c r="BB11" s="1346"/>
      <c r="BC11" s="1346"/>
      <c r="BD11" s="333" t="s">
        <v>335</v>
      </c>
      <c r="BE11" s="1346"/>
      <c r="BF11" s="1346"/>
      <c r="BG11" s="301" t="s">
        <v>336</v>
      </c>
      <c r="BH11" s="301" t="s">
        <v>337</v>
      </c>
      <c r="BI11" s="301" t="s">
        <v>338</v>
      </c>
      <c r="BJ11" s="301" t="s">
        <v>339</v>
      </c>
      <c r="BK11" s="301" t="s">
        <v>340</v>
      </c>
      <c r="BL11" s="301" t="s">
        <v>341</v>
      </c>
      <c r="BM11" s="301" t="s">
        <v>342</v>
      </c>
      <c r="BN11" s="301" t="s">
        <v>342</v>
      </c>
      <c r="BO11" s="301" t="s">
        <v>343</v>
      </c>
      <c r="BP11" s="301" t="s">
        <v>344</v>
      </c>
      <c r="BQ11" s="334" t="s">
        <v>345</v>
      </c>
      <c r="BR11" s="334" t="s">
        <v>346</v>
      </c>
      <c r="BS11" s="1330"/>
      <c r="BT11" s="1367"/>
      <c r="BU11" s="1367"/>
      <c r="BV11" s="1367"/>
      <c r="BW11" s="1330"/>
      <c r="BX11" s="1330"/>
      <c r="BY11" s="329" t="s">
        <v>347</v>
      </c>
      <c r="BZ11" s="329" t="s">
        <v>348</v>
      </c>
      <c r="CA11" s="329" t="s">
        <v>347</v>
      </c>
      <c r="CB11" s="329" t="s">
        <v>348</v>
      </c>
      <c r="CC11" s="1373"/>
      <c r="CD11" s="1329"/>
      <c r="CE11" s="335"/>
      <c r="CF11" s="335"/>
      <c r="CG11" s="335"/>
      <c r="CH11" s="335"/>
      <c r="CI11" s="335"/>
      <c r="CJ11" s="335"/>
      <c r="CK11" s="335"/>
      <c r="CL11" s="335"/>
      <c r="CM11" s="1364"/>
      <c r="CN11" s="302" t="s">
        <v>349</v>
      </c>
      <c r="CO11" s="302" t="s">
        <v>349</v>
      </c>
      <c r="CP11" s="302" t="s">
        <v>349</v>
      </c>
      <c r="CQ11" s="1362"/>
      <c r="CR11" s="302" t="s">
        <v>341</v>
      </c>
      <c r="CS11" s="302" t="s">
        <v>350</v>
      </c>
      <c r="CT11" s="302" t="s">
        <v>351</v>
      </c>
      <c r="CU11" s="302" t="s">
        <v>352</v>
      </c>
      <c r="CV11" s="302"/>
      <c r="CW11" s="752"/>
      <c r="CX11" s="752"/>
      <c r="CY11" s="302"/>
      <c r="CZ11" s="302"/>
      <c r="DA11" s="302"/>
      <c r="DB11" s="1360"/>
      <c r="DC11" s="316" t="s">
        <v>353</v>
      </c>
      <c r="DD11" s="316" t="s">
        <v>354</v>
      </c>
    </row>
    <row r="12" spans="1:111" ht="24" x14ac:dyDescent="0.15">
      <c r="B12" s="741" t="s">
        <v>968</v>
      </c>
      <c r="C12" s="741" t="s">
        <v>969</v>
      </c>
      <c r="D12" s="741" t="s">
        <v>970</v>
      </c>
      <c r="E12" s="741" t="s">
        <v>971</v>
      </c>
      <c r="F12" s="741" t="s">
        <v>972</v>
      </c>
      <c r="G12" s="301"/>
      <c r="H12" s="301"/>
      <c r="I12" s="301"/>
      <c r="J12" s="301"/>
      <c r="K12" s="1415"/>
      <c r="L12" s="1415"/>
      <c r="M12" s="1327"/>
      <c r="N12" s="302"/>
      <c r="O12" s="302"/>
      <c r="P12" s="302"/>
      <c r="Q12" s="1329"/>
      <c r="R12" s="319"/>
      <c r="S12" s="332"/>
      <c r="T12" s="1336"/>
      <c r="U12" s="1330"/>
      <c r="V12" s="1332"/>
      <c r="W12" s="1334"/>
      <c r="X12" s="302"/>
      <c r="Y12" s="1350"/>
      <c r="Z12" s="302" t="s">
        <v>355</v>
      </c>
      <c r="AA12" s="302" t="s">
        <v>356</v>
      </c>
      <c r="AB12" s="302" t="s">
        <v>326</v>
      </c>
      <c r="AC12" s="321"/>
      <c r="AD12" s="322"/>
      <c r="AE12" s="322"/>
      <c r="AF12" s="1392"/>
      <c r="AG12" s="323"/>
      <c r="AH12" s="1394"/>
      <c r="AI12" s="324" t="s">
        <v>357</v>
      </c>
      <c r="AJ12" s="1355"/>
      <c r="AK12" s="336" t="s">
        <v>358</v>
      </c>
      <c r="AL12" s="336" t="s">
        <v>359</v>
      </c>
      <c r="AM12" s="1355"/>
      <c r="AN12" s="336" t="s">
        <v>358</v>
      </c>
      <c r="AO12" s="336" t="s">
        <v>359</v>
      </c>
      <c r="AP12" s="1343"/>
      <c r="AQ12" s="1395"/>
      <c r="AR12" s="1395"/>
      <c r="AS12" s="1343"/>
      <c r="AT12" s="1343"/>
      <c r="AU12" s="1343"/>
      <c r="AV12" s="336" t="s">
        <v>360</v>
      </c>
      <c r="AW12" s="336" t="s">
        <v>360</v>
      </c>
      <c r="AX12" s="336" t="s">
        <v>360</v>
      </c>
      <c r="AY12" s="336" t="s">
        <v>361</v>
      </c>
      <c r="AZ12" s="336" t="s">
        <v>362</v>
      </c>
      <c r="BA12" s="336" t="s">
        <v>361</v>
      </c>
      <c r="BB12" s="337" t="s">
        <v>361</v>
      </c>
      <c r="BC12" s="336" t="s">
        <v>363</v>
      </c>
      <c r="BD12" s="337" t="s">
        <v>364</v>
      </c>
      <c r="BE12" s="336" t="s">
        <v>365</v>
      </c>
      <c r="BF12" s="336" t="s">
        <v>366</v>
      </c>
      <c r="BG12" s="301" t="s">
        <v>367</v>
      </c>
      <c r="BH12" s="301" t="s">
        <v>368</v>
      </c>
      <c r="BI12" s="301" t="s">
        <v>369</v>
      </c>
      <c r="BJ12" s="301" t="s">
        <v>370</v>
      </c>
      <c r="BK12" s="301" t="s">
        <v>370</v>
      </c>
      <c r="BL12" s="301" t="s">
        <v>371</v>
      </c>
      <c r="BM12" s="301" t="s">
        <v>372</v>
      </c>
      <c r="BN12" s="301" t="s">
        <v>373</v>
      </c>
      <c r="BO12" s="301" t="s">
        <v>374</v>
      </c>
      <c r="BP12" s="301" t="s">
        <v>375</v>
      </c>
      <c r="BQ12" s="338"/>
      <c r="BR12" s="338"/>
      <c r="BS12" s="1330"/>
      <c r="BT12" s="1367"/>
      <c r="BU12" s="1367"/>
      <c r="BV12" s="1367"/>
      <c r="BW12" s="1330"/>
      <c r="BX12" s="1330"/>
      <c r="BY12" s="329" t="s">
        <v>376</v>
      </c>
      <c r="BZ12" s="329" t="s">
        <v>376</v>
      </c>
      <c r="CA12" s="329" t="s">
        <v>376</v>
      </c>
      <c r="CB12" s="329" t="s">
        <v>376</v>
      </c>
      <c r="CC12" s="1373"/>
      <c r="CD12" s="1329"/>
      <c r="CE12" s="339"/>
      <c r="CF12" s="339"/>
      <c r="CG12" s="339"/>
      <c r="CH12" s="339"/>
      <c r="CI12" s="339"/>
      <c r="CJ12" s="339"/>
      <c r="CK12" s="339"/>
      <c r="CL12" s="339"/>
      <c r="CM12" s="1365"/>
      <c r="CN12" s="302"/>
      <c r="CO12" s="302"/>
      <c r="CP12" s="302"/>
      <c r="CQ12" s="1362"/>
      <c r="CR12" s="302" t="s">
        <v>377</v>
      </c>
      <c r="CS12" s="302" t="s">
        <v>377</v>
      </c>
      <c r="CT12" s="302" t="s">
        <v>378</v>
      </c>
      <c r="CU12" s="302" t="s">
        <v>379</v>
      </c>
      <c r="CV12" s="800" t="s">
        <v>1002</v>
      </c>
      <c r="CW12" s="801" t="s">
        <v>282</v>
      </c>
      <c r="CX12" s="801" t="s">
        <v>281</v>
      </c>
      <c r="CY12" s="302" t="s">
        <v>380</v>
      </c>
      <c r="CZ12" s="302" t="s">
        <v>349</v>
      </c>
      <c r="DA12" s="302" t="s">
        <v>381</v>
      </c>
      <c r="DB12" s="1360"/>
      <c r="DC12" s="316" t="s">
        <v>382</v>
      </c>
      <c r="DD12" s="316" t="s">
        <v>383</v>
      </c>
    </row>
    <row r="13" spans="1:111" x14ac:dyDescent="0.15">
      <c r="B13" s="327"/>
      <c r="C13" s="327"/>
      <c r="D13" s="327"/>
      <c r="E13" s="327"/>
      <c r="F13" s="327"/>
      <c r="G13" s="327"/>
      <c r="H13" s="327"/>
      <c r="I13" s="327"/>
      <c r="J13" s="327"/>
      <c r="K13" s="718"/>
      <c r="L13" s="718"/>
      <c r="M13" s="340"/>
      <c r="N13" s="341" t="s">
        <v>392</v>
      </c>
      <c r="O13" s="342" t="s">
        <v>412</v>
      </c>
      <c r="P13" s="342" t="s">
        <v>513</v>
      </c>
      <c r="Q13" s="343"/>
      <c r="R13" s="344"/>
      <c r="S13" s="305"/>
      <c r="T13" s="345"/>
      <c r="U13" s="346"/>
      <c r="V13" s="347"/>
      <c r="W13" s="348"/>
      <c r="X13" s="349"/>
      <c r="Y13" s="306"/>
      <c r="Z13" s="349"/>
      <c r="AA13" s="349"/>
      <c r="AB13" s="349"/>
      <c r="AC13" s="350"/>
      <c r="AD13" s="351"/>
      <c r="AE13" s="351"/>
      <c r="AF13" s="308"/>
      <c r="AG13" s="352"/>
      <c r="AH13" s="310"/>
      <c r="AI13" s="353"/>
      <c r="AJ13" s="354"/>
      <c r="AK13" s="355"/>
      <c r="AL13" s="355"/>
      <c r="AM13" s="354"/>
      <c r="AN13" s="355"/>
      <c r="AO13" s="355"/>
      <c r="AP13" s="356"/>
      <c r="AQ13" s="357"/>
      <c r="AR13" s="357"/>
      <c r="AS13" s="356"/>
      <c r="AT13" s="356"/>
      <c r="AU13" s="356"/>
      <c r="AV13" s="355"/>
      <c r="AW13" s="355"/>
      <c r="AX13" s="355"/>
      <c r="AY13" s="355"/>
      <c r="AZ13" s="355"/>
      <c r="BA13" s="355"/>
      <c r="BB13" s="358"/>
      <c r="BC13" s="355"/>
      <c r="BD13" s="358"/>
      <c r="BE13" s="355"/>
      <c r="BF13" s="355"/>
      <c r="BG13" s="327"/>
      <c r="BH13" s="327"/>
      <c r="BI13" s="327"/>
      <c r="BJ13" s="327"/>
      <c r="BK13" s="327"/>
      <c r="BL13" s="327"/>
      <c r="BM13" s="327"/>
      <c r="BN13" s="327"/>
      <c r="BO13" s="327"/>
      <c r="BP13" s="327"/>
      <c r="BQ13" s="328"/>
      <c r="BR13" s="328"/>
      <c r="BS13" s="346"/>
      <c r="BT13" s="359"/>
      <c r="BU13" s="359"/>
      <c r="BV13" s="359"/>
      <c r="BW13" s="346"/>
      <c r="BX13" s="346"/>
      <c r="BY13" s="360"/>
      <c r="BZ13" s="360"/>
      <c r="CA13" s="360"/>
      <c r="CB13" s="360"/>
      <c r="CC13" s="361"/>
      <c r="CD13" s="343"/>
      <c r="CE13" s="339"/>
      <c r="CF13" s="339"/>
      <c r="CG13" s="339"/>
      <c r="CH13" s="339"/>
      <c r="CI13" s="339"/>
      <c r="CJ13" s="339"/>
      <c r="CK13" s="339"/>
      <c r="CL13" s="339"/>
      <c r="CM13" s="349"/>
      <c r="CN13" s="349"/>
      <c r="CO13" s="349"/>
      <c r="CP13" s="349"/>
      <c r="CQ13" s="362"/>
      <c r="CR13" s="349"/>
      <c r="CS13" s="349"/>
      <c r="CT13" s="349"/>
      <c r="CU13" s="349"/>
      <c r="CV13" s="349"/>
      <c r="CW13" s="363"/>
      <c r="CX13" s="363"/>
      <c r="CY13" s="349"/>
      <c r="CZ13" s="349"/>
      <c r="DA13" s="349"/>
      <c r="DB13" s="363"/>
      <c r="DC13" s="364"/>
      <c r="DD13" s="364"/>
    </row>
    <row r="14" spans="1:111" s="27" customFormat="1" ht="23.25" customHeight="1" x14ac:dyDescent="0.15">
      <c r="A14" s="31"/>
      <c r="B14" s="365" t="s">
        <v>929</v>
      </c>
      <c r="C14" s="365" t="s">
        <v>388</v>
      </c>
      <c r="D14" s="365" t="s">
        <v>914</v>
      </c>
      <c r="E14" s="365" t="s">
        <v>389</v>
      </c>
      <c r="F14" s="365" t="s">
        <v>390</v>
      </c>
      <c r="G14" s="365" t="s">
        <v>391</v>
      </c>
      <c r="H14" s="365" t="s">
        <v>392</v>
      </c>
      <c r="I14" s="365" t="s">
        <v>393</v>
      </c>
      <c r="J14" s="365" t="s">
        <v>394</v>
      </c>
      <c r="K14" s="719">
        <v>35.683247999999999</v>
      </c>
      <c r="L14" s="719">
        <v>139.75373300000001</v>
      </c>
      <c r="M14" s="366" t="s">
        <v>395</v>
      </c>
      <c r="N14" s="366" t="s">
        <v>391</v>
      </c>
      <c r="O14" s="366" t="s">
        <v>396</v>
      </c>
      <c r="P14" s="366" t="s">
        <v>512</v>
      </c>
      <c r="Q14" s="367" t="s">
        <v>384</v>
      </c>
      <c r="R14" s="368">
        <v>44562</v>
      </c>
      <c r="S14" s="369">
        <v>0.625</v>
      </c>
      <c r="T14" s="369" t="s">
        <v>397</v>
      </c>
      <c r="U14" s="367" t="s">
        <v>732</v>
      </c>
      <c r="V14" s="370" t="s">
        <v>581</v>
      </c>
      <c r="W14" s="366" t="s">
        <v>733</v>
      </c>
      <c r="X14" s="366" t="s">
        <v>391</v>
      </c>
      <c r="Y14" s="366">
        <v>0.2</v>
      </c>
      <c r="Z14" s="366">
        <v>10</v>
      </c>
      <c r="AA14" s="366">
        <v>10</v>
      </c>
      <c r="AB14" s="366">
        <v>2</v>
      </c>
      <c r="AC14" s="371" t="s">
        <v>391</v>
      </c>
      <c r="AD14" s="371">
        <v>7</v>
      </c>
      <c r="AE14" s="371" t="s">
        <v>391</v>
      </c>
      <c r="AF14" s="371">
        <v>0.1</v>
      </c>
      <c r="AG14" s="372" t="s">
        <v>391</v>
      </c>
      <c r="AH14" s="372">
        <v>0.1</v>
      </c>
      <c r="AI14" s="372">
        <v>15</v>
      </c>
      <c r="AJ14" s="373">
        <v>200</v>
      </c>
      <c r="AK14" s="373" t="s">
        <v>398</v>
      </c>
      <c r="AL14" s="374" t="s">
        <v>399</v>
      </c>
      <c r="AM14" s="373">
        <v>200</v>
      </c>
      <c r="AN14" s="373" t="s">
        <v>398</v>
      </c>
      <c r="AO14" s="375" t="s">
        <v>399</v>
      </c>
      <c r="AP14" s="367">
        <v>100</v>
      </c>
      <c r="AQ14" s="367" t="s">
        <v>414</v>
      </c>
      <c r="AR14" s="376">
        <v>10</v>
      </c>
      <c r="AS14" s="376">
        <v>20</v>
      </c>
      <c r="AT14" s="377">
        <v>10</v>
      </c>
      <c r="AU14" s="377">
        <v>2</v>
      </c>
      <c r="AV14" s="373">
        <v>5</v>
      </c>
      <c r="AW14" s="373">
        <v>5</v>
      </c>
      <c r="AX14" s="373">
        <v>5</v>
      </c>
      <c r="AY14" s="373" t="s">
        <v>398</v>
      </c>
      <c r="AZ14" s="373" t="s">
        <v>402</v>
      </c>
      <c r="BA14" s="373" t="s">
        <v>398</v>
      </c>
      <c r="BB14" s="373" t="s">
        <v>398</v>
      </c>
      <c r="BC14" s="373" t="s">
        <v>403</v>
      </c>
      <c r="BD14" s="373" t="s">
        <v>404</v>
      </c>
      <c r="BE14" s="378">
        <v>500</v>
      </c>
      <c r="BF14" s="379">
        <v>10</v>
      </c>
      <c r="BG14" s="365">
        <v>2</v>
      </c>
      <c r="BH14" s="365">
        <v>1</v>
      </c>
      <c r="BI14" s="365">
        <v>1</v>
      </c>
      <c r="BJ14" s="365">
        <v>10</v>
      </c>
      <c r="BK14" s="365">
        <v>1</v>
      </c>
      <c r="BL14" s="365">
        <v>1</v>
      </c>
      <c r="BM14" s="365">
        <v>1</v>
      </c>
      <c r="BN14" s="365">
        <v>1</v>
      </c>
      <c r="BO14" s="365">
        <v>15</v>
      </c>
      <c r="BP14" s="365">
        <v>400</v>
      </c>
      <c r="BQ14" s="365" t="s">
        <v>405</v>
      </c>
      <c r="BR14" s="365" t="s">
        <v>406</v>
      </c>
      <c r="BS14" s="367" t="s">
        <v>398</v>
      </c>
      <c r="BT14" s="367">
        <v>2</v>
      </c>
      <c r="BU14" s="367">
        <v>30</v>
      </c>
      <c r="BV14" s="367">
        <v>50</v>
      </c>
      <c r="BW14" s="367" t="s">
        <v>428</v>
      </c>
      <c r="BX14" s="367" t="s">
        <v>407</v>
      </c>
      <c r="BY14" s="380">
        <v>10</v>
      </c>
      <c r="BZ14" s="380">
        <v>24</v>
      </c>
      <c r="CA14" s="380">
        <v>10</v>
      </c>
      <c r="CB14" s="380">
        <v>24</v>
      </c>
      <c r="CC14" s="381" t="s">
        <v>474</v>
      </c>
      <c r="CD14" s="382" t="s">
        <v>734</v>
      </c>
      <c r="CE14" s="383">
        <v>1</v>
      </c>
      <c r="CF14" s="383"/>
      <c r="CG14" s="383"/>
      <c r="CH14" s="383"/>
      <c r="CI14" s="383"/>
      <c r="CJ14" s="383"/>
      <c r="CK14" s="383"/>
      <c r="CL14" s="383"/>
      <c r="CM14" s="366"/>
      <c r="CN14" s="366"/>
      <c r="CO14" s="366"/>
      <c r="CP14" s="366" t="s">
        <v>385</v>
      </c>
      <c r="CQ14" s="366" t="s">
        <v>385</v>
      </c>
      <c r="CR14" s="366"/>
      <c r="CS14" s="366"/>
      <c r="CT14" s="366" t="s">
        <v>385</v>
      </c>
      <c r="CU14" s="366"/>
      <c r="CV14" s="366" t="s">
        <v>998</v>
      </c>
      <c r="CW14" s="366" t="s">
        <v>1004</v>
      </c>
      <c r="CX14" s="366" t="s">
        <v>1008</v>
      </c>
      <c r="CY14" s="366"/>
      <c r="CZ14" s="366"/>
      <c r="DA14" s="366"/>
      <c r="DB14" s="366" t="s">
        <v>408</v>
      </c>
      <c r="DC14" s="384" t="s">
        <v>408</v>
      </c>
      <c r="DD14" s="384" t="s">
        <v>408</v>
      </c>
    </row>
    <row r="15" spans="1:111" ht="14.25" thickBot="1" x14ac:dyDescent="0.2">
      <c r="U15" s="32" t="s">
        <v>439</v>
      </c>
      <c r="V15" s="32" t="s">
        <v>439</v>
      </c>
      <c r="W15" s="1378" t="s">
        <v>662</v>
      </c>
      <c r="X15" s="1379"/>
      <c r="Y15" s="1379"/>
      <c r="Z15" s="1379"/>
      <c r="AA15" s="1379"/>
      <c r="AB15" s="1379"/>
      <c r="AG15" s="281"/>
      <c r="AH15" s="282"/>
      <c r="AI15" s="286" t="s">
        <v>660</v>
      </c>
      <c r="BD15" s="32" t="s">
        <v>439</v>
      </c>
      <c r="BG15" s="1378" t="s">
        <v>439</v>
      </c>
      <c r="BH15" s="1379"/>
      <c r="BI15" s="1379"/>
      <c r="BJ15" s="1409" t="s">
        <v>439</v>
      </c>
      <c r="BK15" s="1409"/>
      <c r="BL15" s="1409"/>
      <c r="BM15" s="1409"/>
      <c r="BN15" s="1409"/>
      <c r="BO15" s="1378" t="s">
        <v>439</v>
      </c>
      <c r="BP15" s="1379"/>
      <c r="BQ15" s="1379"/>
      <c r="BR15" s="1379"/>
      <c r="BY15" s="1378" t="s">
        <v>439</v>
      </c>
      <c r="BZ15" s="1379"/>
      <c r="CA15" s="1379"/>
      <c r="CB15" s="1379"/>
      <c r="CC15" s="1379"/>
      <c r="CE15" s="281" t="s">
        <v>439</v>
      </c>
      <c r="CF15" s="282"/>
      <c r="CG15" s="282"/>
      <c r="CQ15" s="32" t="s">
        <v>439</v>
      </c>
      <c r="CV15" s="792" t="s">
        <v>439</v>
      </c>
      <c r="CW15" s="742" t="s">
        <v>439</v>
      </c>
      <c r="CX15" s="742" t="s">
        <v>439</v>
      </c>
    </row>
    <row r="16" spans="1:111" ht="14.25" customHeight="1" thickBot="1" x14ac:dyDescent="0.2">
      <c r="A16" s="32" t="s">
        <v>433</v>
      </c>
      <c r="B16" s="1421" t="s">
        <v>498</v>
      </c>
      <c r="C16" s="1422"/>
      <c r="D16" s="1422"/>
      <c r="E16" s="1422"/>
      <c r="F16" s="1422"/>
      <c r="G16" s="1422"/>
      <c r="H16" s="1422"/>
      <c r="I16" s="102"/>
      <c r="U16" s="33" t="s">
        <v>441</v>
      </c>
      <c r="V16" s="38" t="s">
        <v>413</v>
      </c>
      <c r="W16" s="1388" t="s">
        <v>450</v>
      </c>
      <c r="X16" s="1389"/>
      <c r="Y16" s="49" t="s">
        <v>445</v>
      </c>
      <c r="Z16" s="50" t="s">
        <v>446</v>
      </c>
      <c r="AA16" s="50" t="s">
        <v>447</v>
      </c>
      <c r="AB16" s="51" t="s">
        <v>448</v>
      </c>
      <c r="AG16" s="32"/>
      <c r="AH16" s="55" t="s">
        <v>445</v>
      </c>
      <c r="AI16" s="55" t="s">
        <v>966</v>
      </c>
      <c r="BD16" s="63" t="s">
        <v>456</v>
      </c>
      <c r="BG16" s="1400" t="s">
        <v>452</v>
      </c>
      <c r="BH16" s="1401"/>
      <c r="BI16" s="1402"/>
      <c r="BJ16" s="1410" t="s">
        <v>973</v>
      </c>
      <c r="BK16" s="1411"/>
      <c r="BL16" s="1411"/>
      <c r="BM16" s="1411"/>
      <c r="BN16" s="1412"/>
      <c r="BO16" s="1403" t="s">
        <v>458</v>
      </c>
      <c r="BP16" s="1404"/>
      <c r="BQ16" s="1407" t="s">
        <v>459</v>
      </c>
      <c r="BR16" s="1408"/>
      <c r="BY16" s="71" t="s">
        <v>467</v>
      </c>
      <c r="BZ16" s="72" t="s">
        <v>477</v>
      </c>
      <c r="CD16" s="80" t="s">
        <v>486</v>
      </c>
      <c r="CE16" s="81" t="s">
        <v>484</v>
      </c>
      <c r="CQ16" s="88" t="s">
        <v>491</v>
      </c>
      <c r="CV16" s="792" t="s">
        <v>439</v>
      </c>
      <c r="CW16" s="753" t="s">
        <v>1005</v>
      </c>
      <c r="CX16" s="754" t="s">
        <v>978</v>
      </c>
      <c r="CY16" s="755"/>
      <c r="CZ16" s="755"/>
      <c r="DA16" s="755"/>
      <c r="DB16" s="755"/>
      <c r="DC16" s="755"/>
      <c r="DD16" s="755"/>
      <c r="DE16" s="755"/>
      <c r="DF16" s="755"/>
      <c r="DG16" s="756"/>
    </row>
    <row r="17" spans="2:111" ht="14.25" customHeight="1" thickTop="1" thickBot="1" x14ac:dyDescent="0.2">
      <c r="B17" s="1430" t="s">
        <v>499</v>
      </c>
      <c r="C17" s="1431"/>
      <c r="D17" s="1431"/>
      <c r="E17" s="96" t="s">
        <v>446</v>
      </c>
      <c r="F17" s="96" t="s">
        <v>500</v>
      </c>
      <c r="G17" s="96" t="s">
        <v>448</v>
      </c>
      <c r="H17" s="99" t="s">
        <v>501</v>
      </c>
      <c r="I17" s="103"/>
      <c r="U17" s="34"/>
      <c r="V17" s="39" t="s">
        <v>429</v>
      </c>
      <c r="W17" s="1380" t="s">
        <v>442</v>
      </c>
      <c r="X17" s="1382">
        <f>Z14</f>
        <v>10</v>
      </c>
      <c r="Y17" s="52" t="s">
        <v>966</v>
      </c>
      <c r="Z17" s="53">
        <v>1</v>
      </c>
      <c r="AA17" s="53">
        <v>1</v>
      </c>
      <c r="AB17" s="54">
        <v>10</v>
      </c>
      <c r="AG17" s="32"/>
      <c r="AH17" s="55" t="s">
        <v>451</v>
      </c>
      <c r="AI17" s="56">
        <v>1</v>
      </c>
      <c r="BD17" s="64" t="s">
        <v>457</v>
      </c>
      <c r="BG17" s="57" t="s">
        <v>453</v>
      </c>
      <c r="BH17" s="58" t="s">
        <v>440</v>
      </c>
      <c r="BI17" s="59" t="s">
        <v>454</v>
      </c>
      <c r="BJ17" s="784">
        <v>1</v>
      </c>
      <c r="BK17" s="785">
        <v>2</v>
      </c>
      <c r="BL17" s="785">
        <v>3</v>
      </c>
      <c r="BM17" s="785">
        <v>4</v>
      </c>
      <c r="BN17" s="786">
        <v>5</v>
      </c>
      <c r="BO17" s="1405"/>
      <c r="BP17" s="1406"/>
      <c r="BQ17" s="66" t="s">
        <v>460</v>
      </c>
      <c r="BR17" s="67" t="s">
        <v>461</v>
      </c>
      <c r="BY17" s="73" t="s">
        <v>468</v>
      </c>
      <c r="BZ17" s="74">
        <v>3</v>
      </c>
      <c r="CD17" s="83" t="s">
        <v>487</v>
      </c>
      <c r="CE17" s="82" t="s">
        <v>485</v>
      </c>
      <c r="CQ17" s="89">
        <v>1960</v>
      </c>
      <c r="CV17" s="792" t="s">
        <v>439</v>
      </c>
      <c r="CW17" s="757" t="s">
        <v>1006</v>
      </c>
      <c r="CX17" s="758" t="s">
        <v>987</v>
      </c>
      <c r="CY17" s="759"/>
      <c r="CZ17" s="759"/>
      <c r="DA17" s="759"/>
      <c r="DB17" s="759"/>
      <c r="DC17" s="759"/>
      <c r="DD17" s="759"/>
      <c r="DE17" s="759"/>
      <c r="DF17" s="759"/>
      <c r="DG17" s="760"/>
    </row>
    <row r="18" spans="2:111" ht="14.25" customHeight="1" thickTop="1" thickBot="1" x14ac:dyDescent="0.2">
      <c r="B18" s="1432" t="s">
        <v>908</v>
      </c>
      <c r="C18" s="1433"/>
      <c r="D18" s="1433"/>
      <c r="E18" s="94">
        <v>1</v>
      </c>
      <c r="F18" s="97">
        <v>1</v>
      </c>
      <c r="G18" s="97">
        <v>15</v>
      </c>
      <c r="H18" s="100">
        <v>30</v>
      </c>
      <c r="I18" s="104"/>
      <c r="U18" s="35"/>
      <c r="V18" s="35"/>
      <c r="W18" s="1381"/>
      <c r="X18" s="1383"/>
      <c r="Y18" s="1385" t="s">
        <v>449</v>
      </c>
      <c r="Z18" s="1386"/>
      <c r="AA18" s="1386"/>
      <c r="AB18" s="1387"/>
      <c r="AG18" s="32"/>
      <c r="AH18" s="55" t="s">
        <v>447</v>
      </c>
      <c r="AI18" s="56">
        <v>1</v>
      </c>
      <c r="BG18" s="60" t="s">
        <v>455</v>
      </c>
      <c r="BH18" s="61">
        <v>32</v>
      </c>
      <c r="BI18" s="62">
        <v>42</v>
      </c>
      <c r="BJ18" s="1439" t="s">
        <v>974</v>
      </c>
      <c r="BK18" s="1440"/>
      <c r="BL18" s="1440"/>
      <c r="BM18" s="1440"/>
      <c r="BN18" s="1441"/>
      <c r="BO18" s="65" t="s">
        <v>462</v>
      </c>
      <c r="BP18" s="68"/>
      <c r="BQ18" s="69">
        <v>1</v>
      </c>
      <c r="BR18" s="70" t="s">
        <v>463</v>
      </c>
      <c r="BY18" s="73" t="s">
        <v>469</v>
      </c>
      <c r="BZ18" s="75">
        <v>3</v>
      </c>
      <c r="CE18" s="1"/>
      <c r="CV18" s="792" t="s">
        <v>439</v>
      </c>
      <c r="CW18" s="757" t="s">
        <v>1007</v>
      </c>
      <c r="CX18" s="758" t="s">
        <v>988</v>
      </c>
      <c r="CY18" s="759"/>
      <c r="CZ18" s="759"/>
      <c r="DA18" s="759"/>
      <c r="DB18" s="759"/>
      <c r="DC18" s="759"/>
      <c r="DD18" s="759"/>
      <c r="DE18" s="759"/>
      <c r="DF18" s="759"/>
      <c r="DG18" s="760"/>
    </row>
    <row r="19" spans="2:111" ht="14.25" customHeight="1" thickBot="1" x14ac:dyDescent="0.2">
      <c r="B19" s="1432" t="s">
        <v>906</v>
      </c>
      <c r="C19" s="1433"/>
      <c r="D19" s="1433"/>
      <c r="E19" s="94">
        <v>1</v>
      </c>
      <c r="F19" s="97">
        <v>1</v>
      </c>
      <c r="G19" s="97">
        <v>15</v>
      </c>
      <c r="H19" s="100">
        <v>30</v>
      </c>
      <c r="I19" s="104"/>
      <c r="U19" s="35"/>
      <c r="V19" s="35"/>
      <c r="W19" s="1381"/>
      <c r="X19" s="1383"/>
      <c r="Y19" s="42" t="s">
        <v>966</v>
      </c>
      <c r="Z19" s="43">
        <v>1</v>
      </c>
      <c r="AA19" s="43">
        <v>1</v>
      </c>
      <c r="AB19" s="45">
        <v>16</v>
      </c>
      <c r="AG19" s="37"/>
      <c r="AH19" s="55" t="s">
        <v>448</v>
      </c>
      <c r="AI19" s="56">
        <v>15</v>
      </c>
      <c r="BJ19" s="749">
        <v>6</v>
      </c>
      <c r="BK19" s="750">
        <v>7</v>
      </c>
      <c r="BL19" s="750">
        <v>8</v>
      </c>
      <c r="BM19" s="750">
        <v>9</v>
      </c>
      <c r="BN19" s="751">
        <v>10</v>
      </c>
      <c r="BY19" s="73" t="s">
        <v>470</v>
      </c>
      <c r="BZ19" s="76" t="s">
        <v>473</v>
      </c>
      <c r="CM19" s="1427" t="s">
        <v>492</v>
      </c>
      <c r="CN19" s="1428"/>
      <c r="CO19" s="1428"/>
      <c r="CP19" s="1429"/>
      <c r="CV19" s="792" t="s">
        <v>439</v>
      </c>
      <c r="CW19" s="757" t="s">
        <v>1009</v>
      </c>
      <c r="CX19" s="811" t="s">
        <v>989</v>
      </c>
      <c r="CY19" s="759"/>
      <c r="CZ19" s="759"/>
      <c r="DA19" s="759"/>
      <c r="DB19" s="759"/>
      <c r="DC19" s="759"/>
      <c r="DD19" s="759"/>
      <c r="DE19" s="759"/>
      <c r="DF19" s="759"/>
      <c r="DG19" s="760"/>
    </row>
    <row r="20" spans="2:111" ht="14.25" customHeight="1" thickTop="1" thickBot="1" x14ac:dyDescent="0.2">
      <c r="B20" s="1434" t="s">
        <v>502</v>
      </c>
      <c r="C20" s="1435"/>
      <c r="D20" s="1436"/>
      <c r="E20" s="94">
        <v>1</v>
      </c>
      <c r="F20" s="97">
        <v>1</v>
      </c>
      <c r="G20" s="97">
        <v>15</v>
      </c>
      <c r="H20" s="100">
        <v>30</v>
      </c>
      <c r="I20" s="104"/>
      <c r="W20" s="1381" t="s">
        <v>443</v>
      </c>
      <c r="X20" s="1384">
        <f>AA14</f>
        <v>10</v>
      </c>
      <c r="Y20" s="40" t="s">
        <v>966</v>
      </c>
      <c r="Z20" s="41">
        <v>1</v>
      </c>
      <c r="AA20" s="41">
        <v>1</v>
      </c>
      <c r="AB20" s="44">
        <v>10</v>
      </c>
      <c r="BR20" s="1" t="s">
        <v>463</v>
      </c>
      <c r="BY20" s="73" t="s">
        <v>481</v>
      </c>
      <c r="BZ20" s="77" t="s">
        <v>483</v>
      </c>
      <c r="CM20" s="1396" t="s">
        <v>493</v>
      </c>
      <c r="CN20" s="1397"/>
      <c r="CO20" s="1397"/>
      <c r="CP20" s="91" t="s">
        <v>385</v>
      </c>
      <c r="CV20" s="809" t="s">
        <v>439</v>
      </c>
      <c r="CW20" s="757" t="s">
        <v>1010</v>
      </c>
      <c r="CX20" s="758" t="s">
        <v>1011</v>
      </c>
      <c r="CY20" s="759"/>
      <c r="CZ20" s="759"/>
      <c r="DA20" s="759"/>
      <c r="DB20" s="759"/>
      <c r="DC20" s="759"/>
      <c r="DD20" s="759"/>
      <c r="DE20" s="759"/>
      <c r="DF20" s="759"/>
      <c r="DG20" s="760"/>
    </row>
    <row r="21" spans="2:111" ht="14.25" customHeight="1" thickBot="1" x14ac:dyDescent="0.2">
      <c r="B21" s="1432" t="s">
        <v>907</v>
      </c>
      <c r="C21" s="1433"/>
      <c r="D21" s="1433"/>
      <c r="E21" s="94">
        <v>1</v>
      </c>
      <c r="F21" s="97">
        <v>1</v>
      </c>
      <c r="G21" s="97">
        <v>15</v>
      </c>
      <c r="H21" s="100">
        <v>30</v>
      </c>
      <c r="I21" s="104"/>
      <c r="W21" s="1381"/>
      <c r="X21" s="1384"/>
      <c r="Y21" s="1385" t="s">
        <v>449</v>
      </c>
      <c r="Z21" s="1386"/>
      <c r="AA21" s="1386"/>
      <c r="AB21" s="1387"/>
      <c r="BJ21" s="1410" t="s">
        <v>975</v>
      </c>
      <c r="BK21" s="1411"/>
      <c r="BL21" s="1411"/>
      <c r="BM21" s="1411"/>
      <c r="BN21" s="1412"/>
      <c r="BR21" s="1" t="s">
        <v>464</v>
      </c>
      <c r="BY21" s="73" t="s">
        <v>471</v>
      </c>
      <c r="BZ21" s="77" t="s">
        <v>475</v>
      </c>
      <c r="CM21" s="1398" t="s">
        <v>494</v>
      </c>
      <c r="CN21" s="1399"/>
      <c r="CO21" s="1399"/>
      <c r="CP21" s="90"/>
      <c r="CV21" s="809" t="s">
        <v>439</v>
      </c>
      <c r="CW21" s="757" t="s">
        <v>982</v>
      </c>
      <c r="CX21" s="758" t="s">
        <v>1012</v>
      </c>
      <c r="CY21" s="759"/>
      <c r="CZ21" s="759"/>
      <c r="DA21" s="759"/>
      <c r="DB21" s="759"/>
      <c r="DC21" s="759"/>
      <c r="DD21" s="759"/>
      <c r="DE21" s="759"/>
      <c r="DF21" s="759"/>
      <c r="DG21" s="760"/>
    </row>
    <row r="22" spans="2:111" ht="14.25" customHeight="1" thickTop="1" thickBot="1" x14ac:dyDescent="0.2">
      <c r="B22" s="1432" t="s">
        <v>503</v>
      </c>
      <c r="C22" s="1433"/>
      <c r="D22" s="1433"/>
      <c r="E22" s="94">
        <v>1</v>
      </c>
      <c r="F22" s="97">
        <v>1</v>
      </c>
      <c r="G22" s="97">
        <v>15</v>
      </c>
      <c r="H22" s="100">
        <v>30</v>
      </c>
      <c r="I22" s="104"/>
      <c r="W22" s="1381"/>
      <c r="X22" s="1384"/>
      <c r="Y22" s="42" t="s">
        <v>966</v>
      </c>
      <c r="Z22" s="43">
        <v>1</v>
      </c>
      <c r="AA22" s="43">
        <v>2</v>
      </c>
      <c r="AB22" s="45">
        <v>10</v>
      </c>
      <c r="BJ22" s="784">
        <v>11</v>
      </c>
      <c r="BK22" s="785">
        <v>12</v>
      </c>
      <c r="BL22" s="785">
        <v>13</v>
      </c>
      <c r="BM22" s="785">
        <v>14</v>
      </c>
      <c r="BN22" s="786">
        <v>15</v>
      </c>
      <c r="BR22" s="35" t="s">
        <v>465</v>
      </c>
      <c r="BY22" s="78" t="s">
        <v>472</v>
      </c>
      <c r="BZ22" s="79" t="s">
        <v>476</v>
      </c>
      <c r="CM22" s="1398" t="s">
        <v>495</v>
      </c>
      <c r="CN22" s="1399"/>
      <c r="CO22" s="1399"/>
      <c r="CP22" s="90"/>
      <c r="CV22" s="809" t="s">
        <v>439</v>
      </c>
      <c r="CW22" s="757" t="s">
        <v>983</v>
      </c>
      <c r="CX22" s="758" t="s">
        <v>1013</v>
      </c>
      <c r="CY22" s="759"/>
      <c r="CZ22" s="759"/>
      <c r="DA22" s="759"/>
      <c r="DB22" s="759"/>
      <c r="DC22" s="759"/>
      <c r="DD22" s="759"/>
      <c r="DE22" s="759"/>
      <c r="DF22" s="759"/>
      <c r="DG22" s="760"/>
    </row>
    <row r="23" spans="2:111" ht="14.25" customHeight="1" thickBot="1" x14ac:dyDescent="0.2">
      <c r="B23" s="1418"/>
      <c r="C23" s="1419"/>
      <c r="D23" s="1419"/>
      <c r="E23" s="95"/>
      <c r="F23" s="98"/>
      <c r="G23" s="98"/>
      <c r="H23" s="101"/>
      <c r="I23" s="104"/>
      <c r="W23" s="1381" t="s">
        <v>444</v>
      </c>
      <c r="X23" s="1383">
        <f>AB14</f>
        <v>2</v>
      </c>
      <c r="Y23" s="40" t="s">
        <v>966</v>
      </c>
      <c r="Z23" s="41">
        <v>1</v>
      </c>
      <c r="AA23" s="41">
        <v>1</v>
      </c>
      <c r="AB23" s="44">
        <v>15</v>
      </c>
      <c r="BJ23" s="1439" t="s">
        <v>976</v>
      </c>
      <c r="BK23" s="1440"/>
      <c r="BL23" s="1440"/>
      <c r="BM23" s="1440"/>
      <c r="BN23" s="1441"/>
      <c r="BR23" s="35" t="s">
        <v>466</v>
      </c>
      <c r="CM23" s="1398" t="s">
        <v>496</v>
      </c>
      <c r="CN23" s="1399"/>
      <c r="CO23" s="1399"/>
      <c r="CP23" s="90" t="s">
        <v>385</v>
      </c>
      <c r="CV23" s="792" t="s">
        <v>439</v>
      </c>
      <c r="CW23" s="757" t="s">
        <v>984</v>
      </c>
      <c r="CX23" s="758" t="s">
        <v>1014</v>
      </c>
      <c r="CY23" s="759"/>
      <c r="CZ23" s="759"/>
      <c r="DA23" s="759"/>
      <c r="DB23" s="759"/>
      <c r="DC23" s="759"/>
      <c r="DD23" s="759"/>
      <c r="DE23" s="759"/>
      <c r="DF23" s="759"/>
      <c r="DG23" s="760"/>
    </row>
    <row r="24" spans="2:111" ht="14.25" thickBot="1" x14ac:dyDescent="0.2">
      <c r="B24" s="1420"/>
      <c r="C24" s="1420"/>
      <c r="D24" s="1420"/>
      <c r="W24" s="1381"/>
      <c r="X24" s="1383"/>
      <c r="Y24" s="1385" t="s">
        <v>449</v>
      </c>
      <c r="Z24" s="1386"/>
      <c r="AA24" s="1386"/>
      <c r="AB24" s="1387"/>
      <c r="BJ24" s="749">
        <v>16</v>
      </c>
      <c r="BK24" s="750">
        <v>17</v>
      </c>
      <c r="BL24" s="750">
        <v>18</v>
      </c>
      <c r="BM24" s="750">
        <v>19</v>
      </c>
      <c r="BN24" s="751">
        <v>20</v>
      </c>
      <c r="BZ24" s="36" t="s">
        <v>483</v>
      </c>
      <c r="CE24" s="1" t="s">
        <v>398</v>
      </c>
      <c r="CM24" s="1425" t="s">
        <v>466</v>
      </c>
      <c r="CN24" s="1426"/>
      <c r="CO24" s="1426"/>
      <c r="CP24" s="92" t="s">
        <v>497</v>
      </c>
      <c r="CV24" s="792" t="s">
        <v>439</v>
      </c>
      <c r="CW24" s="757" t="s">
        <v>997</v>
      </c>
      <c r="CX24" s="758" t="s">
        <v>979</v>
      </c>
      <c r="CY24" s="759"/>
      <c r="CZ24" s="759"/>
      <c r="DA24" s="759"/>
      <c r="DB24" s="759"/>
      <c r="DC24" s="759"/>
      <c r="DD24" s="759"/>
      <c r="DE24" s="759"/>
      <c r="DF24" s="759"/>
      <c r="DG24" s="760"/>
    </row>
    <row r="25" spans="2:111" ht="14.25" thickBot="1" x14ac:dyDescent="0.2">
      <c r="B25" s="93"/>
      <c r="C25" s="93"/>
      <c r="D25" s="93"/>
      <c r="W25" s="1437"/>
      <c r="X25" s="1438"/>
      <c r="Y25" s="46" t="s">
        <v>966</v>
      </c>
      <c r="Z25" s="47">
        <v>1</v>
      </c>
      <c r="AA25" s="47">
        <v>1</v>
      </c>
      <c r="AB25" s="48">
        <v>16</v>
      </c>
      <c r="BJ25" s="1" t="s">
        <v>995</v>
      </c>
      <c r="BZ25" s="36" t="s">
        <v>482</v>
      </c>
      <c r="CE25" s="1" t="s">
        <v>485</v>
      </c>
      <c r="CM25" s="1" t="s">
        <v>1015</v>
      </c>
      <c r="CV25" s="792" t="s">
        <v>439</v>
      </c>
      <c r="CW25" s="757" t="s">
        <v>985</v>
      </c>
      <c r="CX25" s="758" t="s">
        <v>980</v>
      </c>
      <c r="CY25" s="759"/>
      <c r="CZ25" s="759"/>
      <c r="DA25" s="759"/>
      <c r="DB25" s="759"/>
      <c r="DC25" s="759"/>
      <c r="DD25" s="759"/>
      <c r="DE25" s="759"/>
      <c r="DF25" s="759"/>
      <c r="DG25" s="760"/>
    </row>
    <row r="26" spans="2:111" ht="14.25" thickBot="1" x14ac:dyDescent="0.2">
      <c r="B26" s="93"/>
      <c r="C26" s="93"/>
      <c r="D26" s="93"/>
      <c r="BZ26" s="1"/>
      <c r="CE26" s="1" t="s">
        <v>403</v>
      </c>
      <c r="CM26" s="1" t="s">
        <v>1016</v>
      </c>
      <c r="CV26" s="792" t="s">
        <v>439</v>
      </c>
      <c r="CW26" s="743" t="s">
        <v>986</v>
      </c>
      <c r="CX26" s="761" t="s">
        <v>981</v>
      </c>
      <c r="CY26" s="762"/>
      <c r="CZ26" s="762"/>
      <c r="DA26" s="762"/>
      <c r="DB26" s="762"/>
      <c r="DC26" s="762"/>
      <c r="DD26" s="762"/>
      <c r="DE26" s="762"/>
      <c r="DF26" s="762"/>
      <c r="DG26" s="763"/>
    </row>
    <row r="27" spans="2:111" ht="14.25" thickBot="1" x14ac:dyDescent="0.2">
      <c r="B27" s="93"/>
      <c r="C27" s="93"/>
      <c r="D27" s="93"/>
      <c r="CV27" s="792" t="s">
        <v>439</v>
      </c>
    </row>
    <row r="28" spans="2:111" x14ac:dyDescent="0.15">
      <c r="B28" t="str">
        <f>B14&amp;C14&amp;E14&amp;G14&amp;I14</f>
        <v>15_山梨県甲府市上帯那町霞ヶ関保全課</v>
      </c>
      <c r="CV28" s="753" t="s">
        <v>408</v>
      </c>
      <c r="CW28" s="754" t="s">
        <v>1000</v>
      </c>
      <c r="CX28" s="755"/>
      <c r="CY28" s="755"/>
      <c r="CZ28" s="755"/>
      <c r="DA28" s="755"/>
      <c r="DB28" s="755"/>
      <c r="DC28" s="755"/>
      <c r="DD28" s="755"/>
      <c r="DE28" s="755"/>
      <c r="DF28" s="756"/>
    </row>
    <row r="29" spans="2:111" ht="14.25" thickBot="1" x14ac:dyDescent="0.2">
      <c r="CV29" s="799" t="s">
        <v>999</v>
      </c>
      <c r="CW29" s="761" t="s">
        <v>1001</v>
      </c>
      <c r="CX29" s="762"/>
      <c r="CY29" s="762"/>
      <c r="CZ29" s="762"/>
      <c r="DA29" s="762"/>
      <c r="DB29" s="762"/>
      <c r="DC29" s="762"/>
      <c r="DD29" s="762"/>
      <c r="DE29" s="762"/>
      <c r="DF29" s="763"/>
    </row>
  </sheetData>
  <mergeCells count="103">
    <mergeCell ref="K9:K12"/>
    <mergeCell ref="L9:L12"/>
    <mergeCell ref="F1:G1"/>
    <mergeCell ref="B23:D23"/>
    <mergeCell ref="B24:D24"/>
    <mergeCell ref="B16:H16"/>
    <mergeCell ref="B1:D1"/>
    <mergeCell ref="K8:L8"/>
    <mergeCell ref="CM24:CO24"/>
    <mergeCell ref="CM19:CP19"/>
    <mergeCell ref="B17:D17"/>
    <mergeCell ref="B18:D18"/>
    <mergeCell ref="B19:D19"/>
    <mergeCell ref="B20:D20"/>
    <mergeCell ref="B21:D21"/>
    <mergeCell ref="B22:D22"/>
    <mergeCell ref="W23:W25"/>
    <mergeCell ref="X23:X25"/>
    <mergeCell ref="Y24:AB24"/>
    <mergeCell ref="CM22:CO22"/>
    <mergeCell ref="CM23:CO23"/>
    <mergeCell ref="BJ18:BN18"/>
    <mergeCell ref="BJ21:BN21"/>
    <mergeCell ref="BJ23:BN23"/>
    <mergeCell ref="CM20:CO20"/>
    <mergeCell ref="CM21:CO21"/>
    <mergeCell ref="BG15:BI15"/>
    <mergeCell ref="BG16:BI16"/>
    <mergeCell ref="BO15:BR15"/>
    <mergeCell ref="BO16:BP17"/>
    <mergeCell ref="BQ16:BR16"/>
    <mergeCell ref="BJ15:BN15"/>
    <mergeCell ref="BJ16:BN16"/>
    <mergeCell ref="W15:AB15"/>
    <mergeCell ref="W17:W19"/>
    <mergeCell ref="X17:X19"/>
    <mergeCell ref="X20:X22"/>
    <mergeCell ref="Y18:AB18"/>
    <mergeCell ref="W16:X16"/>
    <mergeCell ref="W20:W22"/>
    <mergeCell ref="Y21:AB21"/>
    <mergeCell ref="BY9:BZ9"/>
    <mergeCell ref="AS9:AS12"/>
    <mergeCell ref="BY15:CC15"/>
    <mergeCell ref="AL10:AL11"/>
    <mergeCell ref="AM10:AM12"/>
    <mergeCell ref="AF9:AF12"/>
    <mergeCell ref="AH9:AH12"/>
    <mergeCell ref="AJ9:AL9"/>
    <mergeCell ref="BB10:BB11"/>
    <mergeCell ref="BC10:BC11"/>
    <mergeCell ref="AN10:AN11"/>
    <mergeCell ref="AO10:AO11"/>
    <mergeCell ref="AQ9:AQ12"/>
    <mergeCell ref="AR9:AR12"/>
    <mergeCell ref="CM7:DD7"/>
    <mergeCell ref="CE7:CL7"/>
    <mergeCell ref="DC8:DD8"/>
    <mergeCell ref="DB9:DB12"/>
    <mergeCell ref="CQ9:CQ12"/>
    <mergeCell ref="CM9:CM12"/>
    <mergeCell ref="AV10:AV11"/>
    <mergeCell ref="BX9:BX12"/>
    <mergeCell ref="BV9:BV12"/>
    <mergeCell ref="BT9:BT12"/>
    <mergeCell ref="BU9:BU12"/>
    <mergeCell ref="AX10:AX11"/>
    <mergeCell ref="BS8:BS12"/>
    <mergeCell ref="BW9:BW12"/>
    <mergeCell ref="BJ9:BR9"/>
    <mergeCell ref="CE9:CG9"/>
    <mergeCell ref="CH9:CI9"/>
    <mergeCell ref="CR9:CU9"/>
    <mergeCell ref="CD8:CD12"/>
    <mergeCell ref="CE8:CL8"/>
    <mergeCell ref="CC10:CC12"/>
    <mergeCell ref="BA9:BC9"/>
    <mergeCell ref="BD9:BD10"/>
    <mergeCell ref="CV9:CX9"/>
    <mergeCell ref="M9:M12"/>
    <mergeCell ref="Q9:Q12"/>
    <mergeCell ref="U9:U12"/>
    <mergeCell ref="V9:V12"/>
    <mergeCell ref="W9:W12"/>
    <mergeCell ref="T10:T12"/>
    <mergeCell ref="Q8:T8"/>
    <mergeCell ref="AJ8:AT8"/>
    <mergeCell ref="BD8:BF8"/>
    <mergeCell ref="AU9:AU12"/>
    <mergeCell ref="AV9:AY9"/>
    <mergeCell ref="AZ9:AZ11"/>
    <mergeCell ref="AY10:AY11"/>
    <mergeCell ref="BA10:BA11"/>
    <mergeCell ref="BF9:BF11"/>
    <mergeCell ref="AT9:AT12"/>
    <mergeCell ref="Y9:Y12"/>
    <mergeCell ref="AM9:AO9"/>
    <mergeCell ref="AP9:AP12"/>
    <mergeCell ref="Z9:AB9"/>
    <mergeCell ref="BE9:BE11"/>
    <mergeCell ref="AW10:AW11"/>
    <mergeCell ref="AJ10:AJ12"/>
    <mergeCell ref="AK10:AK11"/>
  </mergeCells>
  <phoneticPr fontId="1"/>
  <dataValidations count="6">
    <dataValidation type="list" allowBlank="1" showInputMessage="1" showErrorMessage="1" sqref="CP20:CP23 CY14:DD14 CM14:CU14">
      <formula1>$CM$6:$CN$6</formula1>
    </dataValidation>
    <dataValidation type="list" allowBlank="1" showInputMessage="1" showErrorMessage="1" sqref="BR18">
      <formula1>$BR$20:$BR$23</formula1>
    </dataValidation>
    <dataValidation type="list" allowBlank="1" showInputMessage="1" showErrorMessage="1" sqref="BZ20">
      <formula1>$BZ$24:$BZ$25</formula1>
    </dataValidation>
    <dataValidation type="list" allowBlank="1" showInputMessage="1" showErrorMessage="1" sqref="CE17">
      <formula1>$CE$24:$CE$27</formula1>
    </dataValidation>
    <dataValidation type="list" allowBlank="1" showInputMessage="1" showErrorMessage="1" sqref="CV14">
      <formula1>$CV$28:$CV$29</formula1>
    </dataValidation>
    <dataValidation type="list" allowBlank="1" showInputMessage="1" showErrorMessage="1" sqref="CW14:CX14">
      <formula1>$CW$16:$CW$27</formula1>
    </dataValidation>
  </dataValidations>
  <pageMargins left="0.70866141732283472" right="0.70866141732283472" top="0.74803149606299213" bottom="0.74803149606299213" header="0.31496062992125984" footer="0.31496062992125984"/>
  <pageSetup paperSize="9" scale="46" fitToWidth="0" fitToHeight="0" orientation="landscape" r:id="rId1"/>
  <headerFooter>
    <oddHeader>&amp;L&amp;10
発出元 → 発出先&amp;R&amp;10【機密性２】 
作成日_作成担当課_用途_保存期間</oddHeader>
  </headerFooter>
  <colBreaks count="3" manualBreakCount="3">
    <brk id="22" max="29" man="1"/>
    <brk id="51" max="29" man="1"/>
    <brk id="76" max="29"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プルダウン!$B$2:$B$48</xm:f>
          </x14:formula1>
          <xm:sqref>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66"/>
    <pageSetUpPr fitToPage="1"/>
  </sheetPr>
  <dimension ref="A1:AE67"/>
  <sheetViews>
    <sheetView topLeftCell="A34" workbookViewId="0">
      <selection activeCell="M53" sqref="M53:N53"/>
    </sheetView>
  </sheetViews>
  <sheetFormatPr defaultRowHeight="11.25" x14ac:dyDescent="0.15"/>
  <cols>
    <col min="1" max="1" width="4.375" style="200" customWidth="1"/>
    <col min="2" max="5" width="3.875" style="200" customWidth="1"/>
    <col min="6" max="8" width="3.125" style="200" customWidth="1"/>
    <col min="9" max="10" width="3.25" style="200" customWidth="1"/>
    <col min="11" max="11" width="3.5" style="200" customWidth="1"/>
    <col min="12" max="15" width="3.125" style="200" customWidth="1"/>
    <col min="16" max="16" width="3.375" style="200" customWidth="1"/>
    <col min="17" max="17" width="3.625" style="200" customWidth="1"/>
    <col min="18" max="19" width="3.125" style="200" customWidth="1"/>
    <col min="20" max="20" width="3.5" style="200" customWidth="1"/>
    <col min="21" max="28" width="3.125" style="200" customWidth="1"/>
    <col min="29" max="29" width="3.5" style="200" customWidth="1"/>
    <col min="30" max="31" width="2.875" style="200" customWidth="1"/>
    <col min="32" max="16384" width="9" style="200"/>
  </cols>
  <sheetData>
    <row r="1" spans="1:30" ht="15" customHeight="1" x14ac:dyDescent="0.15">
      <c r="A1" s="519"/>
      <c r="B1" s="519"/>
      <c r="C1" s="519"/>
      <c r="D1" s="519"/>
      <c r="E1" s="519"/>
      <c r="F1" s="519"/>
      <c r="G1" s="519"/>
      <c r="H1" s="519"/>
      <c r="I1" s="519"/>
      <c r="J1" s="519"/>
      <c r="K1" s="519"/>
      <c r="L1" s="519"/>
      <c r="M1" s="519"/>
      <c r="N1" s="519"/>
      <c r="O1" s="519"/>
      <c r="P1" s="519"/>
      <c r="AA1" s="591" t="s">
        <v>124</v>
      </c>
      <c r="AB1" s="677">
        <f>'入力シート(地すべり)'!G2</f>
        <v>1</v>
      </c>
      <c r="AC1" s="200" t="s">
        <v>123</v>
      </c>
    </row>
    <row r="2" spans="1:30" ht="15" customHeight="1" x14ac:dyDescent="0.15">
      <c r="A2" s="1514" t="s">
        <v>161</v>
      </c>
      <c r="B2" s="1514"/>
      <c r="C2" s="1514"/>
      <c r="D2" s="1514"/>
      <c r="E2" s="1514"/>
      <c r="F2" s="1514"/>
      <c r="G2" s="1514"/>
      <c r="H2" s="1514"/>
      <c r="I2" s="1514"/>
      <c r="J2" s="1514"/>
      <c r="K2" s="1514"/>
      <c r="L2" s="1514"/>
      <c r="M2" s="1514"/>
      <c r="N2" s="1514"/>
      <c r="O2" s="1514"/>
      <c r="P2" s="1514"/>
      <c r="Q2" s="1515"/>
      <c r="R2" s="1515"/>
      <c r="S2" s="1515"/>
      <c r="T2" s="1515"/>
      <c r="U2" s="1515"/>
      <c r="V2" s="1515"/>
      <c r="W2" s="1515"/>
      <c r="X2" s="1515"/>
      <c r="Y2" s="1515"/>
      <c r="Z2" s="1515"/>
      <c r="AA2" s="1515"/>
      <c r="AB2" s="1515"/>
      <c r="AC2" s="1515"/>
    </row>
    <row r="3" spans="1:30" ht="15" customHeight="1" x14ac:dyDescent="0.15">
      <c r="Q3" s="587"/>
      <c r="R3" s="587"/>
      <c r="T3" s="593"/>
      <c r="U3" s="593" t="s">
        <v>121</v>
      </c>
      <c r="V3" s="1529" t="str">
        <f>'入力シート(地すべり)'!G3</f>
        <v>2022年１月１日00:00</v>
      </c>
      <c r="W3" s="1529"/>
      <c r="X3" s="1529"/>
      <c r="Y3" s="1529"/>
      <c r="Z3" s="1529"/>
      <c r="AA3" s="1529"/>
      <c r="AB3" s="1529"/>
      <c r="AC3" s="593" t="s">
        <v>120</v>
      </c>
      <c r="AD3" s="593"/>
    </row>
    <row r="4" spans="1:30" ht="15" customHeight="1" x14ac:dyDescent="0.15">
      <c r="A4" s="594" t="s">
        <v>119</v>
      </c>
      <c r="B4" s="1521" t="str">
        <f>'入力シート(地すべり)'!B15</f>
        <v>17_新潟県</v>
      </c>
      <c r="C4" s="1522" ph="1"/>
      <c r="D4" s="1522" ph="1"/>
      <c r="E4" s="1523" ph="1"/>
      <c r="F4" s="1504" t="str">
        <f>'入力シート(地すべり)'!D15</f>
        <v>じょうえつし</v>
      </c>
      <c r="G4" s="1536"/>
      <c r="H4" s="1536"/>
      <c r="I4" s="1536"/>
      <c r="J4" s="1537"/>
      <c r="K4" s="1504" t="str">
        <f>'入力シート(地すべり)'!F15</f>
        <v>やすづかく</v>
      </c>
      <c r="L4" s="1536"/>
      <c r="M4" s="1536"/>
      <c r="N4" s="1536"/>
      <c r="O4" s="1537"/>
      <c r="P4" s="1504" t="str">
        <f>'入力シート(地すべり)'!H15</f>
        <v>きりこし</v>
      </c>
      <c r="Q4" s="1536"/>
      <c r="R4" s="1536"/>
      <c r="S4" s="1536"/>
      <c r="T4" s="1536"/>
      <c r="U4" s="1536"/>
      <c r="V4" s="1537"/>
      <c r="W4" s="1533" t="s">
        <v>118</v>
      </c>
      <c r="X4" s="1504" t="str">
        <f>'入力シート(地すべり)'!J15</f>
        <v>みやた</v>
      </c>
      <c r="Y4" s="1536"/>
      <c r="Z4" s="1536"/>
      <c r="AA4" s="1536"/>
      <c r="AB4" s="1536"/>
      <c r="AC4" s="1537"/>
    </row>
    <row r="5" spans="1:30" ht="15" customHeight="1" x14ac:dyDescent="0.15">
      <c r="A5" s="1480" t="s">
        <v>117</v>
      </c>
      <c r="B5" s="1524" ph="1"/>
      <c r="C5" s="1525" ph="1"/>
      <c r="D5" s="1525" ph="1"/>
      <c r="E5" s="1526" ph="1"/>
      <c r="F5" s="1464" t="str">
        <f>'入力シート(地すべり)'!C15</f>
        <v>上越市</v>
      </c>
      <c r="G5" s="1465"/>
      <c r="H5" s="1465"/>
      <c r="I5" s="1465"/>
      <c r="J5" s="1466"/>
      <c r="K5" s="1464" t="str">
        <f>'入力シート(地すべり)'!E15</f>
        <v>安塚区</v>
      </c>
      <c r="L5" s="1465"/>
      <c r="M5" s="1465"/>
      <c r="N5" s="1465"/>
      <c r="O5" s="1466"/>
      <c r="P5" s="1530" t="str">
        <f>'入力シート(地すべり)'!G15</f>
        <v>切越</v>
      </c>
      <c r="Q5" s="1531"/>
      <c r="R5" s="1531"/>
      <c r="S5" s="1531"/>
      <c r="T5" s="1531"/>
      <c r="U5" s="1531"/>
      <c r="V5" s="1532"/>
      <c r="W5" s="1534"/>
      <c r="X5" s="1530" t="str">
        <f>'入力シート(地すべり)'!I15</f>
        <v>宮田</v>
      </c>
      <c r="Y5" s="1531"/>
      <c r="Z5" s="1531"/>
      <c r="AA5" s="1531"/>
      <c r="AB5" s="1531"/>
      <c r="AC5" s="1532"/>
    </row>
    <row r="6" spans="1:30" ht="15" customHeight="1" x14ac:dyDescent="0.15">
      <c r="A6" s="1481"/>
      <c r="B6" s="1069" t="s">
        <v>386</v>
      </c>
      <c r="C6" s="1070"/>
      <c r="D6" s="1070"/>
      <c r="E6" s="1071"/>
      <c r="F6" s="1516" t="s">
        <v>116</v>
      </c>
      <c r="G6" s="1517"/>
      <c r="H6" s="1517"/>
      <c r="I6" s="1517"/>
      <c r="J6" s="1518"/>
      <c r="K6" s="1516" t="s">
        <v>115</v>
      </c>
      <c r="L6" s="1527"/>
      <c r="M6" s="1527"/>
      <c r="N6" s="1527"/>
      <c r="O6" s="1528"/>
      <c r="P6" s="1516" t="s">
        <v>583</v>
      </c>
      <c r="Q6" s="1527"/>
      <c r="R6" s="1527"/>
      <c r="S6" s="1527"/>
      <c r="T6" s="1527"/>
      <c r="U6" s="1527"/>
      <c r="V6" s="1528"/>
      <c r="W6" s="1535"/>
      <c r="X6" s="1544"/>
      <c r="Y6" s="1545"/>
      <c r="Z6" s="1545"/>
      <c r="AA6" s="1545"/>
      <c r="AB6" s="1545"/>
      <c r="AC6" s="1546"/>
    </row>
    <row r="7" spans="1:30" ht="13.5" customHeight="1" x14ac:dyDescent="0.15">
      <c r="A7" s="1104" t="s">
        <v>114</v>
      </c>
      <c r="B7" s="1105"/>
      <c r="C7" s="1106"/>
      <c r="D7" s="1487" t="str">
        <f>'入力シート(地すべり)'!M15</f>
        <v>不明</v>
      </c>
      <c r="E7" s="1086"/>
      <c r="F7" s="1086"/>
      <c r="G7" s="1086"/>
      <c r="H7" s="1086"/>
      <c r="I7" s="1086"/>
      <c r="J7" s="1086"/>
      <c r="K7" s="1482">
        <f>'入力シート(地すべり)'!N15</f>
        <v>44569</v>
      </c>
      <c r="L7" s="1483"/>
      <c r="M7" s="1483"/>
      <c r="N7" s="1483"/>
      <c r="O7" s="1483"/>
      <c r="P7" s="1483"/>
      <c r="Q7" s="1483"/>
      <c r="R7" s="1484"/>
      <c r="S7" s="1485">
        <f>'入力シート(地すべり)'!O15</f>
        <v>0.625</v>
      </c>
      <c r="T7" s="1485"/>
      <c r="U7" s="1485"/>
      <c r="V7" s="1485"/>
      <c r="W7" s="1485"/>
      <c r="X7" s="1485"/>
      <c r="Y7" s="1486"/>
      <c r="Z7" s="1115" t="s">
        <v>113</v>
      </c>
      <c r="AA7" s="1116"/>
      <c r="AB7" s="1116"/>
      <c r="AC7" s="1117"/>
    </row>
    <row r="8" spans="1:30" s="593" customFormat="1" ht="14.1" customHeight="1" x14ac:dyDescent="0.15">
      <c r="A8" s="1107"/>
      <c r="B8" s="1108"/>
      <c r="C8" s="1109"/>
      <c r="D8" s="1488" t="s">
        <v>112</v>
      </c>
      <c r="E8" s="1489"/>
      <c r="F8" s="1489"/>
      <c r="G8" s="1489"/>
      <c r="H8" s="1489"/>
      <c r="I8" s="1489"/>
      <c r="J8" s="1489"/>
      <c r="K8" s="1490" t="str">
        <f>'入力シート(地すべり)'!P15</f>
        <v>聞き取り</v>
      </c>
      <c r="L8" s="1491"/>
      <c r="M8" s="1491"/>
      <c r="N8" s="1491"/>
      <c r="O8" s="1491"/>
      <c r="P8" s="1491"/>
      <c r="Q8" s="1491"/>
      <c r="R8" s="1491"/>
      <c r="S8" s="1491"/>
      <c r="T8" s="1491"/>
      <c r="U8" s="1491"/>
      <c r="V8" s="1491"/>
      <c r="W8" s="1491"/>
      <c r="X8" s="1491"/>
      <c r="Y8" s="1491"/>
      <c r="Z8" s="1118"/>
      <c r="AA8" s="1119"/>
      <c r="AB8" s="1119"/>
      <c r="AC8" s="1120"/>
    </row>
    <row r="9" spans="1:30" s="593" customFormat="1" ht="14.25" customHeight="1" x14ac:dyDescent="0.15">
      <c r="A9" s="1471" t="s">
        <v>905</v>
      </c>
      <c r="B9" s="1472"/>
      <c r="C9" s="1472"/>
      <c r="D9" s="1472"/>
      <c r="E9" s="1472"/>
      <c r="F9" s="1472"/>
      <c r="G9" s="1473"/>
      <c r="H9" s="622">
        <f>'入力シート(地すべり)'!E19</f>
        <v>1</v>
      </c>
      <c r="I9" s="521" t="s">
        <v>584</v>
      </c>
      <c r="J9" s="624">
        <f>'入力シート(地すべり)'!F19</f>
        <v>1</v>
      </c>
      <c r="K9" s="521" t="s">
        <v>585</v>
      </c>
      <c r="L9" s="624">
        <f>'入力シート(地すべり)'!G19</f>
        <v>15</v>
      </c>
      <c r="M9" s="521" t="s">
        <v>586</v>
      </c>
      <c r="N9" s="624">
        <f>'入力シート(地すべり)'!H19</f>
        <v>30</v>
      </c>
      <c r="O9" s="596" t="s">
        <v>587</v>
      </c>
      <c r="P9" s="1474" t="s">
        <v>910</v>
      </c>
      <c r="Q9" s="1475"/>
      <c r="R9" s="1475"/>
      <c r="S9" s="1475"/>
      <c r="T9" s="1475"/>
      <c r="U9" s="1476"/>
      <c r="V9" s="622">
        <f>'入力シート(地すべり)'!E20</f>
        <v>1</v>
      </c>
      <c r="W9" s="521" t="s">
        <v>584</v>
      </c>
      <c r="X9" s="624">
        <f>'入力シート(地すべり)'!F20</f>
        <v>1</v>
      </c>
      <c r="Y9" s="521" t="s">
        <v>585</v>
      </c>
      <c r="Z9" s="624">
        <f>'入力シート(地すべり)'!G20</f>
        <v>15</v>
      </c>
      <c r="AA9" s="521" t="s">
        <v>586</v>
      </c>
      <c r="AB9" s="624">
        <f>'入力シート(地すべり)'!H20</f>
        <v>30</v>
      </c>
      <c r="AC9" s="596" t="s">
        <v>587</v>
      </c>
    </row>
    <row r="10" spans="1:30" s="593" customFormat="1" ht="14.25" customHeight="1" x14ac:dyDescent="0.15">
      <c r="A10" s="1477" t="s">
        <v>911</v>
      </c>
      <c r="B10" s="1478"/>
      <c r="C10" s="1478"/>
      <c r="D10" s="1478"/>
      <c r="E10" s="1478"/>
      <c r="F10" s="1478"/>
      <c r="G10" s="1479"/>
      <c r="H10" s="626">
        <f>'入力シート(地すべり)'!E21</f>
        <v>1</v>
      </c>
      <c r="I10" s="599" t="s">
        <v>584</v>
      </c>
      <c r="J10" s="627">
        <f>'入力シート(地すべり)'!F21</f>
        <v>1</v>
      </c>
      <c r="K10" s="599" t="s">
        <v>585</v>
      </c>
      <c r="L10" s="627">
        <f>'入力シート(地すべり)'!G21</f>
        <v>15</v>
      </c>
      <c r="M10" s="599" t="s">
        <v>586</v>
      </c>
      <c r="N10" s="627">
        <f>'入力シート(地すべり)'!H21</f>
        <v>30</v>
      </c>
      <c r="O10" s="277" t="s">
        <v>587</v>
      </c>
      <c r="P10" s="1477" t="s">
        <v>912</v>
      </c>
      <c r="Q10" s="1478"/>
      <c r="R10" s="1478"/>
      <c r="S10" s="1478"/>
      <c r="T10" s="1478"/>
      <c r="U10" s="1479"/>
      <c r="V10" s="626">
        <f>'入力シート(地すべり)'!E22</f>
        <v>1</v>
      </c>
      <c r="W10" s="599" t="s">
        <v>584</v>
      </c>
      <c r="X10" s="627">
        <f>'入力シート(地すべり)'!F22</f>
        <v>1</v>
      </c>
      <c r="Y10" s="599" t="s">
        <v>585</v>
      </c>
      <c r="Z10" s="627">
        <f>'入力シート(地すべり)'!G22</f>
        <v>15</v>
      </c>
      <c r="AA10" s="599" t="s">
        <v>586</v>
      </c>
      <c r="AB10" s="627">
        <f>'入力シート(地すべり)'!H22</f>
        <v>30</v>
      </c>
      <c r="AC10" s="277" t="s">
        <v>587</v>
      </c>
    </row>
    <row r="11" spans="1:30" s="593" customFormat="1" ht="14.25" customHeight="1" x14ac:dyDescent="0.15">
      <c r="A11" s="1547" t="s">
        <v>913</v>
      </c>
      <c r="B11" s="1548"/>
      <c r="C11" s="1548"/>
      <c r="D11" s="1548"/>
      <c r="E11" s="1548"/>
      <c r="F11" s="1548"/>
      <c r="G11" s="1549"/>
      <c r="H11" s="623">
        <f>'入力シート(地すべり)'!E23</f>
        <v>1</v>
      </c>
      <c r="I11" s="584" t="s">
        <v>584</v>
      </c>
      <c r="J11" s="644">
        <f>'入力シート(地すべり)'!F23</f>
        <v>1</v>
      </c>
      <c r="K11" s="584" t="s">
        <v>585</v>
      </c>
      <c r="L11" s="644">
        <f>'入力シート(地すべり)'!G23</f>
        <v>15</v>
      </c>
      <c r="M11" s="584" t="s">
        <v>586</v>
      </c>
      <c r="N11" s="644">
        <f>'入力シート(地すべり)'!H23</f>
        <v>30</v>
      </c>
      <c r="O11" s="563" t="s">
        <v>587</v>
      </c>
      <c r="P11" s="1547"/>
      <c r="Q11" s="1548"/>
      <c r="R11" s="1548"/>
      <c r="S11" s="1548"/>
      <c r="T11" s="1548"/>
      <c r="U11" s="1549"/>
      <c r="V11" s="623"/>
      <c r="W11" s="584" t="s">
        <v>584</v>
      </c>
      <c r="X11" s="644"/>
      <c r="Y11" s="584" t="s">
        <v>585</v>
      </c>
      <c r="Z11" s="644"/>
      <c r="AA11" s="584" t="s">
        <v>586</v>
      </c>
      <c r="AB11" s="644"/>
      <c r="AC11" s="563" t="s">
        <v>587</v>
      </c>
    </row>
    <row r="12" spans="1:30" s="593" customFormat="1" ht="14.1" customHeight="1" x14ac:dyDescent="0.15">
      <c r="A12" s="1166" t="s">
        <v>110</v>
      </c>
      <c r="B12" s="1073"/>
      <c r="C12" s="1073"/>
      <c r="D12" s="1073"/>
      <c r="E12" s="1074"/>
      <c r="F12" s="1187" t="str">
        <f>'入力シート(地すべり)'!Q15</f>
        <v>降雨</v>
      </c>
      <c r="G12" s="1188"/>
      <c r="H12" s="1188"/>
      <c r="I12" s="1188"/>
      <c r="J12" s="1188"/>
      <c r="K12" s="1188"/>
      <c r="L12" s="1188"/>
      <c r="M12" s="1188"/>
      <c r="N12" s="1188"/>
      <c r="O12" s="1188"/>
      <c r="P12" s="570" t="s">
        <v>588</v>
      </c>
      <c r="Q12" s="1188">
        <f>'入力シート(地すべり)'!Q18</f>
        <v>0</v>
      </c>
      <c r="R12" s="1188"/>
      <c r="S12" s="1188"/>
      <c r="T12" s="1188"/>
      <c r="U12" s="1188"/>
      <c r="V12" s="1188"/>
      <c r="W12" s="1188"/>
      <c r="X12" s="1188"/>
      <c r="Y12" s="1188"/>
      <c r="Z12" s="1188"/>
      <c r="AA12" s="1188"/>
      <c r="AB12" s="1188"/>
      <c r="AC12" s="569" t="s">
        <v>589</v>
      </c>
    </row>
    <row r="13" spans="1:30" ht="15" customHeight="1" x14ac:dyDescent="0.15">
      <c r="A13" s="1492" t="s">
        <v>109</v>
      </c>
      <c r="B13" s="1495" t="s">
        <v>108</v>
      </c>
      <c r="C13" s="1496"/>
      <c r="D13" s="1496"/>
      <c r="E13" s="1497"/>
      <c r="F13" s="1467" t="str">
        <f>'入力シート(地すべり)'!R15</f>
        <v>1月豪雪</v>
      </c>
      <c r="G13" s="1468"/>
      <c r="H13" s="1468"/>
      <c r="I13" s="1468"/>
      <c r="J13" s="1468"/>
      <c r="K13" s="1468"/>
      <c r="L13" s="1468"/>
      <c r="M13" s="1470"/>
      <c r="N13" s="1445" t="s">
        <v>107</v>
      </c>
      <c r="O13" s="1446"/>
      <c r="P13" s="1446"/>
      <c r="Q13" s="1467" t="str">
        <f>'入力シート(地すべり)'!S15</f>
        <v>安塚</v>
      </c>
      <c r="R13" s="1468"/>
      <c r="S13" s="1468"/>
      <c r="T13" s="1468"/>
      <c r="U13" s="1469"/>
      <c r="V13" s="1538" t="s">
        <v>106</v>
      </c>
      <c r="W13" s="1539"/>
      <c r="X13" s="1539"/>
      <c r="Y13" s="1539"/>
      <c r="Z13" s="1539"/>
      <c r="AA13" s="1449">
        <f>'入力シート(地すべり)'!T15</f>
        <v>4</v>
      </c>
      <c r="AB13" s="1449"/>
      <c r="AC13" s="586" t="s">
        <v>105</v>
      </c>
    </row>
    <row r="14" spans="1:30" ht="15" customHeight="1" x14ac:dyDescent="0.15">
      <c r="A14" s="1493"/>
      <c r="B14" s="1501" t="s">
        <v>104</v>
      </c>
      <c r="C14" s="1502"/>
      <c r="D14" s="1502"/>
      <c r="E14" s="1503"/>
      <c r="F14" s="1504">
        <f>'入力シート(地すべり)'!U15</f>
        <v>119</v>
      </c>
      <c r="G14" s="1505"/>
      <c r="H14" s="1540" t="s">
        <v>103</v>
      </c>
      <c r="I14" s="1541"/>
      <c r="J14" s="1542" t="str">
        <f>'入力シート(地すべり)'!T18</f>
        <v>令和４</v>
      </c>
      <c r="K14" s="1543"/>
      <c r="L14" s="598" t="s">
        <v>89</v>
      </c>
      <c r="M14" s="631">
        <f>'入力シート(地すべり)'!U18</f>
        <v>1</v>
      </c>
      <c r="N14" s="598" t="s">
        <v>88</v>
      </c>
      <c r="O14" s="631">
        <f>'入力シート(地すべり)'!V18</f>
        <v>1</v>
      </c>
      <c r="P14" s="598" t="s">
        <v>87</v>
      </c>
      <c r="Q14" s="631">
        <f>'入力シート(地すべり)'!W18</f>
        <v>10</v>
      </c>
      <c r="R14" s="598" t="s">
        <v>86</v>
      </c>
      <c r="S14" s="598" t="s">
        <v>98</v>
      </c>
      <c r="T14" s="1301" t="str">
        <f>'入力シート(地すべり)'!T20</f>
        <v>令和４</v>
      </c>
      <c r="U14" s="1301"/>
      <c r="V14" s="598" t="s">
        <v>89</v>
      </c>
      <c r="W14" s="631">
        <f>'入力シート(地すべり)'!U20</f>
        <v>1</v>
      </c>
      <c r="X14" s="598" t="s">
        <v>88</v>
      </c>
      <c r="Y14" s="631">
        <f>'入力シート(地すべり)'!V20</f>
        <v>1</v>
      </c>
      <c r="Z14" s="598" t="s">
        <v>87</v>
      </c>
      <c r="AA14" s="631">
        <f>'入力シート(地すべり)'!W20</f>
        <v>16</v>
      </c>
      <c r="AB14" s="598" t="s">
        <v>86</v>
      </c>
      <c r="AC14" s="566"/>
    </row>
    <row r="15" spans="1:30" ht="15" customHeight="1" x14ac:dyDescent="0.15">
      <c r="A15" s="1493"/>
      <c r="B15" s="1498" t="s">
        <v>102</v>
      </c>
      <c r="C15" s="1499"/>
      <c r="D15" s="1499"/>
      <c r="E15" s="1500"/>
      <c r="F15" s="1454">
        <f>'入力シート(地すべり)'!V15</f>
        <v>39</v>
      </c>
      <c r="G15" s="1455"/>
      <c r="H15" s="1451" t="s">
        <v>101</v>
      </c>
      <c r="I15" s="1451"/>
      <c r="J15" s="1452" t="str">
        <f>'入力シート(地すべり)'!T21</f>
        <v>令和４</v>
      </c>
      <c r="K15" s="1453"/>
      <c r="L15" s="600" t="s">
        <v>89</v>
      </c>
      <c r="M15" s="632">
        <f>'入力シート(地すべり)'!U21</f>
        <v>1</v>
      </c>
      <c r="N15" s="600" t="s">
        <v>88</v>
      </c>
      <c r="O15" s="632">
        <f>'入力シート(地すべり)'!V21</f>
        <v>1</v>
      </c>
      <c r="P15" s="600" t="s">
        <v>87</v>
      </c>
      <c r="Q15" s="632">
        <f>'入力シート(地すべり)'!W21</f>
        <v>10</v>
      </c>
      <c r="R15" s="600" t="s">
        <v>86</v>
      </c>
      <c r="S15" s="600" t="s">
        <v>98</v>
      </c>
      <c r="T15" s="1506" t="str">
        <f>'入力シート(地すべり)'!T23</f>
        <v>令和４</v>
      </c>
      <c r="U15" s="1506"/>
      <c r="V15" s="600" t="s">
        <v>89</v>
      </c>
      <c r="W15" s="632">
        <f>'入力シート(地すべり)'!U23</f>
        <v>1</v>
      </c>
      <c r="X15" s="600" t="s">
        <v>88</v>
      </c>
      <c r="Y15" s="632">
        <f>'入力シート(地すべり)'!V23</f>
        <v>2</v>
      </c>
      <c r="Z15" s="600" t="s">
        <v>87</v>
      </c>
      <c r="AA15" s="632">
        <f>'入力シート(地すべり)'!W23</f>
        <v>10</v>
      </c>
      <c r="AB15" s="600" t="s">
        <v>86</v>
      </c>
      <c r="AC15" s="601"/>
    </row>
    <row r="16" spans="1:30" ht="15" customHeight="1" x14ac:dyDescent="0.15">
      <c r="A16" s="1494"/>
      <c r="B16" s="1509" t="s">
        <v>100</v>
      </c>
      <c r="C16" s="1510"/>
      <c r="D16" s="1510"/>
      <c r="E16" s="1511"/>
      <c r="F16" s="1507">
        <f>'入力シート(地すべり)'!W15</f>
        <v>3</v>
      </c>
      <c r="G16" s="1508"/>
      <c r="H16" s="1512" t="s">
        <v>99</v>
      </c>
      <c r="I16" s="1513"/>
      <c r="J16" s="1577" t="str">
        <f>'入力シート(地すべり)'!T24</f>
        <v>令和４</v>
      </c>
      <c r="K16" s="1578"/>
      <c r="L16" s="602" t="s">
        <v>89</v>
      </c>
      <c r="M16" s="633">
        <f>'入力シート(地すべり)'!U24</f>
        <v>1</v>
      </c>
      <c r="N16" s="602" t="s">
        <v>88</v>
      </c>
      <c r="O16" s="633">
        <f>'入力シート(地すべり)'!V24</f>
        <v>1</v>
      </c>
      <c r="P16" s="602" t="s">
        <v>87</v>
      </c>
      <c r="Q16" s="633">
        <f>'入力シート(地すべり)'!W24</f>
        <v>15</v>
      </c>
      <c r="R16" s="602" t="s">
        <v>86</v>
      </c>
      <c r="S16" s="602" t="s">
        <v>98</v>
      </c>
      <c r="T16" s="1519" t="str">
        <f>'入力シート(地すべり)'!T26</f>
        <v>令和４</v>
      </c>
      <c r="U16" s="1519"/>
      <c r="V16" s="602" t="s">
        <v>89</v>
      </c>
      <c r="W16" s="633">
        <f>'入力シート(地すべり)'!U26</f>
        <v>1</v>
      </c>
      <c r="X16" s="602" t="s">
        <v>88</v>
      </c>
      <c r="Y16" s="633">
        <f>'入力シート(地すべり)'!V26</f>
        <v>1</v>
      </c>
      <c r="Z16" s="602" t="s">
        <v>87</v>
      </c>
      <c r="AA16" s="633">
        <f>'入力シート(地すべり)'!W26</f>
        <v>16</v>
      </c>
      <c r="AB16" s="602" t="s">
        <v>86</v>
      </c>
      <c r="AC16" s="603"/>
    </row>
    <row r="17" spans="1:30" s="593" customFormat="1" ht="14.1" customHeight="1" x14ac:dyDescent="0.15">
      <c r="A17" s="22" t="s">
        <v>97</v>
      </c>
      <c r="B17" s="23" t="s">
        <v>96</v>
      </c>
      <c r="C17" s="1447" t="str">
        <f>'入力シート(地すべり)'!X15</f>
        <v>霞ヶ関</v>
      </c>
      <c r="D17" s="1188"/>
      <c r="E17" s="1448"/>
      <c r="F17" s="1143" t="s">
        <v>95</v>
      </c>
      <c r="G17" s="1145"/>
      <c r="H17" s="1447">
        <f>'入力シート(地すべり)'!Y15</f>
        <v>7</v>
      </c>
      <c r="I17" s="1448"/>
      <c r="J17" s="1143" t="s">
        <v>94</v>
      </c>
      <c r="K17" s="1145"/>
      <c r="L17" s="1447" t="str">
        <f>'入力シート(地すべり)'!Z15</f>
        <v>保全課</v>
      </c>
      <c r="M17" s="1188"/>
      <c r="N17" s="1188"/>
      <c r="O17" s="1188"/>
      <c r="P17" s="1188"/>
      <c r="Q17" s="1448"/>
      <c r="R17" s="1293" t="s">
        <v>592</v>
      </c>
      <c r="S17" s="1149"/>
      <c r="T17" s="1149"/>
      <c r="U17" s="1149"/>
      <c r="V17" s="1149"/>
      <c r="W17" s="604"/>
      <c r="X17" s="604"/>
      <c r="Y17" s="604"/>
      <c r="Z17" s="1460">
        <f>'入力シート(地すべり)'!AA15</f>
        <v>0.5</v>
      </c>
      <c r="AA17" s="1460"/>
      <c r="AB17" s="1460"/>
      <c r="AC17" s="574" t="s">
        <v>593</v>
      </c>
    </row>
    <row r="18" spans="1:30" s="593" customFormat="1" ht="14.1" customHeight="1" x14ac:dyDescent="0.15">
      <c r="A18" s="1456" t="s">
        <v>93</v>
      </c>
      <c r="B18" s="605" t="s">
        <v>92</v>
      </c>
      <c r="C18" s="606"/>
      <c r="D18" s="606"/>
      <c r="E18" s="607"/>
      <c r="F18" s="1458" t="str">
        <f>'入力シート(地すべり)'!AB15</f>
        <v>霞ヶ関</v>
      </c>
      <c r="G18" s="1459"/>
      <c r="H18" s="1459"/>
      <c r="I18" s="1459"/>
      <c r="J18" s="1459"/>
      <c r="K18" s="1459"/>
      <c r="L18" s="1459"/>
      <c r="M18" s="1459"/>
      <c r="N18" s="1459"/>
      <c r="O18" s="1459"/>
      <c r="P18" s="1459"/>
      <c r="Q18" s="1459"/>
      <c r="R18" s="1461" t="s">
        <v>592</v>
      </c>
      <c r="S18" s="1462"/>
      <c r="T18" s="1462"/>
      <c r="U18" s="1462"/>
      <c r="V18" s="1462"/>
      <c r="W18" s="583"/>
      <c r="X18" s="583"/>
      <c r="Y18" s="583"/>
      <c r="Z18" s="1463">
        <f>'入力シート(地すべり)'!AC15</f>
        <v>0.5</v>
      </c>
      <c r="AA18" s="1463"/>
      <c r="AB18" s="1463"/>
      <c r="AC18" s="608" t="s">
        <v>593</v>
      </c>
    </row>
    <row r="19" spans="1:30" s="593" customFormat="1" ht="14.1" customHeight="1" x14ac:dyDescent="0.15">
      <c r="A19" s="1457"/>
      <c r="B19" s="609" t="s">
        <v>91</v>
      </c>
      <c r="C19" s="610"/>
      <c r="D19" s="610"/>
      <c r="E19" s="634">
        <f>'入力シート(地すべり)'!AD15</f>
        <v>15</v>
      </c>
      <c r="F19" s="1552" t="str">
        <f>'入力シート(地すべり)'!AD17</f>
        <v>令和４</v>
      </c>
      <c r="G19" s="1553"/>
      <c r="H19" s="251" t="s">
        <v>89</v>
      </c>
      <c r="I19" s="635">
        <f>'入力シート(地すべり)'!AD18</f>
        <v>1</v>
      </c>
      <c r="J19" s="251" t="s">
        <v>88</v>
      </c>
      <c r="K19" s="635">
        <f>'入力シート(地すべり)'!AD19</f>
        <v>1</v>
      </c>
      <c r="L19" s="251" t="s">
        <v>87</v>
      </c>
      <c r="M19" s="678">
        <f>'入力シート(地すべり)'!AD20</f>
        <v>15</v>
      </c>
      <c r="N19" s="251" t="s">
        <v>86</v>
      </c>
      <c r="O19" s="251"/>
      <c r="P19" s="611"/>
      <c r="Q19" s="611"/>
      <c r="R19" s="580"/>
      <c r="S19" s="580"/>
      <c r="T19" s="580"/>
      <c r="U19" s="580"/>
      <c r="V19" s="580"/>
      <c r="W19" s="580"/>
      <c r="X19" s="580"/>
      <c r="Y19" s="580"/>
      <c r="Z19" s="580"/>
      <c r="AA19" s="580"/>
      <c r="AB19" s="580"/>
      <c r="AC19" s="581"/>
    </row>
    <row r="20" spans="1:30" ht="15" customHeight="1" x14ac:dyDescent="0.15">
      <c r="A20" s="1450" t="s">
        <v>160</v>
      </c>
      <c r="B20" s="1105"/>
      <c r="C20" s="1105"/>
      <c r="D20" s="1105"/>
      <c r="E20" s="1106"/>
      <c r="F20" s="1445" t="s">
        <v>159</v>
      </c>
      <c r="G20" s="1446"/>
      <c r="H20" s="679">
        <f>'入力シート(地すべり)'!AE15</f>
        <v>20</v>
      </c>
      <c r="I20" s="597" t="s">
        <v>155</v>
      </c>
      <c r="J20" s="1445" t="s">
        <v>158</v>
      </c>
      <c r="K20" s="1446"/>
      <c r="L20" s="679">
        <f>'入力シート(地すべり)'!AF15</f>
        <v>40</v>
      </c>
      <c r="M20" s="597" t="s">
        <v>155</v>
      </c>
      <c r="N20" s="1445" t="s">
        <v>157</v>
      </c>
      <c r="O20" s="1446"/>
      <c r="P20" s="1446"/>
      <c r="Q20" s="679">
        <f>'入力シート(地すべり)'!AG15</f>
        <v>40</v>
      </c>
      <c r="R20" s="597" t="s">
        <v>5</v>
      </c>
      <c r="S20" s="1445" t="s">
        <v>156</v>
      </c>
      <c r="T20" s="1446"/>
      <c r="U20" s="1446"/>
      <c r="V20" s="679">
        <f>'入力シート(地すべり)'!AH15</f>
        <v>1</v>
      </c>
      <c r="W20" s="597" t="s">
        <v>155</v>
      </c>
      <c r="X20" s="1445" t="s">
        <v>154</v>
      </c>
      <c r="Y20" s="1446"/>
      <c r="Z20" s="1446"/>
      <c r="AA20" s="1520" t="str">
        <f>'入力シート(地すべり)'!AI15</f>
        <v>有</v>
      </c>
      <c r="AB20" s="1468"/>
      <c r="AC20" s="1469"/>
    </row>
    <row r="21" spans="1:30" ht="15" customHeight="1" x14ac:dyDescent="0.15">
      <c r="A21" s="1107"/>
      <c r="B21" s="1108"/>
      <c r="C21" s="1108"/>
      <c r="D21" s="1108"/>
      <c r="E21" s="1109"/>
      <c r="F21" s="1445" t="s">
        <v>153</v>
      </c>
      <c r="G21" s="1446"/>
      <c r="H21" s="1446"/>
      <c r="I21" s="1446"/>
      <c r="J21" s="1555"/>
      <c r="K21" s="1467">
        <f>'入力シート(地すべり)'!AJ15</f>
        <v>3</v>
      </c>
      <c r="L21" s="1468"/>
      <c r="M21" s="1468"/>
      <c r="N21" s="586" t="s">
        <v>40</v>
      </c>
      <c r="O21" s="1445" t="s">
        <v>151</v>
      </c>
      <c r="P21" s="1446"/>
      <c r="Q21" s="1446"/>
      <c r="R21" s="1467" t="str">
        <f>'入力シート(地すべり)'!AK15</f>
        <v>国道405号、切越下橋</v>
      </c>
      <c r="S21" s="1468"/>
      <c r="T21" s="1468"/>
      <c r="U21" s="1468"/>
      <c r="V21" s="1468"/>
      <c r="W21" s="1468"/>
      <c r="X21" s="1468"/>
      <c r="Y21" s="1468"/>
      <c r="Z21" s="1468"/>
      <c r="AA21" s="1468"/>
      <c r="AB21" s="1468"/>
      <c r="AC21" s="1469"/>
    </row>
    <row r="22" spans="1:30" s="593" customFormat="1" ht="14.1" customHeight="1" x14ac:dyDescent="0.15">
      <c r="A22" s="1143" t="s">
        <v>150</v>
      </c>
      <c r="B22" s="1144"/>
      <c r="C22" s="1144"/>
      <c r="D22" s="1144"/>
      <c r="E22" s="1172"/>
      <c r="F22" s="1148" t="s">
        <v>416</v>
      </c>
      <c r="G22" s="1149"/>
      <c r="H22" s="661">
        <f>'入力シート(地すべり)'!AL15</f>
        <v>5</v>
      </c>
      <c r="I22" s="1292" t="s">
        <v>417</v>
      </c>
      <c r="J22" s="1292"/>
      <c r="K22" s="661">
        <f>'入力シート(地すべり)'!AM15</f>
        <v>5</v>
      </c>
      <c r="L22" s="1149" t="s">
        <v>418</v>
      </c>
      <c r="M22" s="1149"/>
      <c r="N22" s="661">
        <f>'入力シート(地すべり)'!AN15</f>
        <v>5</v>
      </c>
      <c r="O22" s="1149" t="s">
        <v>419</v>
      </c>
      <c r="P22" s="1149"/>
      <c r="Q22" s="660" t="str">
        <f>'入力シート(地すべり)'!AO15</f>
        <v>有</v>
      </c>
      <c r="R22" s="1442" t="s">
        <v>594</v>
      </c>
      <c r="S22" s="1443"/>
      <c r="T22" s="1443"/>
      <c r="U22" s="1443"/>
      <c r="V22" s="1443"/>
      <c r="W22" s="1443"/>
      <c r="X22" s="1443"/>
      <c r="Y22" s="1443"/>
      <c r="Z22" s="1443"/>
      <c r="AA22" s="1294" t="str">
        <f>'入力シート(地すべり)'!AP15</f>
        <v>無</v>
      </c>
      <c r="AB22" s="1294"/>
      <c r="AC22" s="1444"/>
    </row>
    <row r="23" spans="1:30" ht="15" customHeight="1" x14ac:dyDescent="0.15">
      <c r="A23" s="1492" t="s">
        <v>149</v>
      </c>
      <c r="B23" s="1570" t="s">
        <v>148</v>
      </c>
      <c r="C23" s="1571"/>
      <c r="D23" s="1571"/>
      <c r="E23" s="1572"/>
      <c r="F23" s="1556">
        <f>'入力シート(地すべり)'!AQ15</f>
        <v>10</v>
      </c>
      <c r="G23" s="1505"/>
      <c r="H23" s="1540" t="s">
        <v>103</v>
      </c>
      <c r="I23" s="1540"/>
      <c r="J23" s="1554" t="str">
        <f>'入力シート(地すべり)'!AS18</f>
        <v>令和４</v>
      </c>
      <c r="K23" s="1543"/>
      <c r="L23" s="582" t="s">
        <v>89</v>
      </c>
      <c r="M23" s="631">
        <f>'入力シート(地すべり)'!AT18</f>
        <v>1</v>
      </c>
      <c r="N23" s="582" t="s">
        <v>88</v>
      </c>
      <c r="O23" s="631">
        <f>'入力シート(地すべり)'!AU18</f>
        <v>1</v>
      </c>
      <c r="P23" s="582" t="s">
        <v>87</v>
      </c>
      <c r="Q23" s="631">
        <f>'入力シート(地すべり)'!AV18</f>
        <v>16</v>
      </c>
      <c r="R23" s="582" t="s">
        <v>86</v>
      </c>
      <c r="S23" s="582" t="s">
        <v>98</v>
      </c>
      <c r="T23" s="625">
        <f>'入力シート(地すべり)'!AV20</f>
        <v>17</v>
      </c>
      <c r="U23" s="680" t="s">
        <v>86</v>
      </c>
      <c r="V23" s="1105" t="s">
        <v>94</v>
      </c>
      <c r="W23" s="1105"/>
      <c r="X23" s="1105"/>
      <c r="Y23" s="1505" t="str">
        <f>'入力シート(地すべり)'!AX18</f>
        <v>S-1</v>
      </c>
      <c r="Z23" s="1505"/>
      <c r="AA23" s="1505"/>
      <c r="AB23" s="1505"/>
      <c r="AC23" s="1608"/>
    </row>
    <row r="24" spans="1:30" ht="15" customHeight="1" x14ac:dyDescent="0.15">
      <c r="A24" s="1550"/>
      <c r="B24" s="1563" t="s">
        <v>147</v>
      </c>
      <c r="C24" s="1564"/>
      <c r="D24" s="1564"/>
      <c r="E24" s="1565"/>
      <c r="F24" s="1609">
        <f>'入力シート(地すべり)'!AR15</f>
        <v>10</v>
      </c>
      <c r="G24" s="1465"/>
      <c r="H24" s="1732" t="s">
        <v>90</v>
      </c>
      <c r="I24" s="1732"/>
      <c r="J24" s="1557" t="str">
        <f>'入力シート(地すべり)'!AS21</f>
        <v>令和４</v>
      </c>
      <c r="K24" s="1558"/>
      <c r="L24" s="575" t="s">
        <v>89</v>
      </c>
      <c r="M24" s="681">
        <f>'入力シート(地すべり)'!AT21</f>
        <v>1</v>
      </c>
      <c r="N24" s="575" t="s">
        <v>88</v>
      </c>
      <c r="O24" s="681">
        <f>'入力シート(地すべり)'!AU21</f>
        <v>1</v>
      </c>
      <c r="P24" s="575" t="s">
        <v>87</v>
      </c>
      <c r="Q24" s="681">
        <f>'入力シート(地すべり)'!AV21</f>
        <v>16</v>
      </c>
      <c r="R24" s="575" t="s">
        <v>86</v>
      </c>
      <c r="S24" s="620">
        <f>'入力シート(地すべり)'!AW21</f>
        <v>30</v>
      </c>
      <c r="T24" s="575" t="s">
        <v>4</v>
      </c>
      <c r="U24" s="682" t="s">
        <v>98</v>
      </c>
      <c r="V24" s="1634" t="s">
        <v>94</v>
      </c>
      <c r="W24" s="1634"/>
      <c r="X24" s="1634"/>
      <c r="Y24" s="1465" t="str">
        <f>'入力シート(地すべり)'!AX21</f>
        <v>S-1</v>
      </c>
      <c r="Z24" s="1465"/>
      <c r="AA24" s="1465"/>
      <c r="AB24" s="1465"/>
      <c r="AC24" s="1466"/>
    </row>
    <row r="25" spans="1:30" ht="15" customHeight="1" x14ac:dyDescent="0.15">
      <c r="A25" s="1550"/>
      <c r="B25" s="1566"/>
      <c r="C25" s="1567"/>
      <c r="D25" s="1567"/>
      <c r="E25" s="1568"/>
      <c r="F25" s="1610"/>
      <c r="G25" s="1611"/>
      <c r="H25" s="1733"/>
      <c r="I25" s="1733"/>
      <c r="J25" s="1559" t="str">
        <f>'入力シート(地すべり)'!AS23</f>
        <v>令和４</v>
      </c>
      <c r="K25" s="1560"/>
      <c r="L25" s="577" t="s">
        <v>89</v>
      </c>
      <c r="M25" s="683">
        <f>'入力シート(地すべり)'!AT23</f>
        <v>1</v>
      </c>
      <c r="N25" s="577" t="s">
        <v>88</v>
      </c>
      <c r="O25" s="683">
        <f>'入力シート(地すべり)'!AU23</f>
        <v>1</v>
      </c>
      <c r="P25" s="577" t="s">
        <v>87</v>
      </c>
      <c r="Q25" s="683">
        <f>'入力シート(地すべり)'!AV23</f>
        <v>20</v>
      </c>
      <c r="R25" s="577" t="s">
        <v>86</v>
      </c>
      <c r="S25" s="684">
        <f>'入力シート(地すべり)'!AW23</f>
        <v>30</v>
      </c>
      <c r="T25" s="577" t="s">
        <v>4</v>
      </c>
      <c r="U25" s="685"/>
      <c r="V25" s="1635"/>
      <c r="W25" s="1635"/>
      <c r="X25" s="1635"/>
      <c r="Y25" s="1611"/>
      <c r="Z25" s="1611"/>
      <c r="AA25" s="1611"/>
      <c r="AB25" s="1611"/>
      <c r="AC25" s="1632"/>
      <c r="AD25" s="589"/>
    </row>
    <row r="26" spans="1:30" ht="15" customHeight="1" x14ac:dyDescent="0.15">
      <c r="A26" s="1550"/>
      <c r="B26" s="1509" t="s">
        <v>146</v>
      </c>
      <c r="C26" s="1573"/>
      <c r="D26" s="1573"/>
      <c r="E26" s="1574"/>
      <c r="F26" s="1575" t="str">
        <f>'入力シート(地すべり)'!AS15</f>
        <v>有</v>
      </c>
      <c r="G26" s="1576"/>
      <c r="H26" s="1576"/>
      <c r="I26" s="1576"/>
      <c r="J26" s="1561" t="str">
        <f>'入力シート(地すべり)'!AS24</f>
        <v>令和３</v>
      </c>
      <c r="K26" s="1562"/>
      <c r="L26" s="602" t="s">
        <v>89</v>
      </c>
      <c r="M26" s="633">
        <f>'入力シート(地すべり)'!AT24</f>
        <v>12</v>
      </c>
      <c r="N26" s="602" t="s">
        <v>88</v>
      </c>
      <c r="O26" s="633">
        <f>'入力シート(地すべり)'!AU24</f>
        <v>1</v>
      </c>
      <c r="P26" s="602" t="s">
        <v>87</v>
      </c>
      <c r="Q26" s="633">
        <f>'入力シート(地すべり)'!AV24</f>
        <v>16</v>
      </c>
      <c r="R26" s="602" t="s">
        <v>86</v>
      </c>
      <c r="S26" s="602" t="s">
        <v>98</v>
      </c>
      <c r="T26" s="1636" t="str">
        <f>'入力シート(地すべり)'!AS26</f>
        <v>令和３</v>
      </c>
      <c r="U26" s="1636"/>
      <c r="V26" s="602" t="s">
        <v>89</v>
      </c>
      <c r="W26" s="633">
        <f>'入力シート(地すべり)'!AT26</f>
        <v>12</v>
      </c>
      <c r="X26" s="602" t="s">
        <v>88</v>
      </c>
      <c r="Y26" s="633">
        <f>'入力シート(地すべり)'!AU26</f>
        <v>1</v>
      </c>
      <c r="Z26" s="602" t="s">
        <v>87</v>
      </c>
      <c r="AA26" s="633">
        <f>'入力シート(地すべり)'!AV26</f>
        <v>20</v>
      </c>
      <c r="AB26" s="602" t="s">
        <v>86</v>
      </c>
      <c r="AC26" s="603"/>
      <c r="AD26" s="602"/>
    </row>
    <row r="27" spans="1:30" ht="15" customHeight="1" x14ac:dyDescent="0.15">
      <c r="A27" s="1551"/>
      <c r="B27" s="1445" t="s">
        <v>145</v>
      </c>
      <c r="C27" s="1446"/>
      <c r="D27" s="1446"/>
      <c r="E27" s="1555"/>
      <c r="F27" s="1445" t="s">
        <v>144</v>
      </c>
      <c r="G27" s="1446"/>
      <c r="H27" s="1520" t="str">
        <f>'入力シート(地すべり)'!AU3</f>
        <v>有</v>
      </c>
      <c r="I27" s="1569"/>
      <c r="J27" s="1446" t="s">
        <v>143</v>
      </c>
      <c r="K27" s="1446"/>
      <c r="L27" s="1520" t="str">
        <f>'入力シート(地すべり)'!AU4</f>
        <v>有</v>
      </c>
      <c r="M27" s="1569"/>
      <c r="N27" s="1446" t="s">
        <v>142</v>
      </c>
      <c r="O27" s="1446"/>
      <c r="P27" s="1520" t="str">
        <f>'入力シート(地すべり)'!AU5</f>
        <v>有</v>
      </c>
      <c r="Q27" s="1569"/>
      <c r="R27" s="1446" t="s">
        <v>141</v>
      </c>
      <c r="S27" s="1446"/>
      <c r="T27" s="1520" t="str">
        <f>'入力シート(地すべり)'!AU6</f>
        <v>有</v>
      </c>
      <c r="U27" s="1569"/>
      <c r="V27" s="1446" t="s">
        <v>140</v>
      </c>
      <c r="W27" s="1633"/>
      <c r="X27" s="1633"/>
      <c r="Y27" s="1633"/>
      <c r="Z27" s="1633"/>
      <c r="AA27" s="1633"/>
      <c r="AB27" s="1520" t="str">
        <f>'入力シート(地すべり)'!AU7</f>
        <v>有</v>
      </c>
      <c r="AC27" s="1569"/>
    </row>
    <row r="28" spans="1:30" s="593" customFormat="1" ht="14.1" customHeight="1" x14ac:dyDescent="0.15">
      <c r="A28" s="1445" t="s">
        <v>62</v>
      </c>
      <c r="B28" s="1446"/>
      <c r="C28" s="1446"/>
      <c r="D28" s="1446"/>
      <c r="E28" s="1555"/>
      <c r="F28" s="1750" t="s">
        <v>646</v>
      </c>
      <c r="G28" s="1607"/>
      <c r="H28" s="168" t="s">
        <v>647</v>
      </c>
      <c r="I28" s="638" t="str">
        <f>'入力シート(地すべり)'!AU15</f>
        <v>有</v>
      </c>
      <c r="J28" s="169" t="s">
        <v>648</v>
      </c>
      <c r="K28" s="1607" t="s">
        <v>650</v>
      </c>
      <c r="L28" s="1607"/>
      <c r="M28" s="1607"/>
      <c r="N28" s="1662" t="str">
        <f>'入力シート(地すべり)'!AV15</f>
        <v>横ボーリング等</v>
      </c>
      <c r="O28" s="1663"/>
      <c r="P28" s="1663"/>
      <c r="Q28" s="578" t="s">
        <v>648</v>
      </c>
      <c r="R28" s="1607" t="s">
        <v>649</v>
      </c>
      <c r="S28" s="1607"/>
      <c r="T28" s="1607"/>
      <c r="U28" s="168" t="s">
        <v>647</v>
      </c>
      <c r="V28" s="638" t="str">
        <f>'入力シート(地すべり)'!AW15</f>
        <v>無</v>
      </c>
      <c r="W28" s="169" t="s">
        <v>648</v>
      </c>
      <c r="X28" s="1607" t="s">
        <v>650</v>
      </c>
      <c r="Y28" s="1607"/>
      <c r="Z28" s="1607"/>
      <c r="AA28" s="1662">
        <f>'入力シート(地すべり)'!AX15</f>
        <v>0</v>
      </c>
      <c r="AB28" s="1663"/>
      <c r="AC28" s="170" t="s">
        <v>648</v>
      </c>
    </row>
    <row r="29" spans="1:30" ht="15" customHeight="1" x14ac:dyDescent="0.15">
      <c r="A29" s="1590" t="s">
        <v>139</v>
      </c>
      <c r="B29" s="1495" t="s">
        <v>138</v>
      </c>
      <c r="C29" s="1496"/>
      <c r="D29" s="1496"/>
      <c r="E29" s="1497"/>
      <c r="F29" s="1445" t="s">
        <v>137</v>
      </c>
      <c r="G29" s="1446"/>
      <c r="H29" s="1520" t="str">
        <f>IF(SUM('入力シート(地すべり)'!AY15:BA15)&gt;0,"有","無")</f>
        <v>有</v>
      </c>
      <c r="I29" s="1697"/>
      <c r="J29" s="1697"/>
      <c r="K29" s="1569"/>
      <c r="L29" s="1445" t="s">
        <v>651</v>
      </c>
      <c r="M29" s="1446"/>
      <c r="N29" s="1446"/>
      <c r="O29" s="1749" t="str">
        <f>'入力シート(地すべり)'!AY7</f>
        <v>A</v>
      </c>
      <c r="P29" s="1749"/>
      <c r="Q29" s="1749"/>
      <c r="R29" s="1749"/>
      <c r="S29" s="1749"/>
      <c r="T29" s="1749"/>
      <c r="U29" s="1749"/>
      <c r="V29" s="1612" t="s">
        <v>740</v>
      </c>
      <c r="W29" s="1613"/>
      <c r="X29" s="1616" t="str">
        <f>IF('入力シート(地すべり)'!BB15=1,"国交",IF('入力シート(地すべり)'!BC15=1,"林野",IF('入力シート(地すべり)'!BD15=1,"農地","")))</f>
        <v>国交</v>
      </c>
      <c r="Y29" s="1616"/>
      <c r="Z29" s="1616"/>
      <c r="AA29" s="1616"/>
      <c r="AB29" s="1616"/>
      <c r="AC29" s="1617"/>
    </row>
    <row r="30" spans="1:30" ht="15" customHeight="1" x14ac:dyDescent="0.15">
      <c r="A30" s="1591"/>
      <c r="B30" s="1495" t="s">
        <v>136</v>
      </c>
      <c r="C30" s="1496"/>
      <c r="D30" s="1496"/>
      <c r="E30" s="1497"/>
      <c r="F30" s="1445" t="s">
        <v>135</v>
      </c>
      <c r="G30" s="1446"/>
      <c r="H30" s="1520" t="str">
        <f>IF(SUM('入力シート(地すべり)'!BB15:BD15)&gt;0,"有","無")</f>
        <v>有</v>
      </c>
      <c r="I30" s="1697"/>
      <c r="J30" s="1697"/>
      <c r="K30" s="1569"/>
      <c r="L30" s="1695" t="s">
        <v>134</v>
      </c>
      <c r="M30" s="1696"/>
      <c r="N30" s="1700">
        <f>'入力シート(地すべり)'!BB7</f>
        <v>1990</v>
      </c>
      <c r="O30" s="1460"/>
      <c r="P30" s="597" t="s">
        <v>89</v>
      </c>
      <c r="Q30" s="597"/>
      <c r="R30" s="597"/>
      <c r="S30" s="597"/>
      <c r="T30" s="597"/>
      <c r="U30" s="597"/>
      <c r="V30" s="1614"/>
      <c r="W30" s="1615"/>
      <c r="X30" s="1618"/>
      <c r="Y30" s="1618"/>
      <c r="Z30" s="1618"/>
      <c r="AA30" s="1618"/>
      <c r="AB30" s="1618"/>
      <c r="AC30" s="1619"/>
    </row>
    <row r="31" spans="1:30" ht="15" customHeight="1" x14ac:dyDescent="0.15">
      <c r="A31" s="1492" t="s">
        <v>59</v>
      </c>
      <c r="B31" s="1597" t="s">
        <v>58</v>
      </c>
      <c r="C31" s="1580"/>
      <c r="D31" s="1501" t="s">
        <v>57</v>
      </c>
      <c r="E31" s="1600"/>
      <c r="F31" s="1626">
        <f>'入力シート(地すべり)'!BE15</f>
        <v>1</v>
      </c>
      <c r="G31" s="1627"/>
      <c r="H31" s="1627"/>
      <c r="I31" s="1627"/>
      <c r="J31" s="1627"/>
      <c r="K31" s="1627"/>
      <c r="L31" s="1627"/>
      <c r="M31" s="1627"/>
      <c r="N31" s="596" t="s">
        <v>612</v>
      </c>
      <c r="O31" s="1104" t="s">
        <v>133</v>
      </c>
      <c r="P31" s="1702"/>
      <c r="Q31" s="1542">
        <f>'入力シート(地すべり)'!BE19</f>
        <v>57</v>
      </c>
      <c r="R31" s="1543"/>
      <c r="S31" s="1543"/>
      <c r="T31" s="582" t="s">
        <v>50</v>
      </c>
      <c r="U31" s="1104" t="s">
        <v>132</v>
      </c>
      <c r="V31" s="1105"/>
      <c r="W31" s="1597" t="s">
        <v>55</v>
      </c>
      <c r="X31" s="1579"/>
      <c r="Y31" s="1579"/>
      <c r="Z31" s="1579"/>
      <c r="AA31" s="1579"/>
      <c r="AB31" s="1579"/>
      <c r="AC31" s="1580"/>
    </row>
    <row r="32" spans="1:30" ht="15" customHeight="1" x14ac:dyDescent="0.15">
      <c r="A32" s="1550"/>
      <c r="B32" s="1598"/>
      <c r="C32" s="1599"/>
      <c r="D32" s="1498" t="s">
        <v>54</v>
      </c>
      <c r="E32" s="1601"/>
      <c r="F32" s="1628">
        <f>'入力シート(地すべり)'!BF15</f>
        <v>1</v>
      </c>
      <c r="G32" s="1629"/>
      <c r="H32" s="1629"/>
      <c r="I32" s="1629"/>
      <c r="J32" s="1629"/>
      <c r="K32" s="1629"/>
      <c r="L32" s="1629"/>
      <c r="M32" s="1629"/>
      <c r="N32" s="277" t="s">
        <v>612</v>
      </c>
      <c r="O32" s="1703"/>
      <c r="P32" s="1704"/>
      <c r="Q32" s="1452">
        <f>'入力シート(地すべり)'!BF19</f>
        <v>32</v>
      </c>
      <c r="R32" s="1453"/>
      <c r="S32" s="1453"/>
      <c r="T32" s="277" t="s">
        <v>50</v>
      </c>
      <c r="U32" s="1681"/>
      <c r="V32" s="1716"/>
      <c r="W32" s="1620">
        <f>'入力シート(地すべり)'!BL15</f>
        <v>30</v>
      </c>
      <c r="X32" s="1621"/>
      <c r="Y32" s="1621"/>
      <c r="Z32" s="1621"/>
      <c r="AA32" s="1621"/>
      <c r="AB32" s="1621"/>
      <c r="AC32" s="1622"/>
    </row>
    <row r="33" spans="1:29" ht="15" customHeight="1" x14ac:dyDescent="0.15">
      <c r="A33" s="1550"/>
      <c r="B33" s="1598"/>
      <c r="C33" s="1599"/>
      <c r="D33" s="1509" t="s">
        <v>52</v>
      </c>
      <c r="E33" s="1606"/>
      <c r="F33" s="1630">
        <f>'入力シート(地すべり)'!BG15</f>
        <v>1</v>
      </c>
      <c r="G33" s="1631"/>
      <c r="H33" s="1631"/>
      <c r="I33" s="1631"/>
      <c r="J33" s="1631"/>
      <c r="K33" s="1631"/>
      <c r="L33" s="1631"/>
      <c r="M33" s="1631"/>
      <c r="N33" s="563" t="s">
        <v>612</v>
      </c>
      <c r="O33" s="1705"/>
      <c r="P33" s="1706"/>
      <c r="Q33" s="1717">
        <f>'入力シート(地すべり)'!BG19</f>
        <v>42</v>
      </c>
      <c r="R33" s="1718"/>
      <c r="S33" s="1718"/>
      <c r="T33" s="587" t="s">
        <v>50</v>
      </c>
      <c r="U33" s="1684"/>
      <c r="V33" s="1108"/>
      <c r="W33" s="1623"/>
      <c r="X33" s="1624"/>
      <c r="Y33" s="1624"/>
      <c r="Z33" s="1624"/>
      <c r="AA33" s="1624"/>
      <c r="AB33" s="1624"/>
      <c r="AC33" s="1625"/>
    </row>
    <row r="34" spans="1:29" ht="15" customHeight="1" x14ac:dyDescent="0.15">
      <c r="A34" s="1550"/>
      <c r="B34" s="1701" t="s">
        <v>131</v>
      </c>
      <c r="C34" s="1702"/>
      <c r="D34" s="1709" t="s">
        <v>47</v>
      </c>
      <c r="E34" s="1710"/>
      <c r="F34" s="1735">
        <f>'入力シート(地すべり)'!BH15</f>
        <v>1</v>
      </c>
      <c r="G34" s="1736"/>
      <c r="H34" s="1736"/>
      <c r="I34" s="1736"/>
      <c r="J34" s="1737"/>
      <c r="K34" s="767" t="s">
        <v>44</v>
      </c>
      <c r="L34" s="1033">
        <f>IF('入力シート(地すべり)'!BH18&gt;0.1,'入力シート(地すべり)'!BH18,"≪ ≫")</f>
        <v>1</v>
      </c>
      <c r="M34" s="1034"/>
      <c r="N34" s="1035">
        <f>IF('入力シート(地すべり)'!BH20&gt;0.1,'入力シート(地すべり)'!BH20,"＜ ＞")</f>
        <v>4</v>
      </c>
      <c r="O34" s="1035"/>
      <c r="P34" s="765" t="s">
        <v>990</v>
      </c>
      <c r="Q34" s="767" t="s">
        <v>43</v>
      </c>
      <c r="R34" s="1033">
        <f>IF('入力シート(地すべり)'!BH23&gt;0.1,'入力シート(地すべり)'!BH23,"≪ ≫")</f>
        <v>11</v>
      </c>
      <c r="S34" s="1034"/>
      <c r="T34" s="1035">
        <f>IF('入力シート(地すべり)'!BH25&gt;0.1,'入力シート(地すべり)'!BH25,"＜ ＞")</f>
        <v>14</v>
      </c>
      <c r="U34" s="1035"/>
      <c r="V34" s="765" t="s">
        <v>990</v>
      </c>
      <c r="W34" s="1638" t="s">
        <v>130</v>
      </c>
      <c r="X34" s="1639"/>
      <c r="Y34" s="1639"/>
      <c r="Z34" s="1639"/>
      <c r="AA34" s="1639"/>
      <c r="AB34" s="1639"/>
      <c r="AC34" s="1640"/>
    </row>
    <row r="35" spans="1:29" ht="15" customHeight="1" x14ac:dyDescent="0.15">
      <c r="A35" s="1550"/>
      <c r="B35" s="1703"/>
      <c r="C35" s="1704"/>
      <c r="D35" s="1498" t="s">
        <v>46</v>
      </c>
      <c r="E35" s="1601"/>
      <c r="F35" s="1738">
        <f>'入力シート(地すべり)'!BI15</f>
        <v>1</v>
      </c>
      <c r="G35" s="1739"/>
      <c r="H35" s="1739"/>
      <c r="I35" s="1739"/>
      <c r="J35" s="1740"/>
      <c r="K35" s="246" t="s">
        <v>44</v>
      </c>
      <c r="L35" s="1008">
        <f>IF('入力シート(地すべり)'!BI18&gt;0.1,'入力シート(地すべり)'!BI18,"≪ ≫")</f>
        <v>2</v>
      </c>
      <c r="M35" s="1009"/>
      <c r="N35" s="1010">
        <f>IF('入力シート(地すべり)'!BI20&gt;0.1,'入力シート(地すべり)'!BI20,"＜ ＞")</f>
        <v>5</v>
      </c>
      <c r="O35" s="1010"/>
      <c r="P35" s="239" t="s">
        <v>767</v>
      </c>
      <c r="Q35" s="246" t="s">
        <v>43</v>
      </c>
      <c r="R35" s="1008">
        <f>IF('入力シート(地すべり)'!BI23&gt;0.1,'入力シート(地すべり)'!BI23,"≪ ≫")</f>
        <v>12</v>
      </c>
      <c r="S35" s="1009"/>
      <c r="T35" s="1010">
        <f>IF('入力シート(地すべり)'!BI25&gt;0.1,'入力シート(地すべり)'!BI25,"＜ ＞")</f>
        <v>15</v>
      </c>
      <c r="U35" s="1010"/>
      <c r="V35" s="239" t="s">
        <v>767</v>
      </c>
      <c r="W35" s="1641"/>
      <c r="X35" s="1642"/>
      <c r="Y35" s="1642"/>
      <c r="Z35" s="1642"/>
      <c r="AA35" s="1642"/>
      <c r="AB35" s="1642"/>
      <c r="AC35" s="1643"/>
    </row>
    <row r="36" spans="1:29" ht="15" customHeight="1" x14ac:dyDescent="0.15">
      <c r="A36" s="1550"/>
      <c r="B36" s="1705"/>
      <c r="C36" s="1706"/>
      <c r="D36" s="1509" t="s">
        <v>45</v>
      </c>
      <c r="E36" s="1606"/>
      <c r="F36" s="1711">
        <f>'入力シート(地すべり)'!BJ15</f>
        <v>1</v>
      </c>
      <c r="G36" s="1712"/>
      <c r="H36" s="1712"/>
      <c r="I36" s="1712"/>
      <c r="J36" s="1713"/>
      <c r="K36" s="764" t="s">
        <v>44</v>
      </c>
      <c r="L36" s="1644">
        <f>IF('入力シート(地すべり)'!BJ18&gt;0.1,'入力シート(地すべり)'!BJ18,"≪ ≫")</f>
        <v>3</v>
      </c>
      <c r="M36" s="1645"/>
      <c r="N36" s="1646">
        <f>IF('入力シート(地すべり)'!BJ20&gt;0.1,'入力シート(地すべり)'!BJ20,"＜ ＞")</f>
        <v>6</v>
      </c>
      <c r="O36" s="1646"/>
      <c r="P36" s="770" t="s">
        <v>767</v>
      </c>
      <c r="Q36" s="769" t="s">
        <v>43</v>
      </c>
      <c r="R36" s="1644">
        <f>IF('入力シート(地すべり)'!BJ23&gt;0.1,'入力シート(地すべり)'!BJ23,"≪ ≫")</f>
        <v>13</v>
      </c>
      <c r="S36" s="1645"/>
      <c r="T36" s="1646">
        <f>IF('入力シート(地すべり)'!BJ25&gt;0.1,'入力シート(地すべり)'!BJ25,"＜ ＞")</f>
        <v>16</v>
      </c>
      <c r="U36" s="1646"/>
      <c r="V36" s="770" t="s">
        <v>767</v>
      </c>
      <c r="W36" s="1464" t="str">
        <f>'入力シート(地すべり)'!BK19</f>
        <v>老人ホーム,発電所</v>
      </c>
      <c r="X36" s="1651"/>
      <c r="Y36" s="1651"/>
      <c r="Z36" s="1651"/>
      <c r="AA36" s="1651"/>
      <c r="AB36" s="1651"/>
      <c r="AC36" s="1652"/>
    </row>
    <row r="37" spans="1:29" ht="15" customHeight="1" x14ac:dyDescent="0.15">
      <c r="A37" s="1550"/>
      <c r="B37" s="1495" t="s">
        <v>42</v>
      </c>
      <c r="C37" s="1633"/>
      <c r="D37" s="1633"/>
      <c r="E37" s="1722"/>
      <c r="F37" s="1467">
        <f>'入力シート(地すべり)'!BK15</f>
        <v>1</v>
      </c>
      <c r="G37" s="1734"/>
      <c r="H37" s="586" t="s">
        <v>40</v>
      </c>
      <c r="I37" s="1445" t="s">
        <v>41</v>
      </c>
      <c r="J37" s="1648"/>
      <c r="K37" s="1584"/>
      <c r="L37" s="1585"/>
      <c r="M37" s="1751">
        <f>'入力シート(地すべり)'!BM19</f>
        <v>1</v>
      </c>
      <c r="N37" s="1752"/>
      <c r="O37" s="768" t="s">
        <v>40</v>
      </c>
      <c r="P37" s="768" t="s">
        <v>121</v>
      </c>
      <c r="Q37" s="1698" t="str">
        <f>'入力シート(地すべり)'!BN19</f>
        <v>練積</v>
      </c>
      <c r="R37" s="1698"/>
      <c r="S37" s="686" t="s">
        <v>15</v>
      </c>
      <c r="T37" s="766"/>
      <c r="U37" s="766"/>
      <c r="V37" s="766"/>
      <c r="W37" s="1653"/>
      <c r="X37" s="1654"/>
      <c r="Y37" s="1654"/>
      <c r="Z37" s="1654"/>
      <c r="AA37" s="1654"/>
      <c r="AB37" s="1654"/>
      <c r="AC37" s="1655"/>
    </row>
    <row r="38" spans="1:29" ht="15" customHeight="1" x14ac:dyDescent="0.15">
      <c r="A38" s="1550"/>
      <c r="B38" s="1241" t="s">
        <v>39</v>
      </c>
      <c r="C38" s="1707"/>
      <c r="D38" s="1707"/>
      <c r="E38" s="1702"/>
      <c r="F38" s="1714" t="s">
        <v>38</v>
      </c>
      <c r="G38" s="1715"/>
      <c r="H38" s="1715"/>
      <c r="I38" s="1715"/>
      <c r="J38" s="1715"/>
      <c r="K38" s="1715"/>
      <c r="L38" s="1715"/>
      <c r="M38" s="1715"/>
      <c r="N38" s="1715"/>
      <c r="O38" s="1715"/>
      <c r="P38" s="1715"/>
      <c r="Q38" s="1715"/>
      <c r="R38" s="1715"/>
      <c r="S38" s="1715"/>
      <c r="T38" s="1715"/>
      <c r="U38" s="1715"/>
      <c r="V38" s="1715"/>
      <c r="W38" s="1715"/>
      <c r="X38" s="1715"/>
      <c r="Y38" s="1715"/>
      <c r="Z38" s="1715"/>
      <c r="AA38" s="1715"/>
      <c r="AB38" s="1715"/>
      <c r="AC38" s="1599"/>
    </row>
    <row r="39" spans="1:29" ht="15" customHeight="1" x14ac:dyDescent="0.15">
      <c r="A39" s="1550"/>
      <c r="B39" s="1244" t="s">
        <v>129</v>
      </c>
      <c r="C39" s="1708"/>
      <c r="D39" s="1708"/>
      <c r="E39" s="1704"/>
      <c r="F39" s="1507" t="str">
        <f>'入力シート(地すべり)'!BM15&amp;'入力シート(地すべり)'!BN15</f>
        <v>渓流に堆積した土砂が国道に流出するおそれあり。</v>
      </c>
      <c r="G39" s="1649"/>
      <c r="H39" s="1649"/>
      <c r="I39" s="1649"/>
      <c r="J39" s="1649"/>
      <c r="K39" s="1649"/>
      <c r="L39" s="1649"/>
      <c r="M39" s="1649"/>
      <c r="N39" s="1649"/>
      <c r="O39" s="1649"/>
      <c r="P39" s="1649"/>
      <c r="Q39" s="1649"/>
      <c r="R39" s="1649"/>
      <c r="S39" s="1649"/>
      <c r="T39" s="1649"/>
      <c r="U39" s="1649"/>
      <c r="V39" s="1649"/>
      <c r="W39" s="1649"/>
      <c r="X39" s="1649"/>
      <c r="Y39" s="1649"/>
      <c r="Z39" s="1649"/>
      <c r="AA39" s="1649"/>
      <c r="AB39" s="1649"/>
      <c r="AC39" s="1592"/>
    </row>
    <row r="40" spans="1:29" ht="15" customHeight="1" x14ac:dyDescent="0.15">
      <c r="A40" s="1550"/>
      <c r="B40" s="1703"/>
      <c r="C40" s="1708"/>
      <c r="D40" s="1708"/>
      <c r="E40" s="1704"/>
      <c r="F40" s="1650"/>
      <c r="G40" s="1649"/>
      <c r="H40" s="1649"/>
      <c r="I40" s="1649"/>
      <c r="J40" s="1649"/>
      <c r="K40" s="1649"/>
      <c r="L40" s="1649"/>
      <c r="M40" s="1649"/>
      <c r="N40" s="1649"/>
      <c r="O40" s="1649"/>
      <c r="P40" s="1649"/>
      <c r="Q40" s="1649"/>
      <c r="R40" s="1649"/>
      <c r="S40" s="1649"/>
      <c r="T40" s="1649"/>
      <c r="U40" s="1649"/>
      <c r="V40" s="1649"/>
      <c r="W40" s="1649"/>
      <c r="X40" s="1649"/>
      <c r="Y40" s="1649"/>
      <c r="Z40" s="1649"/>
      <c r="AA40" s="1649"/>
      <c r="AB40" s="1649"/>
      <c r="AC40" s="1592"/>
    </row>
    <row r="41" spans="1:29" ht="15" customHeight="1" x14ac:dyDescent="0.15">
      <c r="A41" s="1550"/>
      <c r="B41" s="1703"/>
      <c r="C41" s="1708"/>
      <c r="D41" s="1708"/>
      <c r="E41" s="1704"/>
      <c r="F41" s="1650"/>
      <c r="G41" s="1649"/>
      <c r="H41" s="1649"/>
      <c r="I41" s="1649"/>
      <c r="J41" s="1649"/>
      <c r="K41" s="1649"/>
      <c r="L41" s="1649"/>
      <c r="M41" s="1649"/>
      <c r="N41" s="1649"/>
      <c r="O41" s="1649"/>
      <c r="P41" s="1649"/>
      <c r="Q41" s="1649"/>
      <c r="R41" s="1649"/>
      <c r="S41" s="1649"/>
      <c r="T41" s="1649"/>
      <c r="U41" s="1649"/>
      <c r="V41" s="1649"/>
      <c r="W41" s="1649"/>
      <c r="X41" s="1649"/>
      <c r="Y41" s="1649"/>
      <c r="Z41" s="1649"/>
      <c r="AA41" s="1649"/>
      <c r="AB41" s="1649"/>
      <c r="AC41" s="1592"/>
    </row>
    <row r="42" spans="1:29" ht="14.25" customHeight="1" x14ac:dyDescent="0.15">
      <c r="A42" s="1550"/>
      <c r="B42" s="1719" t="s">
        <v>36</v>
      </c>
      <c r="C42" s="1720"/>
      <c r="D42" s="1720"/>
      <c r="E42" s="1721"/>
      <c r="F42" s="1656">
        <f>'入力シート(地すべり)'!BK22</f>
        <v>0</v>
      </c>
      <c r="G42" s="1657"/>
      <c r="H42" s="1657"/>
      <c r="I42" s="1657"/>
      <c r="J42" s="1657"/>
      <c r="K42" s="1657"/>
      <c r="L42" s="1657"/>
      <c r="M42" s="1657"/>
      <c r="N42" s="1657"/>
      <c r="O42" s="1657"/>
      <c r="P42" s="1657"/>
      <c r="Q42" s="1657"/>
      <c r="R42" s="1657"/>
      <c r="S42" s="1657"/>
      <c r="T42" s="1657"/>
      <c r="U42" s="1657"/>
      <c r="V42" s="1657"/>
      <c r="W42" s="1657"/>
      <c r="X42" s="1657"/>
      <c r="Y42" s="1657"/>
      <c r="Z42" s="1657"/>
      <c r="AA42" s="1657"/>
      <c r="AB42" s="1657"/>
      <c r="AC42" s="1658"/>
    </row>
    <row r="43" spans="1:29" ht="11.1" customHeight="1" x14ac:dyDescent="0.15">
      <c r="A43" s="1551"/>
      <c r="B43" s="1583"/>
      <c r="C43" s="1584"/>
      <c r="D43" s="1584"/>
      <c r="E43" s="1585"/>
      <c r="F43" s="1659"/>
      <c r="G43" s="1660"/>
      <c r="H43" s="1660"/>
      <c r="I43" s="1660"/>
      <c r="J43" s="1660"/>
      <c r="K43" s="1660"/>
      <c r="L43" s="1660"/>
      <c r="M43" s="1660"/>
      <c r="N43" s="1660"/>
      <c r="O43" s="1660"/>
      <c r="P43" s="1660"/>
      <c r="Q43" s="1660"/>
      <c r="R43" s="1660"/>
      <c r="S43" s="1660"/>
      <c r="T43" s="1660"/>
      <c r="U43" s="1660"/>
      <c r="V43" s="1660"/>
      <c r="W43" s="1660"/>
      <c r="X43" s="1660"/>
      <c r="Y43" s="1660"/>
      <c r="Z43" s="1660"/>
      <c r="AA43" s="1660"/>
      <c r="AB43" s="1660"/>
      <c r="AC43" s="1661"/>
    </row>
    <row r="44" spans="1:29" ht="12" customHeight="1" x14ac:dyDescent="0.15">
      <c r="A44" s="1597" t="s">
        <v>128</v>
      </c>
      <c r="B44" s="1579"/>
      <c r="C44" s="1579"/>
      <c r="D44" s="1579"/>
      <c r="E44" s="1579"/>
      <c r="F44" s="1579"/>
      <c r="G44" s="1579"/>
      <c r="H44" s="1579"/>
      <c r="I44" s="1579"/>
      <c r="J44" s="1579"/>
      <c r="K44" s="1579"/>
      <c r="L44" s="1579"/>
      <c r="M44" s="1579"/>
      <c r="N44" s="1579"/>
      <c r="O44" s="1579"/>
      <c r="P44" s="1579"/>
      <c r="Q44" s="1579"/>
      <c r="R44" s="1579"/>
      <c r="S44" s="1579"/>
      <c r="T44" s="1579"/>
      <c r="U44" s="1579"/>
      <c r="V44" s="1579"/>
      <c r="W44" s="1579"/>
      <c r="X44" s="1579"/>
      <c r="Y44" s="1579"/>
      <c r="Z44" s="1579"/>
      <c r="AA44" s="1579"/>
      <c r="AB44" s="1579"/>
      <c r="AC44" s="1580"/>
    </row>
    <row r="45" spans="1:29" ht="15" customHeight="1" x14ac:dyDescent="0.15">
      <c r="A45" s="612"/>
      <c r="B45" s="575"/>
      <c r="C45" s="575"/>
      <c r="D45" s="575"/>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575"/>
      <c r="AC45" s="576"/>
    </row>
    <row r="46" spans="1:29" ht="15" customHeight="1" x14ac:dyDescent="0.15">
      <c r="A46" s="1687" t="str">
        <f>'入力シート(地すべり)'!BP17</f>
        <v>大塚集落</v>
      </c>
      <c r="B46" s="1668"/>
      <c r="C46" s="587" t="s">
        <v>614</v>
      </c>
      <c r="D46" s="1748">
        <f>'入力シート(地すべり)'!BP18</f>
        <v>3</v>
      </c>
      <c r="E46" s="1748"/>
      <c r="F46" s="1667">
        <f>'入力シート(地すべり)'!BP19</f>
        <v>3</v>
      </c>
      <c r="G46" s="1667"/>
      <c r="H46" s="587" t="s">
        <v>615</v>
      </c>
      <c r="I46" s="1668" t="str">
        <f>'入力シート(地すべり)'!BP20</f>
        <v>部長室</v>
      </c>
      <c r="J46" s="1668"/>
      <c r="K46" s="1668"/>
      <c r="L46" s="587" t="s">
        <v>616</v>
      </c>
      <c r="M46" s="1669" t="str">
        <f>'入力シート(地すべり)'!BP21</f>
        <v>避難(発令に基づく)</v>
      </c>
      <c r="N46" s="1669"/>
      <c r="O46" s="1669"/>
      <c r="P46" s="1669"/>
      <c r="Q46" s="1669"/>
      <c r="R46" s="587"/>
      <c r="S46" s="587"/>
      <c r="T46" s="568" t="s">
        <v>121</v>
      </c>
      <c r="U46" s="686" t="s">
        <v>471</v>
      </c>
      <c r="V46" s="1670" t="str">
        <f>'入力シート(地すべり)'!BP22</f>
        <v>1/1_15:30</v>
      </c>
      <c r="W46" s="1647"/>
      <c r="X46" s="613" t="s">
        <v>488</v>
      </c>
      <c r="Y46" s="613" t="s">
        <v>472</v>
      </c>
      <c r="Z46" s="1647" t="str">
        <f>'入力シート(地すべり)'!BP23</f>
        <v>1/3_12:00</v>
      </c>
      <c r="AA46" s="1647"/>
      <c r="AB46" s="567" t="s">
        <v>15</v>
      </c>
      <c r="AC46" s="586"/>
    </row>
    <row r="47" spans="1:29" ht="12" customHeight="1" x14ac:dyDescent="0.15">
      <c r="A47" s="1597" t="s">
        <v>225</v>
      </c>
      <c r="B47" s="1579"/>
      <c r="C47" s="1579"/>
      <c r="D47" s="1579"/>
      <c r="E47" s="1579"/>
      <c r="F47" s="1579"/>
      <c r="G47" s="1579"/>
      <c r="H47" s="1579"/>
      <c r="I47" s="1579"/>
      <c r="J47" s="1579"/>
      <c r="K47" s="1579"/>
      <c r="L47" s="1579"/>
      <c r="M47" s="1579"/>
      <c r="N47" s="1579"/>
      <c r="O47" s="1579"/>
      <c r="P47" s="1579"/>
      <c r="Q47" s="1579"/>
      <c r="R47" s="1579"/>
      <c r="S47" s="1579"/>
      <c r="T47" s="1579"/>
      <c r="U47" s="1579"/>
      <c r="V47" s="1579"/>
      <c r="W47" s="1579"/>
      <c r="X47" s="1579"/>
      <c r="Y47" s="1579"/>
      <c r="Z47" s="1579"/>
      <c r="AA47" s="1579"/>
      <c r="AB47" s="1579"/>
      <c r="AC47" s="1580"/>
    </row>
    <row r="48" spans="1:29" s="593" customFormat="1" ht="15" customHeight="1" x14ac:dyDescent="0.15">
      <c r="A48" s="1664" t="s">
        <v>34</v>
      </c>
      <c r="B48" s="1691" t="str">
        <f>'入力シート(地すべり)'!BT15</f>
        <v>大型土のうの仮設土留指示予定</v>
      </c>
      <c r="C48" s="1691"/>
      <c r="D48" s="1691"/>
      <c r="E48" s="1691"/>
      <c r="F48" s="1691"/>
      <c r="G48" s="1691"/>
      <c r="H48" s="1691"/>
      <c r="I48" s="1691"/>
      <c r="J48" s="1691"/>
      <c r="K48" s="1691"/>
      <c r="L48" s="1691"/>
      <c r="M48" s="1691"/>
      <c r="N48" s="1691"/>
      <c r="O48" s="1691"/>
      <c r="P48" s="1691"/>
      <c r="Q48" s="1691"/>
      <c r="R48" s="1691"/>
      <c r="S48" s="1691"/>
      <c r="T48" s="1691"/>
      <c r="U48" s="1691"/>
      <c r="V48" s="1691"/>
      <c r="W48" s="1691"/>
      <c r="X48" s="1691"/>
      <c r="Y48" s="1691"/>
      <c r="Z48" s="1691"/>
      <c r="AA48" s="1691"/>
      <c r="AB48" s="1691"/>
      <c r="AC48" s="1692"/>
    </row>
    <row r="49" spans="1:31" s="593" customFormat="1" ht="15" customHeight="1" x14ac:dyDescent="0.15">
      <c r="A49" s="1665"/>
      <c r="B49" s="1693"/>
      <c r="C49" s="1693"/>
      <c r="D49" s="1693"/>
      <c r="E49" s="1693"/>
      <c r="F49" s="1693"/>
      <c r="G49" s="1693"/>
      <c r="H49" s="1693"/>
      <c r="I49" s="1693"/>
      <c r="J49" s="1693"/>
      <c r="K49" s="1693"/>
      <c r="L49" s="1693"/>
      <c r="M49" s="1693"/>
      <c r="N49" s="1693"/>
      <c r="O49" s="1693"/>
      <c r="P49" s="1693"/>
      <c r="Q49" s="1693"/>
      <c r="R49" s="1693"/>
      <c r="S49" s="1693"/>
      <c r="T49" s="1693"/>
      <c r="U49" s="1693"/>
      <c r="V49" s="1693"/>
      <c r="W49" s="1693"/>
      <c r="X49" s="1693"/>
      <c r="Y49" s="1693"/>
      <c r="Z49" s="1693"/>
      <c r="AA49" s="1693"/>
      <c r="AB49" s="1693"/>
      <c r="AC49" s="1694"/>
    </row>
    <row r="50" spans="1:31" ht="18" customHeight="1" x14ac:dyDescent="0.15">
      <c r="A50" s="1604" t="s">
        <v>33</v>
      </c>
      <c r="B50" s="687" t="str">
        <f>'入力シート(地すべり)'!BT18</f>
        <v>特になし</v>
      </c>
      <c r="C50" s="614"/>
      <c r="D50" s="614"/>
      <c r="E50" s="614"/>
      <c r="F50" s="614"/>
      <c r="G50" s="614"/>
      <c r="H50" s="614"/>
      <c r="I50" s="614"/>
      <c r="J50" s="614"/>
      <c r="K50" s="614"/>
      <c r="L50" s="614"/>
      <c r="M50" s="614"/>
      <c r="N50" s="614"/>
      <c r="O50" s="614"/>
      <c r="P50" s="614"/>
      <c r="Q50" s="614"/>
      <c r="R50" s="614"/>
      <c r="S50" s="614"/>
      <c r="T50" s="614"/>
      <c r="U50" s="614"/>
      <c r="V50" s="614"/>
      <c r="W50" s="614"/>
      <c r="X50" s="614"/>
      <c r="Y50" s="614"/>
      <c r="Z50" s="614"/>
      <c r="AA50" s="614"/>
      <c r="AB50" s="614"/>
      <c r="AC50" s="615"/>
    </row>
    <row r="51" spans="1:31" ht="15" customHeight="1" x14ac:dyDescent="0.15">
      <c r="A51" s="1605"/>
      <c r="B51" s="590"/>
      <c r="C51" s="590"/>
      <c r="D51" s="590"/>
      <c r="E51" s="590"/>
      <c r="F51" s="590"/>
      <c r="G51" s="590"/>
      <c r="H51" s="590"/>
      <c r="I51" s="590"/>
      <c r="J51" s="590"/>
      <c r="K51" s="590"/>
      <c r="L51" s="590"/>
      <c r="M51" s="590"/>
      <c r="N51" s="590"/>
      <c r="O51" s="590"/>
      <c r="P51" s="590"/>
      <c r="Q51" s="1671" t="s">
        <v>617</v>
      </c>
      <c r="R51" s="1672"/>
      <c r="S51" s="1672"/>
      <c r="T51" s="1672"/>
      <c r="U51" s="1672"/>
      <c r="V51" s="1672"/>
      <c r="W51" s="1672"/>
      <c r="X51" s="1672"/>
      <c r="Y51" s="1672"/>
      <c r="Z51" s="1688" t="str">
        <f>'入力シート(地すべり)'!BU18</f>
        <v>無</v>
      </c>
      <c r="AA51" s="1689"/>
      <c r="AB51" s="1689"/>
      <c r="AC51" s="1690"/>
      <c r="AD51" s="589"/>
      <c r="AE51" s="589"/>
    </row>
    <row r="52" spans="1:31" ht="13.5" customHeight="1" x14ac:dyDescent="0.15">
      <c r="A52" s="1701" t="s">
        <v>32</v>
      </c>
      <c r="B52" s="1707"/>
      <c r="C52" s="1702"/>
      <c r="D52" s="639" t="str">
        <f>'入力シート(地すべり)'!CC15</f>
        <v>○</v>
      </c>
      <c r="E52" s="1731" t="s">
        <v>31</v>
      </c>
      <c r="F52" s="1594"/>
      <c r="G52" s="639" t="str">
        <f>'入力シート(地すべり)'!CG15</f>
        <v>○</v>
      </c>
      <c r="H52" s="275" t="s">
        <v>30</v>
      </c>
      <c r="I52" s="588"/>
      <c r="J52" s="588"/>
      <c r="K52" s="588"/>
      <c r="L52" s="588"/>
      <c r="M52" s="588"/>
      <c r="N52" s="588"/>
      <c r="O52" s="588"/>
      <c r="P52" s="579"/>
      <c r="Q52" s="639">
        <f>'入力シート(地すべり)'!CF23</f>
        <v>0</v>
      </c>
      <c r="R52" s="1593" t="s">
        <v>27</v>
      </c>
      <c r="S52" s="1594"/>
      <c r="T52" s="1594"/>
      <c r="U52" s="1594"/>
      <c r="V52" s="1594"/>
      <c r="W52" s="1594"/>
      <c r="X52" s="1594"/>
      <c r="Y52" s="1594"/>
      <c r="Z52" s="1594"/>
      <c r="AA52" s="1594"/>
      <c r="AB52" s="1594"/>
      <c r="AC52" s="1594"/>
      <c r="AD52" s="589"/>
      <c r="AE52" s="589"/>
    </row>
    <row r="53" spans="1:31" ht="13.5" customHeight="1" x14ac:dyDescent="0.15">
      <c r="A53" s="1703"/>
      <c r="B53" s="1741"/>
      <c r="C53" s="1704"/>
      <c r="D53" s="640">
        <f>'入力シート(地すべり)'!CD15</f>
        <v>0</v>
      </c>
      <c r="E53" s="1666" t="s">
        <v>29</v>
      </c>
      <c r="F53" s="1596"/>
      <c r="G53" s="640" t="str">
        <f>IF(NOT('入力シート(地すべり)'!CG18=""),"○","")</f>
        <v>○</v>
      </c>
      <c r="H53" s="276" t="s">
        <v>619</v>
      </c>
      <c r="I53" s="688"/>
      <c r="J53" s="688"/>
      <c r="K53" s="688"/>
      <c r="L53" s="688" t="s">
        <v>620</v>
      </c>
      <c r="M53" s="1275" t="str">
        <f>'入力シート(地すべり)'!CG18</f>
        <v>準ずる</v>
      </c>
      <c r="N53" s="1275"/>
      <c r="O53" s="688" t="s">
        <v>621</v>
      </c>
      <c r="P53" s="689"/>
      <c r="Q53" s="640" t="str">
        <f>'入力シート(地すべり)'!CF24</f>
        <v>○</v>
      </c>
      <c r="R53" s="1595" t="s">
        <v>24</v>
      </c>
      <c r="S53" s="1596"/>
      <c r="T53" s="1596"/>
      <c r="U53" s="1596"/>
      <c r="V53" s="1596"/>
      <c r="W53" s="1596"/>
      <c r="X53" s="1596"/>
      <c r="Y53" s="1596"/>
      <c r="Z53" s="1596"/>
      <c r="AA53" s="1596"/>
      <c r="AB53" s="1596"/>
      <c r="AC53" s="1596"/>
      <c r="AD53" s="690"/>
      <c r="AE53" s="589"/>
    </row>
    <row r="54" spans="1:31" ht="13.5" customHeight="1" x14ac:dyDescent="0.15">
      <c r="A54" s="1703"/>
      <c r="B54" s="1741"/>
      <c r="C54" s="1704"/>
      <c r="D54" s="640">
        <f>'入力シート(地すべり)'!CE15</f>
        <v>0</v>
      </c>
      <c r="E54" s="1666" t="s">
        <v>26</v>
      </c>
      <c r="F54" s="1596"/>
      <c r="G54" s="640" t="str">
        <f>'入力シート(地すべり)'!CK15</f>
        <v>○</v>
      </c>
      <c r="H54" s="276" t="s">
        <v>28</v>
      </c>
      <c r="I54" s="688"/>
      <c r="J54" s="688"/>
      <c r="K54" s="688"/>
      <c r="L54" s="688"/>
      <c r="M54" s="688"/>
      <c r="N54" s="688"/>
      <c r="O54" s="688"/>
      <c r="P54" s="689"/>
      <c r="Q54" s="640">
        <f>'入力シート(地すべり)'!CF25</f>
        <v>0</v>
      </c>
      <c r="R54" s="1595" t="s">
        <v>21</v>
      </c>
      <c r="S54" s="1596"/>
      <c r="T54" s="1596"/>
      <c r="U54" s="1596"/>
      <c r="V54" s="1596"/>
      <c r="W54" s="1596"/>
      <c r="X54" s="1596"/>
      <c r="Y54" s="1596"/>
      <c r="Z54" s="1596"/>
      <c r="AA54" s="1596"/>
      <c r="AB54" s="1596"/>
      <c r="AC54" s="1596"/>
      <c r="AD54" s="690"/>
      <c r="AE54" s="589"/>
    </row>
    <row r="55" spans="1:31" ht="13.5" customHeight="1" x14ac:dyDescent="0.15">
      <c r="A55" s="1703"/>
      <c r="B55" s="1741"/>
      <c r="C55" s="1704"/>
      <c r="D55" s="640" t="str">
        <f>'入力シート(地すべり)'!CF15</f>
        <v>○</v>
      </c>
      <c r="E55" s="1666" t="s">
        <v>23</v>
      </c>
      <c r="F55" s="1596"/>
      <c r="G55" s="640" t="str">
        <f>'入力シート(地すべり)'!CK18</f>
        <v>○</v>
      </c>
      <c r="H55" s="276" t="s">
        <v>127</v>
      </c>
      <c r="I55" s="688"/>
      <c r="J55" s="688"/>
      <c r="K55" s="688"/>
      <c r="L55" s="688"/>
      <c r="M55" s="688"/>
      <c r="N55" s="688"/>
      <c r="O55" s="688"/>
      <c r="P55" s="689"/>
      <c r="Q55" s="640">
        <f>'入力シート(地すべり)'!CF26</f>
        <v>0</v>
      </c>
      <c r="R55" s="1595" t="s">
        <v>19</v>
      </c>
      <c r="S55" s="1596"/>
      <c r="T55" s="1596"/>
      <c r="U55" s="1596"/>
      <c r="V55" s="1596"/>
      <c r="W55" s="1596"/>
      <c r="X55" s="1596"/>
      <c r="Y55" s="1596"/>
      <c r="Z55" s="1596"/>
      <c r="AA55" s="1596"/>
      <c r="AB55" s="1596"/>
      <c r="AC55" s="1596"/>
      <c r="AD55" s="690"/>
      <c r="AE55" s="589"/>
    </row>
    <row r="56" spans="1:31" ht="13.5" customHeight="1" x14ac:dyDescent="0.15">
      <c r="A56" s="1703"/>
      <c r="B56" s="1741"/>
      <c r="C56" s="1704"/>
      <c r="D56" s="640" t="str">
        <f>'入力シート(地すべり)'!CF21</f>
        <v>○</v>
      </c>
      <c r="E56" s="1595" t="s">
        <v>20</v>
      </c>
      <c r="F56" s="1596"/>
      <c r="G56" s="1596"/>
      <c r="H56" s="1596"/>
      <c r="I56" s="1596"/>
      <c r="J56" s="1596"/>
      <c r="K56" s="1596"/>
      <c r="L56" s="1596"/>
      <c r="M56" s="1596"/>
      <c r="N56" s="1596"/>
      <c r="O56" s="1596"/>
      <c r="P56" s="1596"/>
      <c r="Q56" s="640">
        <f>'入力シート(地すべり)'!CF27</f>
        <v>0</v>
      </c>
      <c r="R56" s="1595" t="s">
        <v>17</v>
      </c>
      <c r="S56" s="1596"/>
      <c r="T56" s="1596"/>
      <c r="U56" s="1596"/>
      <c r="V56" s="1596"/>
      <c r="W56" s="1596"/>
      <c r="X56" s="1596"/>
      <c r="Y56" s="1596"/>
      <c r="Z56" s="1596"/>
      <c r="AA56" s="1596"/>
      <c r="AB56" s="1596"/>
      <c r="AC56" s="1596"/>
      <c r="AD56" s="690"/>
      <c r="AE56" s="589"/>
    </row>
    <row r="57" spans="1:31" ht="13.5" customHeight="1" x14ac:dyDescent="0.15">
      <c r="A57" s="1703"/>
      <c r="B57" s="1741"/>
      <c r="C57" s="1704"/>
      <c r="D57" s="691">
        <f>'入力シート(地すべり)'!CF22</f>
        <v>0</v>
      </c>
      <c r="E57" s="1746" t="s">
        <v>126</v>
      </c>
      <c r="F57" s="1747"/>
      <c r="G57" s="1747"/>
      <c r="H57" s="1747"/>
      <c r="I57" s="1747"/>
      <c r="J57" s="1747"/>
      <c r="K57" s="1747"/>
      <c r="L57" s="1747"/>
      <c r="M57" s="1747"/>
      <c r="N57" s="1747"/>
      <c r="O57" s="1747"/>
      <c r="P57" s="1747"/>
      <c r="Q57" s="1747"/>
      <c r="R57" s="1747"/>
      <c r="S57" s="1747"/>
      <c r="T57" s="1747"/>
      <c r="U57" s="1747"/>
      <c r="V57" s="1747"/>
      <c r="W57" s="1747"/>
      <c r="X57" s="1747"/>
      <c r="Y57" s="1747"/>
      <c r="Z57" s="1747"/>
      <c r="AA57" s="1747"/>
      <c r="AB57" s="1747"/>
      <c r="AC57" s="1747"/>
      <c r="AD57" s="589"/>
      <c r="AE57" s="589"/>
    </row>
    <row r="58" spans="1:31" ht="13.5" customHeight="1" x14ac:dyDescent="0.15">
      <c r="A58" s="1705"/>
      <c r="B58" s="1742"/>
      <c r="C58" s="1706"/>
      <c r="D58" s="643" t="str">
        <f>IF(NOT('入力シート(地すべり)'!CF28=""),"○","")</f>
        <v>○</v>
      </c>
      <c r="E58" s="1743" t="s">
        <v>125</v>
      </c>
      <c r="F58" s="1744"/>
      <c r="G58" s="1744"/>
      <c r="H58" s="1745" t="str">
        <f>'入力シート(地すべり)'!CF28</f>
        <v>鳥獣保護区域</v>
      </c>
      <c r="I58" s="1745"/>
      <c r="J58" s="1745"/>
      <c r="K58" s="1745"/>
      <c r="L58" s="1745"/>
      <c r="M58" s="1745"/>
      <c r="N58" s="1745"/>
      <c r="O58" s="1745"/>
      <c r="P58" s="1745"/>
      <c r="Q58" s="1745"/>
      <c r="R58" s="1745"/>
      <c r="S58" s="1745"/>
      <c r="T58" s="1745"/>
      <c r="U58" s="1745"/>
      <c r="V58" s="1745"/>
      <c r="W58" s="1745"/>
      <c r="X58" s="1745"/>
      <c r="Y58" s="1745"/>
      <c r="Z58" s="1745"/>
      <c r="AA58" s="1745"/>
      <c r="AB58" s="1745"/>
      <c r="AC58" s="563" t="s">
        <v>15</v>
      </c>
    </row>
    <row r="59" spans="1:31" ht="13.5" customHeight="1" x14ac:dyDescent="0.15">
      <c r="A59" s="1104" t="s">
        <v>993</v>
      </c>
      <c r="B59" s="1679"/>
      <c r="C59" s="1680"/>
      <c r="D59" s="1723" t="str">
        <f>'入力シート(地すべり)'!CH15</f>
        <v>●</v>
      </c>
      <c r="E59" s="1724"/>
      <c r="F59" s="1725"/>
      <c r="G59" s="806" t="s">
        <v>1003</v>
      </c>
      <c r="H59" s="624"/>
      <c r="I59" s="624"/>
      <c r="J59" s="624"/>
      <c r="K59" s="624"/>
      <c r="L59" s="1726" t="str">
        <f>IF('入力シート(地すべり)'!CH15='入力シート(地すべり)'!CH34,'入力シート(地すべり)'!CI34,IF('入力シート(地すべり)'!CH15='入力シート(地すべり)'!CH35,'入力シート(地すべり)'!CI35,))</f>
        <v>土砂の到達範囲は、土砂災害警戒区域外まで達したもの</v>
      </c>
      <c r="M59" s="1726"/>
      <c r="N59" s="1726"/>
      <c r="O59" s="1726"/>
      <c r="P59" s="1726"/>
      <c r="Q59" s="1726"/>
      <c r="R59" s="1726"/>
      <c r="S59" s="1726"/>
      <c r="T59" s="1726"/>
      <c r="U59" s="1726"/>
      <c r="V59" s="1726"/>
      <c r="W59" s="1726"/>
      <c r="X59" s="1726"/>
      <c r="Y59" s="1726"/>
      <c r="Z59" s="1726"/>
      <c r="AA59" s="1726"/>
      <c r="AB59" s="1726"/>
      <c r="AC59" s="1727"/>
    </row>
    <row r="60" spans="1:31" ht="13.5" customHeight="1" x14ac:dyDescent="0.15">
      <c r="A60" s="1681"/>
      <c r="B60" s="1682"/>
      <c r="C60" s="1683"/>
      <c r="D60" s="1728" t="str">
        <f>'入力シート(地すべり)'!CI15</f>
        <v>○（１）</v>
      </c>
      <c r="E60" s="1729"/>
      <c r="F60" s="1730"/>
      <c r="G60" s="796" t="s">
        <v>22</v>
      </c>
      <c r="H60" s="794"/>
      <c r="I60" s="794"/>
      <c r="J60" s="794"/>
      <c r="K60" s="794"/>
      <c r="L60" s="794"/>
      <c r="M60" s="794"/>
      <c r="N60" s="794"/>
      <c r="O60" s="794"/>
      <c r="P60" s="794"/>
      <c r="Q60" s="1728" t="str">
        <f>'入力シート(地すべり)'!CJ15</f>
        <v>○（４）</v>
      </c>
      <c r="R60" s="1729"/>
      <c r="S60" s="1730"/>
      <c r="T60" s="796" t="s">
        <v>25</v>
      </c>
      <c r="U60" s="794"/>
      <c r="V60" s="794"/>
      <c r="W60" s="794"/>
      <c r="X60" s="794"/>
      <c r="Y60" s="794"/>
      <c r="Z60" s="794"/>
      <c r="AA60" s="794"/>
      <c r="AB60" s="794"/>
      <c r="AC60" s="795"/>
    </row>
    <row r="61" spans="1:31" ht="13.5" customHeight="1" x14ac:dyDescent="0.15">
      <c r="A61" s="1681"/>
      <c r="B61" s="1682"/>
      <c r="C61" s="1683"/>
      <c r="D61" s="1673" t="str">
        <f>IF('入力シート(地すべり)'!CI15='入力シート(地すべり)'!CI22,'入力シート(地すべり)'!CJ22,IF('入力シート(地すべり)'!CI15='入力シート(地すべり)'!CI23,'入力シート(地すべり)'!CJ23,IF('入力シート(地すべり)'!CI15='入力シート(地すべり)'!CI24,'入力シート(地すべり)'!CJ24,IF('入力シート(地すべり)'!CI15='入力シート(地すべり)'!CI25,'入力シート(地すべり)'!CJ25,IF('入力シート(地すべり)'!CI15='入力シート(地すべり)'!CI26,'入力シート(地すべり)'!CJ26,IF('入力シート(地すべり)'!CI15='入力シート(地すべり)'!CI27,'入力シート(地すべり)'!CJ27,IF('入力シート(地すべり)'!CI15='入力シート(地すべり)'!CI28,'入力シート(地すべり)'!CJ28,IF('入力シート(地すべり)'!CI15='入力シート(地すべり)'!CI29,'入力シート(地すべり)'!CJ29,IF('入力シート(地すべり)'!CI15='入力シート(地すべり)'!CI30,'入力シート(地すべり)'!CJ30,IF('入力シート(地すべり)'!CI15='入力シート(地すべり)'!CI31,'入力シート(地すべり)'!CJ31,IF('入力シート(地すべり)'!CI15='入力シート(地すべり)'!CI32,'入力シート(地すべり)'!CJ32,)))))))))))</f>
        <v>区域指定されていないが基礎調査公表済みであり、人的被害及び人家被害がないもの</v>
      </c>
      <c r="E61" s="1674"/>
      <c r="F61" s="1674"/>
      <c r="G61" s="1674"/>
      <c r="H61" s="1674"/>
      <c r="I61" s="1674"/>
      <c r="J61" s="1674"/>
      <c r="K61" s="1674"/>
      <c r="L61" s="1674"/>
      <c r="M61" s="1674"/>
      <c r="N61" s="1674"/>
      <c r="O61" s="1674"/>
      <c r="P61" s="1674"/>
      <c r="Q61" s="1673" t="str">
        <f>IF('入力シート(地すべり)'!CJ15='入力シート(地すべり)'!CI22,'入力シート(地すべり)'!CJ22,IF('入力シート(地すべり)'!CJ15='入力シート(地すべり)'!CI23,'入力シート(地すべり)'!CJ23,IF('入力シート(地すべり)'!CJ15='入力シート(地すべり)'!CI24,'入力シート(地すべり)'!CJ24,IF('入力シート(地すべり)'!CJ15='入力シート(地すべり)'!CI25,'入力シート(地すべり)'!CJ25,IF('入力シート(地すべり)'!CJ15='入力シート(地すべり)'!CI26,'入力シート(地すべり)'!CJ26,IF('入力シート(地すべり)'!CJ15='入力シート(地すべり)'!CI27,'入力シート(地すべり)'!CJ27,IF('入力シート(地すべり)'!CJ15='入力シート(地すべり)'!CI28,'入力シート(地すべり)'!CJ28,IF('入力シート(地すべり)'!CJ15='入力シート(地すべり)'!CI29,'入力シート(地すべり)'!CJ29,IF('入力シート(地すべり)'!CJ15='入力シート(地すべり)'!CI30,'入力シート(地すべり)'!CJ30,IF('入力シート(地すべり)'!CJ15='入力シート(地すべり)'!CI31,'入力シート(地すべり)'!CJ31,IF('入力シート(地すべり)'!CJ15='入力シート(地すべり)'!CI32,'入力シート(地すべり)'!CJ32,)))))))))))</f>
        <v>区域指定されていないが基礎調査公表済みであり、人的被害及び人家被害は全て区域外で発生</v>
      </c>
      <c r="R61" s="1674"/>
      <c r="S61" s="1674"/>
      <c r="T61" s="1674"/>
      <c r="U61" s="1674"/>
      <c r="V61" s="1674"/>
      <c r="W61" s="1674"/>
      <c r="X61" s="1674"/>
      <c r="Y61" s="1674"/>
      <c r="Z61" s="1674"/>
      <c r="AA61" s="1674"/>
      <c r="AB61" s="1674"/>
      <c r="AC61" s="1677"/>
    </row>
    <row r="62" spans="1:31" ht="13.5" customHeight="1" x14ac:dyDescent="0.15">
      <c r="A62" s="1684"/>
      <c r="B62" s="1685"/>
      <c r="C62" s="1686"/>
      <c r="D62" s="1675"/>
      <c r="E62" s="1676"/>
      <c r="F62" s="1676"/>
      <c r="G62" s="1676"/>
      <c r="H62" s="1676"/>
      <c r="I62" s="1676"/>
      <c r="J62" s="1676"/>
      <c r="K62" s="1676"/>
      <c r="L62" s="1676"/>
      <c r="M62" s="1676"/>
      <c r="N62" s="1676"/>
      <c r="O62" s="1676"/>
      <c r="P62" s="1676"/>
      <c r="Q62" s="1675"/>
      <c r="R62" s="1676"/>
      <c r="S62" s="1676"/>
      <c r="T62" s="1676"/>
      <c r="U62" s="1676"/>
      <c r="V62" s="1676"/>
      <c r="W62" s="1676"/>
      <c r="X62" s="1676"/>
      <c r="Y62" s="1676"/>
      <c r="Z62" s="1676"/>
      <c r="AA62" s="1676"/>
      <c r="AB62" s="1676"/>
      <c r="AC62" s="1678"/>
    </row>
    <row r="63" spans="1:31" ht="13.5" customHeight="1" x14ac:dyDescent="0.15">
      <c r="A63" s="1450" t="s">
        <v>14</v>
      </c>
      <c r="B63" s="1581"/>
      <c r="C63" s="1582"/>
      <c r="D63" s="1586" t="s">
        <v>13</v>
      </c>
      <c r="E63" s="1587"/>
      <c r="F63" s="1508" t="str">
        <f>'入力シート(地すべり)'!C3</f>
        <v>保全課</v>
      </c>
      <c r="G63" s="1508"/>
      <c r="H63" s="1508"/>
      <c r="I63" s="1508"/>
      <c r="J63" s="1512" t="s">
        <v>9</v>
      </c>
      <c r="K63" s="1512"/>
      <c r="L63" s="1508" t="str">
        <f>'入力シート(地すべり)'!D3</f>
        <v>保全　太郎</v>
      </c>
      <c r="M63" s="1508"/>
      <c r="N63" s="1508"/>
      <c r="O63" s="1508"/>
      <c r="P63" s="1592"/>
      <c r="Q63" s="585" t="s">
        <v>12</v>
      </c>
      <c r="R63" s="589"/>
      <c r="S63" s="1508">
        <f>'入力シート(地すべり)'!C5</f>
        <v>0</v>
      </c>
      <c r="T63" s="1508"/>
      <c r="U63" s="1508"/>
      <c r="V63" s="1508"/>
      <c r="W63" s="1512" t="s">
        <v>9</v>
      </c>
      <c r="X63" s="1512"/>
      <c r="Y63" s="1508">
        <f>'入力シート(地すべり)'!D5</f>
        <v>0</v>
      </c>
      <c r="Z63" s="1508"/>
      <c r="AA63" s="1508"/>
      <c r="AB63" s="1508"/>
      <c r="AC63" s="1592"/>
    </row>
    <row r="64" spans="1:31" ht="13.5" customHeight="1" x14ac:dyDescent="0.15">
      <c r="A64" s="1583"/>
      <c r="B64" s="1584"/>
      <c r="C64" s="1585"/>
      <c r="D64" s="1602" t="s">
        <v>11</v>
      </c>
      <c r="E64" s="1603"/>
      <c r="F64" s="1589">
        <f>'入力シート(地すべり)'!C4</f>
        <v>0</v>
      </c>
      <c r="G64" s="1589"/>
      <c r="H64" s="1589"/>
      <c r="I64" s="1589"/>
      <c r="J64" s="1588" t="s">
        <v>9</v>
      </c>
      <c r="K64" s="1588"/>
      <c r="L64" s="1589">
        <f>'入力シート(地すべり)'!D4</f>
        <v>0</v>
      </c>
      <c r="M64" s="1589"/>
      <c r="N64" s="1589"/>
      <c r="O64" s="1589"/>
      <c r="P64" s="645"/>
      <c r="Q64" s="199" t="s">
        <v>10</v>
      </c>
      <c r="R64" s="584"/>
      <c r="S64" s="1589">
        <f>'入力シート(地すべり)'!C6</f>
        <v>0</v>
      </c>
      <c r="T64" s="1589"/>
      <c r="U64" s="1589"/>
      <c r="V64" s="1589"/>
      <c r="W64" s="1588" t="s">
        <v>9</v>
      </c>
      <c r="X64" s="1588"/>
      <c r="Y64" s="1589">
        <f>'入力シート(地すべり)'!D6</f>
        <v>0</v>
      </c>
      <c r="Z64" s="1589"/>
      <c r="AA64" s="1589"/>
      <c r="AB64" s="1589"/>
      <c r="AC64" s="1637"/>
    </row>
    <row r="65" spans="1:29" ht="12.75" customHeight="1" x14ac:dyDescent="0.15">
      <c r="A65" s="589"/>
      <c r="B65" s="589" t="s">
        <v>3</v>
      </c>
      <c r="C65" s="1540" t="s">
        <v>8</v>
      </c>
      <c r="D65" s="1579"/>
      <c r="E65" s="1579"/>
      <c r="F65" s="1579"/>
      <c r="G65" s="1579"/>
      <c r="H65" s="1579"/>
      <c r="I65" s="1579"/>
      <c r="J65" s="1579"/>
      <c r="K65" s="1579"/>
      <c r="L65" s="1579"/>
      <c r="M65" s="1579"/>
      <c r="N65" s="1579"/>
      <c r="O65" s="1579"/>
      <c r="P65" s="1579"/>
      <c r="Q65" s="1579"/>
      <c r="R65" s="1580"/>
      <c r="S65" s="1533" t="s">
        <v>7</v>
      </c>
      <c r="T65" s="589" t="s">
        <v>728</v>
      </c>
      <c r="U65" s="1301">
        <f>'入力シート(地すべり)'!K15</f>
        <v>35.683247999999999</v>
      </c>
      <c r="V65" s="1301"/>
      <c r="W65" s="1301"/>
      <c r="X65" s="1301"/>
      <c r="Y65" s="1301"/>
      <c r="Z65" s="1301"/>
      <c r="AA65" s="1301"/>
      <c r="AB65" s="1301"/>
      <c r="AC65" s="1302"/>
    </row>
    <row r="66" spans="1:29" ht="12.75" customHeight="1" x14ac:dyDescent="0.15">
      <c r="A66" s="589"/>
      <c r="B66" s="589" t="s">
        <v>3</v>
      </c>
      <c r="C66" s="589" t="s">
        <v>2</v>
      </c>
      <c r="D66" s="589"/>
      <c r="E66" s="589"/>
      <c r="F66" s="589"/>
      <c r="G66" s="589"/>
      <c r="H66" s="589"/>
      <c r="I66" s="589"/>
      <c r="J66" s="589"/>
      <c r="K66" s="589"/>
      <c r="L66" s="589"/>
      <c r="M66" s="589"/>
      <c r="N66" s="589"/>
      <c r="O66" s="589"/>
      <c r="P66" s="589"/>
      <c r="Q66" s="589"/>
      <c r="R66" s="589"/>
      <c r="S66" s="1699"/>
      <c r="T66" s="199" t="s">
        <v>729</v>
      </c>
      <c r="U66" s="1299">
        <f>'入力シート(地すべり)'!L15</f>
        <v>139.75373300000001</v>
      </c>
      <c r="V66" s="1299"/>
      <c r="W66" s="1299"/>
      <c r="X66" s="1299"/>
      <c r="Y66" s="1299"/>
      <c r="Z66" s="1299"/>
      <c r="AA66" s="1299"/>
      <c r="AB66" s="1299"/>
      <c r="AC66" s="1300"/>
    </row>
    <row r="67" spans="1:29" x14ac:dyDescent="0.15">
      <c r="C67" s="200" t="s">
        <v>0</v>
      </c>
      <c r="X67" s="200" t="s">
        <v>1</v>
      </c>
    </row>
  </sheetData>
  <sheetProtection password="CA40" sheet="1" formatCells="0" formatColumns="0" formatRows="0" insertColumns="0" insertRows="0" insertHyperlinks="0" deleteColumns="0" deleteRows="0" sort="0" autoFilter="0" pivotTables="0"/>
  <mergeCells count="236">
    <mergeCell ref="H24:I25"/>
    <mergeCell ref="R27:S27"/>
    <mergeCell ref="AA28:AB28"/>
    <mergeCell ref="F37:G37"/>
    <mergeCell ref="A31:A43"/>
    <mergeCell ref="F34:J34"/>
    <mergeCell ref="F35:J35"/>
    <mergeCell ref="A52:C58"/>
    <mergeCell ref="E56:P56"/>
    <mergeCell ref="E58:G58"/>
    <mergeCell ref="H58:AB58"/>
    <mergeCell ref="R56:AC56"/>
    <mergeCell ref="E57:AC57"/>
    <mergeCell ref="O31:P33"/>
    <mergeCell ref="D46:E46"/>
    <mergeCell ref="L29:N29"/>
    <mergeCell ref="O29:U29"/>
    <mergeCell ref="F28:G28"/>
    <mergeCell ref="E54:F54"/>
    <mergeCell ref="E55:F55"/>
    <mergeCell ref="R55:AC55"/>
    <mergeCell ref="M37:N37"/>
    <mergeCell ref="S65:S66"/>
    <mergeCell ref="W63:X63"/>
    <mergeCell ref="S63:V63"/>
    <mergeCell ref="U65:AC65"/>
    <mergeCell ref="U66:AC66"/>
    <mergeCell ref="N30:O30"/>
    <mergeCell ref="B34:C36"/>
    <mergeCell ref="Q31:S31"/>
    <mergeCell ref="B38:E38"/>
    <mergeCell ref="B39:E41"/>
    <mergeCell ref="D34:E34"/>
    <mergeCell ref="F36:J36"/>
    <mergeCell ref="F38:AC38"/>
    <mergeCell ref="H30:K30"/>
    <mergeCell ref="U31:V33"/>
    <mergeCell ref="Q32:S32"/>
    <mergeCell ref="Q33:S33"/>
    <mergeCell ref="B42:E43"/>
    <mergeCell ref="B37:E37"/>
    <mergeCell ref="D59:F59"/>
    <mergeCell ref="L59:AC59"/>
    <mergeCell ref="D60:F60"/>
    <mergeCell ref="Q60:S60"/>
    <mergeCell ref="E52:F52"/>
    <mergeCell ref="Q61:AC62"/>
    <mergeCell ref="A59:C62"/>
    <mergeCell ref="A46:B46"/>
    <mergeCell ref="Z51:AC51"/>
    <mergeCell ref="R54:AC54"/>
    <mergeCell ref="B48:AC49"/>
    <mergeCell ref="M53:N53"/>
    <mergeCell ref="L30:M30"/>
    <mergeCell ref="H29:K29"/>
    <mergeCell ref="B29:E29"/>
    <mergeCell ref="Q37:R37"/>
    <mergeCell ref="K28:M28"/>
    <mergeCell ref="N28:P28"/>
    <mergeCell ref="X28:Z28"/>
    <mergeCell ref="A48:A49"/>
    <mergeCell ref="A28:E28"/>
    <mergeCell ref="E53:F53"/>
    <mergeCell ref="F46:G46"/>
    <mergeCell ref="I46:K46"/>
    <mergeCell ref="M46:Q46"/>
    <mergeCell ref="V46:W46"/>
    <mergeCell ref="Q51:Y51"/>
    <mergeCell ref="Y63:AC63"/>
    <mergeCell ref="S64:V64"/>
    <mergeCell ref="W64:X64"/>
    <mergeCell ref="Y64:AC64"/>
    <mergeCell ref="R34:S34"/>
    <mergeCell ref="T34:U34"/>
    <mergeCell ref="L35:M35"/>
    <mergeCell ref="W34:AC35"/>
    <mergeCell ref="T35:U35"/>
    <mergeCell ref="L36:M36"/>
    <mergeCell ref="N36:O36"/>
    <mergeCell ref="R36:S36"/>
    <mergeCell ref="T36:U36"/>
    <mergeCell ref="Z46:AA46"/>
    <mergeCell ref="I37:L37"/>
    <mergeCell ref="F39:AC41"/>
    <mergeCell ref="W36:AC37"/>
    <mergeCell ref="L34:M34"/>
    <mergeCell ref="N34:O34"/>
    <mergeCell ref="F42:AC43"/>
    <mergeCell ref="A44:AC44"/>
    <mergeCell ref="F63:I63"/>
    <mergeCell ref="J63:K63"/>
    <mergeCell ref="D61:P62"/>
    <mergeCell ref="Y23:AC23"/>
    <mergeCell ref="V23:X23"/>
    <mergeCell ref="B30:E30"/>
    <mergeCell ref="D35:E35"/>
    <mergeCell ref="D36:E36"/>
    <mergeCell ref="J27:K27"/>
    <mergeCell ref="F24:G25"/>
    <mergeCell ref="F29:G29"/>
    <mergeCell ref="V29:W30"/>
    <mergeCell ref="X29:AC30"/>
    <mergeCell ref="F30:G30"/>
    <mergeCell ref="W31:AC31"/>
    <mergeCell ref="W32:AC33"/>
    <mergeCell ref="F31:M31"/>
    <mergeCell ref="F32:M32"/>
    <mergeCell ref="F33:M33"/>
    <mergeCell ref="Y24:AC25"/>
    <mergeCell ref="V27:AA27"/>
    <mergeCell ref="AB27:AC27"/>
    <mergeCell ref="F27:G27"/>
    <mergeCell ref="P27:Q27"/>
    <mergeCell ref="H27:I27"/>
    <mergeCell ref="V24:X25"/>
    <mergeCell ref="T26:U26"/>
    <mergeCell ref="J16:K16"/>
    <mergeCell ref="C65:R65"/>
    <mergeCell ref="A63:C64"/>
    <mergeCell ref="D63:E63"/>
    <mergeCell ref="J64:K64"/>
    <mergeCell ref="L64:O64"/>
    <mergeCell ref="H23:I23"/>
    <mergeCell ref="A29:A30"/>
    <mergeCell ref="N35:O35"/>
    <mergeCell ref="R35:S35"/>
    <mergeCell ref="L63:P63"/>
    <mergeCell ref="R52:AC52"/>
    <mergeCell ref="R53:AC53"/>
    <mergeCell ref="A47:AC47"/>
    <mergeCell ref="B31:C33"/>
    <mergeCell ref="D31:E31"/>
    <mergeCell ref="D32:E32"/>
    <mergeCell ref="J20:K20"/>
    <mergeCell ref="D64:E64"/>
    <mergeCell ref="F64:I64"/>
    <mergeCell ref="A50:A51"/>
    <mergeCell ref="D33:E33"/>
    <mergeCell ref="R28:T28"/>
    <mergeCell ref="T27:U27"/>
    <mergeCell ref="L17:Q17"/>
    <mergeCell ref="A23:A27"/>
    <mergeCell ref="J17:K17"/>
    <mergeCell ref="F19:G19"/>
    <mergeCell ref="J23:K23"/>
    <mergeCell ref="F21:J21"/>
    <mergeCell ref="K21:M21"/>
    <mergeCell ref="O21:Q21"/>
    <mergeCell ref="F22:G22"/>
    <mergeCell ref="I22:J22"/>
    <mergeCell ref="L22:M22"/>
    <mergeCell ref="O22:P22"/>
    <mergeCell ref="F17:G17"/>
    <mergeCell ref="F23:G23"/>
    <mergeCell ref="J24:K24"/>
    <mergeCell ref="J25:K25"/>
    <mergeCell ref="J26:K26"/>
    <mergeCell ref="B24:E25"/>
    <mergeCell ref="L27:M27"/>
    <mergeCell ref="N27:O27"/>
    <mergeCell ref="B27:E27"/>
    <mergeCell ref="B23:E23"/>
    <mergeCell ref="B26:E26"/>
    <mergeCell ref="F26:I26"/>
    <mergeCell ref="A2:AC2"/>
    <mergeCell ref="F6:J6"/>
    <mergeCell ref="T16:U16"/>
    <mergeCell ref="T14:U14"/>
    <mergeCell ref="AA20:AC20"/>
    <mergeCell ref="R21:AC21"/>
    <mergeCell ref="B4:E5"/>
    <mergeCell ref="K6:O6"/>
    <mergeCell ref="V3:AB3"/>
    <mergeCell ref="P5:V5"/>
    <mergeCell ref="P6:V6"/>
    <mergeCell ref="W4:W6"/>
    <mergeCell ref="X4:AC4"/>
    <mergeCell ref="K5:O5"/>
    <mergeCell ref="F4:J4"/>
    <mergeCell ref="K4:O4"/>
    <mergeCell ref="P4:V4"/>
    <mergeCell ref="V13:Z13"/>
    <mergeCell ref="H14:I14"/>
    <mergeCell ref="J14:K14"/>
    <mergeCell ref="X5:AC6"/>
    <mergeCell ref="A11:G11"/>
    <mergeCell ref="P11:U11"/>
    <mergeCell ref="A12:E12"/>
    <mergeCell ref="F5:J5"/>
    <mergeCell ref="N13:P13"/>
    <mergeCell ref="Q13:U13"/>
    <mergeCell ref="F13:M13"/>
    <mergeCell ref="A9:G9"/>
    <mergeCell ref="P9:U9"/>
    <mergeCell ref="A10:G10"/>
    <mergeCell ref="P10:U10"/>
    <mergeCell ref="A5:A6"/>
    <mergeCell ref="K7:R7"/>
    <mergeCell ref="S7:Y7"/>
    <mergeCell ref="A7:C8"/>
    <mergeCell ref="D7:J7"/>
    <mergeCell ref="D8:J8"/>
    <mergeCell ref="K8:Y8"/>
    <mergeCell ref="A13:A16"/>
    <mergeCell ref="B13:E13"/>
    <mergeCell ref="B15:E15"/>
    <mergeCell ref="B14:E14"/>
    <mergeCell ref="F14:G14"/>
    <mergeCell ref="T15:U15"/>
    <mergeCell ref="F16:G16"/>
    <mergeCell ref="B16:E16"/>
    <mergeCell ref="H16:I16"/>
    <mergeCell ref="R22:Z22"/>
    <mergeCell ref="AA22:AC22"/>
    <mergeCell ref="S20:U20"/>
    <mergeCell ref="F12:O12"/>
    <mergeCell ref="Q12:AB12"/>
    <mergeCell ref="C17:E17"/>
    <mergeCell ref="H17:I17"/>
    <mergeCell ref="B6:E6"/>
    <mergeCell ref="AA13:AB13"/>
    <mergeCell ref="A20:E21"/>
    <mergeCell ref="F20:G20"/>
    <mergeCell ref="Z7:AC8"/>
    <mergeCell ref="H15:I15"/>
    <mergeCell ref="J15:K15"/>
    <mergeCell ref="F15:G15"/>
    <mergeCell ref="N20:P20"/>
    <mergeCell ref="X20:Z20"/>
    <mergeCell ref="A18:A19"/>
    <mergeCell ref="F18:Q18"/>
    <mergeCell ref="R17:V17"/>
    <mergeCell ref="Z17:AB17"/>
    <mergeCell ref="R18:V18"/>
    <mergeCell ref="Z18:AB18"/>
    <mergeCell ref="A22:E22"/>
  </mergeCells>
  <phoneticPr fontId="1"/>
  <conditionalFormatting sqref="B4:V5 X4:AC6 D7:J7 K7:Y8 Q52:Q56 Q60 D52:D58 D60">
    <cfRule type="cellIs" dxfId="36" priority="15" operator="equal">
      <formula>0</formula>
    </cfRule>
  </conditionalFormatting>
  <conditionalFormatting sqref="H9:H11 J9:J11 V9:V11 X9:X11">
    <cfRule type="cellIs" dxfId="35" priority="14" operator="equal">
      <formula>0</formula>
    </cfRule>
  </conditionalFormatting>
  <conditionalFormatting sqref="F12:O12 F13:M13 Q13:U13 Q12:AB12">
    <cfRule type="cellIs" dxfId="34" priority="13" operator="equal">
      <formula>0</formula>
    </cfRule>
  </conditionalFormatting>
  <conditionalFormatting sqref="H17:I17 C17:E17 F18:Q18 L17:Q17 Z17:AB18 I19 K19 E19:G19">
    <cfRule type="cellIs" dxfId="33" priority="12" operator="equal">
      <formula>0</formula>
    </cfRule>
  </conditionalFormatting>
  <conditionalFormatting sqref="R21:AC21 AA20:AC20 AA22:AC22 Q22 H22 K22 N22">
    <cfRule type="cellIs" dxfId="32" priority="11" operator="equal">
      <formula>0</formula>
    </cfRule>
  </conditionalFormatting>
  <conditionalFormatting sqref="F26:I26 F23:G25 J23:K26 M23:M26 O23:O26 Y23:AC25 T26:U26 W26 Y26">
    <cfRule type="cellIs" dxfId="31" priority="10" operator="equal">
      <formula>0</formula>
    </cfRule>
  </conditionalFormatting>
  <conditionalFormatting sqref="H27:I27 L27:M27 P27:Q27 T27:U27 AB27:AC27 AA28:AB28 V28 N28:P28 I28 H29:K30 O29:U29 N30:O30 X29:AC30 W32:AC33 W36:AC37 Q31:S33 F39:AC43 A46 D46:G46 I46:K46 M46:Q46 B48:AC49 B50 G52:G55 M53:N53 H58:AB58 F63:I64 L63:P64 S63:V64 Y63:AC64 U65:AC66 D61 H60:P60 U60:AB60">
    <cfRule type="cellIs" dxfId="30" priority="9" operator="equal">
      <formula>0</formula>
    </cfRule>
  </conditionalFormatting>
  <conditionalFormatting sqref="Z51:AC51">
    <cfRule type="cellIs" dxfId="29" priority="8" operator="equal">
      <formula>0</formula>
    </cfRule>
  </conditionalFormatting>
  <conditionalFormatting sqref="Q37:R37">
    <cfRule type="cellIs" dxfId="28" priority="7" operator="equal">
      <formula>0</formula>
    </cfRule>
  </conditionalFormatting>
  <conditionalFormatting sqref="V46:W46 Z46:AA46">
    <cfRule type="cellIs" dxfId="27" priority="6" operator="equal">
      <formula>0</formula>
    </cfRule>
  </conditionalFormatting>
  <conditionalFormatting sqref="M19 H29:K30">
    <cfRule type="cellIs" dxfId="26" priority="5" operator="equal">
      <formula>0</formula>
    </cfRule>
  </conditionalFormatting>
  <conditionalFormatting sqref="Q61">
    <cfRule type="cellIs" dxfId="25" priority="4" operator="equal">
      <formula>0</formula>
    </cfRule>
  </conditionalFormatting>
  <conditionalFormatting sqref="H59:K59">
    <cfRule type="cellIs" dxfId="24" priority="3" operator="equal">
      <formula>0</formula>
    </cfRule>
  </conditionalFormatting>
  <conditionalFormatting sqref="D59">
    <cfRule type="cellIs" dxfId="23" priority="2" operator="equal">
      <formula>0</formula>
    </cfRule>
  </conditionalFormatting>
  <conditionalFormatting sqref="L59">
    <cfRule type="cellIs" dxfId="22" priority="1" operator="equal">
      <formula>0</formula>
    </cfRule>
  </conditionalFormatting>
  <printOptions horizontalCentered="1" verticalCentered="1"/>
  <pageMargins left="0.39370078740157483" right="0.39370078740157483" top="0.59055118110236227" bottom="0.59055118110236227" header="0" footer="0"/>
  <pageSetup paperSize="9" scale="88" fitToWidth="0" orientation="portrait" r:id="rId1"/>
  <headerFooter alignWithMargins="0"/>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S35"/>
  <sheetViews>
    <sheetView view="pageBreakPreview" topLeftCell="BY4" zoomScaleNormal="70" zoomScaleSheetLayoutView="100" workbookViewId="0">
      <selection activeCell="CC30" sqref="CC30:CC31"/>
    </sheetView>
  </sheetViews>
  <sheetFormatPr defaultRowHeight="13.5" x14ac:dyDescent="0.15"/>
  <cols>
    <col min="1" max="1" width="15.25" customWidth="1"/>
    <col min="3" max="4" width="12.25" customWidth="1"/>
    <col min="11" max="12" width="10.625" customWidth="1"/>
    <col min="17" max="17" width="24.75" customWidth="1"/>
    <col min="19" max="19" width="11.875" customWidth="1"/>
    <col min="43" max="43" width="20.75" customWidth="1"/>
    <col min="44" max="44" width="17.625" customWidth="1"/>
    <col min="46" max="46" width="10.875" customWidth="1"/>
    <col min="66" max="66" width="19.625" customWidth="1"/>
    <col min="72" max="72" width="10.25" customWidth="1"/>
    <col min="92" max="92" width="5" customWidth="1"/>
  </cols>
  <sheetData>
    <row r="1" spans="1:92" ht="14.25" thickBot="1" x14ac:dyDescent="0.2">
      <c r="B1" s="1423" t="s">
        <v>504</v>
      </c>
      <c r="C1" s="1423"/>
      <c r="D1" s="1423"/>
      <c r="F1" s="1416" t="s">
        <v>517</v>
      </c>
      <c r="G1" s="1417"/>
    </row>
    <row r="2" spans="1:92" ht="14.25" thickBot="1" x14ac:dyDescent="0.2">
      <c r="B2" s="105"/>
      <c r="C2" s="115" t="s">
        <v>506</v>
      </c>
      <c r="D2" s="116" t="s">
        <v>9</v>
      </c>
      <c r="F2" s="120" t="s">
        <v>515</v>
      </c>
      <c r="G2" s="121">
        <v>1</v>
      </c>
      <c r="AT2" s="1804" t="s">
        <v>637</v>
      </c>
      <c r="AU2" s="1805"/>
      <c r="AW2" s="1" t="s">
        <v>643</v>
      </c>
      <c r="AY2" s="1" t="s">
        <v>654</v>
      </c>
      <c r="BB2" s="1"/>
      <c r="BD2">
        <v>1</v>
      </c>
    </row>
    <row r="3" spans="1:92" ht="15" thickTop="1" thickBot="1" x14ac:dyDescent="0.2">
      <c r="B3" s="107" t="s">
        <v>505</v>
      </c>
      <c r="C3" s="109" t="s">
        <v>393</v>
      </c>
      <c r="D3" s="112" t="s">
        <v>511</v>
      </c>
      <c r="F3" s="122" t="s">
        <v>516</v>
      </c>
      <c r="G3" s="123" t="s">
        <v>965</v>
      </c>
      <c r="AT3" s="166" t="s">
        <v>638</v>
      </c>
      <c r="AU3" s="167" t="s">
        <v>643</v>
      </c>
      <c r="AW3" s="1" t="s">
        <v>644</v>
      </c>
      <c r="AY3" s="1" t="s">
        <v>655</v>
      </c>
      <c r="BB3" s="1"/>
    </row>
    <row r="4" spans="1:92" x14ac:dyDescent="0.15">
      <c r="B4" s="108" t="s">
        <v>508</v>
      </c>
      <c r="C4" s="110"/>
      <c r="D4" s="113"/>
      <c r="AT4" s="163" t="s">
        <v>639</v>
      </c>
      <c r="AU4" s="113" t="s">
        <v>643</v>
      </c>
      <c r="AY4" s="1" t="s">
        <v>656</v>
      </c>
      <c r="BB4" s="1"/>
    </row>
    <row r="5" spans="1:92" ht="14.25" thickBot="1" x14ac:dyDescent="0.2">
      <c r="B5" s="108" t="s">
        <v>509</v>
      </c>
      <c r="C5" s="110"/>
      <c r="D5" s="113"/>
      <c r="AT5" s="163" t="s">
        <v>640</v>
      </c>
      <c r="AU5" s="113" t="s">
        <v>643</v>
      </c>
    </row>
    <row r="6" spans="1:92" ht="14.25" thickBot="1" x14ac:dyDescent="0.2">
      <c r="B6" s="106" t="s">
        <v>510</v>
      </c>
      <c r="C6" s="111"/>
      <c r="D6" s="114"/>
      <c r="AT6" s="163" t="s">
        <v>641</v>
      </c>
      <c r="AU6" s="113" t="s">
        <v>643</v>
      </c>
      <c r="AY6" s="172" t="s">
        <v>652</v>
      </c>
      <c r="AZ6" s="124"/>
      <c r="BA6" s="124"/>
      <c r="BB6" s="172" t="s">
        <v>657</v>
      </c>
    </row>
    <row r="7" spans="1:92" ht="15" thickTop="1" thickBot="1" x14ac:dyDescent="0.2">
      <c r="AT7" s="164" t="s">
        <v>642</v>
      </c>
      <c r="AU7" s="165" t="s">
        <v>643</v>
      </c>
      <c r="AY7" s="171" t="s">
        <v>653</v>
      </c>
      <c r="AZ7" s="124"/>
      <c r="BA7" s="124"/>
      <c r="BB7" s="173">
        <v>1990</v>
      </c>
      <c r="CC7" s="1" t="s">
        <v>618</v>
      </c>
    </row>
    <row r="8" spans="1:92" x14ac:dyDescent="0.15">
      <c r="K8" s="571"/>
      <c r="L8" s="571"/>
      <c r="AT8" s="157" t="s">
        <v>636</v>
      </c>
      <c r="AY8" s="280" t="s">
        <v>636</v>
      </c>
      <c r="AZ8" s="281"/>
      <c r="BA8" s="281"/>
      <c r="BB8" s="285" t="s">
        <v>742</v>
      </c>
      <c r="BU8" s="1356" t="s">
        <v>514</v>
      </c>
      <c r="BV8" s="1357"/>
      <c r="BW8" s="1357"/>
      <c r="BX8" s="1357"/>
      <c r="BY8" s="1357"/>
      <c r="BZ8" s="1357"/>
      <c r="CA8" s="1357"/>
      <c r="CB8" s="1357"/>
      <c r="CC8" s="571" t="s">
        <v>410</v>
      </c>
      <c r="CD8" s="571"/>
      <c r="CE8" s="571"/>
      <c r="CF8" s="571"/>
      <c r="CG8" s="571"/>
      <c r="CH8" s="793"/>
      <c r="CI8" s="571"/>
      <c r="CJ8" s="571"/>
      <c r="CK8" s="571"/>
      <c r="CL8" s="571"/>
      <c r="CM8" s="571"/>
      <c r="CN8" s="571"/>
    </row>
    <row r="9" spans="1:92" ht="13.5" customHeight="1" x14ac:dyDescent="0.15">
      <c r="B9" s="288" t="s">
        <v>226</v>
      </c>
      <c r="C9" s="288"/>
      <c r="D9" s="385"/>
      <c r="E9" s="288"/>
      <c r="F9" s="385"/>
      <c r="G9" s="385"/>
      <c r="H9" s="385"/>
      <c r="I9" s="288"/>
      <c r="J9" s="288"/>
      <c r="K9" s="1789" t="s">
        <v>244</v>
      </c>
      <c r="L9" s="1790"/>
      <c r="M9" s="1769" t="s">
        <v>228</v>
      </c>
      <c r="N9" s="1769"/>
      <c r="O9" s="1769"/>
      <c r="P9" s="1769"/>
      <c r="Q9" s="386" t="s">
        <v>230</v>
      </c>
      <c r="R9" s="387" t="s">
        <v>518</v>
      </c>
      <c r="S9" s="388"/>
      <c r="T9" s="388"/>
      <c r="U9" s="294"/>
      <c r="V9" s="294"/>
      <c r="W9" s="294"/>
      <c r="X9" s="295" t="s">
        <v>232</v>
      </c>
      <c r="Y9" s="295"/>
      <c r="Z9" s="295"/>
      <c r="AA9" s="295"/>
      <c r="AB9" s="296" t="s">
        <v>233</v>
      </c>
      <c r="AC9" s="296"/>
      <c r="AD9" s="296"/>
      <c r="AE9" s="1339" t="s">
        <v>519</v>
      </c>
      <c r="AF9" s="1339"/>
      <c r="AG9" s="1339"/>
      <c r="AH9" s="1339"/>
      <c r="AI9" s="1339"/>
      <c r="AJ9" s="298" t="s">
        <v>238</v>
      </c>
      <c r="AK9" s="299"/>
      <c r="AL9" s="1768" t="s">
        <v>520</v>
      </c>
      <c r="AM9" s="1768"/>
      <c r="AN9" s="1768"/>
      <c r="AO9" s="1768"/>
      <c r="AP9" s="1777" t="s">
        <v>521</v>
      </c>
      <c r="AQ9" s="1768" t="s">
        <v>522</v>
      </c>
      <c r="AR9" s="1768"/>
      <c r="AS9" s="1768"/>
      <c r="AT9" s="1768"/>
      <c r="AU9" s="389" t="s">
        <v>523</v>
      </c>
      <c r="AV9" s="389"/>
      <c r="AW9" s="389"/>
      <c r="AX9" s="389"/>
      <c r="AY9" s="294" t="s">
        <v>524</v>
      </c>
      <c r="AZ9" s="294"/>
      <c r="BA9" s="294"/>
      <c r="BB9" s="1778" t="s">
        <v>741</v>
      </c>
      <c r="BC9" s="1778"/>
      <c r="BD9" s="1778"/>
      <c r="BE9" s="287" t="s">
        <v>236</v>
      </c>
      <c r="BF9" s="287"/>
      <c r="BG9" s="287"/>
      <c r="BH9" s="287"/>
      <c r="BI9" s="287"/>
      <c r="BJ9" s="287"/>
      <c r="BK9" s="287"/>
      <c r="BL9" s="287"/>
      <c r="BM9" s="287"/>
      <c r="BN9" s="287"/>
      <c r="BO9" s="289" t="s">
        <v>239</v>
      </c>
      <c r="BP9" s="294"/>
      <c r="BQ9" s="294"/>
      <c r="BR9" s="294"/>
      <c r="BS9" s="390"/>
      <c r="BT9" s="1812" t="s">
        <v>525</v>
      </c>
      <c r="BU9" s="1371" t="s">
        <v>241</v>
      </c>
      <c r="BV9" s="1371"/>
      <c r="BW9" s="1371"/>
      <c r="BX9" s="1371"/>
      <c r="BY9" s="1371"/>
      <c r="BZ9" s="1371"/>
      <c r="CA9" s="1371"/>
      <c r="CB9" s="1371"/>
      <c r="CC9" s="294" t="s">
        <v>242</v>
      </c>
      <c r="CD9" s="290"/>
      <c r="CE9" s="290"/>
      <c r="CF9" s="290"/>
      <c r="CG9" s="290"/>
      <c r="CH9" s="1801" t="s">
        <v>977</v>
      </c>
      <c r="CI9" s="1802"/>
      <c r="CJ9" s="1803"/>
      <c r="CK9" s="290"/>
      <c r="CL9" s="391" t="s">
        <v>243</v>
      </c>
      <c r="CM9" s="572"/>
    </row>
    <row r="10" spans="1:92" ht="13.5" customHeight="1" x14ac:dyDescent="0.15">
      <c r="B10" s="301"/>
      <c r="C10" s="301"/>
      <c r="D10" s="392"/>
      <c r="E10" s="301"/>
      <c r="F10" s="392"/>
      <c r="G10" s="392"/>
      <c r="H10" s="392"/>
      <c r="I10" s="301"/>
      <c r="J10" s="301"/>
      <c r="K10" s="720"/>
      <c r="L10" s="720"/>
      <c r="M10" s="1770" t="s">
        <v>526</v>
      </c>
      <c r="N10" s="1770" t="s">
        <v>527</v>
      </c>
      <c r="O10" s="393"/>
      <c r="P10" s="394" t="s">
        <v>247</v>
      </c>
      <c r="Q10" s="1331" t="s">
        <v>249</v>
      </c>
      <c r="R10" s="395"/>
      <c r="S10" s="395"/>
      <c r="T10" s="395"/>
      <c r="U10" s="331" t="s">
        <v>528</v>
      </c>
      <c r="V10" s="331"/>
      <c r="W10" s="331"/>
      <c r="X10" s="307"/>
      <c r="Y10" s="308"/>
      <c r="Z10" s="308"/>
      <c r="AA10" s="1391" t="s">
        <v>251</v>
      </c>
      <c r="AB10" s="309"/>
      <c r="AC10" s="1393" t="s">
        <v>251</v>
      </c>
      <c r="AD10" s="310"/>
      <c r="AE10" s="1351" t="s">
        <v>529</v>
      </c>
      <c r="AF10" s="1351" t="s">
        <v>530</v>
      </c>
      <c r="AG10" s="1779" t="s">
        <v>531</v>
      </c>
      <c r="AH10" s="1797" t="s">
        <v>532</v>
      </c>
      <c r="AI10" s="1779" t="s">
        <v>533</v>
      </c>
      <c r="AJ10" s="1366" t="s">
        <v>268</v>
      </c>
      <c r="AK10" s="1799" t="s">
        <v>534</v>
      </c>
      <c r="AL10" s="396"/>
      <c r="AM10" s="396"/>
      <c r="AN10" s="396"/>
      <c r="AO10" s="396"/>
      <c r="AP10" s="1346"/>
      <c r="AQ10" s="1342" t="s">
        <v>535</v>
      </c>
      <c r="AR10" s="1354" t="s">
        <v>536</v>
      </c>
      <c r="AS10" s="1342" t="s">
        <v>537</v>
      </c>
      <c r="AT10" s="354" t="s">
        <v>538</v>
      </c>
      <c r="AU10" s="1354" t="s">
        <v>297</v>
      </c>
      <c r="AV10" s="1354" t="s">
        <v>539</v>
      </c>
      <c r="AW10" s="1354" t="s">
        <v>540</v>
      </c>
      <c r="AX10" s="1354" t="s">
        <v>539</v>
      </c>
      <c r="AY10" s="1816" t="s">
        <v>541</v>
      </c>
      <c r="AZ10" s="1816"/>
      <c r="BA10" s="1816"/>
      <c r="BB10" s="1818" t="s">
        <v>542</v>
      </c>
      <c r="BC10" s="1818"/>
      <c r="BD10" s="1818"/>
      <c r="BE10" s="311" t="s">
        <v>265</v>
      </c>
      <c r="BF10" s="311"/>
      <c r="BG10" s="311"/>
      <c r="BH10" s="1369" t="s">
        <v>543</v>
      </c>
      <c r="BI10" s="1369"/>
      <c r="BJ10" s="1369"/>
      <c r="BK10" s="397"/>
      <c r="BL10" s="301" t="s">
        <v>544</v>
      </c>
      <c r="BM10" s="1808" t="s">
        <v>345</v>
      </c>
      <c r="BN10" s="1808" t="s">
        <v>346</v>
      </c>
      <c r="BO10" s="1810" t="s">
        <v>272</v>
      </c>
      <c r="BP10" s="1810"/>
      <c r="BQ10" s="1810" t="s">
        <v>909</v>
      </c>
      <c r="BR10" s="1810"/>
      <c r="BS10" s="398"/>
      <c r="BT10" s="1813"/>
      <c r="BU10" s="1370" t="s">
        <v>273</v>
      </c>
      <c r="BV10" s="1370"/>
      <c r="BW10" s="1370"/>
      <c r="BX10" s="1370" t="s">
        <v>274</v>
      </c>
      <c r="BY10" s="1370"/>
      <c r="BZ10" s="399" t="s">
        <v>275</v>
      </c>
      <c r="CA10" s="314" t="s">
        <v>276</v>
      </c>
      <c r="CB10" s="400" t="s">
        <v>271</v>
      </c>
      <c r="CC10" s="302" t="s">
        <v>545</v>
      </c>
      <c r="CD10" s="302" t="s">
        <v>277</v>
      </c>
      <c r="CE10" s="302" t="s">
        <v>278</v>
      </c>
      <c r="CF10" s="302" t="s">
        <v>279</v>
      </c>
      <c r="CG10" s="302" t="s">
        <v>546</v>
      </c>
      <c r="CH10" s="1327" t="s">
        <v>1002</v>
      </c>
      <c r="CI10" s="1765" t="s">
        <v>282</v>
      </c>
      <c r="CJ10" s="1765" t="s">
        <v>281</v>
      </c>
      <c r="CK10" s="1767" t="s">
        <v>284</v>
      </c>
      <c r="CL10" s="316" t="s">
        <v>285</v>
      </c>
      <c r="CM10" s="316" t="s">
        <v>286</v>
      </c>
    </row>
    <row r="11" spans="1:92" ht="13.5" customHeight="1" x14ac:dyDescent="0.15">
      <c r="B11" s="301"/>
      <c r="C11" s="301"/>
      <c r="D11" s="392"/>
      <c r="E11" s="301"/>
      <c r="F11" s="392"/>
      <c r="G11" s="392"/>
      <c r="H11" s="392"/>
      <c r="I11" s="301"/>
      <c r="J11" s="301"/>
      <c r="K11" s="1791" t="s">
        <v>730</v>
      </c>
      <c r="L11" s="1791" t="s">
        <v>731</v>
      </c>
      <c r="M11" s="1771"/>
      <c r="N11" s="1773"/>
      <c r="O11" s="393"/>
      <c r="P11" s="1794" t="s">
        <v>287</v>
      </c>
      <c r="Q11" s="1332"/>
      <c r="R11" s="395" t="s">
        <v>547</v>
      </c>
      <c r="S11" s="395" t="s">
        <v>548</v>
      </c>
      <c r="T11" s="401" t="s">
        <v>549</v>
      </c>
      <c r="U11" s="302"/>
      <c r="V11" s="302" t="s">
        <v>288</v>
      </c>
      <c r="W11" s="302" t="s">
        <v>288</v>
      </c>
      <c r="X11" s="321"/>
      <c r="Y11" s="322"/>
      <c r="Z11" s="322"/>
      <c r="AA11" s="1392"/>
      <c r="AB11" s="323"/>
      <c r="AC11" s="1394"/>
      <c r="AD11" s="324"/>
      <c r="AE11" s="1776"/>
      <c r="AF11" s="1776"/>
      <c r="AG11" s="1780"/>
      <c r="AH11" s="1798"/>
      <c r="AI11" s="1780"/>
      <c r="AJ11" s="1367"/>
      <c r="AK11" s="1800"/>
      <c r="AL11" s="1348" t="s">
        <v>293</v>
      </c>
      <c r="AM11" s="1348" t="s">
        <v>294</v>
      </c>
      <c r="AN11" s="1348" t="s">
        <v>295</v>
      </c>
      <c r="AO11" s="1348" t="s">
        <v>296</v>
      </c>
      <c r="AP11" s="1346"/>
      <c r="AQ11" s="1343"/>
      <c r="AR11" s="1355"/>
      <c r="AS11" s="1343"/>
      <c r="AT11" s="1831" t="s">
        <v>550</v>
      </c>
      <c r="AU11" s="1355"/>
      <c r="AV11" s="1355"/>
      <c r="AW11" s="1355"/>
      <c r="AX11" s="1355"/>
      <c r="AY11" s="1350" t="s">
        <v>551</v>
      </c>
      <c r="AZ11" s="1350" t="s">
        <v>738</v>
      </c>
      <c r="BA11" s="1333" t="s">
        <v>739</v>
      </c>
      <c r="BB11" s="1333" t="s">
        <v>551</v>
      </c>
      <c r="BC11" s="1333" t="s">
        <v>738</v>
      </c>
      <c r="BD11" s="1333" t="s">
        <v>303</v>
      </c>
      <c r="BE11" s="402"/>
      <c r="BF11" s="403" t="s">
        <v>552</v>
      </c>
      <c r="BG11" s="402"/>
      <c r="BH11" s="402"/>
      <c r="BI11" s="403" t="s">
        <v>553</v>
      </c>
      <c r="BJ11" s="402"/>
      <c r="BK11" s="301" t="s">
        <v>302</v>
      </c>
      <c r="BL11" s="301" t="s">
        <v>554</v>
      </c>
      <c r="BM11" s="1809"/>
      <c r="BN11" s="1809"/>
      <c r="BO11" s="302" t="s">
        <v>304</v>
      </c>
      <c r="BP11" s="302"/>
      <c r="BQ11" s="302" t="s">
        <v>304</v>
      </c>
      <c r="BR11" s="302"/>
      <c r="BS11" s="1814" t="s">
        <v>305</v>
      </c>
      <c r="BT11" s="1813"/>
      <c r="BU11" s="314" t="s">
        <v>306</v>
      </c>
      <c r="BV11" s="314" t="s">
        <v>307</v>
      </c>
      <c r="BW11" s="314" t="s">
        <v>308</v>
      </c>
      <c r="BX11" s="314"/>
      <c r="BY11" s="314" t="s">
        <v>309</v>
      </c>
      <c r="BZ11" s="330"/>
      <c r="CA11" s="330"/>
      <c r="CB11" s="404"/>
      <c r="CC11" s="302" t="s">
        <v>555</v>
      </c>
      <c r="CD11" s="302" t="s">
        <v>310</v>
      </c>
      <c r="CE11" s="302" t="s">
        <v>311</v>
      </c>
      <c r="CF11" s="302" t="s">
        <v>311</v>
      </c>
      <c r="CG11" s="302" t="s">
        <v>556</v>
      </c>
      <c r="CH11" s="1765"/>
      <c r="CI11" s="1765"/>
      <c r="CJ11" s="1765"/>
      <c r="CK11" s="1765"/>
      <c r="CL11" s="316" t="s">
        <v>313</v>
      </c>
      <c r="CM11" s="316" t="s">
        <v>314</v>
      </c>
    </row>
    <row r="12" spans="1:92" x14ac:dyDescent="0.15">
      <c r="B12" s="301" t="s">
        <v>315</v>
      </c>
      <c r="C12" s="301" t="s">
        <v>316</v>
      </c>
      <c r="D12" s="392" t="s">
        <v>317</v>
      </c>
      <c r="E12" s="301" t="s">
        <v>318</v>
      </c>
      <c r="F12" s="392" t="s">
        <v>317</v>
      </c>
      <c r="G12" s="392" t="s">
        <v>319</v>
      </c>
      <c r="H12" s="392" t="s">
        <v>317</v>
      </c>
      <c r="I12" s="301" t="s">
        <v>320</v>
      </c>
      <c r="J12" s="301" t="s">
        <v>317</v>
      </c>
      <c r="K12" s="1792"/>
      <c r="L12" s="1792"/>
      <c r="M12" s="1771"/>
      <c r="N12" s="1773"/>
      <c r="O12" s="393" t="s">
        <v>557</v>
      </c>
      <c r="P12" s="1795"/>
      <c r="Q12" s="1332"/>
      <c r="R12" s="395"/>
      <c r="S12" s="395"/>
      <c r="T12" s="401" t="s">
        <v>559</v>
      </c>
      <c r="U12" s="302" t="s">
        <v>328</v>
      </c>
      <c r="V12" s="302" t="s">
        <v>329</v>
      </c>
      <c r="W12" s="302" t="s">
        <v>329</v>
      </c>
      <c r="X12" s="322" t="s">
        <v>330</v>
      </c>
      <c r="Y12" s="322" t="s">
        <v>331</v>
      </c>
      <c r="Z12" s="322" t="s">
        <v>332</v>
      </c>
      <c r="AA12" s="1392"/>
      <c r="AB12" s="324" t="s">
        <v>333</v>
      </c>
      <c r="AC12" s="1394"/>
      <c r="AD12" s="324" t="s">
        <v>334</v>
      </c>
      <c r="AE12" s="1776"/>
      <c r="AF12" s="1776"/>
      <c r="AG12" s="1780"/>
      <c r="AH12" s="1798"/>
      <c r="AI12" s="1780"/>
      <c r="AJ12" s="1367"/>
      <c r="AK12" s="1800"/>
      <c r="AL12" s="1348"/>
      <c r="AM12" s="1348"/>
      <c r="AN12" s="1348"/>
      <c r="AO12" s="1348"/>
      <c r="AP12" s="1346"/>
      <c r="AQ12" s="1343"/>
      <c r="AR12" s="1355"/>
      <c r="AS12" s="1343"/>
      <c r="AT12" s="1832"/>
      <c r="AU12" s="1355"/>
      <c r="AV12" s="1355"/>
      <c r="AW12" s="1355"/>
      <c r="AX12" s="1355"/>
      <c r="AY12" s="1350"/>
      <c r="AZ12" s="1350"/>
      <c r="BA12" s="1350"/>
      <c r="BB12" s="1350"/>
      <c r="BC12" s="1350"/>
      <c r="BD12" s="1350"/>
      <c r="BE12" s="301" t="s">
        <v>336</v>
      </c>
      <c r="BF12" s="301" t="s">
        <v>337</v>
      </c>
      <c r="BG12" s="301" t="s">
        <v>338</v>
      </c>
      <c r="BH12" s="301" t="s">
        <v>339</v>
      </c>
      <c r="BI12" s="301" t="s">
        <v>340</v>
      </c>
      <c r="BJ12" s="301" t="s">
        <v>341</v>
      </c>
      <c r="BK12" s="301" t="s">
        <v>343</v>
      </c>
      <c r="BL12" s="301"/>
      <c r="BM12" s="1809"/>
      <c r="BN12" s="1809"/>
      <c r="BO12" s="302" t="s">
        <v>347</v>
      </c>
      <c r="BP12" s="302" t="s">
        <v>348</v>
      </c>
      <c r="BQ12" s="302" t="s">
        <v>347</v>
      </c>
      <c r="BR12" s="302" t="s">
        <v>348</v>
      </c>
      <c r="BS12" s="1815"/>
      <c r="BT12" s="1813"/>
      <c r="BU12" s="335"/>
      <c r="BV12" s="335"/>
      <c r="BW12" s="335"/>
      <c r="BX12" s="335"/>
      <c r="BY12" s="335"/>
      <c r="BZ12" s="335"/>
      <c r="CA12" s="335"/>
      <c r="CB12" s="405"/>
      <c r="CC12" s="302" t="s">
        <v>560</v>
      </c>
      <c r="CD12" s="302" t="s">
        <v>349</v>
      </c>
      <c r="CE12" s="302" t="s">
        <v>349</v>
      </c>
      <c r="CF12" s="302" t="s">
        <v>349</v>
      </c>
      <c r="CG12" s="302" t="s">
        <v>561</v>
      </c>
      <c r="CH12" s="1765"/>
      <c r="CI12" s="1765"/>
      <c r="CJ12" s="1765"/>
      <c r="CK12" s="1765"/>
      <c r="CL12" s="316" t="s">
        <v>353</v>
      </c>
      <c r="CM12" s="316" t="s">
        <v>354</v>
      </c>
    </row>
    <row r="13" spans="1:92" x14ac:dyDescent="0.15">
      <c r="B13" s="403"/>
      <c r="C13" s="403"/>
      <c r="D13" s="406"/>
      <c r="E13" s="406"/>
      <c r="F13" s="406"/>
      <c r="G13" s="406"/>
      <c r="H13" s="406"/>
      <c r="I13" s="403"/>
      <c r="J13" s="403"/>
      <c r="K13" s="1793"/>
      <c r="L13" s="1793"/>
      <c r="M13" s="1772"/>
      <c r="N13" s="1774"/>
      <c r="O13" s="407"/>
      <c r="P13" s="1796"/>
      <c r="Q13" s="1775"/>
      <c r="R13" s="408"/>
      <c r="S13" s="395"/>
      <c r="T13" s="401" t="s">
        <v>562</v>
      </c>
      <c r="U13" s="302" t="s">
        <v>355</v>
      </c>
      <c r="V13" s="302" t="s">
        <v>356</v>
      </c>
      <c r="W13" s="302" t="s">
        <v>326</v>
      </c>
      <c r="X13" s="321"/>
      <c r="Y13" s="322"/>
      <c r="Z13" s="322"/>
      <c r="AA13" s="1392"/>
      <c r="AB13" s="323"/>
      <c r="AC13" s="1394"/>
      <c r="AD13" s="324" t="s">
        <v>357</v>
      </c>
      <c r="AE13" s="1776"/>
      <c r="AF13" s="1776"/>
      <c r="AG13" s="1780"/>
      <c r="AH13" s="1798"/>
      <c r="AI13" s="1780"/>
      <c r="AJ13" s="1367"/>
      <c r="AK13" s="1800"/>
      <c r="AL13" s="336" t="s">
        <v>360</v>
      </c>
      <c r="AM13" s="336" t="s">
        <v>360</v>
      </c>
      <c r="AN13" s="336" t="s">
        <v>360</v>
      </c>
      <c r="AO13" s="336" t="s">
        <v>361</v>
      </c>
      <c r="AP13" s="1346"/>
      <c r="AQ13" s="336" t="s">
        <v>597</v>
      </c>
      <c r="AR13" s="336" t="s">
        <v>598</v>
      </c>
      <c r="AS13" s="336" t="s">
        <v>563</v>
      </c>
      <c r="AT13" s="1832"/>
      <c r="AU13" s="336" t="s">
        <v>358</v>
      </c>
      <c r="AV13" s="1355"/>
      <c r="AW13" s="409" t="s">
        <v>358</v>
      </c>
      <c r="AX13" s="1355"/>
      <c r="AY13" s="1350"/>
      <c r="AZ13" s="1350"/>
      <c r="BA13" s="1817"/>
      <c r="BB13" s="1817"/>
      <c r="BC13" s="1817"/>
      <c r="BD13" s="1817"/>
      <c r="BE13" s="301" t="s">
        <v>367</v>
      </c>
      <c r="BF13" s="301" t="s">
        <v>368</v>
      </c>
      <c r="BG13" s="301" t="s">
        <v>369</v>
      </c>
      <c r="BH13" s="301" t="s">
        <v>370</v>
      </c>
      <c r="BI13" s="301" t="s">
        <v>370</v>
      </c>
      <c r="BJ13" s="301" t="s">
        <v>371</v>
      </c>
      <c r="BK13" s="301" t="s">
        <v>374</v>
      </c>
      <c r="BL13" s="301" t="s">
        <v>375</v>
      </c>
      <c r="BM13" s="1809"/>
      <c r="BN13" s="1809"/>
      <c r="BO13" s="302" t="s">
        <v>376</v>
      </c>
      <c r="BP13" s="302" t="s">
        <v>376</v>
      </c>
      <c r="BQ13" s="302" t="s">
        <v>376</v>
      </c>
      <c r="BR13" s="302" t="s">
        <v>376</v>
      </c>
      <c r="BS13" s="1815"/>
      <c r="BT13" s="1813"/>
      <c r="BU13" s="339"/>
      <c r="BV13" s="339"/>
      <c r="BW13" s="339"/>
      <c r="BX13" s="339"/>
      <c r="BY13" s="339"/>
      <c r="BZ13" s="339"/>
      <c r="CA13" s="339"/>
      <c r="CB13" s="410"/>
      <c r="CC13" s="302" t="s">
        <v>564</v>
      </c>
      <c r="CD13" s="302"/>
      <c r="CE13" s="302"/>
      <c r="CF13" s="302"/>
      <c r="CG13" s="302" t="s">
        <v>565</v>
      </c>
      <c r="CH13" s="1766"/>
      <c r="CI13" s="1766"/>
      <c r="CJ13" s="1766"/>
      <c r="CK13" s="1766"/>
      <c r="CL13" s="316" t="s">
        <v>382</v>
      </c>
      <c r="CM13" s="316" t="s">
        <v>383</v>
      </c>
    </row>
    <row r="14" spans="1:92" x14ac:dyDescent="0.15">
      <c r="B14" s="301"/>
      <c r="C14" s="301"/>
      <c r="D14" s="392"/>
      <c r="E14" s="392"/>
      <c r="F14" s="392"/>
      <c r="G14" s="392"/>
      <c r="H14" s="392"/>
      <c r="I14" s="301"/>
      <c r="J14" s="301"/>
      <c r="K14" s="721"/>
      <c r="L14" s="721"/>
      <c r="M14" s="411"/>
      <c r="N14" s="412"/>
      <c r="O14" s="393"/>
      <c r="P14" s="413"/>
      <c r="Q14" s="414"/>
      <c r="R14" s="395"/>
      <c r="S14" s="415"/>
      <c r="T14" s="341"/>
      <c r="U14" s="349"/>
      <c r="V14" s="349"/>
      <c r="W14" s="349"/>
      <c r="X14" s="350"/>
      <c r="Y14" s="351"/>
      <c r="Z14" s="351"/>
      <c r="AA14" s="308"/>
      <c r="AB14" s="352"/>
      <c r="AC14" s="310"/>
      <c r="AD14" s="353"/>
      <c r="AE14" s="416"/>
      <c r="AF14" s="416"/>
      <c r="AG14" s="417"/>
      <c r="AH14" s="418"/>
      <c r="AI14" s="417"/>
      <c r="AJ14" s="359"/>
      <c r="AK14" s="419"/>
      <c r="AL14" s="355"/>
      <c r="AM14" s="355"/>
      <c r="AN14" s="355"/>
      <c r="AO14" s="355"/>
      <c r="AP14" s="420"/>
      <c r="AQ14" s="355"/>
      <c r="AR14" s="355"/>
      <c r="AS14" s="355"/>
      <c r="AT14" s="421" t="s">
        <v>645</v>
      </c>
      <c r="AU14" s="355"/>
      <c r="AV14" s="354"/>
      <c r="AW14" s="354"/>
      <c r="AX14" s="354"/>
      <c r="AY14" s="306"/>
      <c r="AZ14" s="306"/>
      <c r="BA14" s="306"/>
      <c r="BB14" s="306"/>
      <c r="BC14" s="306"/>
      <c r="BD14" s="306"/>
      <c r="BE14" s="327"/>
      <c r="BF14" s="327"/>
      <c r="BG14" s="327"/>
      <c r="BH14" s="327"/>
      <c r="BI14" s="327"/>
      <c r="BJ14" s="327"/>
      <c r="BK14" s="327"/>
      <c r="BL14" s="327"/>
      <c r="BM14" s="422"/>
      <c r="BN14" s="422"/>
      <c r="BO14" s="349"/>
      <c r="BP14" s="349"/>
      <c r="BQ14" s="349"/>
      <c r="BR14" s="349"/>
      <c r="BS14" s="423"/>
      <c r="BT14" s="424"/>
      <c r="BU14" s="339"/>
      <c r="BV14" s="339"/>
      <c r="BW14" s="339"/>
      <c r="BX14" s="339"/>
      <c r="BY14" s="339"/>
      <c r="BZ14" s="339"/>
      <c r="CA14" s="339"/>
      <c r="CB14" s="410"/>
      <c r="CC14" s="349"/>
      <c r="CD14" s="349"/>
      <c r="CE14" s="349"/>
      <c r="CF14" s="349"/>
      <c r="CG14" s="349"/>
      <c r="CH14" s="349"/>
      <c r="CI14" s="573"/>
      <c r="CJ14" s="573"/>
      <c r="CK14" s="573"/>
      <c r="CL14" s="364"/>
      <c r="CM14" s="364"/>
    </row>
    <row r="15" spans="1:92" s="125" customFormat="1" x14ac:dyDescent="0.15">
      <c r="A15" s="31" t="s">
        <v>432</v>
      </c>
      <c r="B15" s="365" t="s">
        <v>931</v>
      </c>
      <c r="C15" s="365" t="s">
        <v>566</v>
      </c>
      <c r="D15" s="365" t="s">
        <v>962</v>
      </c>
      <c r="E15" s="365" t="s">
        <v>567</v>
      </c>
      <c r="F15" s="365" t="s">
        <v>963</v>
      </c>
      <c r="G15" s="365" t="s">
        <v>568</v>
      </c>
      <c r="H15" s="365" t="s">
        <v>569</v>
      </c>
      <c r="I15" s="365" t="s">
        <v>570</v>
      </c>
      <c r="J15" s="365" t="s">
        <v>571</v>
      </c>
      <c r="K15" s="722">
        <v>35.683247999999999</v>
      </c>
      <c r="L15" s="722">
        <v>139.75373300000001</v>
      </c>
      <c r="M15" s="425" t="s">
        <v>572</v>
      </c>
      <c r="N15" s="425">
        <v>44569</v>
      </c>
      <c r="O15" s="426">
        <v>0.625</v>
      </c>
      <c r="P15" s="426" t="s">
        <v>580</v>
      </c>
      <c r="Q15" s="365" t="s">
        <v>581</v>
      </c>
      <c r="R15" s="427" t="s">
        <v>582</v>
      </c>
      <c r="S15" s="427" t="s">
        <v>573</v>
      </c>
      <c r="T15" s="427">
        <v>4</v>
      </c>
      <c r="U15" s="427">
        <v>119</v>
      </c>
      <c r="V15" s="427">
        <v>39</v>
      </c>
      <c r="W15" s="427">
        <v>3</v>
      </c>
      <c r="X15" s="428" t="s">
        <v>590</v>
      </c>
      <c r="Y15" s="428">
        <v>7</v>
      </c>
      <c r="Z15" s="428" t="s">
        <v>591</v>
      </c>
      <c r="AA15" s="428">
        <v>0.5</v>
      </c>
      <c r="AB15" s="429" t="s">
        <v>590</v>
      </c>
      <c r="AC15" s="429">
        <v>0.5</v>
      </c>
      <c r="AD15" s="429">
        <v>15</v>
      </c>
      <c r="AE15" s="430">
        <v>20</v>
      </c>
      <c r="AF15" s="430">
        <v>40</v>
      </c>
      <c r="AG15" s="430">
        <v>40</v>
      </c>
      <c r="AH15" s="431">
        <v>1</v>
      </c>
      <c r="AI15" s="430" t="s">
        <v>574</v>
      </c>
      <c r="AJ15" s="432">
        <v>3</v>
      </c>
      <c r="AK15" s="433" t="s">
        <v>575</v>
      </c>
      <c r="AL15" s="434">
        <v>5</v>
      </c>
      <c r="AM15" s="434">
        <v>5</v>
      </c>
      <c r="AN15" s="434">
        <v>5</v>
      </c>
      <c r="AO15" s="434" t="s">
        <v>595</v>
      </c>
      <c r="AP15" s="434" t="s">
        <v>596</v>
      </c>
      <c r="AQ15" s="434">
        <v>10</v>
      </c>
      <c r="AR15" s="434">
        <v>10</v>
      </c>
      <c r="AS15" s="434" t="s">
        <v>574</v>
      </c>
      <c r="AT15" s="434" t="str">
        <f>IF(AU3="有","亀裂、")&amp;IF(AU4="有","陥没、")&amp;IF(AU5="有","隆起、")&amp;IF(AU5="有","湧水、")&amp;IF(AU7="有","末端の押出")</f>
        <v>亀裂、陥没、隆起、湧水、末端の押出</v>
      </c>
      <c r="AU15" s="434" t="s">
        <v>574</v>
      </c>
      <c r="AV15" s="434" t="s">
        <v>577</v>
      </c>
      <c r="AW15" s="434" t="s">
        <v>576</v>
      </c>
      <c r="AX15" s="434"/>
      <c r="AY15" s="435">
        <v>1</v>
      </c>
      <c r="AZ15" s="435"/>
      <c r="BA15" s="435"/>
      <c r="BB15" s="435">
        <v>1</v>
      </c>
      <c r="BC15" s="435"/>
      <c r="BD15" s="435"/>
      <c r="BE15" s="436">
        <v>1</v>
      </c>
      <c r="BF15" s="436">
        <v>1</v>
      </c>
      <c r="BG15" s="436">
        <v>1</v>
      </c>
      <c r="BH15" s="436">
        <v>1</v>
      </c>
      <c r="BI15" s="436">
        <v>1</v>
      </c>
      <c r="BJ15" s="436">
        <v>1</v>
      </c>
      <c r="BK15" s="437">
        <v>1</v>
      </c>
      <c r="BL15" s="436">
        <v>30</v>
      </c>
      <c r="BM15" s="437"/>
      <c r="BN15" s="437" t="s">
        <v>578</v>
      </c>
      <c r="BO15" s="438">
        <v>10</v>
      </c>
      <c r="BP15" s="438">
        <v>24</v>
      </c>
      <c r="BQ15" s="438">
        <v>10</v>
      </c>
      <c r="BR15" s="438">
        <v>24</v>
      </c>
      <c r="BS15" s="438" t="s">
        <v>613</v>
      </c>
      <c r="BT15" s="439" t="s">
        <v>579</v>
      </c>
      <c r="BU15" s="440"/>
      <c r="BV15" s="440"/>
      <c r="BW15" s="440">
        <v>1</v>
      </c>
      <c r="BX15" s="440"/>
      <c r="BY15" s="440"/>
      <c r="BZ15" s="440"/>
      <c r="CA15" s="440"/>
      <c r="CB15" s="432"/>
      <c r="CC15" s="366" t="s">
        <v>385</v>
      </c>
      <c r="CD15" s="366"/>
      <c r="CE15" s="366"/>
      <c r="CF15" s="366" t="s">
        <v>385</v>
      </c>
      <c r="CG15" s="366" t="s">
        <v>385</v>
      </c>
      <c r="CH15" s="366" t="s">
        <v>998</v>
      </c>
      <c r="CI15" s="366" t="s">
        <v>994</v>
      </c>
      <c r="CJ15" s="366" t="s">
        <v>984</v>
      </c>
      <c r="CK15" s="366" t="s">
        <v>385</v>
      </c>
      <c r="CL15" s="384"/>
      <c r="CM15" s="384"/>
    </row>
    <row r="16" spans="1:92" ht="14.25" thickBot="1" x14ac:dyDescent="0.2">
      <c r="Q16" s="119" t="s">
        <v>439</v>
      </c>
      <c r="R16" s="1378" t="s">
        <v>659</v>
      </c>
      <c r="S16" s="1379"/>
      <c r="T16" s="1379"/>
      <c r="U16" s="1379"/>
      <c r="V16" s="1379"/>
      <c r="W16" s="1379"/>
      <c r="AC16" s="282"/>
      <c r="AD16" s="286" t="s">
        <v>660</v>
      </c>
      <c r="AP16" s="281"/>
      <c r="AQ16" s="1416" t="s">
        <v>661</v>
      </c>
      <c r="AR16" s="1416"/>
      <c r="AS16" s="1416"/>
      <c r="AT16" s="281"/>
      <c r="AY16" s="1378" t="s">
        <v>658</v>
      </c>
      <c r="AZ16" s="1378"/>
      <c r="BA16" s="1378"/>
      <c r="BB16" s="1378"/>
      <c r="BC16" s="1378"/>
      <c r="BD16" s="1378"/>
      <c r="BE16" s="1378" t="s">
        <v>439</v>
      </c>
      <c r="BF16" s="1379"/>
      <c r="BG16" s="1379"/>
      <c r="BH16" s="1819" t="s">
        <v>439</v>
      </c>
      <c r="BI16" s="1819"/>
      <c r="BJ16" s="1819"/>
      <c r="BK16" s="1378" t="s">
        <v>439</v>
      </c>
      <c r="BL16" s="1379"/>
      <c r="BM16" s="1379"/>
      <c r="BN16" s="1379"/>
      <c r="BO16" s="1378" t="s">
        <v>439</v>
      </c>
      <c r="BP16" s="1379"/>
      <c r="BQ16" s="1379"/>
      <c r="BR16" s="1379"/>
      <c r="BS16" s="1379"/>
      <c r="BU16" s="281" t="s">
        <v>439</v>
      </c>
      <c r="CG16" s="26" t="s">
        <v>622</v>
      </c>
      <c r="CH16" s="26" t="s">
        <v>439</v>
      </c>
      <c r="CI16" s="26" t="s">
        <v>439</v>
      </c>
      <c r="CJ16" s="26" t="s">
        <v>439</v>
      </c>
      <c r="CK16" s="26" t="s">
        <v>622</v>
      </c>
    </row>
    <row r="17" spans="2:97" ht="15" thickTop="1" thickBot="1" x14ac:dyDescent="0.2">
      <c r="B17" s="1421" t="s">
        <v>171</v>
      </c>
      <c r="C17" s="1422"/>
      <c r="D17" s="1422"/>
      <c r="E17" s="1422"/>
      <c r="F17" s="1422"/>
      <c r="G17" s="1422"/>
      <c r="H17" s="1788"/>
      <c r="Q17" s="129" t="s">
        <v>413</v>
      </c>
      <c r="R17" s="1388" t="s">
        <v>450</v>
      </c>
      <c r="S17" s="1389"/>
      <c r="T17" s="49" t="s">
        <v>89</v>
      </c>
      <c r="U17" s="50" t="s">
        <v>446</v>
      </c>
      <c r="V17" s="50" t="s">
        <v>447</v>
      </c>
      <c r="W17" s="51" t="s">
        <v>86</v>
      </c>
      <c r="AC17" s="55" t="s">
        <v>89</v>
      </c>
      <c r="AD17" s="55" t="s">
        <v>966</v>
      </c>
      <c r="AQ17" s="131"/>
      <c r="AR17" s="132" t="s">
        <v>600</v>
      </c>
      <c r="AS17" s="115" t="s">
        <v>601</v>
      </c>
      <c r="AT17" s="133" t="s">
        <v>602</v>
      </c>
      <c r="AU17" s="133" t="s">
        <v>603</v>
      </c>
      <c r="AV17" s="142" t="s">
        <v>604</v>
      </c>
      <c r="AW17" s="147" t="s">
        <v>609</v>
      </c>
      <c r="AX17" s="154" t="s">
        <v>610</v>
      </c>
      <c r="BE17" s="1400" t="s">
        <v>452</v>
      </c>
      <c r="BF17" s="1401"/>
      <c r="BG17" s="1402"/>
      <c r="BH17" s="1820" t="s">
        <v>973</v>
      </c>
      <c r="BI17" s="1821"/>
      <c r="BJ17" s="1822"/>
      <c r="BK17" s="1403" t="s">
        <v>458</v>
      </c>
      <c r="BL17" s="1404"/>
      <c r="BM17" s="1407" t="s">
        <v>459</v>
      </c>
      <c r="BN17" s="1811"/>
      <c r="BO17" s="71" t="s">
        <v>467</v>
      </c>
      <c r="BP17" s="72" t="s">
        <v>477</v>
      </c>
      <c r="BT17" s="80" t="s">
        <v>486</v>
      </c>
      <c r="BU17" s="81" t="s">
        <v>484</v>
      </c>
      <c r="CG17" s="159" t="s">
        <v>623</v>
      </c>
      <c r="CH17" s="26" t="s">
        <v>439</v>
      </c>
      <c r="CI17" s="26" t="s">
        <v>439</v>
      </c>
      <c r="CJ17" s="26" t="s">
        <v>439</v>
      </c>
      <c r="CK17" s="159" t="s">
        <v>635</v>
      </c>
    </row>
    <row r="18" spans="2:97" ht="14.25" customHeight="1" thickTop="1" thickBot="1" x14ac:dyDescent="0.2">
      <c r="B18" s="1430" t="s">
        <v>499</v>
      </c>
      <c r="C18" s="1431"/>
      <c r="D18" s="1431"/>
      <c r="E18" s="96" t="s">
        <v>446</v>
      </c>
      <c r="F18" s="96" t="s">
        <v>87</v>
      </c>
      <c r="G18" s="96" t="s">
        <v>86</v>
      </c>
      <c r="H18" s="126" t="s">
        <v>4</v>
      </c>
      <c r="Q18" s="130"/>
      <c r="R18" s="1380" t="s">
        <v>104</v>
      </c>
      <c r="S18" s="1382">
        <f>U15</f>
        <v>119</v>
      </c>
      <c r="T18" s="52" t="s">
        <v>966</v>
      </c>
      <c r="U18" s="53">
        <v>1</v>
      </c>
      <c r="V18" s="53">
        <v>1</v>
      </c>
      <c r="W18" s="54">
        <v>10</v>
      </c>
      <c r="AC18" s="55" t="s">
        <v>88</v>
      </c>
      <c r="AD18" s="56">
        <v>1</v>
      </c>
      <c r="AQ18" s="1787" t="s">
        <v>599</v>
      </c>
      <c r="AR18" s="1785">
        <f>AQ15</f>
        <v>10</v>
      </c>
      <c r="AS18" s="138" t="s">
        <v>966</v>
      </c>
      <c r="AT18" s="134">
        <v>1</v>
      </c>
      <c r="AU18" s="134">
        <v>1</v>
      </c>
      <c r="AV18" s="143">
        <v>16</v>
      </c>
      <c r="AW18" s="148"/>
      <c r="AX18" s="155" t="s">
        <v>611</v>
      </c>
      <c r="BE18" s="57" t="s">
        <v>57</v>
      </c>
      <c r="BF18" s="58" t="s">
        <v>440</v>
      </c>
      <c r="BG18" s="59" t="s">
        <v>454</v>
      </c>
      <c r="BH18" s="784">
        <v>1</v>
      </c>
      <c r="BI18" s="785">
        <v>2</v>
      </c>
      <c r="BJ18" s="786">
        <v>3</v>
      </c>
      <c r="BK18" s="1405"/>
      <c r="BL18" s="1406"/>
      <c r="BM18" s="66" t="s">
        <v>460</v>
      </c>
      <c r="BN18" s="707" t="s">
        <v>461</v>
      </c>
      <c r="BO18" s="73" t="s">
        <v>468</v>
      </c>
      <c r="BP18" s="74">
        <v>3</v>
      </c>
      <c r="BT18" s="83" t="s">
        <v>487</v>
      </c>
      <c r="BU18" s="82" t="s">
        <v>485</v>
      </c>
      <c r="CG18" s="160" t="s">
        <v>626</v>
      </c>
      <c r="CH18" s="26" t="s">
        <v>439</v>
      </c>
      <c r="CI18" s="26" t="s">
        <v>439</v>
      </c>
      <c r="CJ18" s="26" t="s">
        <v>439</v>
      </c>
      <c r="CK18" s="160" t="s">
        <v>385</v>
      </c>
    </row>
    <row r="19" spans="2:97" ht="13.5" customHeight="1" thickTop="1" thickBot="1" x14ac:dyDescent="0.2">
      <c r="B19" s="1432" t="s">
        <v>908</v>
      </c>
      <c r="C19" s="1433"/>
      <c r="D19" s="1433"/>
      <c r="E19" s="94">
        <v>1</v>
      </c>
      <c r="F19" s="97">
        <v>1</v>
      </c>
      <c r="G19" s="97">
        <v>15</v>
      </c>
      <c r="H19" s="127">
        <v>30</v>
      </c>
      <c r="R19" s="1381"/>
      <c r="S19" s="1383"/>
      <c r="T19" s="1385" t="s">
        <v>98</v>
      </c>
      <c r="U19" s="1386"/>
      <c r="V19" s="1386"/>
      <c r="W19" s="1387"/>
      <c r="AC19" s="55" t="s">
        <v>447</v>
      </c>
      <c r="AD19" s="56">
        <v>1</v>
      </c>
      <c r="AQ19" s="1781"/>
      <c r="AR19" s="1786"/>
      <c r="AS19" s="1806" t="s">
        <v>605</v>
      </c>
      <c r="AT19" s="1807"/>
      <c r="AU19" s="1807"/>
      <c r="AV19" s="1807"/>
      <c r="AW19" s="1807"/>
      <c r="AX19" s="156"/>
      <c r="BE19" s="60">
        <v>57</v>
      </c>
      <c r="BF19" s="61">
        <v>32</v>
      </c>
      <c r="BG19" s="62">
        <v>42</v>
      </c>
      <c r="BH19" s="1823" t="s">
        <v>974</v>
      </c>
      <c r="BI19" s="1824"/>
      <c r="BJ19" s="1825"/>
      <c r="BK19" s="65" t="s">
        <v>462</v>
      </c>
      <c r="BL19" s="68"/>
      <c r="BM19" s="69">
        <v>1</v>
      </c>
      <c r="BN19" s="703" t="s">
        <v>464</v>
      </c>
      <c r="BO19" s="73" t="s">
        <v>469</v>
      </c>
      <c r="BP19" s="75">
        <v>3</v>
      </c>
      <c r="BU19" s="1"/>
      <c r="CG19" s="28"/>
      <c r="CH19" s="26" t="s">
        <v>439</v>
      </c>
      <c r="CI19" s="26" t="s">
        <v>439</v>
      </c>
      <c r="CJ19" s="26" t="s">
        <v>439</v>
      </c>
    </row>
    <row r="20" spans="2:97" ht="13.5" customHeight="1" thickBot="1" x14ac:dyDescent="0.2">
      <c r="B20" s="1432" t="s">
        <v>906</v>
      </c>
      <c r="C20" s="1433"/>
      <c r="D20" s="1433"/>
      <c r="E20" s="94">
        <v>1</v>
      </c>
      <c r="F20" s="97">
        <v>1</v>
      </c>
      <c r="G20" s="97">
        <v>15</v>
      </c>
      <c r="H20" s="127">
        <v>30</v>
      </c>
      <c r="R20" s="1381"/>
      <c r="S20" s="1383"/>
      <c r="T20" s="42" t="s">
        <v>966</v>
      </c>
      <c r="U20" s="43">
        <v>1</v>
      </c>
      <c r="V20" s="43">
        <v>1</v>
      </c>
      <c r="W20" s="45">
        <v>16</v>
      </c>
      <c r="AC20" s="55" t="s">
        <v>86</v>
      </c>
      <c r="AD20" s="56">
        <v>15</v>
      </c>
      <c r="AQ20" s="1781"/>
      <c r="AR20" s="1786"/>
      <c r="AS20" s="140" t="s">
        <v>966</v>
      </c>
      <c r="AT20" s="136">
        <v>1</v>
      </c>
      <c r="AU20" s="136">
        <v>1</v>
      </c>
      <c r="AV20" s="144">
        <v>17</v>
      </c>
      <c r="AW20" s="149"/>
      <c r="AX20" s="156"/>
      <c r="BH20" s="749">
        <v>4</v>
      </c>
      <c r="BI20" s="750">
        <v>5</v>
      </c>
      <c r="BJ20" s="751">
        <v>6</v>
      </c>
      <c r="BN20" s="36" t="s">
        <v>904</v>
      </c>
      <c r="BO20" s="73" t="s">
        <v>470</v>
      </c>
      <c r="BP20" s="76" t="s">
        <v>473</v>
      </c>
      <c r="CC20" s="1759" t="s">
        <v>492</v>
      </c>
      <c r="CD20" s="1760"/>
      <c r="CE20" s="1760"/>
      <c r="CF20" s="1761"/>
      <c r="CG20" s="28" t="s">
        <v>624</v>
      </c>
      <c r="CH20" s="26" t="s">
        <v>439</v>
      </c>
      <c r="CI20" s="26" t="s">
        <v>439</v>
      </c>
      <c r="CJ20" s="26" t="s">
        <v>439</v>
      </c>
    </row>
    <row r="21" spans="2:97" ht="15" thickTop="1" thickBot="1" x14ac:dyDescent="0.2">
      <c r="B21" s="1434" t="s">
        <v>502</v>
      </c>
      <c r="C21" s="1435"/>
      <c r="D21" s="1436"/>
      <c r="E21" s="94">
        <v>1</v>
      </c>
      <c r="F21" s="97">
        <v>1</v>
      </c>
      <c r="G21" s="97">
        <v>15</v>
      </c>
      <c r="H21" s="127">
        <v>30</v>
      </c>
      <c r="R21" s="1381" t="s">
        <v>102</v>
      </c>
      <c r="S21" s="1384">
        <f>V15</f>
        <v>39</v>
      </c>
      <c r="T21" s="40" t="s">
        <v>966</v>
      </c>
      <c r="U21" s="41">
        <v>1</v>
      </c>
      <c r="V21" s="41">
        <v>1</v>
      </c>
      <c r="W21" s="44">
        <v>10</v>
      </c>
      <c r="AQ21" s="1781" t="s">
        <v>606</v>
      </c>
      <c r="AR21" s="1783">
        <f>AR15</f>
        <v>10</v>
      </c>
      <c r="AS21" s="139" t="s">
        <v>966</v>
      </c>
      <c r="AT21" s="135">
        <v>1</v>
      </c>
      <c r="AU21" s="135">
        <v>1</v>
      </c>
      <c r="AV21" s="145">
        <v>16</v>
      </c>
      <c r="AW21" s="150">
        <v>30</v>
      </c>
      <c r="AX21" s="155" t="s">
        <v>611</v>
      </c>
      <c r="BK21" s="709" t="s">
        <v>36</v>
      </c>
      <c r="BL21" s="704"/>
      <c r="BM21" s="704"/>
      <c r="BN21" s="704"/>
      <c r="BO21" s="73" t="s">
        <v>481</v>
      </c>
      <c r="BP21" s="77" t="s">
        <v>483</v>
      </c>
      <c r="CC21" s="1762" t="s">
        <v>493</v>
      </c>
      <c r="CD21" s="1763"/>
      <c r="CE21" s="1764"/>
      <c r="CF21" s="91" t="s">
        <v>385</v>
      </c>
      <c r="CG21" s="158" t="s">
        <v>625</v>
      </c>
      <c r="CH21" s="26" t="s">
        <v>439</v>
      </c>
      <c r="CI21" s="26" t="s">
        <v>439</v>
      </c>
      <c r="CJ21" s="26" t="s">
        <v>439</v>
      </c>
    </row>
    <row r="22" spans="2:97" ht="13.5" customHeight="1" thickTop="1" thickBot="1" x14ac:dyDescent="0.2">
      <c r="B22" s="1432" t="s">
        <v>907</v>
      </c>
      <c r="C22" s="1433"/>
      <c r="D22" s="1433"/>
      <c r="E22" s="94">
        <v>1</v>
      </c>
      <c r="F22" s="97">
        <v>1</v>
      </c>
      <c r="G22" s="97">
        <v>15</v>
      </c>
      <c r="H22" s="127">
        <v>30</v>
      </c>
      <c r="R22" s="1381"/>
      <c r="S22" s="1384"/>
      <c r="T22" s="1385" t="s">
        <v>98</v>
      </c>
      <c r="U22" s="1386"/>
      <c r="V22" s="1386"/>
      <c r="W22" s="1387"/>
      <c r="AQ22" s="1781"/>
      <c r="AR22" s="1783"/>
      <c r="AS22" s="1806" t="s">
        <v>605</v>
      </c>
      <c r="AT22" s="1807"/>
      <c r="AU22" s="1807"/>
      <c r="AV22" s="1807"/>
      <c r="AW22" s="1807"/>
      <c r="AX22" s="156"/>
      <c r="BH22" s="1826" t="s">
        <v>975</v>
      </c>
      <c r="BI22" s="1827"/>
      <c r="BJ22" s="1828"/>
      <c r="BK22" s="708"/>
      <c r="BL22" s="704"/>
      <c r="BM22" s="704"/>
      <c r="BN22" s="704"/>
      <c r="BO22" s="73" t="s">
        <v>471</v>
      </c>
      <c r="BP22" s="77" t="s">
        <v>475</v>
      </c>
      <c r="CC22" s="1756" t="s">
        <v>627</v>
      </c>
      <c r="CD22" s="1757"/>
      <c r="CE22" s="1758"/>
      <c r="CF22" s="90"/>
      <c r="CG22" s="158" t="s">
        <v>626</v>
      </c>
      <c r="CH22" s="26" t="s">
        <v>439</v>
      </c>
      <c r="CI22" s="753" t="s">
        <v>1005</v>
      </c>
      <c r="CJ22" s="754" t="s">
        <v>978</v>
      </c>
      <c r="CK22" s="755"/>
      <c r="CL22" s="755"/>
      <c r="CM22" s="755"/>
      <c r="CN22" s="755"/>
      <c r="CO22" s="755"/>
      <c r="CP22" s="755"/>
      <c r="CQ22" s="755"/>
      <c r="CR22" s="755"/>
      <c r="CS22" s="756"/>
    </row>
    <row r="23" spans="2:97" ht="13.5" customHeight="1" thickTop="1" thickBot="1" x14ac:dyDescent="0.2">
      <c r="B23" s="1432" t="s">
        <v>503</v>
      </c>
      <c r="C23" s="1433"/>
      <c r="D23" s="1433"/>
      <c r="E23" s="94">
        <v>1</v>
      </c>
      <c r="F23" s="97">
        <v>1</v>
      </c>
      <c r="G23" s="97">
        <v>15</v>
      </c>
      <c r="H23" s="127">
        <v>30</v>
      </c>
      <c r="R23" s="1381"/>
      <c r="S23" s="1384"/>
      <c r="T23" s="42" t="s">
        <v>966</v>
      </c>
      <c r="U23" s="43">
        <v>1</v>
      </c>
      <c r="V23" s="43">
        <v>2</v>
      </c>
      <c r="W23" s="45">
        <v>10</v>
      </c>
      <c r="AQ23" s="1781"/>
      <c r="AR23" s="1783"/>
      <c r="AS23" s="140" t="s">
        <v>966</v>
      </c>
      <c r="AT23" s="136">
        <v>1</v>
      </c>
      <c r="AU23" s="136">
        <v>1</v>
      </c>
      <c r="AV23" s="144">
        <v>20</v>
      </c>
      <c r="AW23" s="151">
        <v>30</v>
      </c>
      <c r="AX23" s="156"/>
      <c r="BH23" s="784">
        <v>11</v>
      </c>
      <c r="BI23" s="785">
        <v>12</v>
      </c>
      <c r="BJ23" s="786">
        <v>13</v>
      </c>
      <c r="BK23" s="706"/>
      <c r="BL23" s="705"/>
      <c r="BM23" s="705"/>
      <c r="BN23" s="705"/>
      <c r="BO23" s="78" t="s">
        <v>472</v>
      </c>
      <c r="BP23" s="79" t="s">
        <v>476</v>
      </c>
      <c r="CC23" s="1756" t="s">
        <v>628</v>
      </c>
      <c r="CD23" s="1757"/>
      <c r="CE23" s="1758"/>
      <c r="CF23" s="90"/>
      <c r="CH23" s="26" t="s">
        <v>439</v>
      </c>
      <c r="CI23" s="757" t="s">
        <v>1006</v>
      </c>
      <c r="CJ23" s="758" t="s">
        <v>987</v>
      </c>
      <c r="CK23" s="759"/>
      <c r="CL23" s="759"/>
      <c r="CM23" s="759"/>
      <c r="CN23" s="759"/>
      <c r="CO23" s="759"/>
      <c r="CP23" s="759"/>
      <c r="CQ23" s="759"/>
      <c r="CR23" s="759"/>
      <c r="CS23" s="760"/>
    </row>
    <row r="24" spans="2:97" ht="14.25" thickBot="1" x14ac:dyDescent="0.2">
      <c r="B24" s="1418"/>
      <c r="C24" s="1419"/>
      <c r="D24" s="1419"/>
      <c r="E24" s="95"/>
      <c r="F24" s="98"/>
      <c r="G24" s="98"/>
      <c r="H24" s="128"/>
      <c r="R24" s="1381" t="s">
        <v>100</v>
      </c>
      <c r="S24" s="1383">
        <f>W15</f>
        <v>3</v>
      </c>
      <c r="T24" s="40" t="s">
        <v>966</v>
      </c>
      <c r="U24" s="41">
        <v>1</v>
      </c>
      <c r="V24" s="41">
        <v>1</v>
      </c>
      <c r="W24" s="44">
        <v>15</v>
      </c>
      <c r="AQ24" s="1781" t="s">
        <v>607</v>
      </c>
      <c r="AR24" s="1783" t="str">
        <f>AS15</f>
        <v>有</v>
      </c>
      <c r="AS24" s="139" t="s">
        <v>967</v>
      </c>
      <c r="AT24" s="135">
        <v>12</v>
      </c>
      <c r="AU24" s="135">
        <v>1</v>
      </c>
      <c r="AV24" s="145">
        <v>16</v>
      </c>
      <c r="AW24" s="152"/>
      <c r="AX24" s="1829"/>
      <c r="BH24" s="1833" t="s">
        <v>976</v>
      </c>
      <c r="BI24" s="1834"/>
      <c r="BJ24" s="1835"/>
      <c r="BN24" s="35"/>
      <c r="CC24" s="1756" t="s">
        <v>629</v>
      </c>
      <c r="CD24" s="1757"/>
      <c r="CE24" s="1758"/>
      <c r="CF24" s="90" t="s">
        <v>385</v>
      </c>
      <c r="CH24" s="26" t="s">
        <v>439</v>
      </c>
      <c r="CI24" s="757" t="s">
        <v>1007</v>
      </c>
      <c r="CJ24" s="758" t="s">
        <v>988</v>
      </c>
      <c r="CK24" s="759"/>
      <c r="CL24" s="759"/>
      <c r="CM24" s="759"/>
      <c r="CN24" s="759"/>
      <c r="CO24" s="759"/>
      <c r="CP24" s="759"/>
      <c r="CQ24" s="759"/>
      <c r="CR24" s="759"/>
      <c r="CS24" s="760"/>
    </row>
    <row r="25" spans="2:97" ht="13.5" customHeight="1" thickBot="1" x14ac:dyDescent="0.2">
      <c r="R25" s="1381"/>
      <c r="S25" s="1383"/>
      <c r="T25" s="1385" t="s">
        <v>98</v>
      </c>
      <c r="U25" s="1386"/>
      <c r="V25" s="1386"/>
      <c r="W25" s="1387"/>
      <c r="AQ25" s="1781"/>
      <c r="AR25" s="1783"/>
      <c r="AS25" s="1806" t="s">
        <v>605</v>
      </c>
      <c r="AT25" s="1807"/>
      <c r="AU25" s="1807"/>
      <c r="AV25" s="1807"/>
      <c r="AW25" s="1807"/>
      <c r="AX25" s="1829"/>
      <c r="BH25" s="749">
        <v>14</v>
      </c>
      <c r="BI25" s="750">
        <v>15</v>
      </c>
      <c r="BJ25" s="751">
        <v>16</v>
      </c>
      <c r="BP25" s="36" t="s">
        <v>483</v>
      </c>
      <c r="BU25" s="1" t="s">
        <v>398</v>
      </c>
      <c r="CC25" s="1756" t="s">
        <v>630</v>
      </c>
      <c r="CD25" s="1757"/>
      <c r="CE25" s="1758"/>
      <c r="CF25" s="161"/>
      <c r="CH25" s="26" t="s">
        <v>439</v>
      </c>
      <c r="CI25" s="757" t="s">
        <v>1009</v>
      </c>
      <c r="CJ25" s="811" t="s">
        <v>989</v>
      </c>
      <c r="CK25" s="759"/>
      <c r="CL25" s="759"/>
      <c r="CM25" s="759"/>
      <c r="CN25" s="759"/>
      <c r="CO25" s="759"/>
      <c r="CP25" s="759"/>
      <c r="CQ25" s="759"/>
      <c r="CR25" s="759"/>
      <c r="CS25" s="760"/>
    </row>
    <row r="26" spans="2:97" ht="14.25" thickBot="1" x14ac:dyDescent="0.2">
      <c r="R26" s="1437"/>
      <c r="S26" s="1438"/>
      <c r="T26" s="46" t="s">
        <v>966</v>
      </c>
      <c r="U26" s="47">
        <v>1</v>
      </c>
      <c r="V26" s="47">
        <v>1</v>
      </c>
      <c r="W26" s="48">
        <v>16</v>
      </c>
      <c r="AQ26" s="1782"/>
      <c r="AR26" s="1784"/>
      <c r="AS26" s="141" t="s">
        <v>967</v>
      </c>
      <c r="AT26" s="137">
        <v>12</v>
      </c>
      <c r="AU26" s="137">
        <v>1</v>
      </c>
      <c r="AV26" s="146">
        <v>20</v>
      </c>
      <c r="AW26" s="153"/>
      <c r="AX26" s="1830"/>
      <c r="BH26" s="1" t="s">
        <v>995</v>
      </c>
      <c r="BP26" s="36" t="s">
        <v>482</v>
      </c>
      <c r="BU26" s="1" t="s">
        <v>485</v>
      </c>
      <c r="CC26" s="1756" t="s">
        <v>631</v>
      </c>
      <c r="CD26" s="1757"/>
      <c r="CE26" s="1758"/>
      <c r="CF26" s="90"/>
      <c r="CH26" s="26" t="s">
        <v>439</v>
      </c>
      <c r="CI26" s="757" t="s">
        <v>1010</v>
      </c>
      <c r="CJ26" s="758" t="s">
        <v>1011</v>
      </c>
      <c r="CK26" s="759"/>
      <c r="CL26" s="759"/>
      <c r="CM26" s="759"/>
      <c r="CN26" s="759"/>
      <c r="CO26" s="759"/>
      <c r="CP26" s="759"/>
      <c r="CQ26" s="759"/>
      <c r="CR26" s="759"/>
      <c r="CS26" s="760"/>
    </row>
    <row r="27" spans="2:97" x14ac:dyDescent="0.15">
      <c r="BU27" s="1" t="s">
        <v>152</v>
      </c>
      <c r="CC27" s="1756" t="s">
        <v>632</v>
      </c>
      <c r="CD27" s="1757"/>
      <c r="CE27" s="1758"/>
      <c r="CF27" s="161"/>
      <c r="CH27" s="26" t="s">
        <v>439</v>
      </c>
      <c r="CI27" s="757" t="s">
        <v>982</v>
      </c>
      <c r="CJ27" s="758" t="s">
        <v>1012</v>
      </c>
      <c r="CK27" s="759"/>
      <c r="CL27" s="759"/>
      <c r="CM27" s="759"/>
      <c r="CN27" s="759"/>
      <c r="CO27" s="759"/>
      <c r="CP27" s="759"/>
      <c r="CQ27" s="759"/>
      <c r="CR27" s="759"/>
      <c r="CS27" s="760"/>
    </row>
    <row r="28" spans="2:97" x14ac:dyDescent="0.15">
      <c r="CC28" s="1756" t="s">
        <v>633</v>
      </c>
      <c r="CD28" s="1757"/>
      <c r="CE28" s="1758"/>
      <c r="CF28" s="162" t="s">
        <v>634</v>
      </c>
      <c r="CH28" s="26" t="s">
        <v>439</v>
      </c>
      <c r="CI28" s="757" t="s">
        <v>983</v>
      </c>
      <c r="CJ28" s="758" t="s">
        <v>1013</v>
      </c>
      <c r="CK28" s="759"/>
      <c r="CL28" s="759"/>
      <c r="CM28" s="759"/>
      <c r="CN28" s="759"/>
      <c r="CO28" s="759"/>
      <c r="CP28" s="759"/>
      <c r="CQ28" s="759"/>
      <c r="CR28" s="759"/>
      <c r="CS28" s="760"/>
    </row>
    <row r="29" spans="2:97" ht="14.25" thickBot="1" x14ac:dyDescent="0.2">
      <c r="CC29" s="1753"/>
      <c r="CD29" s="1754"/>
      <c r="CE29" s="1755"/>
      <c r="CF29" s="92"/>
      <c r="CH29" s="26" t="s">
        <v>439</v>
      </c>
      <c r="CI29" s="757" t="s">
        <v>984</v>
      </c>
      <c r="CJ29" s="758" t="s">
        <v>1014</v>
      </c>
      <c r="CK29" s="759"/>
      <c r="CL29" s="759"/>
      <c r="CM29" s="759"/>
      <c r="CN29" s="759"/>
      <c r="CO29" s="759"/>
      <c r="CP29" s="759"/>
      <c r="CQ29" s="759"/>
      <c r="CR29" s="759"/>
      <c r="CS29" s="760"/>
    </row>
    <row r="30" spans="2:97" x14ac:dyDescent="0.15">
      <c r="B30" t="str">
        <f>B15&amp;C15&amp;E15&amp;G15&amp;I15</f>
        <v>17_新潟県上越市安塚区切越宮田</v>
      </c>
      <c r="CC30" s="1" t="s">
        <v>1015</v>
      </c>
      <c r="CH30" s="26" t="s">
        <v>439</v>
      </c>
      <c r="CI30" s="757" t="s">
        <v>997</v>
      </c>
      <c r="CJ30" s="758" t="s">
        <v>979</v>
      </c>
      <c r="CK30" s="759"/>
      <c r="CL30" s="759"/>
      <c r="CM30" s="759"/>
      <c r="CN30" s="759"/>
      <c r="CO30" s="759"/>
      <c r="CP30" s="759"/>
      <c r="CQ30" s="759"/>
      <c r="CR30" s="759"/>
      <c r="CS30" s="760"/>
    </row>
    <row r="31" spans="2:97" x14ac:dyDescent="0.15">
      <c r="CC31" s="1" t="s">
        <v>1016</v>
      </c>
      <c r="CH31" s="26" t="s">
        <v>439</v>
      </c>
      <c r="CI31" s="757" t="s">
        <v>985</v>
      </c>
      <c r="CJ31" s="758" t="s">
        <v>980</v>
      </c>
      <c r="CK31" s="759"/>
      <c r="CL31" s="759"/>
      <c r="CM31" s="759"/>
      <c r="CN31" s="759"/>
      <c r="CO31" s="759"/>
      <c r="CP31" s="759"/>
      <c r="CQ31" s="759"/>
      <c r="CR31" s="759"/>
      <c r="CS31" s="760"/>
    </row>
    <row r="32" spans="2:97" ht="14.25" thickBot="1" x14ac:dyDescent="0.2">
      <c r="CH32" s="26" t="s">
        <v>439</v>
      </c>
      <c r="CI32" s="810" t="s">
        <v>986</v>
      </c>
      <c r="CJ32" s="761" t="s">
        <v>981</v>
      </c>
      <c r="CK32" s="762"/>
      <c r="CL32" s="762"/>
      <c r="CM32" s="762"/>
      <c r="CN32" s="762"/>
      <c r="CO32" s="762"/>
      <c r="CP32" s="762"/>
      <c r="CQ32" s="762"/>
      <c r="CR32" s="762"/>
      <c r="CS32" s="763"/>
    </row>
    <row r="33" spans="86:96" ht="14.25" thickBot="1" x14ac:dyDescent="0.2">
      <c r="CH33" s="26" t="s">
        <v>439</v>
      </c>
    </row>
    <row r="34" spans="86:96" x14ac:dyDescent="0.15">
      <c r="CH34" s="753" t="s">
        <v>408</v>
      </c>
      <c r="CI34" s="754" t="s">
        <v>1000</v>
      </c>
      <c r="CJ34" s="755"/>
      <c r="CK34" s="755"/>
      <c r="CL34" s="755"/>
      <c r="CM34" s="755"/>
      <c r="CN34" s="755"/>
      <c r="CO34" s="755"/>
      <c r="CP34" s="755"/>
      <c r="CQ34" s="755"/>
      <c r="CR34" s="756"/>
    </row>
    <row r="35" spans="86:96" ht="14.25" thickBot="1" x14ac:dyDescent="0.2">
      <c r="CH35" s="799" t="s">
        <v>999</v>
      </c>
      <c r="CI35" s="761" t="s">
        <v>1001</v>
      </c>
      <c r="CJ35" s="762"/>
      <c r="CK35" s="762"/>
      <c r="CL35" s="762"/>
      <c r="CM35" s="762"/>
      <c r="CN35" s="762"/>
      <c r="CO35" s="762"/>
      <c r="CP35" s="762"/>
      <c r="CQ35" s="762"/>
      <c r="CR35" s="763"/>
    </row>
  </sheetData>
  <mergeCells count="113">
    <mergeCell ref="BH16:BJ16"/>
    <mergeCell ref="BH17:BJ17"/>
    <mergeCell ref="BH19:BJ19"/>
    <mergeCell ref="BH22:BJ22"/>
    <mergeCell ref="CI10:CI13"/>
    <mergeCell ref="BB11:BB13"/>
    <mergeCell ref="BC11:BC13"/>
    <mergeCell ref="AS25:AW25"/>
    <mergeCell ref="AX24:AX26"/>
    <mergeCell ref="AT11:AT13"/>
    <mergeCell ref="BH24:BJ24"/>
    <mergeCell ref="BH10:BJ10"/>
    <mergeCell ref="BE16:BG16"/>
    <mergeCell ref="AY16:BD16"/>
    <mergeCell ref="AW10:AW12"/>
    <mergeCell ref="AX10:AX13"/>
    <mergeCell ref="AZ11:AZ13"/>
    <mergeCell ref="CH9:CJ9"/>
    <mergeCell ref="CH10:CH13"/>
    <mergeCell ref="AT2:AU2"/>
    <mergeCell ref="BO16:BS16"/>
    <mergeCell ref="AQ16:AS16"/>
    <mergeCell ref="AS19:AW19"/>
    <mergeCell ref="AS22:AW22"/>
    <mergeCell ref="BK16:BN16"/>
    <mergeCell ref="BK17:BL18"/>
    <mergeCell ref="AY11:AY13"/>
    <mergeCell ref="BM10:BM13"/>
    <mergeCell ref="BN10:BN13"/>
    <mergeCell ref="BO10:BP10"/>
    <mergeCell ref="AQ9:AT9"/>
    <mergeCell ref="AQ21:AQ23"/>
    <mergeCell ref="AR21:AR23"/>
    <mergeCell ref="BM17:BN17"/>
    <mergeCell ref="BT9:BT13"/>
    <mergeCell ref="BS11:BS13"/>
    <mergeCell ref="BQ10:BR10"/>
    <mergeCell ref="AY10:BA10"/>
    <mergeCell ref="BD11:BD13"/>
    <mergeCell ref="BB10:BD10"/>
    <mergeCell ref="BA11:BA13"/>
    <mergeCell ref="K9:L9"/>
    <mergeCell ref="K11:K13"/>
    <mergeCell ref="L11:L13"/>
    <mergeCell ref="S21:S23"/>
    <mergeCell ref="P11:P13"/>
    <mergeCell ref="AL11:AL12"/>
    <mergeCell ref="AM11:AM12"/>
    <mergeCell ref="AN11:AN12"/>
    <mergeCell ref="AV10:AV13"/>
    <mergeCell ref="AH10:AH13"/>
    <mergeCell ref="AI10:AI13"/>
    <mergeCell ref="AJ10:AJ13"/>
    <mergeCell ref="AK10:AK13"/>
    <mergeCell ref="AQ10:AQ12"/>
    <mergeCell ref="AR10:AR12"/>
    <mergeCell ref="AS10:AS12"/>
    <mergeCell ref="AU10:AU12"/>
    <mergeCell ref="AO11:AO12"/>
    <mergeCell ref="B23:D23"/>
    <mergeCell ref="B24:D24"/>
    <mergeCell ref="B17:H17"/>
    <mergeCell ref="B18:D18"/>
    <mergeCell ref="B19:D19"/>
    <mergeCell ref="B20:D20"/>
    <mergeCell ref="B21:D21"/>
    <mergeCell ref="B22:D22"/>
    <mergeCell ref="T22:W22"/>
    <mergeCell ref="R24:R26"/>
    <mergeCell ref="S24:S26"/>
    <mergeCell ref="T25:W25"/>
    <mergeCell ref="AQ24:AQ26"/>
    <mergeCell ref="AR24:AR26"/>
    <mergeCell ref="AR18:AR20"/>
    <mergeCell ref="AQ18:AQ20"/>
    <mergeCell ref="BE17:BG17"/>
    <mergeCell ref="R17:S17"/>
    <mergeCell ref="R18:R20"/>
    <mergeCell ref="S18:S20"/>
    <mergeCell ref="T19:W19"/>
    <mergeCell ref="CJ10:CJ13"/>
    <mergeCell ref="CK10:CK13"/>
    <mergeCell ref="BU10:BW10"/>
    <mergeCell ref="BX10:BY10"/>
    <mergeCell ref="CC28:CE28"/>
    <mergeCell ref="B1:D1"/>
    <mergeCell ref="F1:G1"/>
    <mergeCell ref="AE9:AI9"/>
    <mergeCell ref="AL9:AO9"/>
    <mergeCell ref="M9:P9"/>
    <mergeCell ref="BU8:CB8"/>
    <mergeCell ref="BU9:CB9"/>
    <mergeCell ref="M10:M13"/>
    <mergeCell ref="N10:N13"/>
    <mergeCell ref="Q10:Q13"/>
    <mergeCell ref="AA10:AA13"/>
    <mergeCell ref="AC10:AC13"/>
    <mergeCell ref="AE10:AE13"/>
    <mergeCell ref="AP9:AP13"/>
    <mergeCell ref="BB9:BD9"/>
    <mergeCell ref="R21:R23"/>
    <mergeCell ref="AF10:AF13"/>
    <mergeCell ref="AG10:AG13"/>
    <mergeCell ref="R16:W16"/>
    <mergeCell ref="CC29:CE29"/>
    <mergeCell ref="CC23:CE23"/>
    <mergeCell ref="CC24:CE24"/>
    <mergeCell ref="CC25:CE25"/>
    <mergeCell ref="CC26:CE26"/>
    <mergeCell ref="CC27:CE27"/>
    <mergeCell ref="CC20:CF20"/>
    <mergeCell ref="CC21:CE21"/>
    <mergeCell ref="CC22:CE22"/>
  </mergeCells>
  <phoneticPr fontId="1"/>
  <dataValidations count="10">
    <dataValidation type="list" allowBlank="1" showInputMessage="1" showErrorMessage="1" sqref="BN19">
      <formula1>$BN$21:$BN$24</formula1>
    </dataValidation>
    <dataValidation type="list" allowBlank="1" showInputMessage="1" showErrorMessage="1" sqref="BP21">
      <formula1>$BP$25:$BP$26</formula1>
    </dataValidation>
    <dataValidation type="list" allowBlank="1" showInputMessage="1" showErrorMessage="1" sqref="BU18">
      <formula1>$BU$25:$BU$27</formula1>
    </dataValidation>
    <dataValidation type="list" allowBlank="1" showInputMessage="1" showErrorMessage="1" sqref="CF21:CF27 CK18 CK15:CM15 CC15:CG15">
      <formula1>$CC$7:$CD$7</formula1>
    </dataValidation>
    <dataValidation type="list" allowBlank="1" showInputMessage="1" showErrorMessage="1" sqref="CG18">
      <formula1>$CG$20:$CG$22</formula1>
    </dataValidation>
    <dataValidation type="list" allowBlank="1" showInputMessage="1" showErrorMessage="1" sqref="AU3:AU7">
      <formula1>$AW$2:$AW$3</formula1>
    </dataValidation>
    <dataValidation type="list" allowBlank="1" showInputMessage="1" showErrorMessage="1" sqref="AY7">
      <formula1>$AY$2:$AY$4</formula1>
    </dataValidation>
    <dataValidation type="list" allowBlank="1" showInputMessage="1" showErrorMessage="1" sqref="AY15:BD15">
      <formula1>$BD$2:$BD$3</formula1>
    </dataValidation>
    <dataValidation type="list" allowBlank="1" showInputMessage="1" showErrorMessage="1" sqref="CH15">
      <formula1>$CH$34:$CH$35</formula1>
    </dataValidation>
    <dataValidation type="list" allowBlank="1" showInputMessage="1" showErrorMessage="1" sqref="CI15:CJ15">
      <formula1>$CI$22:$CI$33</formula1>
    </dataValidation>
  </dataValidations>
  <pageMargins left="0.70866141732283472" right="0.70866141732283472" top="0.74803149606299213" bottom="0.74803149606299213" header="0.31496062992125984" footer="0.31496062992125984"/>
  <pageSetup paperSize="8" scale="55" fitToWidth="0" fitToHeight="0" orientation="landscape" r:id="rId1"/>
  <headerFooter>
    <oddHeader>&amp;R【機密性２】</oddHeader>
  </headerFooter>
  <colBreaks count="2" manualBreakCount="2">
    <brk id="30" max="35" man="1"/>
    <brk id="66" max="3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プルダウン!$B$2:$B$48</xm:f>
          </x14:formula1>
          <xm:sqref>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9393"/>
    <pageSetUpPr fitToPage="1"/>
  </sheetPr>
  <dimension ref="A1:AE86"/>
  <sheetViews>
    <sheetView workbookViewId="0">
      <selection activeCell="F49" sqref="F49:AC50"/>
    </sheetView>
  </sheetViews>
  <sheetFormatPr defaultRowHeight="13.5" customHeight="1" x14ac:dyDescent="0.15"/>
  <cols>
    <col min="1" max="5" width="3.875" style="592" customWidth="1"/>
    <col min="6" max="9" width="3.125" style="592" customWidth="1"/>
    <col min="10" max="10" width="3.5" style="592" customWidth="1"/>
    <col min="11" max="11" width="3.375" style="592" customWidth="1"/>
    <col min="12" max="15" width="3.125" style="592" customWidth="1"/>
    <col min="16" max="16" width="3.5" style="592" customWidth="1"/>
    <col min="17" max="19" width="3.125" style="592" customWidth="1"/>
    <col min="20" max="20" width="3.5" style="592" customWidth="1"/>
    <col min="21" max="28" width="3.125" style="592" customWidth="1"/>
    <col min="29" max="29" width="3.625" style="592" customWidth="1"/>
    <col min="30" max="16384" width="9" style="592"/>
  </cols>
  <sheetData>
    <row r="1" spans="1:29" ht="13.5" customHeight="1" x14ac:dyDescent="0.15">
      <c r="A1" s="519"/>
      <c r="B1" s="519"/>
      <c r="C1" s="519"/>
      <c r="D1" s="519"/>
      <c r="E1" s="519"/>
      <c r="F1" s="519"/>
      <c r="G1" s="519"/>
      <c r="H1" s="519"/>
      <c r="I1" s="519"/>
      <c r="J1" s="519"/>
      <c r="K1" s="519"/>
      <c r="L1" s="519"/>
      <c r="M1" s="519"/>
      <c r="N1" s="519"/>
      <c r="O1" s="519"/>
      <c r="P1" s="519"/>
      <c r="Q1" s="200"/>
      <c r="R1" s="200"/>
      <c r="S1" s="200"/>
      <c r="T1" s="200"/>
      <c r="U1" s="200"/>
      <c r="V1" s="200"/>
      <c r="W1" s="200"/>
      <c r="X1" s="200"/>
      <c r="Y1" s="200"/>
      <c r="Z1" s="200"/>
      <c r="AA1" s="591" t="s">
        <v>124</v>
      </c>
      <c r="AB1" s="621">
        <f>'入力シート（がけ崩れ）'!G2</f>
        <v>1</v>
      </c>
      <c r="AC1" s="200" t="s">
        <v>123</v>
      </c>
    </row>
    <row r="2" spans="1:29" ht="13.5" customHeight="1" x14ac:dyDescent="0.15">
      <c r="A2" s="1514" t="s">
        <v>122</v>
      </c>
      <c r="B2" s="1514"/>
      <c r="C2" s="1514"/>
      <c r="D2" s="1514"/>
      <c r="E2" s="1514"/>
      <c r="F2" s="1514"/>
      <c r="G2" s="1514"/>
      <c r="H2" s="1514"/>
      <c r="I2" s="1514"/>
      <c r="J2" s="1514"/>
      <c r="K2" s="1514"/>
      <c r="L2" s="1514"/>
      <c r="M2" s="1514"/>
      <c r="N2" s="1514"/>
      <c r="O2" s="1514"/>
      <c r="P2" s="1514"/>
      <c r="Q2" s="1515"/>
      <c r="R2" s="1515"/>
      <c r="S2" s="1515"/>
      <c r="T2" s="1515"/>
      <c r="U2" s="1515"/>
      <c r="V2" s="1515"/>
      <c r="W2" s="1515"/>
      <c r="X2" s="1515"/>
      <c r="Y2" s="1515"/>
      <c r="Z2" s="1515"/>
      <c r="AA2" s="1515"/>
      <c r="AB2" s="1515"/>
      <c r="AC2" s="1515"/>
    </row>
    <row r="3" spans="1:29" ht="12.75" customHeight="1" x14ac:dyDescent="0.15">
      <c r="A3" s="200"/>
      <c r="B3" s="200"/>
      <c r="C3" s="200"/>
      <c r="D3" s="200"/>
      <c r="E3" s="200"/>
      <c r="F3" s="200"/>
      <c r="G3" s="200"/>
      <c r="H3" s="200"/>
      <c r="I3" s="200"/>
      <c r="J3" s="200"/>
      <c r="K3" s="200"/>
      <c r="L3" s="200"/>
      <c r="M3" s="200"/>
      <c r="N3" s="200"/>
      <c r="O3" s="200"/>
      <c r="P3" s="200"/>
      <c r="Q3" s="557"/>
      <c r="R3" s="557"/>
      <c r="S3" s="200"/>
      <c r="T3" s="593"/>
      <c r="U3" s="593" t="s">
        <v>121</v>
      </c>
      <c r="V3" s="1955" t="str">
        <f>'入力シート（がけ崩れ）'!G3</f>
        <v>2022年１月１日00:00</v>
      </c>
      <c r="W3" s="1955"/>
      <c r="X3" s="1955"/>
      <c r="Y3" s="1955"/>
      <c r="Z3" s="1955"/>
      <c r="AA3" s="1955"/>
      <c r="AB3" s="1955"/>
      <c r="AC3" s="593" t="s">
        <v>120</v>
      </c>
    </row>
    <row r="4" spans="1:29" ht="13.5" customHeight="1" x14ac:dyDescent="0.15">
      <c r="A4" s="594" t="s">
        <v>119</v>
      </c>
      <c r="B4" s="1085" t="str">
        <f>'入力シート（がけ崩れ）'!B16</f>
        <v>07_福島県</v>
      </c>
      <c r="C4" s="1086" ph="1"/>
      <c r="D4" s="1086" ph="1"/>
      <c r="E4" s="1087" ph="1"/>
      <c r="F4" s="1504" t="str">
        <f>'入力シート（がけ崩れ）'!D16</f>
        <v>いわきし</v>
      </c>
      <c r="G4" s="1536"/>
      <c r="H4" s="1536"/>
      <c r="I4" s="1536"/>
      <c r="J4" s="1537"/>
      <c r="K4" s="1504">
        <f>'入力シート（がけ崩れ）'!F16</f>
        <v>0</v>
      </c>
      <c r="L4" s="1536"/>
      <c r="M4" s="1536"/>
      <c r="N4" s="1536"/>
      <c r="O4" s="1537"/>
      <c r="P4" s="1504" t="str">
        <f>'入力シート（がけ崩れ）'!H16</f>
        <v>えな</v>
      </c>
      <c r="Q4" s="1536"/>
      <c r="R4" s="1536"/>
      <c r="S4" s="1536"/>
      <c r="T4" s="1536"/>
      <c r="U4" s="1536"/>
      <c r="V4" s="1537"/>
      <c r="W4" s="1533" t="s">
        <v>118</v>
      </c>
      <c r="X4" s="1504" t="str">
        <f>'入力シート（がけ崩れ）'!J16</f>
        <v>えのうら</v>
      </c>
      <c r="Y4" s="1536"/>
      <c r="Z4" s="1536"/>
      <c r="AA4" s="1536"/>
      <c r="AB4" s="1536"/>
      <c r="AC4" s="1537"/>
    </row>
    <row r="5" spans="1:29" ht="13.5" customHeight="1" x14ac:dyDescent="0.15">
      <c r="A5" s="1480" t="s">
        <v>117</v>
      </c>
      <c r="B5" s="1894" ph="1"/>
      <c r="C5" s="1895" ph="1"/>
      <c r="D5" s="1895" ph="1"/>
      <c r="E5" s="1896" ph="1"/>
      <c r="F5" s="1464" t="str">
        <f>'入力シート（がけ崩れ）'!C16</f>
        <v>いわき市</v>
      </c>
      <c r="G5" s="1465"/>
      <c r="H5" s="1465"/>
      <c r="I5" s="1465"/>
      <c r="J5" s="1466"/>
      <c r="K5" s="1464">
        <f>'入力シート（がけ崩れ）'!E16</f>
        <v>0</v>
      </c>
      <c r="L5" s="1465"/>
      <c r="M5" s="1465"/>
      <c r="N5" s="1465"/>
      <c r="O5" s="1466"/>
      <c r="P5" s="1530" t="str">
        <f>'入力シート（がけ崩れ）'!G16</f>
        <v>江名</v>
      </c>
      <c r="Q5" s="1531"/>
      <c r="R5" s="1531"/>
      <c r="S5" s="1531"/>
      <c r="T5" s="1531"/>
      <c r="U5" s="1531"/>
      <c r="V5" s="1532"/>
      <c r="W5" s="1534"/>
      <c r="X5" s="1530" t="str">
        <f>'入力シート（がけ崩れ）'!I16</f>
        <v>江ノ浦3号</v>
      </c>
      <c r="Y5" s="1531"/>
      <c r="Z5" s="1531"/>
      <c r="AA5" s="1531"/>
      <c r="AB5" s="1531"/>
      <c r="AC5" s="1532"/>
    </row>
    <row r="6" spans="1:29" ht="13.5" customHeight="1" x14ac:dyDescent="0.15">
      <c r="A6" s="1481"/>
      <c r="B6" s="1069" t="s">
        <v>386</v>
      </c>
      <c r="C6" s="1070"/>
      <c r="D6" s="1070"/>
      <c r="E6" s="1071"/>
      <c r="F6" s="1516" t="s">
        <v>116</v>
      </c>
      <c r="G6" s="1517"/>
      <c r="H6" s="1517"/>
      <c r="I6" s="1517"/>
      <c r="J6" s="1518"/>
      <c r="K6" s="1516" t="s">
        <v>115</v>
      </c>
      <c r="L6" s="1527"/>
      <c r="M6" s="1527"/>
      <c r="N6" s="1527"/>
      <c r="O6" s="1528"/>
      <c r="P6" s="1516" t="s">
        <v>387</v>
      </c>
      <c r="Q6" s="1527"/>
      <c r="R6" s="1527"/>
      <c r="S6" s="1527"/>
      <c r="T6" s="1527"/>
      <c r="U6" s="1527"/>
      <c r="V6" s="1528"/>
      <c r="W6" s="1535"/>
      <c r="X6" s="1544"/>
      <c r="Y6" s="1545"/>
      <c r="Z6" s="1545"/>
      <c r="AA6" s="1545"/>
      <c r="AB6" s="1545"/>
      <c r="AC6" s="1546"/>
    </row>
    <row r="7" spans="1:29" ht="12" customHeight="1" x14ac:dyDescent="0.15">
      <c r="A7" s="1104" t="s">
        <v>114</v>
      </c>
      <c r="B7" s="1105"/>
      <c r="C7" s="1106"/>
      <c r="D7" s="1487" t="str">
        <f>'入力シート（がけ崩れ）'!M16</f>
        <v>調査中</v>
      </c>
      <c r="E7" s="1086"/>
      <c r="F7" s="1086"/>
      <c r="G7" s="1086"/>
      <c r="H7" s="1086"/>
      <c r="I7" s="1086"/>
      <c r="J7" s="1086"/>
      <c r="K7" s="1482">
        <f>'入力シート（がけ崩れ）'!N16</f>
        <v>44851</v>
      </c>
      <c r="L7" s="1483"/>
      <c r="M7" s="1483"/>
      <c r="N7" s="1483"/>
      <c r="O7" s="1483"/>
      <c r="P7" s="1483"/>
      <c r="Q7" s="1483"/>
      <c r="R7" s="1484"/>
      <c r="S7" s="1485">
        <f>'入力シート（がけ崩れ）'!O16</f>
        <v>0.60416666666666663</v>
      </c>
      <c r="T7" s="1485"/>
      <c r="U7" s="1485"/>
      <c r="V7" s="1485"/>
      <c r="W7" s="1485"/>
      <c r="X7" s="1485"/>
      <c r="Y7" s="1486"/>
      <c r="Z7" s="1115" t="s">
        <v>113</v>
      </c>
      <c r="AA7" s="1116"/>
      <c r="AB7" s="1116"/>
      <c r="AC7" s="1117"/>
    </row>
    <row r="8" spans="1:29" s="595" customFormat="1" ht="14.1" customHeight="1" x14ac:dyDescent="0.15">
      <c r="A8" s="1107"/>
      <c r="B8" s="1108"/>
      <c r="C8" s="1109"/>
      <c r="D8" s="1488" t="s">
        <v>112</v>
      </c>
      <c r="E8" s="1489"/>
      <c r="F8" s="1489"/>
      <c r="G8" s="1489"/>
      <c r="H8" s="1489"/>
      <c r="I8" s="1489"/>
      <c r="J8" s="1489"/>
      <c r="K8" s="1490" t="str">
        <f>'入力シート（がけ崩れ）'!P16</f>
        <v>その他</v>
      </c>
      <c r="L8" s="1491"/>
      <c r="M8" s="1491"/>
      <c r="N8" s="1491"/>
      <c r="O8" s="1491"/>
      <c r="P8" s="1491"/>
      <c r="Q8" s="1491"/>
      <c r="R8" s="1491"/>
      <c r="S8" s="1491"/>
      <c r="T8" s="1491"/>
      <c r="U8" s="1491"/>
      <c r="V8" s="1491"/>
      <c r="W8" s="1491"/>
      <c r="X8" s="1491"/>
      <c r="Y8" s="1491"/>
      <c r="Z8" s="1118"/>
      <c r="AA8" s="1119"/>
      <c r="AB8" s="1119"/>
      <c r="AC8" s="1120"/>
    </row>
    <row r="9" spans="1:29" s="595" customFormat="1" ht="14.25" customHeight="1" x14ac:dyDescent="0.15">
      <c r="A9" s="1471" t="s">
        <v>905</v>
      </c>
      <c r="B9" s="1472"/>
      <c r="C9" s="1472"/>
      <c r="D9" s="1472"/>
      <c r="E9" s="1472"/>
      <c r="F9" s="1472"/>
      <c r="G9" s="1473"/>
      <c r="H9" s="622">
        <f>'入力シート（がけ崩れ）'!E21</f>
        <v>1</v>
      </c>
      <c r="I9" s="521" t="s">
        <v>446</v>
      </c>
      <c r="J9" s="624">
        <f>'入力シート（がけ崩れ）'!F21</f>
        <v>1</v>
      </c>
      <c r="K9" s="521" t="s">
        <v>87</v>
      </c>
      <c r="L9" s="624">
        <f>'入力シート（がけ崩れ）'!G21</f>
        <v>15</v>
      </c>
      <c r="M9" s="521" t="s">
        <v>86</v>
      </c>
      <c r="N9" s="624">
        <f>'入力シート（がけ崩れ）'!H21</f>
        <v>30</v>
      </c>
      <c r="O9" s="596" t="s">
        <v>4</v>
      </c>
      <c r="P9" s="1474" t="s">
        <v>910</v>
      </c>
      <c r="Q9" s="1475"/>
      <c r="R9" s="1475"/>
      <c r="S9" s="1475"/>
      <c r="T9" s="1475"/>
      <c r="U9" s="1476"/>
      <c r="V9" s="622">
        <f>'入力シート（がけ崩れ）'!E22</f>
        <v>1</v>
      </c>
      <c r="W9" s="521" t="s">
        <v>446</v>
      </c>
      <c r="X9" s="624">
        <f>'入力シート（がけ崩れ）'!F22</f>
        <v>1</v>
      </c>
      <c r="Y9" s="521" t="s">
        <v>87</v>
      </c>
      <c r="Z9" s="624">
        <f>'入力シート（がけ崩れ）'!G22</f>
        <v>15</v>
      </c>
      <c r="AA9" s="521" t="s">
        <v>86</v>
      </c>
      <c r="AB9" s="624">
        <f>'入力シート（がけ崩れ）'!H22</f>
        <v>30</v>
      </c>
      <c r="AC9" s="596" t="s">
        <v>4</v>
      </c>
    </row>
    <row r="10" spans="1:29" s="595" customFormat="1" ht="14.25" customHeight="1" x14ac:dyDescent="0.15">
      <c r="A10" s="1477" t="s">
        <v>911</v>
      </c>
      <c r="B10" s="1478"/>
      <c r="C10" s="1478"/>
      <c r="D10" s="1478"/>
      <c r="E10" s="1478"/>
      <c r="F10" s="1478"/>
      <c r="G10" s="1479"/>
      <c r="H10" s="713">
        <f>'入力シート（がけ崩れ）'!E23</f>
        <v>1</v>
      </c>
      <c r="I10" s="712" t="s">
        <v>446</v>
      </c>
      <c r="J10" s="714">
        <f>'入力シート（がけ崩れ）'!F23</f>
        <v>1</v>
      </c>
      <c r="K10" s="712" t="s">
        <v>87</v>
      </c>
      <c r="L10" s="714">
        <f>'入力シート（がけ崩れ）'!G23</f>
        <v>15</v>
      </c>
      <c r="M10" s="712" t="s">
        <v>86</v>
      </c>
      <c r="N10" s="714">
        <f>'入力シート（がけ崩れ）'!H23</f>
        <v>30</v>
      </c>
      <c r="O10" s="277" t="s">
        <v>4</v>
      </c>
      <c r="P10" s="1477" t="s">
        <v>912</v>
      </c>
      <c r="Q10" s="1478"/>
      <c r="R10" s="1478"/>
      <c r="S10" s="1478"/>
      <c r="T10" s="1478"/>
      <c r="U10" s="1479"/>
      <c r="V10" s="713">
        <f>'入力シート（がけ崩れ）'!E24</f>
        <v>1</v>
      </c>
      <c r="W10" s="712" t="s">
        <v>446</v>
      </c>
      <c r="X10" s="714">
        <f>'入力シート（がけ崩れ）'!F24</f>
        <v>1</v>
      </c>
      <c r="Y10" s="712" t="s">
        <v>87</v>
      </c>
      <c r="Z10" s="714">
        <f>'入力シート（がけ崩れ）'!G24</f>
        <v>15</v>
      </c>
      <c r="AA10" s="712" t="s">
        <v>86</v>
      </c>
      <c r="AB10" s="714">
        <f>'入力シート（がけ崩れ）'!H24</f>
        <v>30</v>
      </c>
      <c r="AC10" s="277" t="s">
        <v>4</v>
      </c>
    </row>
    <row r="11" spans="1:29" s="595" customFormat="1" ht="14.25" customHeight="1" x14ac:dyDescent="0.15">
      <c r="A11" s="1547" t="s">
        <v>913</v>
      </c>
      <c r="B11" s="1548"/>
      <c r="C11" s="1548"/>
      <c r="D11" s="1548"/>
      <c r="E11" s="1548"/>
      <c r="F11" s="1548"/>
      <c r="G11" s="1549"/>
      <c r="H11" s="623">
        <f>'入力シート（がけ崩れ）'!E25</f>
        <v>1</v>
      </c>
      <c r="I11" s="711" t="s">
        <v>446</v>
      </c>
      <c r="J11" s="710">
        <f>'入力シート（がけ崩れ）'!F25</f>
        <v>1</v>
      </c>
      <c r="K11" s="711" t="s">
        <v>87</v>
      </c>
      <c r="L11" s="710">
        <f>'入力シート（がけ崩れ）'!G25</f>
        <v>15</v>
      </c>
      <c r="M11" s="711" t="s">
        <v>86</v>
      </c>
      <c r="N11" s="710">
        <f>'入力シート（がけ崩れ）'!H25</f>
        <v>30</v>
      </c>
      <c r="O11" s="563" t="s">
        <v>4</v>
      </c>
      <c r="P11" s="1547"/>
      <c r="Q11" s="1548"/>
      <c r="R11" s="1548"/>
      <c r="S11" s="1548"/>
      <c r="T11" s="1548"/>
      <c r="U11" s="1549"/>
      <c r="V11" s="623"/>
      <c r="W11" s="711" t="s">
        <v>446</v>
      </c>
      <c r="X11" s="710"/>
      <c r="Y11" s="711" t="s">
        <v>87</v>
      </c>
      <c r="Z11" s="710"/>
      <c r="AA11" s="711" t="s">
        <v>86</v>
      </c>
      <c r="AB11" s="710"/>
      <c r="AC11" s="563" t="s">
        <v>4</v>
      </c>
    </row>
    <row r="12" spans="1:29" s="595" customFormat="1" ht="14.1" customHeight="1" x14ac:dyDescent="0.15">
      <c r="A12" s="1166" t="s">
        <v>110</v>
      </c>
      <c r="B12" s="1073"/>
      <c r="C12" s="1073"/>
      <c r="D12" s="1073"/>
      <c r="E12" s="1074"/>
      <c r="F12" s="1187" t="str">
        <f>'入力シート（がけ崩れ）'!Q16</f>
        <v>原因不明</v>
      </c>
      <c r="G12" s="1188"/>
      <c r="H12" s="1188"/>
      <c r="I12" s="1188"/>
      <c r="J12" s="1188"/>
      <c r="K12" s="1188"/>
      <c r="L12" s="1188"/>
      <c r="M12" s="1188"/>
      <c r="N12" s="1188"/>
      <c r="O12" s="1188"/>
      <c r="P12" s="541" t="s">
        <v>121</v>
      </c>
      <c r="Q12" s="1188">
        <f>'入力シート（がけ崩れ）'!Q19</f>
        <v>0</v>
      </c>
      <c r="R12" s="1188"/>
      <c r="S12" s="1188"/>
      <c r="T12" s="1188"/>
      <c r="U12" s="1188"/>
      <c r="V12" s="1188"/>
      <c r="W12" s="1188"/>
      <c r="X12" s="1188"/>
      <c r="Y12" s="1188"/>
      <c r="Z12" s="1188"/>
      <c r="AA12" s="1188"/>
      <c r="AB12" s="1188"/>
      <c r="AC12" s="543" t="s">
        <v>15</v>
      </c>
    </row>
    <row r="13" spans="1:29" ht="12.75" customHeight="1" x14ac:dyDescent="0.15">
      <c r="A13" s="1492" t="s">
        <v>109</v>
      </c>
      <c r="B13" s="1495" t="s">
        <v>108</v>
      </c>
      <c r="C13" s="1496"/>
      <c r="D13" s="1496"/>
      <c r="E13" s="1497"/>
      <c r="F13" s="1467" t="str">
        <f>'入力シート（がけ崩れ）'!R16</f>
        <v>1月豪雨</v>
      </c>
      <c r="G13" s="1468"/>
      <c r="H13" s="1468"/>
      <c r="I13" s="1468"/>
      <c r="J13" s="1468"/>
      <c r="K13" s="1468"/>
      <c r="L13" s="1468"/>
      <c r="M13" s="1470"/>
      <c r="N13" s="1445" t="s">
        <v>107</v>
      </c>
      <c r="O13" s="1446"/>
      <c r="P13" s="1446"/>
      <c r="Q13" s="1467" t="str">
        <f>'入力シート（がけ崩れ）'!U19</f>
        <v>桃山</v>
      </c>
      <c r="R13" s="1468"/>
      <c r="S13" s="1468"/>
      <c r="T13" s="1468"/>
      <c r="U13" s="1469"/>
      <c r="V13" s="1538" t="s">
        <v>106</v>
      </c>
      <c r="W13" s="1539"/>
      <c r="X13" s="1539"/>
      <c r="Y13" s="1539"/>
      <c r="Z13" s="1539"/>
      <c r="AA13" s="1449">
        <f>'入力シート（がけ崩れ）'!U20</f>
        <v>1</v>
      </c>
      <c r="AB13" s="1449"/>
      <c r="AC13" s="558" t="s">
        <v>105</v>
      </c>
    </row>
    <row r="14" spans="1:29" ht="12.75" customHeight="1" x14ac:dyDescent="0.15">
      <c r="A14" s="1493"/>
      <c r="B14" s="1501" t="s">
        <v>104</v>
      </c>
      <c r="C14" s="1502"/>
      <c r="D14" s="1502"/>
      <c r="E14" s="1503"/>
      <c r="F14" s="1504">
        <f>'入力シート（がけ崩れ）'!S16</f>
        <v>4</v>
      </c>
      <c r="G14" s="1505"/>
      <c r="H14" s="1540" t="s">
        <v>103</v>
      </c>
      <c r="I14" s="1541"/>
      <c r="J14" s="1542" t="str">
        <f>'入力シート（がけ崩れ）'!T24</f>
        <v>令和４</v>
      </c>
      <c r="K14" s="1543"/>
      <c r="L14" s="598" t="s">
        <v>89</v>
      </c>
      <c r="M14" s="628">
        <f>'入力シート（がけ崩れ）'!U24</f>
        <v>1</v>
      </c>
      <c r="N14" s="598" t="s">
        <v>88</v>
      </c>
      <c r="O14" s="628">
        <f>'入力シート（がけ崩れ）'!V24</f>
        <v>1</v>
      </c>
      <c r="P14" s="598" t="s">
        <v>87</v>
      </c>
      <c r="Q14" s="628">
        <f>'入力シート（がけ崩れ）'!W24</f>
        <v>10</v>
      </c>
      <c r="R14" s="598" t="s">
        <v>86</v>
      </c>
      <c r="S14" s="598" t="s">
        <v>98</v>
      </c>
      <c r="T14" s="1301" t="str">
        <f>'入力シート（がけ崩れ）'!T26</f>
        <v>令和４</v>
      </c>
      <c r="U14" s="1301"/>
      <c r="V14" s="598" t="s">
        <v>89</v>
      </c>
      <c r="W14" s="628">
        <f>'入力シート（がけ崩れ）'!U26</f>
        <v>1</v>
      </c>
      <c r="X14" s="598" t="s">
        <v>88</v>
      </c>
      <c r="Y14" s="628">
        <f>'入力シート（がけ崩れ）'!V26</f>
        <v>1</v>
      </c>
      <c r="Z14" s="598" t="s">
        <v>87</v>
      </c>
      <c r="AA14" s="628">
        <f>'入力シート（がけ崩れ）'!W26</f>
        <v>16</v>
      </c>
      <c r="AB14" s="598" t="s">
        <v>86</v>
      </c>
      <c r="AC14" s="544"/>
    </row>
    <row r="15" spans="1:29" ht="12.75" customHeight="1" x14ac:dyDescent="0.15">
      <c r="A15" s="1493"/>
      <c r="B15" s="1498" t="s">
        <v>102</v>
      </c>
      <c r="C15" s="1499"/>
      <c r="D15" s="1499"/>
      <c r="E15" s="1500"/>
      <c r="F15" s="1454">
        <f>'入力シート（がけ崩れ）'!T16</f>
        <v>4</v>
      </c>
      <c r="G15" s="1455"/>
      <c r="H15" s="1451" t="s">
        <v>101</v>
      </c>
      <c r="I15" s="1451"/>
      <c r="J15" s="1452" t="str">
        <f>'入力シート（がけ崩れ）'!T27</f>
        <v>令和４</v>
      </c>
      <c r="K15" s="1453"/>
      <c r="L15" s="600" t="s">
        <v>89</v>
      </c>
      <c r="M15" s="629">
        <f>'入力シート（がけ崩れ）'!U27</f>
        <v>1</v>
      </c>
      <c r="N15" s="600" t="s">
        <v>88</v>
      </c>
      <c r="O15" s="629">
        <f>'入力シート（がけ崩れ）'!V27</f>
        <v>1</v>
      </c>
      <c r="P15" s="600" t="s">
        <v>87</v>
      </c>
      <c r="Q15" s="629">
        <f>'入力シート（がけ崩れ）'!W27</f>
        <v>10</v>
      </c>
      <c r="R15" s="600" t="s">
        <v>86</v>
      </c>
      <c r="S15" s="600" t="s">
        <v>98</v>
      </c>
      <c r="T15" s="1506" t="str">
        <f>'入力シート（がけ崩れ）'!T29</f>
        <v>令和４</v>
      </c>
      <c r="U15" s="1506"/>
      <c r="V15" s="600" t="s">
        <v>89</v>
      </c>
      <c r="W15" s="629">
        <f>'入力シート（がけ崩れ）'!U29</f>
        <v>1</v>
      </c>
      <c r="X15" s="600" t="s">
        <v>88</v>
      </c>
      <c r="Y15" s="629">
        <f>'入力シート（がけ崩れ）'!V29</f>
        <v>2</v>
      </c>
      <c r="Z15" s="600" t="s">
        <v>87</v>
      </c>
      <c r="AA15" s="629">
        <f>'入力シート（がけ崩れ）'!W29</f>
        <v>10</v>
      </c>
      <c r="AB15" s="600" t="s">
        <v>86</v>
      </c>
      <c r="AC15" s="601"/>
    </row>
    <row r="16" spans="1:29" ht="12.75" customHeight="1" x14ac:dyDescent="0.15">
      <c r="A16" s="1494"/>
      <c r="B16" s="1509" t="s">
        <v>100</v>
      </c>
      <c r="C16" s="1510"/>
      <c r="D16" s="1510"/>
      <c r="E16" s="1511"/>
      <c r="F16" s="1507">
        <f>'入力シート（がけ崩れ）'!U16</f>
        <v>1</v>
      </c>
      <c r="G16" s="1508"/>
      <c r="H16" s="1512" t="s">
        <v>99</v>
      </c>
      <c r="I16" s="1513"/>
      <c r="J16" s="1577" t="str">
        <f>'入力シート（がけ崩れ）'!T30</f>
        <v>令和４</v>
      </c>
      <c r="K16" s="1578"/>
      <c r="L16" s="602" t="s">
        <v>89</v>
      </c>
      <c r="M16" s="630">
        <f>'入力シート（がけ崩れ）'!U30</f>
        <v>1</v>
      </c>
      <c r="N16" s="602" t="s">
        <v>88</v>
      </c>
      <c r="O16" s="630">
        <f>'入力シート（がけ崩れ）'!V30</f>
        <v>1</v>
      </c>
      <c r="P16" s="602" t="s">
        <v>87</v>
      </c>
      <c r="Q16" s="630">
        <f>'入力シート（がけ崩れ）'!W30</f>
        <v>15</v>
      </c>
      <c r="R16" s="602" t="s">
        <v>86</v>
      </c>
      <c r="S16" s="602" t="s">
        <v>98</v>
      </c>
      <c r="T16" s="1519" t="str">
        <f>'入力シート（がけ崩れ）'!T32</f>
        <v>令和４</v>
      </c>
      <c r="U16" s="1519"/>
      <c r="V16" s="602" t="s">
        <v>89</v>
      </c>
      <c r="W16" s="630">
        <f>'入力シート（がけ崩れ）'!U32</f>
        <v>1</v>
      </c>
      <c r="X16" s="602" t="s">
        <v>88</v>
      </c>
      <c r="Y16" s="630">
        <f>'入力シート（がけ崩れ）'!V32</f>
        <v>1</v>
      </c>
      <c r="Z16" s="602" t="s">
        <v>87</v>
      </c>
      <c r="AA16" s="630">
        <f>'入力シート（がけ崩れ）'!W32</f>
        <v>16</v>
      </c>
      <c r="AB16" s="602" t="s">
        <v>86</v>
      </c>
      <c r="AC16" s="603"/>
    </row>
    <row r="17" spans="1:29" s="595" customFormat="1" ht="14.1" customHeight="1" x14ac:dyDescent="0.15">
      <c r="A17" s="22" t="s">
        <v>97</v>
      </c>
      <c r="B17" s="23" t="s">
        <v>96</v>
      </c>
      <c r="C17" s="1447" t="str">
        <f>'入力シート（がけ崩れ）'!V16</f>
        <v>霞ヶ関</v>
      </c>
      <c r="D17" s="1188"/>
      <c r="E17" s="1448"/>
      <c r="F17" s="1143" t="s">
        <v>95</v>
      </c>
      <c r="G17" s="1145"/>
      <c r="H17" s="1447">
        <f>'入力シート（がけ崩れ）'!W16</f>
        <v>7</v>
      </c>
      <c r="I17" s="1448"/>
      <c r="J17" s="1143" t="s">
        <v>94</v>
      </c>
      <c r="K17" s="1145"/>
      <c r="L17" s="1447" t="str">
        <f>'入力シート（がけ崩れ）'!X16</f>
        <v>保全課</v>
      </c>
      <c r="M17" s="1188"/>
      <c r="N17" s="1188"/>
      <c r="O17" s="1188"/>
      <c r="P17" s="1188"/>
      <c r="Q17" s="1448"/>
      <c r="R17" s="1293" t="s">
        <v>592</v>
      </c>
      <c r="S17" s="1149"/>
      <c r="T17" s="1149"/>
      <c r="U17" s="1149"/>
      <c r="V17" s="1149"/>
      <c r="W17" s="604"/>
      <c r="X17" s="604"/>
      <c r="Y17" s="604"/>
      <c r="Z17" s="1460">
        <f>'入力シート（がけ崩れ）'!Y16</f>
        <v>0.5</v>
      </c>
      <c r="AA17" s="1460"/>
      <c r="AB17" s="1460"/>
      <c r="AC17" s="550" t="s">
        <v>105</v>
      </c>
    </row>
    <row r="18" spans="1:29" s="595" customFormat="1" ht="14.1" customHeight="1" x14ac:dyDescent="0.15">
      <c r="A18" s="1456" t="s">
        <v>93</v>
      </c>
      <c r="B18" s="605" t="s">
        <v>92</v>
      </c>
      <c r="C18" s="606"/>
      <c r="D18" s="606"/>
      <c r="E18" s="607"/>
      <c r="F18" s="1458" t="str">
        <f>'入力シート（がけ崩れ）'!Z16</f>
        <v>霞ヶ関</v>
      </c>
      <c r="G18" s="1459"/>
      <c r="H18" s="1459"/>
      <c r="I18" s="1459"/>
      <c r="J18" s="1459"/>
      <c r="K18" s="1459"/>
      <c r="L18" s="1459"/>
      <c r="M18" s="1459"/>
      <c r="N18" s="1459"/>
      <c r="O18" s="1459"/>
      <c r="P18" s="1459"/>
      <c r="Q18" s="1459"/>
      <c r="R18" s="1461" t="s">
        <v>592</v>
      </c>
      <c r="S18" s="1462"/>
      <c r="T18" s="1462"/>
      <c r="U18" s="1462"/>
      <c r="V18" s="1462"/>
      <c r="W18" s="562"/>
      <c r="X18" s="562"/>
      <c r="Y18" s="562"/>
      <c r="Z18" s="1463">
        <f>'入力シート（がけ崩れ）'!AA16</f>
        <v>0.5</v>
      </c>
      <c r="AA18" s="1463"/>
      <c r="AB18" s="1463"/>
      <c r="AC18" s="608" t="s">
        <v>105</v>
      </c>
    </row>
    <row r="19" spans="1:29" s="595" customFormat="1" ht="14.1" customHeight="1" x14ac:dyDescent="0.15">
      <c r="A19" s="1457"/>
      <c r="B19" s="609" t="s">
        <v>91</v>
      </c>
      <c r="C19" s="610"/>
      <c r="D19" s="610"/>
      <c r="E19" s="634">
        <f>'入力シート（がけ崩れ）'!AB16</f>
        <v>15</v>
      </c>
      <c r="F19" s="1552" t="str">
        <f>'入力シート（がけ崩れ）'!AB18</f>
        <v>令和４</v>
      </c>
      <c r="G19" s="1553"/>
      <c r="H19" s="251" t="s">
        <v>89</v>
      </c>
      <c r="I19" s="635">
        <f>'入力シート（がけ崩れ）'!AB19</f>
        <v>1</v>
      </c>
      <c r="J19" s="251" t="s">
        <v>88</v>
      </c>
      <c r="K19" s="635">
        <f>'入力シート（がけ崩れ）'!AB20</f>
        <v>1</v>
      </c>
      <c r="L19" s="251" t="s">
        <v>87</v>
      </c>
      <c r="M19" s="635">
        <f>'入力シート（がけ崩れ）'!AB21</f>
        <v>15</v>
      </c>
      <c r="N19" s="251" t="s">
        <v>86</v>
      </c>
      <c r="O19" s="251"/>
      <c r="P19" s="611"/>
      <c r="Q19" s="611"/>
      <c r="R19" s="546"/>
      <c r="S19" s="546"/>
      <c r="T19" s="546"/>
      <c r="U19" s="546"/>
      <c r="V19" s="546"/>
      <c r="W19" s="546"/>
      <c r="X19" s="546"/>
      <c r="Y19" s="546"/>
      <c r="Z19" s="546"/>
      <c r="AA19" s="546"/>
      <c r="AB19" s="546"/>
      <c r="AC19" s="547"/>
    </row>
    <row r="20" spans="1:29" ht="13.5" customHeight="1" x14ac:dyDescent="0.15">
      <c r="A20" s="1897" t="s">
        <v>85</v>
      </c>
      <c r="B20" s="1899" t="s">
        <v>84</v>
      </c>
      <c r="C20" s="1900"/>
      <c r="D20" s="1900"/>
      <c r="E20" s="1901"/>
      <c r="F20" s="560" t="s">
        <v>82</v>
      </c>
      <c r="G20" s="1505">
        <f>'入力シート（がけ崩れ）'!AC16</f>
        <v>24</v>
      </c>
      <c r="H20" s="1505"/>
      <c r="I20" s="268" t="s">
        <v>63</v>
      </c>
      <c r="J20" s="1902" t="s">
        <v>736</v>
      </c>
      <c r="K20" s="1903"/>
      <c r="L20" s="1903"/>
      <c r="M20" s="1903"/>
      <c r="N20" s="1903"/>
      <c r="O20" s="1903"/>
      <c r="P20" s="1903"/>
      <c r="Q20" s="1903"/>
      <c r="R20" s="1903"/>
      <c r="S20" s="1904"/>
      <c r="T20" s="1902" t="s">
        <v>737</v>
      </c>
      <c r="U20" s="1903"/>
      <c r="V20" s="1903"/>
      <c r="W20" s="1903"/>
      <c r="X20" s="1903"/>
      <c r="Y20" s="1903"/>
      <c r="Z20" s="1903"/>
      <c r="AA20" s="1903"/>
      <c r="AB20" s="1903"/>
      <c r="AC20" s="1904"/>
    </row>
    <row r="21" spans="1:29" ht="13.5" customHeight="1" x14ac:dyDescent="0.15">
      <c r="A21" s="1898"/>
      <c r="B21" s="1867" t="s">
        <v>83</v>
      </c>
      <c r="C21" s="1868"/>
      <c r="D21" s="1868"/>
      <c r="E21" s="1869"/>
      <c r="F21" s="559" t="s">
        <v>82</v>
      </c>
      <c r="G21" s="1455">
        <f>'入力シート（がけ崩れ）'!AD16</f>
        <v>5</v>
      </c>
      <c r="H21" s="1455"/>
      <c r="I21" s="269" t="s">
        <v>63</v>
      </c>
      <c r="J21" s="1870"/>
      <c r="K21" s="1871"/>
      <c r="L21" s="1871"/>
      <c r="M21" s="1871"/>
      <c r="N21" s="1871"/>
      <c r="O21" s="1871"/>
      <c r="P21" s="1871"/>
      <c r="Q21" s="1871"/>
      <c r="R21" s="1871"/>
      <c r="S21" s="1872"/>
      <c r="T21" s="1870"/>
      <c r="U21" s="1871"/>
      <c r="V21" s="1871"/>
      <c r="W21" s="1871"/>
      <c r="X21" s="1871"/>
      <c r="Y21" s="1871"/>
      <c r="Z21" s="1871"/>
      <c r="AA21" s="1871"/>
      <c r="AB21" s="1871"/>
      <c r="AC21" s="1872"/>
    </row>
    <row r="22" spans="1:29" ht="13.5" customHeight="1" x14ac:dyDescent="0.15">
      <c r="A22" s="1898"/>
      <c r="B22" s="1905" t="s">
        <v>81</v>
      </c>
      <c r="C22" s="1906"/>
      <c r="D22" s="1906"/>
      <c r="E22" s="1907"/>
      <c r="F22" s="1454">
        <f>'入力シート（がけ崩れ）'!AE16</f>
        <v>70</v>
      </c>
      <c r="G22" s="1893"/>
      <c r="H22" s="1893"/>
      <c r="I22" s="269" t="s">
        <v>5</v>
      </c>
      <c r="J22" s="1873"/>
      <c r="K22" s="1871"/>
      <c r="L22" s="1871"/>
      <c r="M22" s="1871"/>
      <c r="N22" s="1871"/>
      <c r="O22" s="1871"/>
      <c r="P22" s="1871"/>
      <c r="Q22" s="1871"/>
      <c r="R22" s="1871"/>
      <c r="S22" s="1872"/>
      <c r="T22" s="1873"/>
      <c r="U22" s="1871"/>
      <c r="V22" s="1871"/>
      <c r="W22" s="1871"/>
      <c r="X22" s="1871"/>
      <c r="Y22" s="1871"/>
      <c r="Z22" s="1871"/>
      <c r="AA22" s="1871"/>
      <c r="AB22" s="1871"/>
      <c r="AC22" s="1872"/>
    </row>
    <row r="23" spans="1:29" ht="13.5" customHeight="1" x14ac:dyDescent="0.15">
      <c r="A23" s="1886" t="s">
        <v>80</v>
      </c>
      <c r="B23" s="1887"/>
      <c r="C23" s="1887"/>
      <c r="D23" s="1887"/>
      <c r="E23" s="1888"/>
      <c r="F23" s="1891" t="str">
        <f>'入力シート（がけ崩れ）'!AD19</f>
        <v>有</v>
      </c>
      <c r="G23" s="1749"/>
      <c r="H23" s="1749"/>
      <c r="I23" s="1892"/>
      <c r="J23" s="1873"/>
      <c r="K23" s="1871"/>
      <c r="L23" s="1871"/>
      <c r="M23" s="1871"/>
      <c r="N23" s="1871"/>
      <c r="O23" s="1871"/>
      <c r="P23" s="1871"/>
      <c r="Q23" s="1871"/>
      <c r="R23" s="1871"/>
      <c r="S23" s="1872"/>
      <c r="T23" s="1873"/>
      <c r="U23" s="1871"/>
      <c r="V23" s="1871"/>
      <c r="W23" s="1871"/>
      <c r="X23" s="1871"/>
      <c r="Y23" s="1871"/>
      <c r="Z23" s="1871"/>
      <c r="AA23" s="1871"/>
      <c r="AB23" s="1871"/>
      <c r="AC23" s="1872"/>
    </row>
    <row r="24" spans="1:29" ht="13.5" customHeight="1" x14ac:dyDescent="0.15">
      <c r="A24" s="1915" t="s">
        <v>79</v>
      </c>
      <c r="B24" s="1933"/>
      <c r="C24" s="1934"/>
      <c r="D24" s="270" t="s">
        <v>48</v>
      </c>
      <c r="E24" s="561"/>
      <c r="F24" s="1467">
        <f>'入力シート（がけ崩れ）'!AF16</f>
        <v>15</v>
      </c>
      <c r="G24" s="1734"/>
      <c r="H24" s="1734"/>
      <c r="I24" s="271" t="s">
        <v>40</v>
      </c>
      <c r="J24" s="1873"/>
      <c r="K24" s="1871"/>
      <c r="L24" s="1871"/>
      <c r="M24" s="1871"/>
      <c r="N24" s="1871"/>
      <c r="O24" s="1871"/>
      <c r="P24" s="1871"/>
      <c r="Q24" s="1871"/>
      <c r="R24" s="1871"/>
      <c r="S24" s="1872"/>
      <c r="T24" s="1873"/>
      <c r="U24" s="1871"/>
      <c r="V24" s="1871"/>
      <c r="W24" s="1871"/>
      <c r="X24" s="1871"/>
      <c r="Y24" s="1871"/>
      <c r="Z24" s="1871"/>
      <c r="AA24" s="1871"/>
      <c r="AB24" s="1871"/>
      <c r="AC24" s="1872"/>
    </row>
    <row r="25" spans="1:29" ht="13.5" customHeight="1" x14ac:dyDescent="0.15">
      <c r="A25" s="1935"/>
      <c r="B25" s="1936"/>
      <c r="C25" s="1937"/>
      <c r="D25" s="1943" t="s">
        <v>78</v>
      </c>
      <c r="E25" s="1944"/>
      <c r="F25" s="1908" t="str">
        <f>'入力シート（がけ崩れ）'!AG16</f>
        <v>小学校</v>
      </c>
      <c r="G25" s="1909"/>
      <c r="H25" s="1909"/>
      <c r="I25" s="1910"/>
      <c r="J25" s="1873"/>
      <c r="K25" s="1871"/>
      <c r="L25" s="1871"/>
      <c r="M25" s="1871"/>
      <c r="N25" s="1871"/>
      <c r="O25" s="1871"/>
      <c r="P25" s="1871"/>
      <c r="Q25" s="1871"/>
      <c r="R25" s="1871"/>
      <c r="S25" s="1872"/>
      <c r="T25" s="1873"/>
      <c r="U25" s="1871"/>
      <c r="V25" s="1871"/>
      <c r="W25" s="1871"/>
      <c r="X25" s="1871"/>
      <c r="Y25" s="1871"/>
      <c r="Z25" s="1871"/>
      <c r="AA25" s="1871"/>
      <c r="AB25" s="1871"/>
      <c r="AC25" s="1872"/>
    </row>
    <row r="26" spans="1:29" ht="13.5" customHeight="1" x14ac:dyDescent="0.15">
      <c r="A26" s="1945" t="s">
        <v>77</v>
      </c>
      <c r="B26" s="1850" t="s">
        <v>76</v>
      </c>
      <c r="C26" s="1890"/>
      <c r="D26" s="636">
        <f>'入力シート（がけ崩れ）'!AH16</f>
        <v>12</v>
      </c>
      <c r="E26" s="271" t="s">
        <v>63</v>
      </c>
      <c r="F26" s="1850" t="s">
        <v>75</v>
      </c>
      <c r="G26" s="1931"/>
      <c r="H26" s="636">
        <f>'入力シート（がけ崩れ）'!AI16</f>
        <v>12</v>
      </c>
      <c r="I26" s="271" t="s">
        <v>63</v>
      </c>
      <c r="J26" s="1873"/>
      <c r="K26" s="1871"/>
      <c r="L26" s="1871"/>
      <c r="M26" s="1871"/>
      <c r="N26" s="1871"/>
      <c r="O26" s="1871"/>
      <c r="P26" s="1871"/>
      <c r="Q26" s="1871"/>
      <c r="R26" s="1871"/>
      <c r="S26" s="1872"/>
      <c r="T26" s="1873"/>
      <c r="U26" s="1871"/>
      <c r="V26" s="1871"/>
      <c r="W26" s="1871"/>
      <c r="X26" s="1871"/>
      <c r="Y26" s="1871"/>
      <c r="Z26" s="1871"/>
      <c r="AA26" s="1871"/>
      <c r="AB26" s="1871"/>
      <c r="AC26" s="1872"/>
    </row>
    <row r="27" spans="1:29" ht="13.5" customHeight="1" x14ac:dyDescent="0.15">
      <c r="A27" s="1946"/>
      <c r="B27" s="1850" t="s">
        <v>74</v>
      </c>
      <c r="C27" s="1931"/>
      <c r="D27" s="636">
        <f>'入力シート（がけ崩れ）'!AJ16</f>
        <v>144</v>
      </c>
      <c r="E27" s="271" t="s">
        <v>73</v>
      </c>
      <c r="F27" s="1948" t="s">
        <v>72</v>
      </c>
      <c r="G27" s="1950"/>
      <c r="H27" s="636">
        <f>'入力シート（がけ崩れ）'!AK16</f>
        <v>70</v>
      </c>
      <c r="I27" s="271" t="s">
        <v>5</v>
      </c>
      <c r="J27" s="1873"/>
      <c r="K27" s="1871"/>
      <c r="L27" s="1871"/>
      <c r="M27" s="1871"/>
      <c r="N27" s="1871"/>
      <c r="O27" s="1871"/>
      <c r="P27" s="1871"/>
      <c r="Q27" s="1871"/>
      <c r="R27" s="1871"/>
      <c r="S27" s="1872"/>
      <c r="T27" s="1873"/>
      <c r="U27" s="1871"/>
      <c r="V27" s="1871"/>
      <c r="W27" s="1871"/>
      <c r="X27" s="1871"/>
      <c r="Y27" s="1871"/>
      <c r="Z27" s="1871"/>
      <c r="AA27" s="1871"/>
      <c r="AB27" s="1871"/>
      <c r="AC27" s="1872"/>
    </row>
    <row r="28" spans="1:29" ht="13.5" customHeight="1" x14ac:dyDescent="0.15">
      <c r="A28" s="1946"/>
      <c r="B28" s="1921" t="s">
        <v>71</v>
      </c>
      <c r="C28" s="1922"/>
      <c r="D28" s="1923"/>
      <c r="E28" s="1924"/>
      <c r="F28" s="1467">
        <f>'入力シート（がけ崩れ）'!AL16</f>
        <v>30</v>
      </c>
      <c r="G28" s="1734"/>
      <c r="H28" s="1734"/>
      <c r="I28" s="271" t="s">
        <v>70</v>
      </c>
      <c r="J28" s="1873"/>
      <c r="K28" s="1871"/>
      <c r="L28" s="1871"/>
      <c r="M28" s="1871"/>
      <c r="N28" s="1871"/>
      <c r="O28" s="1871"/>
      <c r="P28" s="1871"/>
      <c r="Q28" s="1871"/>
      <c r="R28" s="1871"/>
      <c r="S28" s="1872"/>
      <c r="T28" s="1873"/>
      <c r="U28" s="1871"/>
      <c r="V28" s="1871"/>
      <c r="W28" s="1871"/>
      <c r="X28" s="1871"/>
      <c r="Y28" s="1871"/>
      <c r="Z28" s="1871"/>
      <c r="AA28" s="1871"/>
      <c r="AB28" s="1871"/>
      <c r="AC28" s="1872"/>
    </row>
    <row r="29" spans="1:29" ht="13.5" customHeight="1" x14ac:dyDescent="0.15">
      <c r="A29" s="1946"/>
      <c r="B29" s="1886" t="s">
        <v>69</v>
      </c>
      <c r="C29" s="1887"/>
      <c r="D29" s="1887"/>
      <c r="E29" s="1888"/>
      <c r="F29" s="1467">
        <f>'入力シート（がけ崩れ）'!AJ18</f>
        <v>3</v>
      </c>
      <c r="G29" s="1734"/>
      <c r="H29" s="1734"/>
      <c r="I29" s="271" t="s">
        <v>63</v>
      </c>
      <c r="J29" s="1873"/>
      <c r="K29" s="1871"/>
      <c r="L29" s="1871"/>
      <c r="M29" s="1871"/>
      <c r="N29" s="1871"/>
      <c r="O29" s="1871"/>
      <c r="P29" s="1871"/>
      <c r="Q29" s="1871"/>
      <c r="R29" s="1871"/>
      <c r="S29" s="1872"/>
      <c r="T29" s="1873"/>
      <c r="U29" s="1871"/>
      <c r="V29" s="1871"/>
      <c r="W29" s="1871"/>
      <c r="X29" s="1871"/>
      <c r="Y29" s="1871"/>
      <c r="Z29" s="1871"/>
      <c r="AA29" s="1871"/>
      <c r="AB29" s="1871"/>
      <c r="AC29" s="1872"/>
    </row>
    <row r="30" spans="1:29" ht="13.5" customHeight="1" x14ac:dyDescent="0.15">
      <c r="A30" s="1946"/>
      <c r="B30" s="1925" t="s">
        <v>68</v>
      </c>
      <c r="C30" s="1926"/>
      <c r="D30" s="1926"/>
      <c r="E30" s="1927"/>
      <c r="F30" s="1948" t="s">
        <v>66</v>
      </c>
      <c r="G30" s="1949"/>
      <c r="H30" s="637">
        <f>'入力シート（がけ崩れ）'!AJ19</f>
        <v>3</v>
      </c>
      <c r="I30" s="271" t="s">
        <v>63</v>
      </c>
      <c r="J30" s="1873"/>
      <c r="K30" s="1871"/>
      <c r="L30" s="1871"/>
      <c r="M30" s="1871"/>
      <c r="N30" s="1871"/>
      <c r="O30" s="1871"/>
      <c r="P30" s="1871"/>
      <c r="Q30" s="1871"/>
      <c r="R30" s="1871"/>
      <c r="S30" s="1872"/>
      <c r="T30" s="1873"/>
      <c r="U30" s="1871"/>
      <c r="V30" s="1871"/>
      <c r="W30" s="1871"/>
      <c r="X30" s="1871"/>
      <c r="Y30" s="1871"/>
      <c r="Z30" s="1871"/>
      <c r="AA30" s="1871"/>
      <c r="AB30" s="1871"/>
      <c r="AC30" s="1872"/>
    </row>
    <row r="31" spans="1:29" ht="13.5" customHeight="1" x14ac:dyDescent="0.15">
      <c r="A31" s="1946"/>
      <c r="B31" s="1928"/>
      <c r="C31" s="1929"/>
      <c r="D31" s="1929"/>
      <c r="E31" s="1930"/>
      <c r="F31" s="1948" t="s">
        <v>65</v>
      </c>
      <c r="G31" s="1949"/>
      <c r="H31" s="637">
        <f>'入力シート（がけ崩れ）'!AJ20</f>
        <v>3</v>
      </c>
      <c r="I31" s="271" t="s">
        <v>63</v>
      </c>
      <c r="J31" s="1873"/>
      <c r="K31" s="1871"/>
      <c r="L31" s="1871"/>
      <c r="M31" s="1871"/>
      <c r="N31" s="1871"/>
      <c r="O31" s="1871"/>
      <c r="P31" s="1871"/>
      <c r="Q31" s="1871"/>
      <c r="R31" s="1871"/>
      <c r="S31" s="1872"/>
      <c r="T31" s="1873"/>
      <c r="U31" s="1871"/>
      <c r="V31" s="1871"/>
      <c r="W31" s="1871"/>
      <c r="X31" s="1871"/>
      <c r="Y31" s="1871"/>
      <c r="Z31" s="1871"/>
      <c r="AA31" s="1871"/>
      <c r="AB31" s="1871"/>
      <c r="AC31" s="1872"/>
    </row>
    <row r="32" spans="1:29" ht="13.5" customHeight="1" x14ac:dyDescent="0.15">
      <c r="A32" s="1946"/>
      <c r="B32" s="1925" t="s">
        <v>67</v>
      </c>
      <c r="C32" s="1926"/>
      <c r="D32" s="1926"/>
      <c r="E32" s="1927"/>
      <c r="F32" s="1948" t="s">
        <v>66</v>
      </c>
      <c r="G32" s="1949"/>
      <c r="H32" s="637">
        <f>'入力シート（がけ崩れ）'!AJ21</f>
        <v>3</v>
      </c>
      <c r="I32" s="271" t="s">
        <v>63</v>
      </c>
      <c r="J32" s="1873"/>
      <c r="K32" s="1871"/>
      <c r="L32" s="1871"/>
      <c r="M32" s="1871"/>
      <c r="N32" s="1871"/>
      <c r="O32" s="1871"/>
      <c r="P32" s="1871"/>
      <c r="Q32" s="1871"/>
      <c r="R32" s="1871"/>
      <c r="S32" s="1872"/>
      <c r="T32" s="1873"/>
      <c r="U32" s="1871"/>
      <c r="V32" s="1871"/>
      <c r="W32" s="1871"/>
      <c r="X32" s="1871"/>
      <c r="Y32" s="1871"/>
      <c r="Z32" s="1871"/>
      <c r="AA32" s="1871"/>
      <c r="AB32" s="1871"/>
      <c r="AC32" s="1872"/>
    </row>
    <row r="33" spans="1:29" ht="13.5" customHeight="1" x14ac:dyDescent="0.15">
      <c r="A33" s="1946"/>
      <c r="B33" s="1928"/>
      <c r="C33" s="1929"/>
      <c r="D33" s="1929"/>
      <c r="E33" s="1930"/>
      <c r="F33" s="1948" t="s">
        <v>65</v>
      </c>
      <c r="G33" s="1949"/>
      <c r="H33" s="637">
        <f>'入力シート（がけ崩れ）'!AJ22</f>
        <v>3</v>
      </c>
      <c r="I33" s="271" t="s">
        <v>63</v>
      </c>
      <c r="J33" s="1873"/>
      <c r="K33" s="1871"/>
      <c r="L33" s="1871"/>
      <c r="M33" s="1871"/>
      <c r="N33" s="1871"/>
      <c r="O33" s="1871"/>
      <c r="P33" s="1871"/>
      <c r="Q33" s="1871"/>
      <c r="R33" s="1871"/>
      <c r="S33" s="1872"/>
      <c r="T33" s="1873"/>
      <c r="U33" s="1871"/>
      <c r="V33" s="1871"/>
      <c r="W33" s="1871"/>
      <c r="X33" s="1871"/>
      <c r="Y33" s="1871"/>
      <c r="Z33" s="1871"/>
      <c r="AA33" s="1871"/>
      <c r="AB33" s="1871"/>
      <c r="AC33" s="1872"/>
    </row>
    <row r="34" spans="1:29" ht="13.5" customHeight="1" x14ac:dyDescent="0.15">
      <c r="A34" s="1946"/>
      <c r="B34" s="1886" t="s">
        <v>64</v>
      </c>
      <c r="C34" s="1887"/>
      <c r="D34" s="1887"/>
      <c r="E34" s="1888"/>
      <c r="F34" s="1913">
        <f>'入力シート（がけ崩れ）'!AJ23</f>
        <v>3</v>
      </c>
      <c r="G34" s="1914"/>
      <c r="H34" s="1914"/>
      <c r="I34" s="271" t="s">
        <v>63</v>
      </c>
      <c r="J34" s="1873"/>
      <c r="K34" s="1871"/>
      <c r="L34" s="1871"/>
      <c r="M34" s="1871"/>
      <c r="N34" s="1871"/>
      <c r="O34" s="1871"/>
      <c r="P34" s="1871"/>
      <c r="Q34" s="1871"/>
      <c r="R34" s="1871"/>
      <c r="S34" s="1872"/>
      <c r="T34" s="1873"/>
      <c r="U34" s="1871"/>
      <c r="V34" s="1871"/>
      <c r="W34" s="1871"/>
      <c r="X34" s="1871"/>
      <c r="Y34" s="1871"/>
      <c r="Z34" s="1871"/>
      <c r="AA34" s="1871"/>
      <c r="AB34" s="1871"/>
      <c r="AC34" s="1872"/>
    </row>
    <row r="35" spans="1:29" ht="13.5" customHeight="1" x14ac:dyDescent="0.15">
      <c r="A35" s="1946"/>
      <c r="B35" s="1915" t="s">
        <v>36</v>
      </c>
      <c r="C35" s="1916"/>
      <c r="D35" s="1916"/>
      <c r="E35" s="1917"/>
      <c r="F35" s="1504" t="str">
        <f>'入力シート（がけ崩れ）'!AJ24</f>
        <v>落石</v>
      </c>
      <c r="G35" s="1536"/>
      <c r="H35" s="1536"/>
      <c r="I35" s="1537"/>
      <c r="J35" s="1873"/>
      <c r="K35" s="1871"/>
      <c r="L35" s="1871"/>
      <c r="M35" s="1871"/>
      <c r="N35" s="1871"/>
      <c r="O35" s="1871"/>
      <c r="P35" s="1871"/>
      <c r="Q35" s="1871"/>
      <c r="R35" s="1871"/>
      <c r="S35" s="1872"/>
      <c r="T35" s="1873"/>
      <c r="U35" s="1871"/>
      <c r="V35" s="1871"/>
      <c r="W35" s="1871"/>
      <c r="X35" s="1871"/>
      <c r="Y35" s="1871"/>
      <c r="Z35" s="1871"/>
      <c r="AA35" s="1871"/>
      <c r="AB35" s="1871"/>
      <c r="AC35" s="1872"/>
    </row>
    <row r="36" spans="1:29" ht="13.5" customHeight="1" x14ac:dyDescent="0.15">
      <c r="A36" s="1947"/>
      <c r="B36" s="1918"/>
      <c r="C36" s="1919"/>
      <c r="D36" s="1919"/>
      <c r="E36" s="1920"/>
      <c r="F36" s="1653"/>
      <c r="G36" s="1654"/>
      <c r="H36" s="1654"/>
      <c r="I36" s="1655"/>
      <c r="J36" s="1874"/>
      <c r="K36" s="1875"/>
      <c r="L36" s="1875"/>
      <c r="M36" s="1875"/>
      <c r="N36" s="1875"/>
      <c r="O36" s="1875"/>
      <c r="P36" s="1875"/>
      <c r="Q36" s="1875"/>
      <c r="R36" s="1875"/>
      <c r="S36" s="1876"/>
      <c r="T36" s="1874"/>
      <c r="U36" s="1875"/>
      <c r="V36" s="1875"/>
      <c r="W36" s="1875"/>
      <c r="X36" s="1875"/>
      <c r="Y36" s="1875"/>
      <c r="Z36" s="1875"/>
      <c r="AA36" s="1875"/>
      <c r="AB36" s="1875"/>
      <c r="AC36" s="1876"/>
    </row>
    <row r="37" spans="1:29" s="595" customFormat="1" ht="14.1" customHeight="1" x14ac:dyDescent="0.15">
      <c r="A37" s="1850" t="s">
        <v>62</v>
      </c>
      <c r="B37" s="1851"/>
      <c r="C37" s="1851"/>
      <c r="D37" s="1851"/>
      <c r="E37" s="1852"/>
      <c r="F37" s="1911" t="s">
        <v>646</v>
      </c>
      <c r="G37" s="1912"/>
      <c r="H37" s="272" t="s">
        <v>647</v>
      </c>
      <c r="I37" s="638" t="str">
        <f>'入力シート（がけ崩れ）'!AM16</f>
        <v>有</v>
      </c>
      <c r="J37" s="273" t="s">
        <v>648</v>
      </c>
      <c r="K37" s="1912" t="s">
        <v>650</v>
      </c>
      <c r="L37" s="1912"/>
      <c r="M37" s="1912"/>
      <c r="N37" s="1912"/>
      <c r="O37" s="1662" t="str">
        <f>'入力シート（がけ崩れ）'!AN16</f>
        <v>落石防護柵、防護網</v>
      </c>
      <c r="P37" s="1663"/>
      <c r="Q37" s="273" t="s">
        <v>648</v>
      </c>
      <c r="R37" s="1912" t="s">
        <v>649</v>
      </c>
      <c r="S37" s="1912"/>
      <c r="T37" s="1912"/>
      <c r="U37" s="272" t="s">
        <v>647</v>
      </c>
      <c r="V37" s="638" t="str">
        <f>'入力シート（がけ崩れ）'!AO16</f>
        <v>有</v>
      </c>
      <c r="W37" s="273" t="s">
        <v>648</v>
      </c>
      <c r="X37" s="1912" t="s">
        <v>650</v>
      </c>
      <c r="Y37" s="1912"/>
      <c r="Z37" s="1912"/>
      <c r="AA37" s="1662" t="str">
        <f>'入力シート（がけ崩れ）'!AP16</f>
        <v>損壊</v>
      </c>
      <c r="AB37" s="1663"/>
      <c r="AC37" s="274" t="s">
        <v>648</v>
      </c>
    </row>
    <row r="38" spans="1:29" s="595" customFormat="1" ht="14.1" customHeight="1" x14ac:dyDescent="0.15">
      <c r="A38" s="1837" t="s">
        <v>61</v>
      </c>
      <c r="B38" s="1838"/>
      <c r="C38" s="1838"/>
      <c r="D38" s="1954" t="s">
        <v>60</v>
      </c>
      <c r="E38" s="1954"/>
      <c r="F38" s="1938" t="str">
        <f>'入力シート（がけ崩れ）'!AQ16</f>
        <v>Ⅱ</v>
      </c>
      <c r="G38" s="1939"/>
      <c r="H38" s="1939"/>
      <c r="I38" s="1939"/>
      <c r="J38" s="1939"/>
      <c r="K38" s="1939"/>
      <c r="L38" s="1940" t="s">
        <v>716</v>
      </c>
      <c r="M38" s="1940"/>
      <c r="N38" s="1940"/>
      <c r="O38" s="1940"/>
      <c r="P38" s="1940"/>
      <c r="Q38" s="1940"/>
      <c r="R38" s="1940"/>
      <c r="S38" s="1940"/>
      <c r="T38" s="1940"/>
      <c r="U38" s="1940"/>
      <c r="V38" s="1940"/>
      <c r="W38" s="1940"/>
      <c r="X38" s="1940"/>
      <c r="Y38" s="1940"/>
      <c r="Z38" s="1940"/>
      <c r="AA38" s="1940"/>
      <c r="AB38" s="1940"/>
      <c r="AC38" s="1941"/>
    </row>
    <row r="39" spans="1:29" s="200" customFormat="1" ht="13.5" customHeight="1" x14ac:dyDescent="0.15">
      <c r="A39" s="1951" t="s">
        <v>59</v>
      </c>
      <c r="B39" s="1597" t="s">
        <v>58</v>
      </c>
      <c r="C39" s="1541"/>
      <c r="D39" s="1162" t="s">
        <v>57</v>
      </c>
      <c r="E39" s="1840"/>
      <c r="F39" s="1942">
        <f>'入力シート（がけ崩れ）'!AR16</f>
        <v>1</v>
      </c>
      <c r="G39" s="1463"/>
      <c r="H39" s="1463"/>
      <c r="I39" s="1463"/>
      <c r="J39" s="1463"/>
      <c r="K39" s="1463"/>
      <c r="L39" s="1463"/>
      <c r="M39" s="1463"/>
      <c r="N39" s="596" t="s">
        <v>426</v>
      </c>
      <c r="O39" s="1104" t="s">
        <v>133</v>
      </c>
      <c r="P39" s="1702"/>
      <c r="Q39" s="1542">
        <f>'入力シート（がけ崩れ）'!AR20</f>
        <v>57</v>
      </c>
      <c r="R39" s="1543"/>
      <c r="S39" s="1543"/>
      <c r="T39" s="553" t="s">
        <v>50</v>
      </c>
      <c r="U39" s="1104" t="s">
        <v>132</v>
      </c>
      <c r="V39" s="1105"/>
      <c r="W39" s="1597" t="s">
        <v>55</v>
      </c>
      <c r="X39" s="1579"/>
      <c r="Y39" s="1579"/>
      <c r="Z39" s="1579"/>
      <c r="AA39" s="1579"/>
      <c r="AB39" s="1579"/>
      <c r="AC39" s="1580"/>
    </row>
    <row r="40" spans="1:29" s="200" customFormat="1" ht="13.5" customHeight="1" x14ac:dyDescent="0.15">
      <c r="A40" s="1952"/>
      <c r="B40" s="1714"/>
      <c r="C40" s="1513"/>
      <c r="D40" s="1150" t="s">
        <v>54</v>
      </c>
      <c r="E40" s="1839"/>
      <c r="F40" s="1452">
        <f>'入力シート（がけ崩れ）'!AS16</f>
        <v>1</v>
      </c>
      <c r="G40" s="1506"/>
      <c r="H40" s="1506"/>
      <c r="I40" s="1506"/>
      <c r="J40" s="1506"/>
      <c r="K40" s="1506"/>
      <c r="L40" s="1506"/>
      <c r="M40" s="1506"/>
      <c r="N40" s="277" t="s">
        <v>426</v>
      </c>
      <c r="O40" s="1703"/>
      <c r="P40" s="1704"/>
      <c r="Q40" s="1452">
        <f>'入力シート（がけ崩れ）'!AS20</f>
        <v>32</v>
      </c>
      <c r="R40" s="1453"/>
      <c r="S40" s="1453"/>
      <c r="T40" s="277" t="s">
        <v>50</v>
      </c>
      <c r="U40" s="1681"/>
      <c r="V40" s="1716"/>
      <c r="W40" s="1880">
        <f>'入力シート（がけ崩れ）'!AY22</f>
        <v>30</v>
      </c>
      <c r="X40" s="1881"/>
      <c r="Y40" s="1881"/>
      <c r="Z40" s="1881"/>
      <c r="AA40" s="1881"/>
      <c r="AB40" s="1881"/>
      <c r="AC40" s="1882"/>
    </row>
    <row r="41" spans="1:29" s="200" customFormat="1" ht="13.5" customHeight="1" x14ac:dyDescent="0.15">
      <c r="A41" s="1952"/>
      <c r="B41" s="1932"/>
      <c r="C41" s="1518"/>
      <c r="D41" s="1167" t="s">
        <v>52</v>
      </c>
      <c r="E41" s="1847"/>
      <c r="F41" s="1970">
        <f>'入力シート（がけ崩れ）'!AT16</f>
        <v>1</v>
      </c>
      <c r="G41" s="1299"/>
      <c r="H41" s="1299"/>
      <c r="I41" s="1299"/>
      <c r="J41" s="1299"/>
      <c r="K41" s="1299"/>
      <c r="L41" s="1299"/>
      <c r="M41" s="1299"/>
      <c r="N41" s="563" t="s">
        <v>426</v>
      </c>
      <c r="O41" s="1705"/>
      <c r="P41" s="1706"/>
      <c r="Q41" s="1717">
        <f>'入力シート（がけ崩れ）'!AT20</f>
        <v>42</v>
      </c>
      <c r="R41" s="1718"/>
      <c r="S41" s="1718"/>
      <c r="T41" s="557" t="s">
        <v>50</v>
      </c>
      <c r="U41" s="1684"/>
      <c r="V41" s="1108"/>
      <c r="W41" s="1883"/>
      <c r="X41" s="1884"/>
      <c r="Y41" s="1884"/>
      <c r="Z41" s="1884"/>
      <c r="AA41" s="1884"/>
      <c r="AB41" s="1884"/>
      <c r="AC41" s="1885"/>
    </row>
    <row r="42" spans="1:29" s="200" customFormat="1" ht="13.5" customHeight="1" x14ac:dyDescent="0.15">
      <c r="A42" s="1952"/>
      <c r="B42" s="1533" t="s">
        <v>49</v>
      </c>
      <c r="C42" s="1533" t="s">
        <v>48</v>
      </c>
      <c r="D42" s="1162" t="s">
        <v>47</v>
      </c>
      <c r="E42" s="1840"/>
      <c r="F42" s="1877">
        <f>'入力シート（がけ崩れ）'!AU16</f>
        <v>10</v>
      </c>
      <c r="G42" s="1878"/>
      <c r="H42" s="1878"/>
      <c r="I42" s="1878"/>
      <c r="J42" s="1879"/>
      <c r="K42" s="775" t="s">
        <v>44</v>
      </c>
      <c r="L42" s="1033">
        <f>IF('入力シート（がけ崩れ）'!AU26&gt;0.1,'入力シート（がけ崩れ）'!AU26,"≪ ≫")</f>
        <v>1</v>
      </c>
      <c r="M42" s="1034"/>
      <c r="N42" s="1035">
        <f>IF('入力シート（がけ崩れ）'!AU28&gt;0.1,'入力シート（がけ崩れ）'!AU28,"＜ ＞")</f>
        <v>4</v>
      </c>
      <c r="O42" s="1035"/>
      <c r="P42" s="777" t="s">
        <v>990</v>
      </c>
      <c r="Q42" s="775" t="s">
        <v>43</v>
      </c>
      <c r="R42" s="1033">
        <f>IF('入力シート（がけ崩れ）'!AU31&gt;0.1,'入力シート（がけ崩れ）'!AU31,"≪ ≫")</f>
        <v>7</v>
      </c>
      <c r="S42" s="1034"/>
      <c r="T42" s="1035">
        <f>IF('入力シート（がけ崩れ）'!AU33&gt;0.1,'入力シート（がけ崩れ）'!AU33,"＜ ＞")</f>
        <v>10</v>
      </c>
      <c r="U42" s="1035"/>
      <c r="V42" s="777" t="s">
        <v>990</v>
      </c>
      <c r="W42" s="1638" t="s">
        <v>718</v>
      </c>
      <c r="X42" s="1639"/>
      <c r="Y42" s="1639"/>
      <c r="Z42" s="1639"/>
      <c r="AA42" s="1639"/>
      <c r="AB42" s="1639"/>
      <c r="AC42" s="1640"/>
    </row>
    <row r="43" spans="1:29" s="200" customFormat="1" ht="13.5" customHeight="1" x14ac:dyDescent="0.15">
      <c r="A43" s="1952"/>
      <c r="B43" s="1861"/>
      <c r="C43" s="1861"/>
      <c r="D43" s="1150" t="s">
        <v>46</v>
      </c>
      <c r="E43" s="1839"/>
      <c r="F43" s="1960">
        <f>'入力シート（がけ崩れ）'!AV16</f>
        <v>10</v>
      </c>
      <c r="G43" s="1961"/>
      <c r="H43" s="1961"/>
      <c r="I43" s="1961"/>
      <c r="J43" s="1962"/>
      <c r="K43" s="246" t="s">
        <v>44</v>
      </c>
      <c r="L43" s="1008">
        <f>IF('入力シート（がけ崩れ）'!AV26&gt;0.1,'入力シート（がけ崩れ）'!AV26,"≪ ≫")</f>
        <v>2</v>
      </c>
      <c r="M43" s="1009"/>
      <c r="N43" s="1010">
        <f>IF('入力シート（がけ崩れ）'!AV28&gt;0.1,'入力シート（がけ崩れ）'!AV28,"＜ ＞")</f>
        <v>5</v>
      </c>
      <c r="O43" s="1010"/>
      <c r="P43" s="239" t="s">
        <v>767</v>
      </c>
      <c r="Q43" s="246" t="s">
        <v>43</v>
      </c>
      <c r="R43" s="1008">
        <f>IF('入力シート（がけ崩れ）'!AV31&gt;0.1,'入力シート（がけ崩れ）'!AV31,"≪ ≫")</f>
        <v>8</v>
      </c>
      <c r="S43" s="1009"/>
      <c r="T43" s="1010">
        <f>IF('入力シート（がけ崩れ）'!AV33&gt;0.1,'入力シート（がけ崩れ）'!AV33,"＜ ＞")</f>
        <v>11</v>
      </c>
      <c r="U43" s="1010"/>
      <c r="V43" s="239" t="s">
        <v>767</v>
      </c>
      <c r="W43" s="1641"/>
      <c r="X43" s="1642"/>
      <c r="Y43" s="1642"/>
      <c r="Z43" s="1642"/>
      <c r="AA43" s="1642"/>
      <c r="AB43" s="1642"/>
      <c r="AC43" s="1643"/>
    </row>
    <row r="44" spans="1:29" s="200" customFormat="1" ht="13.5" customHeight="1" x14ac:dyDescent="0.15">
      <c r="A44" s="1952"/>
      <c r="B44" s="1861"/>
      <c r="C44" s="1862"/>
      <c r="D44" s="1167" t="s">
        <v>45</v>
      </c>
      <c r="E44" s="1847"/>
      <c r="F44" s="1844">
        <f>'入力シート（がけ崩れ）'!AW16</f>
        <v>10</v>
      </c>
      <c r="G44" s="1845"/>
      <c r="H44" s="1845"/>
      <c r="I44" s="1845"/>
      <c r="J44" s="1846"/>
      <c r="K44" s="776" t="s">
        <v>44</v>
      </c>
      <c r="L44" s="1644">
        <f>IF('入力シート（がけ崩れ）'!AW26&gt;0.1,'入力シート（がけ崩れ）'!AW26,"≪ ≫")</f>
        <v>3</v>
      </c>
      <c r="M44" s="1645"/>
      <c r="N44" s="1646">
        <f>IF('入力シート（がけ崩れ）'!AW28&gt;0.1,'入力シート（がけ崩れ）'!AW28,"＜ ＞")</f>
        <v>6</v>
      </c>
      <c r="O44" s="1646"/>
      <c r="P44" s="770" t="s">
        <v>767</v>
      </c>
      <c r="Q44" s="780" t="s">
        <v>43</v>
      </c>
      <c r="R44" s="1644">
        <f>IF('入力シート（がけ崩れ）'!AW31&gt;0.1,'入力シート（がけ崩れ）'!AW31,"≪ ≫")</f>
        <v>9</v>
      </c>
      <c r="S44" s="1645"/>
      <c r="T44" s="1646">
        <f>IF('入力シート（がけ崩れ）'!AW33&gt;0.1,'入力シート（がけ崩れ）'!AW33,"＜ ＞")</f>
        <v>12</v>
      </c>
      <c r="U44" s="1646"/>
      <c r="V44" s="770" t="s">
        <v>767</v>
      </c>
      <c r="W44" s="1464" t="str">
        <f>'入力シート（がけ崩れ）'!AY23</f>
        <v>老人ホーム</v>
      </c>
      <c r="X44" s="1651"/>
      <c r="Y44" s="1651"/>
      <c r="Z44" s="1651"/>
      <c r="AA44" s="1651"/>
      <c r="AB44" s="1651"/>
      <c r="AC44" s="1652"/>
    </row>
    <row r="45" spans="1:29" s="200" customFormat="1" ht="13.5" customHeight="1" x14ac:dyDescent="0.15">
      <c r="A45" s="1952"/>
      <c r="B45" s="1861"/>
      <c r="C45" s="1495" t="s">
        <v>42</v>
      </c>
      <c r="D45" s="1496"/>
      <c r="E45" s="1497"/>
      <c r="F45" s="1467">
        <f>'入力シート（がけ崩れ）'!AX16</f>
        <v>1</v>
      </c>
      <c r="G45" s="1734"/>
      <c r="H45" s="558" t="s">
        <v>40</v>
      </c>
      <c r="I45" s="1445" t="s">
        <v>41</v>
      </c>
      <c r="J45" s="1648"/>
      <c r="K45" s="1584"/>
      <c r="L45" s="1585"/>
      <c r="M45" s="1314">
        <f>'入力シート（がけ崩れ）'!AY20</f>
        <v>1</v>
      </c>
      <c r="N45" s="1315"/>
      <c r="O45" s="541" t="s">
        <v>40</v>
      </c>
      <c r="P45" s="541" t="s">
        <v>121</v>
      </c>
      <c r="Q45" s="1304" t="str">
        <f>'入力シート（がけ崩れ）'!AZ20</f>
        <v>練積</v>
      </c>
      <c r="R45" s="1304"/>
      <c r="S45" s="542" t="s">
        <v>15</v>
      </c>
      <c r="T45" s="545"/>
      <c r="U45" s="545"/>
      <c r="V45" s="545"/>
      <c r="W45" s="1653"/>
      <c r="X45" s="1654"/>
      <c r="Y45" s="1654"/>
      <c r="Z45" s="1654"/>
      <c r="AA45" s="1654"/>
      <c r="AB45" s="1654"/>
      <c r="AC45" s="1655"/>
    </row>
    <row r="46" spans="1:29" s="200" customFormat="1" ht="12" customHeight="1" x14ac:dyDescent="0.15">
      <c r="A46" s="1952"/>
      <c r="B46" s="1861"/>
      <c r="C46" s="1206" t="s">
        <v>39</v>
      </c>
      <c r="D46" s="1207"/>
      <c r="E46" s="1866"/>
      <c r="F46" s="1597" t="s">
        <v>38</v>
      </c>
      <c r="G46" s="1540"/>
      <c r="H46" s="1540"/>
      <c r="I46" s="1540"/>
      <c r="J46" s="1540"/>
      <c r="K46" s="1540"/>
      <c r="L46" s="1540"/>
      <c r="M46" s="1540"/>
      <c r="N46" s="1540"/>
      <c r="O46" s="1540"/>
      <c r="P46" s="1540"/>
      <c r="Q46" s="1540"/>
      <c r="R46" s="1540"/>
      <c r="S46" s="1540"/>
      <c r="T46" s="1540"/>
      <c r="U46" s="1540"/>
      <c r="V46" s="1540"/>
      <c r="W46" s="1540"/>
      <c r="X46" s="1540"/>
      <c r="Y46" s="1540"/>
      <c r="Z46" s="1540"/>
      <c r="AA46" s="1540"/>
      <c r="AB46" s="1540"/>
      <c r="AC46" s="1541"/>
    </row>
    <row r="47" spans="1:29" s="200" customFormat="1" ht="16.5" customHeight="1" x14ac:dyDescent="0.15">
      <c r="A47" s="1952"/>
      <c r="B47" s="1861"/>
      <c r="C47" s="1244" t="s">
        <v>37</v>
      </c>
      <c r="D47" s="1245"/>
      <c r="E47" s="1246"/>
      <c r="F47" s="1863">
        <f>'入力シート（がけ崩れ）'!AY16</f>
        <v>0</v>
      </c>
      <c r="G47" s="1864"/>
      <c r="H47" s="1864"/>
      <c r="I47" s="1864"/>
      <c r="J47" s="1864"/>
      <c r="K47" s="1864"/>
      <c r="L47" s="1864"/>
      <c r="M47" s="1864"/>
      <c r="N47" s="1864"/>
      <c r="O47" s="1864"/>
      <c r="P47" s="1864"/>
      <c r="Q47" s="1864"/>
      <c r="R47" s="1864"/>
      <c r="S47" s="1864"/>
      <c r="T47" s="1864"/>
      <c r="U47" s="1864"/>
      <c r="V47" s="1864"/>
      <c r="W47" s="1864"/>
      <c r="X47" s="1864"/>
      <c r="Y47" s="1864"/>
      <c r="Z47" s="1864"/>
      <c r="AA47" s="1864"/>
      <c r="AB47" s="1864"/>
      <c r="AC47" s="1865"/>
    </row>
    <row r="48" spans="1:29" s="200" customFormat="1" ht="16.5" customHeight="1" x14ac:dyDescent="0.15">
      <c r="A48" s="1952"/>
      <c r="B48" s="1862"/>
      <c r="C48" s="1247"/>
      <c r="D48" s="1248"/>
      <c r="E48" s="1249"/>
      <c r="F48" s="1544"/>
      <c r="G48" s="1545"/>
      <c r="H48" s="1545"/>
      <c r="I48" s="1545"/>
      <c r="J48" s="1545"/>
      <c r="K48" s="1545"/>
      <c r="L48" s="1545"/>
      <c r="M48" s="1545"/>
      <c r="N48" s="1545"/>
      <c r="O48" s="1545"/>
      <c r="P48" s="1545"/>
      <c r="Q48" s="1545"/>
      <c r="R48" s="1545"/>
      <c r="S48" s="1545"/>
      <c r="T48" s="1545"/>
      <c r="U48" s="1545"/>
      <c r="V48" s="1545"/>
      <c r="W48" s="1545"/>
      <c r="X48" s="1545"/>
      <c r="Y48" s="1545"/>
      <c r="Z48" s="1545"/>
      <c r="AA48" s="1545"/>
      <c r="AB48" s="1545"/>
      <c r="AC48" s="1546"/>
    </row>
    <row r="49" spans="1:31" s="200" customFormat="1" ht="13.5" customHeight="1" x14ac:dyDescent="0.15">
      <c r="A49" s="1952"/>
      <c r="B49" s="1450" t="s">
        <v>36</v>
      </c>
      <c r="C49" s="1105"/>
      <c r="D49" s="1105"/>
      <c r="E49" s="1106"/>
      <c r="F49" s="1841">
        <f>'入力シート（がけ崩れ）'!AZ16</f>
        <v>0</v>
      </c>
      <c r="G49" s="1842"/>
      <c r="H49" s="1842"/>
      <c r="I49" s="1842"/>
      <c r="J49" s="1842"/>
      <c r="K49" s="1842"/>
      <c r="L49" s="1842"/>
      <c r="M49" s="1842"/>
      <c r="N49" s="1842"/>
      <c r="O49" s="1842"/>
      <c r="P49" s="1842"/>
      <c r="Q49" s="1842"/>
      <c r="R49" s="1842"/>
      <c r="S49" s="1842"/>
      <c r="T49" s="1842"/>
      <c r="U49" s="1842"/>
      <c r="V49" s="1842"/>
      <c r="W49" s="1842"/>
      <c r="X49" s="1842"/>
      <c r="Y49" s="1842"/>
      <c r="Z49" s="1842"/>
      <c r="AA49" s="1842"/>
      <c r="AB49" s="1842"/>
      <c r="AC49" s="1843"/>
    </row>
    <row r="50" spans="1:31" s="200" customFormat="1" ht="13.5" customHeight="1" x14ac:dyDescent="0.15">
      <c r="A50" s="1953"/>
      <c r="B50" s="1107"/>
      <c r="C50" s="1108"/>
      <c r="D50" s="1108"/>
      <c r="E50" s="1109"/>
      <c r="F50" s="1544"/>
      <c r="G50" s="1545"/>
      <c r="H50" s="1545"/>
      <c r="I50" s="1545"/>
      <c r="J50" s="1545"/>
      <c r="K50" s="1545"/>
      <c r="L50" s="1545"/>
      <c r="M50" s="1545"/>
      <c r="N50" s="1545"/>
      <c r="O50" s="1545"/>
      <c r="P50" s="1545"/>
      <c r="Q50" s="1545"/>
      <c r="R50" s="1545"/>
      <c r="S50" s="1545"/>
      <c r="T50" s="1545"/>
      <c r="U50" s="1545"/>
      <c r="V50" s="1545"/>
      <c r="W50" s="1545"/>
      <c r="X50" s="1545"/>
      <c r="Y50" s="1545"/>
      <c r="Z50" s="1545"/>
      <c r="AA50" s="1545"/>
      <c r="AB50" s="1545"/>
      <c r="AC50" s="1546"/>
    </row>
    <row r="51" spans="1:31" s="200" customFormat="1" ht="12.75" customHeight="1" x14ac:dyDescent="0.15">
      <c r="A51" s="1597" t="s">
        <v>35</v>
      </c>
      <c r="B51" s="1540"/>
      <c r="C51" s="1540"/>
      <c r="D51" s="1540"/>
      <c r="E51" s="1540"/>
      <c r="F51" s="1540"/>
      <c r="G51" s="1540"/>
      <c r="H51" s="1540"/>
      <c r="I51" s="1540"/>
      <c r="J51" s="1540"/>
      <c r="K51" s="1540"/>
      <c r="L51" s="1540"/>
      <c r="M51" s="1540"/>
      <c r="N51" s="1540"/>
      <c r="O51" s="1540"/>
      <c r="P51" s="1540"/>
      <c r="Q51" s="1540"/>
      <c r="R51" s="1540"/>
      <c r="S51" s="1540"/>
      <c r="T51" s="1540"/>
      <c r="U51" s="1540"/>
      <c r="V51" s="1540"/>
      <c r="W51" s="1540"/>
      <c r="X51" s="1540"/>
      <c r="Y51" s="1540"/>
      <c r="Z51" s="1540"/>
      <c r="AA51" s="1540"/>
      <c r="AB51" s="1540"/>
      <c r="AC51" s="1541"/>
    </row>
    <row r="52" spans="1:31" s="200" customFormat="1" ht="13.5" customHeight="1" x14ac:dyDescent="0.15">
      <c r="A52" s="612"/>
      <c r="B52" s="548"/>
      <c r="C52" s="548"/>
      <c r="D52" s="548"/>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51"/>
    </row>
    <row r="53" spans="1:31" s="200" customFormat="1" ht="13.5" customHeight="1" x14ac:dyDescent="0.15">
      <c r="A53" s="1687" t="str">
        <f>'入力シート（がけ崩れ）'!BB18</f>
        <v>大塚集落</v>
      </c>
      <c r="B53" s="1668"/>
      <c r="C53" s="557" t="s">
        <v>478</v>
      </c>
      <c r="D53" s="1748">
        <f>'入力シート（がけ崩れ）'!BB19</f>
        <v>3</v>
      </c>
      <c r="E53" s="1748"/>
      <c r="F53" s="1667">
        <f>'入力シート（がけ崩れ）'!BB20</f>
        <v>3</v>
      </c>
      <c r="G53" s="1667"/>
      <c r="H53" s="557" t="s">
        <v>479</v>
      </c>
      <c r="I53" s="1668" t="str">
        <f>'入力シート（がけ崩れ）'!BB21</f>
        <v>部長室</v>
      </c>
      <c r="J53" s="1668"/>
      <c r="K53" s="1668"/>
      <c r="L53" s="557" t="s">
        <v>480</v>
      </c>
      <c r="M53" s="1669" t="str">
        <f>'入力シート（がけ崩れ）'!BB22</f>
        <v>避難(発令に基づく)</v>
      </c>
      <c r="N53" s="1669"/>
      <c r="O53" s="1669"/>
      <c r="P53" s="1669"/>
      <c r="Q53" s="1669"/>
      <c r="R53" s="557"/>
      <c r="S53" s="557" t="s">
        <v>721</v>
      </c>
      <c r="T53" s="540" t="s">
        <v>471</v>
      </c>
      <c r="U53" s="1956" t="str">
        <f>'入力シート（がけ崩れ）'!BB23</f>
        <v>1/1_15:30</v>
      </c>
      <c r="V53" s="1957"/>
      <c r="W53" s="1957"/>
      <c r="X53" s="613" t="s">
        <v>488</v>
      </c>
      <c r="Y53" s="613" t="s">
        <v>472</v>
      </c>
      <c r="Z53" s="1957" t="str">
        <f>'入力シート（がけ崩れ）'!BB24</f>
        <v>1/3_12:00</v>
      </c>
      <c r="AA53" s="1957"/>
      <c r="AB53" s="1957"/>
      <c r="AC53" s="558" t="s">
        <v>722</v>
      </c>
    </row>
    <row r="54" spans="1:31" s="200" customFormat="1" ht="12" customHeight="1" x14ac:dyDescent="0.15">
      <c r="A54" s="1597" t="s">
        <v>225</v>
      </c>
      <c r="B54" s="1579"/>
      <c r="C54" s="1579"/>
      <c r="D54" s="1579"/>
      <c r="E54" s="1579"/>
      <c r="F54" s="1579"/>
      <c r="G54" s="1579"/>
      <c r="H54" s="1579"/>
      <c r="I54" s="1579"/>
      <c r="J54" s="1579"/>
      <c r="K54" s="1579"/>
      <c r="L54" s="1579"/>
      <c r="M54" s="1579"/>
      <c r="N54" s="1579"/>
      <c r="O54" s="1579"/>
      <c r="P54" s="1579"/>
      <c r="Q54" s="1579"/>
      <c r="R54" s="1579"/>
      <c r="S54" s="1579"/>
      <c r="T54" s="1579"/>
      <c r="U54" s="1579"/>
      <c r="V54" s="1579"/>
      <c r="W54" s="1579"/>
      <c r="X54" s="1579"/>
      <c r="Y54" s="1579"/>
      <c r="Z54" s="1579"/>
      <c r="AA54" s="1579"/>
      <c r="AB54" s="1579"/>
      <c r="AC54" s="1580"/>
    </row>
    <row r="55" spans="1:31" s="593" customFormat="1" ht="15" customHeight="1" x14ac:dyDescent="0.15">
      <c r="A55" s="1664" t="s">
        <v>34</v>
      </c>
      <c r="B55" s="1691" t="str">
        <f>'入力シート（がけ崩れ）'!BF16</f>
        <v>今後、港湾管理者が対策工事を検討する</v>
      </c>
      <c r="C55" s="1691"/>
      <c r="D55" s="1691"/>
      <c r="E55" s="1691"/>
      <c r="F55" s="1691"/>
      <c r="G55" s="1691"/>
      <c r="H55" s="1691"/>
      <c r="I55" s="1691"/>
      <c r="J55" s="1691"/>
      <c r="K55" s="1691"/>
      <c r="L55" s="1691"/>
      <c r="M55" s="1691"/>
      <c r="N55" s="1691"/>
      <c r="O55" s="1691"/>
      <c r="P55" s="1691"/>
      <c r="Q55" s="1691"/>
      <c r="R55" s="1691"/>
      <c r="S55" s="1691"/>
      <c r="T55" s="1691"/>
      <c r="U55" s="1691"/>
      <c r="V55" s="1691"/>
      <c r="W55" s="1691"/>
      <c r="X55" s="1691"/>
      <c r="Y55" s="1691"/>
      <c r="Z55" s="1691"/>
      <c r="AA55" s="1691"/>
      <c r="AB55" s="1691"/>
      <c r="AC55" s="1692"/>
    </row>
    <row r="56" spans="1:31" s="593" customFormat="1" ht="15" customHeight="1" x14ac:dyDescent="0.15">
      <c r="A56" s="1665"/>
      <c r="B56" s="1693"/>
      <c r="C56" s="1693"/>
      <c r="D56" s="1693"/>
      <c r="E56" s="1693"/>
      <c r="F56" s="1693"/>
      <c r="G56" s="1693"/>
      <c r="H56" s="1693"/>
      <c r="I56" s="1693"/>
      <c r="J56" s="1693"/>
      <c r="K56" s="1693"/>
      <c r="L56" s="1693"/>
      <c r="M56" s="1693"/>
      <c r="N56" s="1693"/>
      <c r="O56" s="1693"/>
      <c r="P56" s="1693"/>
      <c r="Q56" s="1693"/>
      <c r="R56" s="1693"/>
      <c r="S56" s="1693"/>
      <c r="T56" s="1693"/>
      <c r="U56" s="1693"/>
      <c r="V56" s="1693"/>
      <c r="W56" s="1693"/>
      <c r="X56" s="1693"/>
      <c r="Y56" s="1693"/>
      <c r="Z56" s="1693"/>
      <c r="AA56" s="1693"/>
      <c r="AB56" s="1693"/>
      <c r="AC56" s="1694"/>
    </row>
    <row r="57" spans="1:31" s="200" customFormat="1" ht="15" customHeight="1" x14ac:dyDescent="0.15">
      <c r="A57" s="1604" t="s">
        <v>33</v>
      </c>
      <c r="B57" s="564" t="str">
        <f>'入力シート（がけ崩れ）'!BF19</f>
        <v>特になし</v>
      </c>
      <c r="C57" s="614"/>
      <c r="D57" s="614"/>
      <c r="E57" s="614"/>
      <c r="F57" s="614"/>
      <c r="G57" s="614"/>
      <c r="H57" s="614"/>
      <c r="I57" s="614"/>
      <c r="J57" s="614"/>
      <c r="K57" s="614"/>
      <c r="L57" s="614"/>
      <c r="M57" s="614"/>
      <c r="N57" s="614"/>
      <c r="O57" s="614"/>
      <c r="P57" s="614"/>
      <c r="Q57" s="614"/>
      <c r="R57" s="614"/>
      <c r="S57" s="614"/>
      <c r="T57" s="614"/>
      <c r="U57" s="614"/>
      <c r="V57" s="614"/>
      <c r="W57" s="614"/>
      <c r="X57" s="614"/>
      <c r="Y57" s="614"/>
      <c r="Z57" s="614"/>
      <c r="AA57" s="614"/>
      <c r="AB57" s="614"/>
      <c r="AC57" s="615"/>
    </row>
    <row r="58" spans="1:31" s="200" customFormat="1" ht="13.5" customHeight="1" x14ac:dyDescent="0.15">
      <c r="A58" s="1605"/>
      <c r="B58" s="556"/>
      <c r="C58" s="565"/>
      <c r="D58" s="565"/>
      <c r="E58" s="565"/>
      <c r="F58" s="565"/>
      <c r="G58" s="565"/>
      <c r="H58" s="565"/>
      <c r="I58" s="565"/>
      <c r="J58" s="565"/>
      <c r="K58" s="565"/>
      <c r="L58" s="565"/>
      <c r="M58" s="565"/>
      <c r="N58" s="565"/>
      <c r="O58" s="565"/>
      <c r="P58" s="565"/>
      <c r="Q58" s="278" t="s">
        <v>723</v>
      </c>
      <c r="R58" s="552"/>
      <c r="S58" s="552"/>
      <c r="T58" s="552"/>
      <c r="U58" s="552"/>
      <c r="V58" s="552"/>
      <c r="W58" s="552"/>
      <c r="X58" s="552"/>
      <c r="Y58" s="1958" t="str">
        <f>'入力シート（がけ崩れ）'!BG19</f>
        <v>調査中</v>
      </c>
      <c r="Z58" s="1958"/>
      <c r="AA58" s="1958"/>
      <c r="AB58" s="1958"/>
      <c r="AC58" s="1959"/>
      <c r="AD58" s="555"/>
      <c r="AE58" s="555"/>
    </row>
    <row r="59" spans="1:31" s="200" customFormat="1" ht="12" customHeight="1" x14ac:dyDescent="0.15">
      <c r="A59" s="1701" t="s">
        <v>32</v>
      </c>
      <c r="B59" s="1853"/>
      <c r="C59" s="1854"/>
      <c r="D59" s="639" t="str">
        <f>'入力シート（がけ崩れ）'!BO16</f>
        <v>○</v>
      </c>
      <c r="E59" s="1731" t="s">
        <v>31</v>
      </c>
      <c r="F59" s="1836"/>
      <c r="G59" s="639" t="str">
        <f>'入力シート（がけ崩れ）'!BS16</f>
        <v>○</v>
      </c>
      <c r="H59" s="275" t="s">
        <v>30</v>
      </c>
      <c r="I59" s="553"/>
      <c r="J59" s="553"/>
      <c r="K59" s="553"/>
      <c r="L59" s="553"/>
      <c r="M59" s="553"/>
      <c r="N59" s="553"/>
      <c r="O59" s="553"/>
      <c r="P59" s="554"/>
      <c r="Q59" s="640">
        <f>'入力シート（がけ崩れ）'!BR21</f>
        <v>0</v>
      </c>
      <c r="R59" s="1595" t="s">
        <v>27</v>
      </c>
      <c r="S59" s="1596"/>
      <c r="T59" s="1596"/>
      <c r="U59" s="1596"/>
      <c r="V59" s="1596"/>
      <c r="W59" s="1596"/>
      <c r="X59" s="1596"/>
      <c r="Y59" s="1596"/>
      <c r="Z59" s="1596"/>
      <c r="AA59" s="1596"/>
      <c r="AB59" s="1596"/>
      <c r="AC59" s="1596"/>
      <c r="AD59" s="555"/>
      <c r="AE59" s="555"/>
    </row>
    <row r="60" spans="1:31" s="200" customFormat="1" ht="12" customHeight="1" x14ac:dyDescent="0.15">
      <c r="A60" s="1855"/>
      <c r="B60" s="1856"/>
      <c r="C60" s="1857"/>
      <c r="D60" s="640" t="str">
        <f>'入力シート（がけ崩れ）'!BP16</f>
        <v>○</v>
      </c>
      <c r="E60" s="1666" t="s">
        <v>29</v>
      </c>
      <c r="F60" s="1889"/>
      <c r="G60" s="640" t="str">
        <f>'入力シート（がけ崩れ）'!BZ16</f>
        <v>○</v>
      </c>
      <c r="H60" s="276" t="s">
        <v>28</v>
      </c>
      <c r="I60" s="781"/>
      <c r="J60" s="781"/>
      <c r="K60" s="781"/>
      <c r="L60" s="781"/>
      <c r="M60" s="781"/>
      <c r="N60" s="781"/>
      <c r="O60" s="781"/>
      <c r="P60" s="277"/>
      <c r="Q60" s="640" t="str">
        <f>'入力シート（がけ崩れ）'!BR22</f>
        <v>○</v>
      </c>
      <c r="R60" s="1595" t="s">
        <v>24</v>
      </c>
      <c r="S60" s="1596"/>
      <c r="T60" s="1596"/>
      <c r="U60" s="1596"/>
      <c r="V60" s="1596"/>
      <c r="W60" s="1596"/>
      <c r="X60" s="1596"/>
      <c r="Y60" s="1596"/>
      <c r="Z60" s="1596"/>
      <c r="AA60" s="1596"/>
      <c r="AB60" s="1596"/>
      <c r="AC60" s="1596"/>
      <c r="AD60" s="555"/>
      <c r="AE60" s="555"/>
    </row>
    <row r="61" spans="1:31" s="200" customFormat="1" ht="12" customHeight="1" x14ac:dyDescent="0.15">
      <c r="A61" s="1855"/>
      <c r="B61" s="1856"/>
      <c r="C61" s="1857"/>
      <c r="D61" s="640" t="str">
        <f>'入力シート（がけ崩れ）'!BQ16</f>
        <v>○</v>
      </c>
      <c r="E61" s="1666" t="s">
        <v>26</v>
      </c>
      <c r="F61" s="1889"/>
      <c r="G61" s="641" t="str">
        <f>IF('入力シート（がけ崩れ）'!BW16="○","○",IF('入力シート（がけ崩れ）'!BX16="○","○",IF('入力シート（がけ崩れ）'!BY16="○","○","")))</f>
        <v>○</v>
      </c>
      <c r="H61" s="1968" t="s">
        <v>436</v>
      </c>
      <c r="I61" s="1733"/>
      <c r="J61" s="1733"/>
      <c r="K61" s="1733"/>
      <c r="L61" s="1733"/>
      <c r="M61" s="773" t="s">
        <v>437</v>
      </c>
      <c r="N61" s="1963" t="str">
        <f>IF('入力シート（がけ崩れ）'!BW16="○","国交",IF('入力シート（がけ崩れ）'!BX16="○","林",IF('入力シート（がけ崩れ）'!BY16="○","農","")))</f>
        <v>国交</v>
      </c>
      <c r="O61" s="1963"/>
      <c r="P61" s="788" t="s">
        <v>438</v>
      </c>
      <c r="Q61" s="640">
        <f>'入力シート（がけ崩れ）'!BR23</f>
        <v>0</v>
      </c>
      <c r="R61" s="1595" t="s">
        <v>21</v>
      </c>
      <c r="S61" s="1596"/>
      <c r="T61" s="1596"/>
      <c r="U61" s="1596"/>
      <c r="V61" s="1596"/>
      <c r="W61" s="1596"/>
      <c r="X61" s="1596"/>
      <c r="Y61" s="1596"/>
      <c r="Z61" s="1596"/>
      <c r="AA61" s="1596"/>
      <c r="AB61" s="1596"/>
      <c r="AC61" s="1596"/>
      <c r="AD61" s="555"/>
      <c r="AE61" s="555"/>
    </row>
    <row r="62" spans="1:31" s="200" customFormat="1" ht="12" customHeight="1" x14ac:dyDescent="0.15">
      <c r="A62" s="1855"/>
      <c r="B62" s="1856"/>
      <c r="C62" s="1857"/>
      <c r="D62" s="640" t="str">
        <f>'入力シート（がけ崩れ）'!BR16</f>
        <v>○</v>
      </c>
      <c r="E62" s="1666" t="s">
        <v>23</v>
      </c>
      <c r="F62" s="1889"/>
      <c r="G62" s="789"/>
      <c r="H62" s="577"/>
      <c r="I62" s="577"/>
      <c r="J62" s="577"/>
      <c r="K62" s="577"/>
      <c r="L62" s="577"/>
      <c r="M62" s="577"/>
      <c r="N62" s="577"/>
      <c r="O62" s="577"/>
      <c r="P62" s="787"/>
      <c r="Q62" s="642" t="str">
        <f>'入力シート（がけ崩れ）'!BR24</f>
        <v>○</v>
      </c>
      <c r="R62" s="1848" t="s">
        <v>19</v>
      </c>
      <c r="S62" s="1849"/>
      <c r="T62" s="1849"/>
      <c r="U62" s="1849"/>
      <c r="V62" s="1849"/>
      <c r="W62" s="1849"/>
      <c r="X62" s="1849"/>
      <c r="Y62" s="1849"/>
      <c r="Z62" s="1849"/>
      <c r="AA62" s="1849"/>
      <c r="AB62" s="1849"/>
      <c r="AC62" s="1849"/>
      <c r="AD62" s="555"/>
      <c r="AE62" s="555"/>
    </row>
    <row r="63" spans="1:31" s="200" customFormat="1" ht="12" customHeight="1" x14ac:dyDescent="0.15">
      <c r="A63" s="1855"/>
      <c r="B63" s="1856"/>
      <c r="C63" s="1857"/>
      <c r="D63" s="641" t="str">
        <f>'入力シート（がけ崩れ）'!BR19</f>
        <v>○</v>
      </c>
      <c r="E63" s="1972" t="s">
        <v>20</v>
      </c>
      <c r="F63" s="1973"/>
      <c r="G63" s="1973"/>
      <c r="H63" s="1973"/>
      <c r="I63" s="1973"/>
      <c r="J63" s="1973"/>
      <c r="K63" s="1973"/>
      <c r="L63" s="1973"/>
      <c r="M63" s="1973"/>
      <c r="N63" s="1973"/>
      <c r="O63" s="1973"/>
      <c r="P63" s="1973"/>
      <c r="Q63" s="640">
        <f>'入力シート（がけ崩れ）'!BR25</f>
        <v>0</v>
      </c>
      <c r="R63" s="1595" t="s">
        <v>17</v>
      </c>
      <c r="S63" s="1596"/>
      <c r="T63" s="1596"/>
      <c r="U63" s="1596"/>
      <c r="V63" s="1596"/>
      <c r="W63" s="1596"/>
      <c r="X63" s="1596"/>
      <c r="Y63" s="1596"/>
      <c r="Z63" s="1596"/>
      <c r="AA63" s="1596"/>
      <c r="AB63" s="1596"/>
      <c r="AC63" s="1596"/>
      <c r="AD63" s="555"/>
      <c r="AE63" s="555"/>
    </row>
    <row r="64" spans="1:31" s="200" customFormat="1" ht="12" customHeight="1" x14ac:dyDescent="0.15">
      <c r="A64" s="1855"/>
      <c r="B64" s="1856"/>
      <c r="C64" s="1857"/>
      <c r="D64" s="642" t="str">
        <f>'入力シート（がけ崩れ）'!BR20</f>
        <v>○</v>
      </c>
      <c r="E64" s="1848" t="s">
        <v>18</v>
      </c>
      <c r="F64" s="1849"/>
      <c r="G64" s="1849"/>
      <c r="H64" s="1849"/>
      <c r="I64" s="1849"/>
      <c r="J64" s="1849"/>
      <c r="K64" s="1849"/>
      <c r="L64" s="1849"/>
      <c r="M64" s="1849"/>
      <c r="N64" s="1849"/>
      <c r="O64" s="1849"/>
      <c r="P64" s="1849"/>
      <c r="AC64" s="277"/>
      <c r="AD64" s="555"/>
      <c r="AE64" s="555"/>
    </row>
    <row r="65" spans="1:29" s="200" customFormat="1" ht="12" customHeight="1" x14ac:dyDescent="0.15">
      <c r="A65" s="1858"/>
      <c r="B65" s="1859"/>
      <c r="C65" s="1860"/>
      <c r="D65" s="643" t="str">
        <f>IF(NOT('入力シート（がけ崩れ）'!BR26=""),"○","")</f>
        <v>○</v>
      </c>
      <c r="E65" s="278" t="s">
        <v>16</v>
      </c>
      <c r="F65" s="279"/>
      <c r="G65" s="552" t="s">
        <v>725</v>
      </c>
      <c r="H65" s="1969" t="str">
        <f>'入力シート（がけ崩れ）'!BR26</f>
        <v>鳥獣保護区域</v>
      </c>
      <c r="I65" s="1969"/>
      <c r="J65" s="1969"/>
      <c r="K65" s="1969"/>
      <c r="L65" s="1969"/>
      <c r="M65" s="1969"/>
      <c r="N65" s="1969"/>
      <c r="O65" s="1969"/>
      <c r="P65" s="1969"/>
      <c r="Q65" s="1969"/>
      <c r="R65" s="1969"/>
      <c r="S65" s="1969"/>
      <c r="T65" s="1969"/>
      <c r="U65" s="1969"/>
      <c r="V65" s="1969"/>
      <c r="W65" s="1969"/>
      <c r="X65" s="1969"/>
      <c r="Y65" s="1969"/>
      <c r="Z65" s="1969"/>
      <c r="AA65" s="1969"/>
      <c r="AB65" s="1969"/>
      <c r="AC65" s="563" t="s">
        <v>15</v>
      </c>
    </row>
    <row r="66" spans="1:29" s="200" customFormat="1" ht="12" customHeight="1" x14ac:dyDescent="0.15">
      <c r="A66" s="1104" t="s">
        <v>993</v>
      </c>
      <c r="B66" s="1679"/>
      <c r="C66" s="1680"/>
      <c r="D66" s="1723" t="str">
        <f>'入力シート（がけ崩れ）'!BT16</f>
        <v>●</v>
      </c>
      <c r="E66" s="1724"/>
      <c r="F66" s="1725"/>
      <c r="G66" s="806" t="s">
        <v>1003</v>
      </c>
      <c r="H66" s="624"/>
      <c r="I66" s="624"/>
      <c r="J66" s="624"/>
      <c r="K66" s="624"/>
      <c r="L66" s="1726" t="str">
        <f>IF('入力シート（がけ崩れ）'!BT16='入力シート（がけ崩れ）'!BT30,'入力シート（がけ崩れ）'!BU30,IF('入力シート（がけ崩れ）'!BT16='入力シート（がけ崩れ）'!BT31,'入力シート（がけ崩れ）'!BU31,))</f>
        <v>土砂の到達範囲は、土砂災害警戒区域外まで達したもの</v>
      </c>
      <c r="M66" s="1726"/>
      <c r="N66" s="1726"/>
      <c r="O66" s="1726"/>
      <c r="P66" s="1726"/>
      <c r="Q66" s="1726"/>
      <c r="R66" s="1726"/>
      <c r="S66" s="1726"/>
      <c r="T66" s="1726"/>
      <c r="U66" s="1726"/>
      <c r="V66" s="1726"/>
      <c r="W66" s="1726"/>
      <c r="X66" s="1726"/>
      <c r="Y66" s="1726"/>
      <c r="Z66" s="1726"/>
      <c r="AA66" s="1726"/>
      <c r="AB66" s="1726"/>
      <c r="AC66" s="1727"/>
    </row>
    <row r="67" spans="1:29" s="200" customFormat="1" ht="12" customHeight="1" x14ac:dyDescent="0.15">
      <c r="A67" s="1681"/>
      <c r="B67" s="1682"/>
      <c r="C67" s="1683"/>
      <c r="D67" s="1728" t="str">
        <f>'入力シート（がけ崩れ）'!BU16</f>
        <v>●（１）</v>
      </c>
      <c r="E67" s="1729"/>
      <c r="F67" s="1730"/>
      <c r="G67" s="807" t="s">
        <v>22</v>
      </c>
      <c r="H67" s="808"/>
      <c r="I67" s="808"/>
      <c r="J67" s="808"/>
      <c r="K67" s="808"/>
      <c r="L67" s="808"/>
      <c r="M67" s="808"/>
      <c r="N67" s="808"/>
      <c r="O67" s="808"/>
      <c r="P67" s="808"/>
      <c r="Q67" s="1728" t="str">
        <f>'入力シート（がけ崩れ）'!BV16</f>
        <v>●（３）</v>
      </c>
      <c r="R67" s="1729"/>
      <c r="S67" s="1730"/>
      <c r="T67" s="807" t="s">
        <v>25</v>
      </c>
      <c r="U67" s="797"/>
      <c r="V67" s="797"/>
      <c r="W67" s="797"/>
      <c r="X67" s="797"/>
      <c r="Y67" s="797"/>
      <c r="Z67" s="797"/>
      <c r="AA67" s="797"/>
      <c r="AB67" s="797"/>
      <c r="AC67" s="795"/>
    </row>
    <row r="68" spans="1:29" s="200" customFormat="1" ht="12" customHeight="1" x14ac:dyDescent="0.15">
      <c r="A68" s="1681"/>
      <c r="B68" s="1682"/>
      <c r="C68" s="1683"/>
      <c r="D68" s="1673" t="str">
        <f>IF('入力シート（がけ崩れ）'!BU16='入力シート（がけ崩れ）'!BU18,'入力シート（がけ崩れ）'!BV18,IF('入力シート（がけ崩れ）'!BU16='入力シート（がけ崩れ）'!BU19,'入力シート（がけ崩れ）'!BV19,IF('入力シート（がけ崩れ）'!BU16='入力シート（がけ崩れ）'!BU20,'入力シート（がけ崩れ）'!BV20,IF('入力シート（がけ崩れ）'!BU16='入力シート（がけ崩れ）'!BU21,'入力シート（がけ崩れ）'!BV21,IF('入力シート（がけ崩れ）'!BU16='入力シート（がけ崩れ）'!BU22,'入力シート（がけ崩れ）'!BV22,IF('入力シート（がけ崩れ）'!BU16='入力シート（がけ崩れ）'!BU23,'入力シート（がけ崩れ）'!BV23,IF('入力シート（がけ崩れ）'!BU16='入力シート（がけ崩れ）'!BU24,'入力シート（がけ崩れ）'!BV24,IF('入力シート（がけ崩れ）'!BU16='入力シート（がけ崩れ）'!BU25,'入力シート（がけ崩れ）'!BV25,IF('入力シート（がけ崩れ）'!BU16='入力シート（がけ崩れ）'!BU26,'入力シート（がけ崩れ）'!BV26,IF('入力シート（がけ崩れ）'!BU16='入力シート（がけ崩れ）'!BU27,'入力シート（がけ崩れ）'!BV27,IF('入力シート（がけ崩れ）'!BU16='入力シート（がけ崩れ）'!BU28,'入力シート（がけ崩れ）'!BV28,)))))))))))</f>
        <v>区域指定されていないものの、基礎調査実施中（調査実施済みだが結果未公表の場合を含む）</v>
      </c>
      <c r="E68" s="1674"/>
      <c r="F68" s="1674"/>
      <c r="G68" s="1674"/>
      <c r="H68" s="1674"/>
      <c r="I68" s="1674"/>
      <c r="J68" s="1674"/>
      <c r="K68" s="1674"/>
      <c r="L68" s="1674"/>
      <c r="M68" s="1674"/>
      <c r="N68" s="1674"/>
      <c r="O68" s="1674"/>
      <c r="P68" s="1674"/>
      <c r="Q68" s="1673" t="str">
        <f>IF('入力シート（がけ崩れ）'!BV16='入力シート（がけ崩れ）'!BU18,'入力シート（がけ崩れ）'!BV18,IF('入力シート（がけ崩れ）'!BV16='入力シート（がけ崩れ）'!BU19,'入力シート（がけ崩れ）'!BV19,IF('入力シート（がけ崩れ）'!BV16='入力シート（がけ崩れ）'!BU20,'入力シート（がけ崩れ）'!BV20,IF('入力シート（がけ崩れ）'!BV16='入力シート（がけ崩れ）'!BU21,'入力シート（がけ崩れ）'!BV21,IF('入力シート（がけ崩れ）'!BV16='入力シート（がけ崩れ）'!BU22,'入力シート（がけ崩れ）'!BV22,IF('入力シート（がけ崩れ）'!BV16='入力シート（がけ崩れ）'!BU23,'入力シート（がけ崩れ）'!BV23,IF('入力シート（がけ崩れ）'!BV16='入力シート（がけ崩れ）'!BU24,'入力シート（がけ崩れ）'!BV24,IF('入力シート（がけ崩れ）'!BV16='入力シート（がけ崩れ）'!BU25,'入力シート（がけ崩れ）'!BV25,IF('入力シート（がけ崩れ）'!BV16='入力シート（がけ崩れ）'!BU26,'入力シート（がけ崩れ）'!BV26,IF('入力シート（がけ崩れ）'!BV16='入力シート（がけ崩れ）'!BU27,'入力シート（がけ崩れ）'!BV27,IF('入力シート（がけ崩れ）'!BV16='入力シート（がけ崩れ）'!BU28,'入力シート（がけ崩れ）'!BV28,)))))))))))</f>
        <v>区域指定されていないもの（明らかに区域の指定基準に該当しない）</v>
      </c>
      <c r="R68" s="1674"/>
      <c r="S68" s="1674"/>
      <c r="T68" s="1674"/>
      <c r="U68" s="1674"/>
      <c r="V68" s="1674"/>
      <c r="W68" s="1674"/>
      <c r="X68" s="1674"/>
      <c r="Y68" s="1674"/>
      <c r="Z68" s="1674"/>
      <c r="AA68" s="1674"/>
      <c r="AB68" s="1674"/>
      <c r="AC68" s="1677"/>
    </row>
    <row r="69" spans="1:29" s="200" customFormat="1" ht="12" customHeight="1" x14ac:dyDescent="0.15">
      <c r="A69" s="1684"/>
      <c r="B69" s="1685"/>
      <c r="C69" s="1686"/>
      <c r="D69" s="1675"/>
      <c r="E69" s="1676"/>
      <c r="F69" s="1676"/>
      <c r="G69" s="1676"/>
      <c r="H69" s="1676"/>
      <c r="I69" s="1676"/>
      <c r="J69" s="1676"/>
      <c r="K69" s="1676"/>
      <c r="L69" s="1676"/>
      <c r="M69" s="1676"/>
      <c r="N69" s="1676"/>
      <c r="O69" s="1676"/>
      <c r="P69" s="1676"/>
      <c r="Q69" s="1675"/>
      <c r="R69" s="1676"/>
      <c r="S69" s="1676"/>
      <c r="T69" s="1676"/>
      <c r="U69" s="1676"/>
      <c r="V69" s="1676"/>
      <c r="W69" s="1676"/>
      <c r="X69" s="1676"/>
      <c r="Y69" s="1676"/>
      <c r="Z69" s="1676"/>
      <c r="AA69" s="1676"/>
      <c r="AB69" s="1676"/>
      <c r="AC69" s="1678"/>
    </row>
    <row r="70" spans="1:29" s="200" customFormat="1" ht="12" customHeight="1" x14ac:dyDescent="0.15">
      <c r="A70" s="1450" t="s">
        <v>14</v>
      </c>
      <c r="B70" s="1105"/>
      <c r="C70" s="1106"/>
      <c r="D70" s="1450" t="s">
        <v>13</v>
      </c>
      <c r="E70" s="1105"/>
      <c r="F70" s="1505" t="str">
        <f>'入力シート（がけ崩れ）'!C3</f>
        <v>保全課</v>
      </c>
      <c r="G70" s="1505"/>
      <c r="H70" s="1505"/>
      <c r="I70" s="1505"/>
      <c r="J70" s="1540" t="s">
        <v>9</v>
      </c>
      <c r="K70" s="1540"/>
      <c r="L70" s="1505" t="str">
        <f>'入力シート（がけ崩れ）'!D3</f>
        <v>保全　太郎</v>
      </c>
      <c r="M70" s="1505"/>
      <c r="N70" s="1505"/>
      <c r="O70" s="1505"/>
      <c r="P70" s="1608"/>
      <c r="Q70" s="549" t="s">
        <v>12</v>
      </c>
      <c r="R70" s="553"/>
      <c r="S70" s="1505">
        <f>'入力シート（がけ崩れ）'!C5</f>
        <v>0</v>
      </c>
      <c r="T70" s="1505"/>
      <c r="U70" s="1505"/>
      <c r="V70" s="1505"/>
      <c r="W70" s="1540" t="s">
        <v>9</v>
      </c>
      <c r="X70" s="1540"/>
      <c r="Y70" s="1505">
        <f>'入力シート（がけ崩れ）'!D5</f>
        <v>0</v>
      </c>
      <c r="Z70" s="1505"/>
      <c r="AA70" s="1505"/>
      <c r="AB70" s="1505"/>
      <c r="AC70" s="1608"/>
    </row>
    <row r="71" spans="1:29" s="200" customFormat="1" ht="12" customHeight="1" x14ac:dyDescent="0.15">
      <c r="A71" s="1107"/>
      <c r="B71" s="1108"/>
      <c r="C71" s="1109"/>
      <c r="D71" s="1602" t="s">
        <v>11</v>
      </c>
      <c r="E71" s="1672"/>
      <c r="F71" s="1589">
        <f>'入力シート（がけ崩れ）'!C4</f>
        <v>0</v>
      </c>
      <c r="G71" s="1589"/>
      <c r="H71" s="1589"/>
      <c r="I71" s="1589"/>
      <c r="J71" s="1588" t="s">
        <v>9</v>
      </c>
      <c r="K71" s="1588"/>
      <c r="L71" s="1589">
        <f>'入力シート（がけ崩れ）'!D4</f>
        <v>0</v>
      </c>
      <c r="M71" s="1589"/>
      <c r="N71" s="1589"/>
      <c r="O71" s="1589"/>
      <c r="P71" s="1637"/>
      <c r="Q71" s="199" t="s">
        <v>10</v>
      </c>
      <c r="R71" s="552"/>
      <c r="S71" s="1589">
        <f>'入力シート（がけ崩れ）'!C6</f>
        <v>0</v>
      </c>
      <c r="T71" s="1589"/>
      <c r="U71" s="1589"/>
      <c r="V71" s="1589"/>
      <c r="W71" s="1588" t="s">
        <v>9</v>
      </c>
      <c r="X71" s="1588"/>
      <c r="Y71" s="1589">
        <f>'入力シート（がけ崩れ）'!D6</f>
        <v>0</v>
      </c>
      <c r="Z71" s="1589"/>
      <c r="AA71" s="1589"/>
      <c r="AB71" s="1589"/>
      <c r="AC71" s="1971"/>
    </row>
    <row r="72" spans="1:29" s="200" customFormat="1" ht="12" customHeight="1" x14ac:dyDescent="0.15">
      <c r="A72" s="555"/>
      <c r="B72" s="555" t="s">
        <v>3</v>
      </c>
      <c r="C72" s="1540" t="s">
        <v>8</v>
      </c>
      <c r="D72" s="1579"/>
      <c r="E72" s="1579"/>
      <c r="F72" s="1579"/>
      <c r="G72" s="1579"/>
      <c r="H72" s="1579"/>
      <c r="I72" s="1579"/>
      <c r="J72" s="1579"/>
      <c r="K72" s="1579"/>
      <c r="L72" s="1579"/>
      <c r="M72" s="1579"/>
      <c r="N72" s="1579"/>
      <c r="O72" s="1579"/>
      <c r="P72" s="1579"/>
      <c r="Q72" s="1579"/>
      <c r="R72" s="1580"/>
      <c r="S72" s="1861" t="s">
        <v>7</v>
      </c>
      <c r="T72" s="555" t="s">
        <v>728</v>
      </c>
      <c r="U72" s="1964">
        <f>'入力シート（がけ崩れ）'!K16</f>
        <v>35.683247999999999</v>
      </c>
      <c r="V72" s="1964"/>
      <c r="W72" s="1964"/>
      <c r="X72" s="1964"/>
      <c r="Y72" s="1964"/>
      <c r="Z72" s="1964"/>
      <c r="AA72" s="1964"/>
      <c r="AB72" s="1964"/>
      <c r="AC72" s="1965"/>
    </row>
    <row r="73" spans="1:29" s="200" customFormat="1" ht="12" customHeight="1" x14ac:dyDescent="0.15">
      <c r="A73" s="555"/>
      <c r="B73" s="555" t="s">
        <v>3</v>
      </c>
      <c r="C73" s="555" t="s">
        <v>6</v>
      </c>
      <c r="D73" s="555"/>
      <c r="E73" s="555"/>
      <c r="F73" s="555"/>
      <c r="G73" s="555"/>
      <c r="H73" s="555"/>
      <c r="I73" s="555"/>
      <c r="J73" s="555"/>
      <c r="K73" s="555"/>
      <c r="L73" s="555"/>
      <c r="M73" s="555"/>
      <c r="N73" s="555"/>
      <c r="O73" s="555"/>
      <c r="P73" s="555"/>
      <c r="Q73" s="555"/>
      <c r="R73" s="555"/>
      <c r="S73" s="1862"/>
      <c r="T73" s="199" t="s">
        <v>729</v>
      </c>
      <c r="U73" s="1966">
        <f>'入力シート（がけ崩れ）'!L16</f>
        <v>139.75373300000001</v>
      </c>
      <c r="V73" s="1966"/>
      <c r="W73" s="1966"/>
      <c r="X73" s="1966"/>
      <c r="Y73" s="1966"/>
      <c r="Z73" s="1966"/>
      <c r="AA73" s="1966"/>
      <c r="AB73" s="1966"/>
      <c r="AC73" s="1967"/>
    </row>
    <row r="74" spans="1:29" s="200" customFormat="1" ht="12" customHeight="1" x14ac:dyDescent="0.15">
      <c r="B74" s="555" t="s">
        <v>3</v>
      </c>
      <c r="C74" s="200" t="s">
        <v>2</v>
      </c>
      <c r="X74" s="200" t="s">
        <v>1</v>
      </c>
    </row>
    <row r="75" spans="1:29" s="200" customFormat="1" ht="11.25" customHeight="1" x14ac:dyDescent="0.15">
      <c r="C75" s="555" t="s">
        <v>0</v>
      </c>
      <c r="D75" s="555"/>
      <c r="E75" s="555"/>
      <c r="F75" s="555"/>
      <c r="G75" s="555"/>
      <c r="H75" s="555"/>
      <c r="I75" s="555"/>
      <c r="J75" s="555"/>
      <c r="K75" s="555"/>
      <c r="L75" s="555"/>
      <c r="M75" s="555"/>
      <c r="N75" s="555"/>
      <c r="O75" s="555"/>
      <c r="P75" s="555"/>
      <c r="Q75" s="555"/>
      <c r="R75" s="555"/>
      <c r="S75" s="555"/>
      <c r="T75" s="555"/>
      <c r="U75" s="555"/>
      <c r="V75" s="555"/>
      <c r="W75" s="555"/>
      <c r="AB75" s="1512"/>
      <c r="AC75" s="1512"/>
    </row>
    <row r="76" spans="1:29" ht="13.5" customHeight="1" x14ac:dyDescent="0.15">
      <c r="C76" s="616"/>
      <c r="D76" s="616"/>
      <c r="E76" s="616"/>
      <c r="F76" s="616"/>
      <c r="G76" s="616"/>
      <c r="H76" s="616"/>
      <c r="I76" s="616"/>
      <c r="J76" s="616"/>
      <c r="K76" s="616"/>
      <c r="L76" s="616"/>
      <c r="M76" s="616"/>
      <c r="N76" s="616"/>
      <c r="O76" s="616"/>
      <c r="P76" s="616"/>
      <c r="S76" s="616"/>
      <c r="T76" s="616"/>
      <c r="U76" s="616"/>
      <c r="V76" s="616"/>
      <c r="W76" s="616"/>
      <c r="X76" s="616"/>
      <c r="Y76" s="616"/>
      <c r="Z76" s="616"/>
      <c r="AA76" s="616"/>
      <c r="AB76" s="616"/>
      <c r="AC76" s="616"/>
    </row>
    <row r="77" spans="1:29" ht="13.5" customHeight="1" x14ac:dyDescent="0.15">
      <c r="C77" s="616"/>
      <c r="D77" s="616"/>
      <c r="E77" s="616"/>
      <c r="F77" s="616"/>
      <c r="G77" s="616"/>
      <c r="H77" s="616"/>
      <c r="I77" s="616"/>
      <c r="J77" s="616"/>
      <c r="K77" s="616"/>
      <c r="L77" s="616"/>
      <c r="M77" s="616"/>
      <c r="N77" s="616"/>
      <c r="O77" s="616"/>
      <c r="P77" s="616"/>
      <c r="S77" s="616"/>
      <c r="T77" s="616"/>
      <c r="U77" s="616"/>
      <c r="V77" s="617"/>
      <c r="W77" s="616"/>
      <c r="X77" s="616"/>
      <c r="Y77" s="616"/>
      <c r="Z77" s="616"/>
      <c r="AA77" s="616"/>
      <c r="AB77" s="616"/>
      <c r="AC77" s="616"/>
    </row>
    <row r="78" spans="1:29" ht="13.5" customHeight="1" x14ac:dyDescent="0.15">
      <c r="C78" s="616"/>
      <c r="D78" s="616"/>
      <c r="E78" s="616"/>
      <c r="F78" s="616"/>
      <c r="G78" s="616"/>
      <c r="H78" s="616"/>
      <c r="I78" s="616"/>
      <c r="J78" s="616"/>
      <c r="K78" s="616"/>
      <c r="L78" s="616"/>
      <c r="M78" s="616"/>
      <c r="N78" s="616"/>
      <c r="O78" s="616"/>
      <c r="P78" s="616"/>
      <c r="S78" s="616"/>
      <c r="T78" s="616"/>
      <c r="U78" s="616"/>
      <c r="V78" s="616"/>
      <c r="W78" s="616"/>
      <c r="X78" s="616"/>
      <c r="Y78" s="616"/>
      <c r="Z78" s="616"/>
      <c r="AA78" s="616"/>
      <c r="AB78" s="616"/>
      <c r="AC78" s="616"/>
    </row>
    <row r="79" spans="1:29" ht="13.5" customHeight="1" x14ac:dyDescent="0.15">
      <c r="C79" s="616"/>
      <c r="D79" s="616"/>
      <c r="E79" s="616"/>
      <c r="F79" s="616"/>
      <c r="G79" s="616"/>
      <c r="H79" s="616"/>
      <c r="I79" s="616"/>
      <c r="J79" s="616"/>
      <c r="K79" s="616"/>
      <c r="L79" s="616"/>
      <c r="M79" s="616"/>
      <c r="N79" s="616"/>
      <c r="O79" s="616"/>
      <c r="P79" s="616"/>
      <c r="S79" s="616"/>
      <c r="T79" s="616"/>
      <c r="U79" s="616"/>
      <c r="V79" s="616"/>
      <c r="W79" s="616"/>
      <c r="X79" s="616"/>
      <c r="Y79" s="616"/>
      <c r="Z79" s="616"/>
      <c r="AA79" s="616"/>
      <c r="AB79" s="616"/>
      <c r="AC79" s="616"/>
    </row>
    <row r="80" spans="1:29" ht="13.5" customHeight="1" x14ac:dyDescent="0.15">
      <c r="C80" s="616"/>
      <c r="E80" s="616"/>
      <c r="F80" s="616"/>
      <c r="G80" s="616"/>
      <c r="H80" s="616"/>
      <c r="I80" s="616"/>
      <c r="J80" s="616"/>
      <c r="K80" s="616"/>
      <c r="L80" s="616"/>
      <c r="M80" s="616"/>
      <c r="N80" s="616"/>
      <c r="O80" s="616"/>
      <c r="P80" s="616"/>
      <c r="S80" s="616"/>
      <c r="T80" s="616"/>
      <c r="U80" s="616"/>
      <c r="V80" s="616"/>
      <c r="W80" s="616"/>
      <c r="X80" s="616"/>
      <c r="Y80" s="616"/>
      <c r="Z80" s="616"/>
      <c r="AA80" s="616"/>
      <c r="AB80" s="616"/>
      <c r="AC80" s="616"/>
    </row>
    <row r="81" spans="3:29" ht="13.5" customHeight="1" x14ac:dyDescent="0.15">
      <c r="C81" s="616"/>
      <c r="E81" s="616"/>
      <c r="F81" s="616"/>
      <c r="G81" s="616"/>
      <c r="H81" s="616"/>
      <c r="I81" s="616"/>
      <c r="J81" s="616"/>
      <c r="K81" s="616"/>
      <c r="L81" s="616"/>
      <c r="M81" s="616"/>
      <c r="N81" s="616"/>
      <c r="O81" s="616"/>
      <c r="P81" s="616"/>
      <c r="S81" s="616"/>
      <c r="T81" s="616"/>
      <c r="U81" s="616"/>
      <c r="V81" s="616"/>
      <c r="W81" s="616"/>
      <c r="X81" s="616"/>
      <c r="Y81" s="616"/>
      <c r="Z81" s="616"/>
      <c r="AA81" s="616"/>
      <c r="AB81" s="616"/>
      <c r="AC81" s="616"/>
    </row>
    <row r="82" spans="3:29" ht="13.5" customHeight="1" x14ac:dyDescent="0.15">
      <c r="C82" s="616"/>
      <c r="E82" s="618"/>
      <c r="F82" s="618"/>
      <c r="G82" s="618"/>
      <c r="H82" s="618"/>
      <c r="I82" s="618"/>
      <c r="J82" s="618"/>
      <c r="K82" s="618"/>
      <c r="L82" s="618"/>
      <c r="M82" s="618"/>
      <c r="N82" s="618"/>
      <c r="O82" s="618"/>
      <c r="P82" s="618"/>
      <c r="R82" s="619"/>
      <c r="S82" s="619"/>
      <c r="T82" s="616"/>
      <c r="U82" s="616"/>
      <c r="V82" s="616"/>
      <c r="X82" s="619"/>
      <c r="Y82" s="619"/>
      <c r="Z82" s="616"/>
      <c r="AA82" s="616"/>
      <c r="AB82" s="616"/>
      <c r="AC82" s="616"/>
    </row>
    <row r="83" spans="3:29" ht="13.5" customHeight="1" x14ac:dyDescent="0.15">
      <c r="C83" s="616"/>
      <c r="E83" s="616"/>
      <c r="F83" s="616"/>
      <c r="G83" s="616"/>
      <c r="H83" s="616"/>
      <c r="I83" s="616"/>
      <c r="J83" s="616"/>
      <c r="K83" s="616"/>
      <c r="L83" s="616"/>
      <c r="M83" s="616"/>
      <c r="N83" s="616"/>
      <c r="O83" s="616"/>
      <c r="P83" s="616"/>
      <c r="Q83" s="616"/>
      <c r="R83" s="616"/>
      <c r="S83" s="616"/>
      <c r="T83" s="616"/>
      <c r="U83" s="616"/>
      <c r="V83" s="616"/>
      <c r="W83" s="616"/>
      <c r="X83" s="616"/>
      <c r="Y83" s="616"/>
      <c r="Z83" s="616"/>
      <c r="AA83" s="616"/>
      <c r="AB83" s="616"/>
      <c r="AC83" s="616"/>
    </row>
    <row r="84" spans="3:29" ht="13.5" customHeight="1" x14ac:dyDescent="0.15">
      <c r="C84" s="616"/>
      <c r="D84" s="616"/>
      <c r="E84" s="616"/>
      <c r="F84" s="616"/>
      <c r="G84" s="616"/>
      <c r="H84" s="616"/>
      <c r="I84" s="616"/>
      <c r="J84" s="616"/>
      <c r="K84" s="616"/>
      <c r="L84" s="616"/>
      <c r="M84" s="616"/>
      <c r="N84" s="616"/>
      <c r="O84" s="616"/>
      <c r="P84" s="616"/>
      <c r="Q84" s="616"/>
      <c r="R84" s="616"/>
      <c r="S84" s="616"/>
      <c r="T84" s="616"/>
      <c r="U84" s="616"/>
      <c r="V84" s="616"/>
      <c r="W84" s="616"/>
      <c r="X84" s="616"/>
      <c r="Y84" s="616"/>
      <c r="Z84" s="616"/>
      <c r="AA84" s="616"/>
      <c r="AB84" s="616"/>
      <c r="AC84" s="616"/>
    </row>
    <row r="85" spans="3:29" ht="13.5" customHeight="1" x14ac:dyDescent="0.15">
      <c r="C85" s="616"/>
      <c r="D85" s="616"/>
      <c r="E85" s="616"/>
      <c r="F85" s="616"/>
      <c r="G85" s="616"/>
      <c r="H85" s="616"/>
      <c r="I85" s="616"/>
      <c r="J85" s="616"/>
      <c r="K85" s="616"/>
      <c r="L85" s="616"/>
      <c r="M85" s="616"/>
      <c r="N85" s="616"/>
      <c r="O85" s="616"/>
      <c r="P85" s="616"/>
      <c r="Q85" s="616"/>
      <c r="R85" s="616"/>
      <c r="S85" s="616"/>
      <c r="T85" s="616"/>
      <c r="U85" s="616"/>
      <c r="V85" s="616"/>
      <c r="W85" s="616"/>
      <c r="X85" s="616"/>
      <c r="Y85" s="616"/>
      <c r="Z85" s="616"/>
      <c r="AA85" s="616"/>
      <c r="AB85" s="616"/>
      <c r="AC85" s="616"/>
    </row>
    <row r="86" spans="3:29" ht="13.5" customHeight="1" x14ac:dyDescent="0.15">
      <c r="C86" s="616"/>
      <c r="D86" s="616"/>
      <c r="E86" s="616"/>
      <c r="F86" s="616"/>
      <c r="G86" s="616"/>
      <c r="H86" s="616"/>
      <c r="I86" s="616"/>
      <c r="J86" s="616"/>
      <c r="K86" s="616"/>
      <c r="L86" s="616"/>
      <c r="M86" s="616"/>
      <c r="N86" s="616"/>
      <c r="O86" s="616"/>
      <c r="P86" s="616"/>
      <c r="Q86" s="616"/>
      <c r="R86" s="616"/>
      <c r="S86" s="616"/>
      <c r="T86" s="616"/>
      <c r="U86" s="616"/>
      <c r="V86" s="616"/>
      <c r="W86" s="616"/>
      <c r="X86" s="616"/>
      <c r="Y86" s="616"/>
      <c r="Z86" s="616"/>
      <c r="AA86" s="616"/>
      <c r="AB86" s="616"/>
      <c r="AC86" s="616"/>
    </row>
  </sheetData>
  <sheetProtection password="CA40" sheet="1" formatCells="0" formatColumns="0" formatRows="0" insertColumns="0" insertRows="0" insertHyperlinks="0" deleteColumns="0" deleteRows="0" sort="0" autoFilter="0" pivotTables="0"/>
  <mergeCells count="217">
    <mergeCell ref="Q68:AC69"/>
    <mergeCell ref="N61:O61"/>
    <mergeCell ref="U72:AC72"/>
    <mergeCell ref="U73:AC73"/>
    <mergeCell ref="Y70:AC70"/>
    <mergeCell ref="H61:L61"/>
    <mergeCell ref="H65:AB65"/>
    <mergeCell ref="S72:S73"/>
    <mergeCell ref="F41:M41"/>
    <mergeCell ref="Q41:S41"/>
    <mergeCell ref="W71:X71"/>
    <mergeCell ref="C72:R72"/>
    <mergeCell ref="L71:P71"/>
    <mergeCell ref="L70:P70"/>
    <mergeCell ref="S70:V70"/>
    <mergeCell ref="W70:X70"/>
    <mergeCell ref="R59:AC59"/>
    <mergeCell ref="F71:I71"/>
    <mergeCell ref="J71:K71"/>
    <mergeCell ref="Y71:AC71"/>
    <mergeCell ref="S71:V71"/>
    <mergeCell ref="R63:AC63"/>
    <mergeCell ref="E63:P63"/>
    <mergeCell ref="E64:P64"/>
    <mergeCell ref="U53:W53"/>
    <mergeCell ref="Z53:AB53"/>
    <mergeCell ref="Y58:AC58"/>
    <mergeCell ref="F46:AC46"/>
    <mergeCell ref="F43:J43"/>
    <mergeCell ref="W42:AC43"/>
    <mergeCell ref="M45:N45"/>
    <mergeCell ref="F32:G32"/>
    <mergeCell ref="F33:G33"/>
    <mergeCell ref="L44:M44"/>
    <mergeCell ref="N44:O44"/>
    <mergeCell ref="R44:S44"/>
    <mergeCell ref="T44:U44"/>
    <mergeCell ref="A2:AC2"/>
    <mergeCell ref="V3:AB3"/>
    <mergeCell ref="C17:E17"/>
    <mergeCell ref="H17:I17"/>
    <mergeCell ref="L17:Q17"/>
    <mergeCell ref="R17:V17"/>
    <mergeCell ref="Z17:AB17"/>
    <mergeCell ref="R18:V18"/>
    <mergeCell ref="Z18:AB18"/>
    <mergeCell ref="A18:A19"/>
    <mergeCell ref="A5:A6"/>
    <mergeCell ref="F5:J5"/>
    <mergeCell ref="A9:G9"/>
    <mergeCell ref="P9:U9"/>
    <mergeCell ref="J15:K15"/>
    <mergeCell ref="J16:K16"/>
    <mergeCell ref="F19:G19"/>
    <mergeCell ref="K6:O6"/>
    <mergeCell ref="A10:G10"/>
    <mergeCell ref="P10:U10"/>
    <mergeCell ref="K5:O5"/>
    <mergeCell ref="D8:J8"/>
    <mergeCell ref="K8:Y8"/>
    <mergeCell ref="K7:R7"/>
    <mergeCell ref="F26:G26"/>
    <mergeCell ref="B27:C27"/>
    <mergeCell ref="F28:H28"/>
    <mergeCell ref="B29:E29"/>
    <mergeCell ref="B39:C41"/>
    <mergeCell ref="A24:C25"/>
    <mergeCell ref="X37:Z37"/>
    <mergeCell ref="F38:K38"/>
    <mergeCell ref="L38:AC38"/>
    <mergeCell ref="F39:M39"/>
    <mergeCell ref="O39:P41"/>
    <mergeCell ref="Q39:S39"/>
    <mergeCell ref="F40:M40"/>
    <mergeCell ref="D25:E25"/>
    <mergeCell ref="A26:A36"/>
    <mergeCell ref="D39:E39"/>
    <mergeCell ref="D40:E40"/>
    <mergeCell ref="B30:E31"/>
    <mergeCell ref="F30:G30"/>
    <mergeCell ref="F27:G27"/>
    <mergeCell ref="A39:A50"/>
    <mergeCell ref="D38:E38"/>
    <mergeCell ref="Q40:S40"/>
    <mergeCell ref="F31:G31"/>
    <mergeCell ref="P5:V5"/>
    <mergeCell ref="P6:V6"/>
    <mergeCell ref="F12:O12"/>
    <mergeCell ref="F25:I25"/>
    <mergeCell ref="F37:G37"/>
    <mergeCell ref="K37:N37"/>
    <mergeCell ref="O37:P37"/>
    <mergeCell ref="R37:T37"/>
    <mergeCell ref="T20:AC20"/>
    <mergeCell ref="D7:J7"/>
    <mergeCell ref="Z7:AC8"/>
    <mergeCell ref="S7:Y7"/>
    <mergeCell ref="F24:H24"/>
    <mergeCell ref="F34:H34"/>
    <mergeCell ref="B35:E36"/>
    <mergeCell ref="F35:I36"/>
    <mergeCell ref="AA37:AB37"/>
    <mergeCell ref="B28:E28"/>
    <mergeCell ref="F29:H29"/>
    <mergeCell ref="B6:E6"/>
    <mergeCell ref="A7:C8"/>
    <mergeCell ref="X5:AC6"/>
    <mergeCell ref="F6:J6"/>
    <mergeCell ref="B32:E33"/>
    <mergeCell ref="V13:Z13"/>
    <mergeCell ref="J17:K17"/>
    <mergeCell ref="A23:E23"/>
    <mergeCell ref="F18:Q18"/>
    <mergeCell ref="A12:E12"/>
    <mergeCell ref="B14:E14"/>
    <mergeCell ref="F14:G14"/>
    <mergeCell ref="Q13:U13"/>
    <mergeCell ref="B20:E20"/>
    <mergeCell ref="G20:H20"/>
    <mergeCell ref="J20:S20"/>
    <mergeCell ref="B22:E22"/>
    <mergeCell ref="F4:J4"/>
    <mergeCell ref="K4:O4"/>
    <mergeCell ref="P4:V4"/>
    <mergeCell ref="W4:W6"/>
    <mergeCell ref="X4:AC4"/>
    <mergeCell ref="F23:I23"/>
    <mergeCell ref="A11:G11"/>
    <mergeCell ref="P11:U11"/>
    <mergeCell ref="A13:A16"/>
    <mergeCell ref="B13:E13"/>
    <mergeCell ref="F13:M13"/>
    <mergeCell ref="N13:P13"/>
    <mergeCell ref="B15:E15"/>
    <mergeCell ref="AA13:AB13"/>
    <mergeCell ref="T14:U14"/>
    <mergeCell ref="H14:I14"/>
    <mergeCell ref="Q12:AB12"/>
    <mergeCell ref="F22:H22"/>
    <mergeCell ref="H15:I15"/>
    <mergeCell ref="B4:E5"/>
    <mergeCell ref="A20:A22"/>
    <mergeCell ref="T15:U15"/>
    <mergeCell ref="J14:K14"/>
    <mergeCell ref="F15:G15"/>
    <mergeCell ref="A55:A56"/>
    <mergeCell ref="AB75:AC75"/>
    <mergeCell ref="B16:E16"/>
    <mergeCell ref="F16:G16"/>
    <mergeCell ref="H16:I16"/>
    <mergeCell ref="B21:E21"/>
    <mergeCell ref="G21:H21"/>
    <mergeCell ref="J21:S36"/>
    <mergeCell ref="T21:AC36"/>
    <mergeCell ref="F42:J42"/>
    <mergeCell ref="W39:AC39"/>
    <mergeCell ref="W40:AC41"/>
    <mergeCell ref="U39:V41"/>
    <mergeCell ref="T16:U16"/>
    <mergeCell ref="F17:G17"/>
    <mergeCell ref="B34:E34"/>
    <mergeCell ref="C42:C44"/>
    <mergeCell ref="E60:F60"/>
    <mergeCell ref="E61:F61"/>
    <mergeCell ref="R60:AC60"/>
    <mergeCell ref="R61:AC61"/>
    <mergeCell ref="E62:F62"/>
    <mergeCell ref="D41:E41"/>
    <mergeCell ref="B26:C26"/>
    <mergeCell ref="R62:AC62"/>
    <mergeCell ref="D66:F66"/>
    <mergeCell ref="L66:AC66"/>
    <mergeCell ref="D67:F67"/>
    <mergeCell ref="Q67:S67"/>
    <mergeCell ref="D68:P69"/>
    <mergeCell ref="A37:E37"/>
    <mergeCell ref="A59:C65"/>
    <mergeCell ref="A54:AC54"/>
    <mergeCell ref="B42:B48"/>
    <mergeCell ref="C47:E48"/>
    <mergeCell ref="F47:AC48"/>
    <mergeCell ref="C46:E46"/>
    <mergeCell ref="L42:M42"/>
    <mergeCell ref="N42:O42"/>
    <mergeCell ref="R42:S42"/>
    <mergeCell ref="T42:U42"/>
    <mergeCell ref="L43:M43"/>
    <mergeCell ref="N43:O43"/>
    <mergeCell ref="R43:S43"/>
    <mergeCell ref="T43:U43"/>
    <mergeCell ref="C45:E45"/>
    <mergeCell ref="A53:B53"/>
    <mergeCell ref="A57:A58"/>
    <mergeCell ref="A70:C71"/>
    <mergeCell ref="D70:E70"/>
    <mergeCell ref="F70:I70"/>
    <mergeCell ref="J70:K70"/>
    <mergeCell ref="D71:E71"/>
    <mergeCell ref="E59:F59"/>
    <mergeCell ref="A38:C38"/>
    <mergeCell ref="D43:E43"/>
    <mergeCell ref="A66:C69"/>
    <mergeCell ref="D42:E42"/>
    <mergeCell ref="B55:AC56"/>
    <mergeCell ref="D53:E53"/>
    <mergeCell ref="B49:E50"/>
    <mergeCell ref="F49:AC50"/>
    <mergeCell ref="A51:AC51"/>
    <mergeCell ref="W44:AC45"/>
    <mergeCell ref="I45:L45"/>
    <mergeCell ref="F44:J44"/>
    <mergeCell ref="D44:E44"/>
    <mergeCell ref="F53:G53"/>
    <mergeCell ref="I53:K53"/>
    <mergeCell ref="M53:Q53"/>
    <mergeCell ref="Q45:R45"/>
    <mergeCell ref="F45:G45"/>
  </mergeCells>
  <phoneticPr fontId="1"/>
  <conditionalFormatting sqref="D7:R7 K8:Y8 B4:V5 X4:AC6 F12:O12 F13:M13 Q12:AB12 Q13:U13 C17:E17 H17:I17 L17:Q17 F18:Q18 F23:I23 F25:I25 F35:I36 I37 O37:P37 V37 AA37:AB37 F38:K38 W44:AC45 F47:AC50 D67 Q67 G59:G61 N61 Q59:Q63">
    <cfRule type="cellIs" dxfId="21" priority="12" operator="equal">
      <formula>0</formula>
    </cfRule>
  </conditionalFormatting>
  <conditionalFormatting sqref="A53 B55:AC56 B57 Y58:AC58 D59:D65 H65:AB65 F70:I71 L70:P71 S70:V71 Y70:AC71 C53:AC53 D68 H67:P67 U67:AB67">
    <cfRule type="cellIs" dxfId="20" priority="11" operator="equal">
      <formula>0</formula>
    </cfRule>
  </conditionalFormatting>
  <conditionalFormatting sqref="Q45:R45">
    <cfRule type="cellIs" dxfId="19" priority="10" operator="equal">
      <formula>0</formula>
    </cfRule>
  </conditionalFormatting>
  <conditionalFormatting sqref="G20:H21 F22:H22 D26:D27 H26:H27 F28:H34">
    <cfRule type="cellIs" dxfId="18" priority="9" operator="equal">
      <formula>0</formula>
    </cfRule>
  </conditionalFormatting>
  <conditionalFormatting sqref="J14:K16 M14:M16 O14:O16 T14:U16 W14:W16 Y14:Y16 Z17:AB18 F18:Q18 E19:G19 I19 K19 Q39:S41 W40:AC41 U72:AC73 D65 D68">
    <cfRule type="cellIs" dxfId="17" priority="8" operator="equal">
      <formula>0</formula>
    </cfRule>
  </conditionalFormatting>
  <conditionalFormatting sqref="C17:E17">
    <cfRule type="cellIs" dxfId="16" priority="7" operator="equal">
      <formula>0</formula>
    </cfRule>
  </conditionalFormatting>
  <conditionalFormatting sqref="H9:H11 J9:J11 V9:V11 X9:X11">
    <cfRule type="cellIs" dxfId="15" priority="6" operator="equal">
      <formula>0</formula>
    </cfRule>
  </conditionalFormatting>
  <conditionalFormatting sqref="Q68">
    <cfRule type="cellIs" dxfId="14" priority="5" operator="equal">
      <formula>0</formula>
    </cfRule>
  </conditionalFormatting>
  <conditionalFormatting sqref="Q68">
    <cfRule type="cellIs" dxfId="13" priority="4" operator="equal">
      <formula>0</formula>
    </cfRule>
  </conditionalFormatting>
  <conditionalFormatting sqref="H66:K66">
    <cfRule type="cellIs" dxfId="12" priority="3" operator="equal">
      <formula>0</formula>
    </cfRule>
  </conditionalFormatting>
  <conditionalFormatting sqref="D66">
    <cfRule type="cellIs" dxfId="11" priority="2" operator="equal">
      <formula>0</formula>
    </cfRule>
  </conditionalFormatting>
  <conditionalFormatting sqref="L66">
    <cfRule type="cellIs" dxfId="10" priority="1" operator="equal">
      <formula>0</formula>
    </cfRule>
  </conditionalFormatting>
  <printOptions horizontalCentered="1" verticalCentered="1"/>
  <pageMargins left="0.39370078740157483" right="0.39370078740157483" top="0.59055118110236227" bottom="0.39370078740157483" header="0" footer="0"/>
  <pageSetup paperSize="9" scale="86" fitToWidth="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CE37"/>
  <sheetViews>
    <sheetView view="pageBreakPreview" topLeftCell="BI1" zoomScaleNormal="85" zoomScaleSheetLayoutView="100" workbookViewId="0">
      <selection activeCell="BQ35" sqref="BQ35"/>
    </sheetView>
  </sheetViews>
  <sheetFormatPr defaultRowHeight="13.5" x14ac:dyDescent="0.15"/>
  <cols>
    <col min="4" max="4" width="10.875" customWidth="1"/>
    <col min="11" max="12" width="15" customWidth="1"/>
    <col min="17" max="17" width="24" customWidth="1"/>
    <col min="19" max="19" width="9.875" bestFit="1" customWidth="1"/>
    <col min="34" max="34" width="19.5" customWidth="1"/>
    <col min="58" max="58" width="10.875" customWidth="1"/>
  </cols>
  <sheetData>
    <row r="1" spans="2:81" ht="14.25" thickBot="1" x14ac:dyDescent="0.2">
      <c r="B1" s="1423" t="s">
        <v>504</v>
      </c>
      <c r="C1" s="1423"/>
      <c r="D1" s="1423"/>
      <c r="F1" s="1416" t="s">
        <v>517</v>
      </c>
      <c r="G1" s="1417"/>
    </row>
    <row r="2" spans="2:81" ht="14.25" thickBot="1" x14ac:dyDescent="0.2">
      <c r="B2" s="105"/>
      <c r="C2" s="115" t="s">
        <v>506</v>
      </c>
      <c r="D2" s="116" t="s">
        <v>9</v>
      </c>
      <c r="F2" s="120" t="s">
        <v>515</v>
      </c>
      <c r="G2" s="121">
        <v>1</v>
      </c>
    </row>
    <row r="3" spans="2:81" ht="15" thickTop="1" thickBot="1" x14ac:dyDescent="0.2">
      <c r="B3" s="107" t="s">
        <v>505</v>
      </c>
      <c r="C3" s="109" t="s">
        <v>393</v>
      </c>
      <c r="D3" s="112" t="s">
        <v>511</v>
      </c>
      <c r="F3" s="122" t="s">
        <v>516</v>
      </c>
      <c r="G3" s="123" t="s">
        <v>965</v>
      </c>
    </row>
    <row r="4" spans="2:81" x14ac:dyDescent="0.15">
      <c r="B4" s="108" t="s">
        <v>508</v>
      </c>
      <c r="C4" s="110"/>
      <c r="D4" s="113"/>
    </row>
    <row r="5" spans="2:81" x14ac:dyDescent="0.15">
      <c r="B5" s="108" t="s">
        <v>509</v>
      </c>
      <c r="C5" s="110"/>
      <c r="D5" s="113"/>
    </row>
    <row r="6" spans="2:81" ht="14.25" thickBot="1" x14ac:dyDescent="0.2">
      <c r="B6" s="106" t="s">
        <v>510</v>
      </c>
      <c r="C6" s="111"/>
      <c r="D6" s="114"/>
    </row>
    <row r="8" spans="2:81" x14ac:dyDescent="0.15">
      <c r="BO8" s="1" t="s">
        <v>724</v>
      </c>
    </row>
    <row r="9" spans="2:81" x14ac:dyDescent="0.15">
      <c r="K9" s="282"/>
      <c r="BF9" s="1356" t="s">
        <v>514</v>
      </c>
      <c r="BG9" s="1356"/>
      <c r="BH9" s="1356"/>
      <c r="BI9" s="1356"/>
      <c r="BJ9" s="1356"/>
      <c r="BK9" s="1356"/>
      <c r="BL9" s="1356"/>
      <c r="BM9" s="1356"/>
      <c r="BN9" s="1356"/>
      <c r="BO9" s="1356" t="s">
        <v>410</v>
      </c>
      <c r="BP9" s="1356"/>
      <c r="BQ9" s="1356"/>
      <c r="BR9" s="1356"/>
      <c r="BS9" s="1356"/>
      <c r="BT9" s="1356"/>
      <c r="BU9" s="1356"/>
      <c r="BV9" s="1356"/>
      <c r="BW9" s="1356"/>
      <c r="BX9" s="1356"/>
      <c r="BY9" s="1356"/>
      <c r="BZ9" s="1356"/>
      <c r="CA9" s="1356"/>
      <c r="CB9" s="1356"/>
      <c r="CC9" s="282"/>
    </row>
    <row r="10" spans="2:81" x14ac:dyDescent="0.15">
      <c r="B10" s="441" t="s">
        <v>226</v>
      </c>
      <c r="C10" s="442"/>
      <c r="D10" s="442"/>
      <c r="E10" s="442"/>
      <c r="F10" s="442"/>
      <c r="G10" s="442"/>
      <c r="H10" s="442"/>
      <c r="I10" s="442"/>
      <c r="J10" s="442"/>
      <c r="K10" s="2008" t="s">
        <v>244</v>
      </c>
      <c r="L10" s="2008"/>
      <c r="M10" s="723" t="s">
        <v>228</v>
      </c>
      <c r="N10" s="724"/>
      <c r="O10" s="725"/>
      <c r="P10" s="726"/>
      <c r="Q10" s="443" t="s">
        <v>663</v>
      </c>
      <c r="R10" s="2011" t="s">
        <v>231</v>
      </c>
      <c r="S10" s="2012"/>
      <c r="T10" s="2012"/>
      <c r="U10" s="2012"/>
      <c r="V10" s="444" t="s">
        <v>232</v>
      </c>
      <c r="W10" s="444"/>
      <c r="X10" s="444"/>
      <c r="Y10" s="444"/>
      <c r="Z10" s="445" t="s">
        <v>233</v>
      </c>
      <c r="AA10" s="445"/>
      <c r="AB10" s="445"/>
      <c r="AC10" s="2013" t="s">
        <v>664</v>
      </c>
      <c r="AD10" s="2013"/>
      <c r="AE10" s="2013"/>
      <c r="AF10" s="446" t="s">
        <v>238</v>
      </c>
      <c r="AG10" s="447"/>
      <c r="AH10" s="2044" t="s">
        <v>665</v>
      </c>
      <c r="AI10" s="2044"/>
      <c r="AJ10" s="2044"/>
      <c r="AK10" s="2044"/>
      <c r="AL10" s="2044"/>
      <c r="AM10" s="448" t="s">
        <v>523</v>
      </c>
      <c r="AN10" s="448"/>
      <c r="AO10" s="449"/>
      <c r="AP10" s="448"/>
      <c r="AQ10" s="448" t="s">
        <v>666</v>
      </c>
      <c r="AR10" s="450" t="s">
        <v>236</v>
      </c>
      <c r="AS10" s="450"/>
      <c r="AT10" s="450"/>
      <c r="AU10" s="450"/>
      <c r="AV10" s="450"/>
      <c r="AW10" s="450"/>
      <c r="AX10" s="450"/>
      <c r="AY10" s="451"/>
      <c r="AZ10" s="451"/>
      <c r="BA10" s="452" t="s">
        <v>239</v>
      </c>
      <c r="BB10" s="452"/>
      <c r="BC10" s="452"/>
      <c r="BD10" s="452"/>
      <c r="BE10" s="452"/>
      <c r="BF10" s="2014" t="s">
        <v>667</v>
      </c>
      <c r="BG10" s="2015" t="s">
        <v>241</v>
      </c>
      <c r="BH10" s="2015"/>
      <c r="BI10" s="2015"/>
      <c r="BJ10" s="2015"/>
      <c r="BK10" s="2015"/>
      <c r="BL10" s="2015"/>
      <c r="BM10" s="2015"/>
      <c r="BN10" s="2015"/>
      <c r="BO10" s="452" t="s">
        <v>242</v>
      </c>
      <c r="BP10" s="453"/>
      <c r="BQ10" s="453"/>
      <c r="BR10" s="453"/>
      <c r="BS10" s="453"/>
      <c r="BT10" s="798"/>
      <c r="BU10" s="2045" t="s">
        <v>996</v>
      </c>
      <c r="BV10" s="2046"/>
      <c r="BW10" s="453"/>
      <c r="BX10" s="453"/>
      <c r="BY10" s="453"/>
      <c r="BZ10" s="453"/>
      <c r="CA10" s="454" t="s">
        <v>243</v>
      </c>
      <c r="CB10" s="455"/>
      <c r="CC10" s="2036" t="s">
        <v>668</v>
      </c>
    </row>
    <row r="11" spans="2:81" ht="13.5" customHeight="1" x14ac:dyDescent="0.15">
      <c r="B11" s="456"/>
      <c r="C11" s="456"/>
      <c r="D11" s="456"/>
      <c r="E11" s="456"/>
      <c r="F11" s="456"/>
      <c r="G11" s="456"/>
      <c r="H11" s="456"/>
      <c r="I11" s="456"/>
      <c r="J11" s="456"/>
      <c r="K11" s="2000" t="s">
        <v>730</v>
      </c>
      <c r="L11" s="2000" t="s">
        <v>731</v>
      </c>
      <c r="M11" s="2000" t="s">
        <v>246</v>
      </c>
      <c r="N11" s="727"/>
      <c r="O11" s="728"/>
      <c r="P11" s="729" t="s">
        <v>247</v>
      </c>
      <c r="Q11" s="1993" t="s">
        <v>669</v>
      </c>
      <c r="R11" s="457"/>
      <c r="S11" s="458" t="s">
        <v>528</v>
      </c>
      <c r="T11" s="458"/>
      <c r="U11" s="458"/>
      <c r="V11" s="459"/>
      <c r="W11" s="460"/>
      <c r="X11" s="460"/>
      <c r="Y11" s="2006" t="s">
        <v>251</v>
      </c>
      <c r="Z11" s="461"/>
      <c r="AA11" s="1996" t="s">
        <v>251</v>
      </c>
      <c r="AB11" s="462"/>
      <c r="AC11" s="1978" t="s">
        <v>670</v>
      </c>
      <c r="AD11" s="1978" t="s">
        <v>671</v>
      </c>
      <c r="AE11" s="1978" t="s">
        <v>672</v>
      </c>
      <c r="AF11" s="1978" t="s">
        <v>268</v>
      </c>
      <c r="AG11" s="1980" t="s">
        <v>534</v>
      </c>
      <c r="AH11" s="2042" t="s">
        <v>673</v>
      </c>
      <c r="AI11" s="2042" t="s">
        <v>674</v>
      </c>
      <c r="AJ11" s="2042" t="s">
        <v>675</v>
      </c>
      <c r="AK11" s="2042" t="s">
        <v>676</v>
      </c>
      <c r="AL11" s="2042" t="s">
        <v>677</v>
      </c>
      <c r="AM11" s="2016" t="s">
        <v>297</v>
      </c>
      <c r="AN11" s="2016" t="s">
        <v>539</v>
      </c>
      <c r="AO11" s="2016" t="s">
        <v>540</v>
      </c>
      <c r="AP11" s="2016" t="s">
        <v>539</v>
      </c>
      <c r="AQ11" s="2019" t="s">
        <v>678</v>
      </c>
      <c r="AR11" s="463" t="s">
        <v>265</v>
      </c>
      <c r="AS11" s="463"/>
      <c r="AT11" s="463"/>
      <c r="AU11" s="464" t="s">
        <v>266</v>
      </c>
      <c r="AV11" s="465"/>
      <c r="AW11" s="465"/>
      <c r="AX11" s="466"/>
      <c r="AY11" s="467"/>
      <c r="AZ11" s="2022" t="s">
        <v>271</v>
      </c>
      <c r="BA11" s="2025" t="s">
        <v>272</v>
      </c>
      <c r="BB11" s="2025"/>
      <c r="BC11" s="468" t="s">
        <v>909</v>
      </c>
      <c r="BD11" s="468"/>
      <c r="BE11" s="469"/>
      <c r="BF11" s="2009"/>
      <c r="BG11" s="2026" t="s">
        <v>273</v>
      </c>
      <c r="BH11" s="2026"/>
      <c r="BI11" s="2026"/>
      <c r="BJ11" s="2026" t="s">
        <v>274</v>
      </c>
      <c r="BK11" s="2026"/>
      <c r="BL11" s="470" t="s">
        <v>275</v>
      </c>
      <c r="BM11" s="470" t="s">
        <v>276</v>
      </c>
      <c r="BN11" s="470" t="s">
        <v>271</v>
      </c>
      <c r="BO11" s="471" t="s">
        <v>545</v>
      </c>
      <c r="BP11" s="471" t="s">
        <v>277</v>
      </c>
      <c r="BQ11" s="471" t="s">
        <v>278</v>
      </c>
      <c r="BR11" s="471" t="s">
        <v>279</v>
      </c>
      <c r="BS11" s="471" t="s">
        <v>546</v>
      </c>
      <c r="BT11" s="1327" t="s">
        <v>1002</v>
      </c>
      <c r="BU11" s="2047" t="s">
        <v>282</v>
      </c>
      <c r="BV11" s="2049" t="s">
        <v>281</v>
      </c>
      <c r="BW11" s="472" t="s">
        <v>283</v>
      </c>
      <c r="BX11" s="472"/>
      <c r="BY11" s="472"/>
      <c r="BZ11" s="2050" t="s">
        <v>284</v>
      </c>
      <c r="CA11" s="473" t="s">
        <v>285</v>
      </c>
      <c r="CB11" s="473" t="s">
        <v>286</v>
      </c>
      <c r="CC11" s="2037"/>
    </row>
    <row r="12" spans="2:81" ht="22.5" x14ac:dyDescent="0.15">
      <c r="B12" s="456"/>
      <c r="C12" s="456"/>
      <c r="D12" s="456"/>
      <c r="E12" s="456"/>
      <c r="F12" s="456"/>
      <c r="G12" s="456"/>
      <c r="H12" s="456"/>
      <c r="I12" s="456"/>
      <c r="J12" s="456"/>
      <c r="K12" s="2009"/>
      <c r="L12" s="2009"/>
      <c r="M12" s="2001"/>
      <c r="N12" s="730"/>
      <c r="O12" s="731"/>
      <c r="P12" s="2003" t="s">
        <v>287</v>
      </c>
      <c r="Q12" s="1994"/>
      <c r="R12" s="474" t="s">
        <v>679</v>
      </c>
      <c r="S12" s="475"/>
      <c r="T12" s="475" t="s">
        <v>288</v>
      </c>
      <c r="U12" s="475" t="s">
        <v>288</v>
      </c>
      <c r="V12" s="476"/>
      <c r="W12" s="477"/>
      <c r="X12" s="477"/>
      <c r="Y12" s="2007"/>
      <c r="Z12" s="478"/>
      <c r="AA12" s="1997"/>
      <c r="AB12" s="479"/>
      <c r="AC12" s="1979"/>
      <c r="AD12" s="1979"/>
      <c r="AE12" s="1979"/>
      <c r="AF12" s="1979"/>
      <c r="AG12" s="1981"/>
      <c r="AH12" s="2043"/>
      <c r="AI12" s="2043"/>
      <c r="AJ12" s="2043"/>
      <c r="AK12" s="2043"/>
      <c r="AL12" s="2043"/>
      <c r="AM12" s="2017"/>
      <c r="AN12" s="2017"/>
      <c r="AO12" s="2017"/>
      <c r="AP12" s="2017"/>
      <c r="AQ12" s="2020"/>
      <c r="AR12" s="465" t="s">
        <v>300</v>
      </c>
      <c r="AS12" s="465"/>
      <c r="AT12" s="465"/>
      <c r="AU12" s="465" t="s">
        <v>680</v>
      </c>
      <c r="AV12" s="465"/>
      <c r="AW12" s="465"/>
      <c r="AX12" s="480" t="s">
        <v>302</v>
      </c>
      <c r="AY12" s="467"/>
      <c r="AZ12" s="2023"/>
      <c r="BA12" s="471" t="s">
        <v>304</v>
      </c>
      <c r="BB12" s="471"/>
      <c r="BC12" s="471" t="s">
        <v>304</v>
      </c>
      <c r="BD12" s="471"/>
      <c r="BE12" s="2039" t="s">
        <v>305</v>
      </c>
      <c r="BF12" s="2009"/>
      <c r="BG12" s="470" t="s">
        <v>681</v>
      </c>
      <c r="BH12" s="470" t="s">
        <v>307</v>
      </c>
      <c r="BI12" s="470" t="s">
        <v>308</v>
      </c>
      <c r="BJ12" s="470"/>
      <c r="BK12" s="470" t="s">
        <v>309</v>
      </c>
      <c r="BL12" s="481"/>
      <c r="BM12" s="481"/>
      <c r="BN12" s="481"/>
      <c r="BO12" s="471" t="s">
        <v>555</v>
      </c>
      <c r="BP12" s="471" t="s">
        <v>310</v>
      </c>
      <c r="BQ12" s="471" t="s">
        <v>311</v>
      </c>
      <c r="BR12" s="471" t="s">
        <v>311</v>
      </c>
      <c r="BS12" s="471" t="s">
        <v>556</v>
      </c>
      <c r="BT12" s="1765"/>
      <c r="BU12" s="2048"/>
      <c r="BV12" s="2048"/>
      <c r="BW12" s="482" t="s">
        <v>312</v>
      </c>
      <c r="BX12" s="482"/>
      <c r="BY12" s="482"/>
      <c r="BZ12" s="2051"/>
      <c r="CA12" s="473" t="s">
        <v>313</v>
      </c>
      <c r="CB12" s="473" t="s">
        <v>314</v>
      </c>
      <c r="CC12" s="2037"/>
    </row>
    <row r="13" spans="2:81" x14ac:dyDescent="0.15">
      <c r="B13" s="456" t="s">
        <v>315</v>
      </c>
      <c r="C13" s="456" t="s">
        <v>316</v>
      </c>
      <c r="D13" s="456" t="s">
        <v>317</v>
      </c>
      <c r="E13" s="456" t="s">
        <v>318</v>
      </c>
      <c r="F13" s="456" t="s">
        <v>317</v>
      </c>
      <c r="G13" s="456" t="s">
        <v>319</v>
      </c>
      <c r="H13" s="456" t="s">
        <v>317</v>
      </c>
      <c r="I13" s="456" t="s">
        <v>320</v>
      </c>
      <c r="J13" s="456" t="s">
        <v>317</v>
      </c>
      <c r="K13" s="2009"/>
      <c r="L13" s="2009"/>
      <c r="M13" s="2001"/>
      <c r="N13" s="730" t="s">
        <v>324</v>
      </c>
      <c r="O13" s="732" t="s">
        <v>558</v>
      </c>
      <c r="P13" s="2004"/>
      <c r="Q13" s="1994"/>
      <c r="R13" s="474" t="s">
        <v>682</v>
      </c>
      <c r="S13" s="475" t="s">
        <v>328</v>
      </c>
      <c r="T13" s="475" t="s">
        <v>329</v>
      </c>
      <c r="U13" s="475" t="s">
        <v>329</v>
      </c>
      <c r="V13" s="477" t="s">
        <v>330</v>
      </c>
      <c r="W13" s="477" t="s">
        <v>331</v>
      </c>
      <c r="X13" s="477" t="s">
        <v>332</v>
      </c>
      <c r="Y13" s="2007"/>
      <c r="Z13" s="479" t="s">
        <v>333</v>
      </c>
      <c r="AA13" s="1997"/>
      <c r="AB13" s="479" t="s">
        <v>334</v>
      </c>
      <c r="AC13" s="1979"/>
      <c r="AD13" s="1979"/>
      <c r="AE13" s="1979"/>
      <c r="AF13" s="1979"/>
      <c r="AG13" s="1981"/>
      <c r="AH13" s="2043"/>
      <c r="AI13" s="2043"/>
      <c r="AJ13" s="2043"/>
      <c r="AK13" s="2043"/>
      <c r="AL13" s="2043"/>
      <c r="AM13" s="2017"/>
      <c r="AN13" s="2017"/>
      <c r="AO13" s="2017"/>
      <c r="AP13" s="2017"/>
      <c r="AQ13" s="2020"/>
      <c r="AR13" s="480" t="s">
        <v>336</v>
      </c>
      <c r="AS13" s="480" t="s">
        <v>337</v>
      </c>
      <c r="AT13" s="480" t="s">
        <v>338</v>
      </c>
      <c r="AU13" s="480" t="s">
        <v>339</v>
      </c>
      <c r="AV13" s="480" t="s">
        <v>340</v>
      </c>
      <c r="AW13" s="480" t="s">
        <v>341</v>
      </c>
      <c r="AX13" s="480" t="s">
        <v>343</v>
      </c>
      <c r="AY13" s="456" t="s">
        <v>683</v>
      </c>
      <c r="AZ13" s="2023"/>
      <c r="BA13" s="471" t="s">
        <v>347</v>
      </c>
      <c r="BB13" s="471" t="s">
        <v>348</v>
      </c>
      <c r="BC13" s="471" t="s">
        <v>347</v>
      </c>
      <c r="BD13" s="471" t="s">
        <v>348</v>
      </c>
      <c r="BE13" s="2040"/>
      <c r="BF13" s="2009"/>
      <c r="BG13" s="483"/>
      <c r="BH13" s="483"/>
      <c r="BI13" s="483"/>
      <c r="BJ13" s="483"/>
      <c r="BK13" s="483"/>
      <c r="BL13" s="483"/>
      <c r="BM13" s="483"/>
      <c r="BN13" s="483"/>
      <c r="BO13" s="471" t="s">
        <v>560</v>
      </c>
      <c r="BP13" s="471" t="s">
        <v>349</v>
      </c>
      <c r="BQ13" s="471" t="s">
        <v>349</v>
      </c>
      <c r="BR13" s="471" t="s">
        <v>349</v>
      </c>
      <c r="BS13" s="471" t="s">
        <v>561</v>
      </c>
      <c r="BT13" s="1765"/>
      <c r="BU13" s="2048"/>
      <c r="BV13" s="2048"/>
      <c r="BW13" s="471"/>
      <c r="BX13" s="471"/>
      <c r="BY13" s="471"/>
      <c r="BZ13" s="2051"/>
      <c r="CA13" s="473" t="s">
        <v>353</v>
      </c>
      <c r="CB13" s="473" t="s">
        <v>354</v>
      </c>
      <c r="CC13" s="2037"/>
    </row>
    <row r="14" spans="2:81" x14ac:dyDescent="0.15">
      <c r="B14" s="484"/>
      <c r="C14" s="484"/>
      <c r="D14" s="484"/>
      <c r="E14" s="484"/>
      <c r="F14" s="484"/>
      <c r="G14" s="484"/>
      <c r="H14" s="484"/>
      <c r="I14" s="484"/>
      <c r="J14" s="484"/>
      <c r="K14" s="2010"/>
      <c r="L14" s="2010"/>
      <c r="M14" s="2002"/>
      <c r="N14" s="733"/>
      <c r="O14" s="734"/>
      <c r="P14" s="2005"/>
      <c r="Q14" s="1995"/>
      <c r="R14" s="485"/>
      <c r="S14" s="486" t="s">
        <v>355</v>
      </c>
      <c r="T14" s="486" t="s">
        <v>356</v>
      </c>
      <c r="U14" s="486" t="s">
        <v>326</v>
      </c>
      <c r="V14" s="476"/>
      <c r="W14" s="477"/>
      <c r="X14" s="477"/>
      <c r="Y14" s="2007"/>
      <c r="Z14" s="487"/>
      <c r="AA14" s="1998"/>
      <c r="AB14" s="479" t="s">
        <v>357</v>
      </c>
      <c r="AC14" s="1999"/>
      <c r="AD14" s="1999"/>
      <c r="AE14" s="1999"/>
      <c r="AF14" s="1979"/>
      <c r="AG14" s="1982"/>
      <c r="AH14" s="2043"/>
      <c r="AI14" s="2043"/>
      <c r="AJ14" s="2043"/>
      <c r="AK14" s="2043"/>
      <c r="AL14" s="2043"/>
      <c r="AM14" s="488" t="s">
        <v>358</v>
      </c>
      <c r="AN14" s="2018"/>
      <c r="AO14" s="489" t="s">
        <v>358</v>
      </c>
      <c r="AP14" s="2018"/>
      <c r="AQ14" s="2021"/>
      <c r="AR14" s="466" t="s">
        <v>367</v>
      </c>
      <c r="AS14" s="466" t="s">
        <v>368</v>
      </c>
      <c r="AT14" s="466" t="s">
        <v>369</v>
      </c>
      <c r="AU14" s="466" t="s">
        <v>370</v>
      </c>
      <c r="AV14" s="466" t="s">
        <v>370</v>
      </c>
      <c r="AW14" s="466" t="s">
        <v>371</v>
      </c>
      <c r="AX14" s="466" t="s">
        <v>374</v>
      </c>
      <c r="AY14" s="490"/>
      <c r="AZ14" s="2024"/>
      <c r="BA14" s="491" t="s">
        <v>376</v>
      </c>
      <c r="BB14" s="491" t="s">
        <v>376</v>
      </c>
      <c r="BC14" s="491" t="s">
        <v>376</v>
      </c>
      <c r="BD14" s="491" t="s">
        <v>376</v>
      </c>
      <c r="BE14" s="2041"/>
      <c r="BF14" s="2010"/>
      <c r="BG14" s="492"/>
      <c r="BH14" s="492"/>
      <c r="BI14" s="492"/>
      <c r="BJ14" s="492"/>
      <c r="BK14" s="492"/>
      <c r="BL14" s="492"/>
      <c r="BM14" s="492"/>
      <c r="BN14" s="492"/>
      <c r="BO14" s="471" t="s">
        <v>564</v>
      </c>
      <c r="BP14" s="471"/>
      <c r="BQ14" s="471"/>
      <c r="BR14" s="471"/>
      <c r="BS14" s="471" t="s">
        <v>565</v>
      </c>
      <c r="BT14" s="1766"/>
      <c r="BU14" s="2048"/>
      <c r="BV14" s="2048"/>
      <c r="BW14" s="471" t="s">
        <v>380</v>
      </c>
      <c r="BX14" s="471" t="s">
        <v>349</v>
      </c>
      <c r="BY14" s="471" t="s">
        <v>381</v>
      </c>
      <c r="BZ14" s="2051"/>
      <c r="CA14" s="473" t="s">
        <v>382</v>
      </c>
      <c r="CB14" s="473" t="s">
        <v>383</v>
      </c>
      <c r="CC14" s="2038"/>
    </row>
    <row r="15" spans="2:81" s="125" customFormat="1" x14ac:dyDescent="0.15">
      <c r="B15" s="456"/>
      <c r="C15" s="456"/>
      <c r="D15" s="456"/>
      <c r="E15" s="456"/>
      <c r="F15" s="456"/>
      <c r="G15" s="456"/>
      <c r="H15" s="456"/>
      <c r="I15" s="456"/>
      <c r="J15" s="456"/>
      <c r="K15" s="717"/>
      <c r="L15" s="717"/>
      <c r="M15" s="735"/>
      <c r="N15" s="730"/>
      <c r="O15" s="731"/>
      <c r="P15" s="736"/>
      <c r="Q15" s="493"/>
      <c r="R15" s="494"/>
      <c r="S15" s="475"/>
      <c r="T15" s="475"/>
      <c r="U15" s="475"/>
      <c r="V15" s="495"/>
      <c r="W15" s="496"/>
      <c r="X15" s="496"/>
      <c r="Y15" s="460"/>
      <c r="Z15" s="478"/>
      <c r="AA15" s="497"/>
      <c r="AB15" s="498"/>
      <c r="AC15" s="499"/>
      <c r="AD15" s="499"/>
      <c r="AE15" s="499"/>
      <c r="AF15" s="499"/>
      <c r="AG15" s="500"/>
      <c r="AH15" s="501"/>
      <c r="AI15" s="501"/>
      <c r="AJ15" s="501"/>
      <c r="AK15" s="501"/>
      <c r="AL15" s="501"/>
      <c r="AM15" s="502"/>
      <c r="AN15" s="503"/>
      <c r="AO15" s="503"/>
      <c r="AP15" s="503"/>
      <c r="AQ15" s="504"/>
      <c r="AR15" s="480"/>
      <c r="AS15" s="480"/>
      <c r="AT15" s="480"/>
      <c r="AU15" s="480"/>
      <c r="AV15" s="480"/>
      <c r="AW15" s="480"/>
      <c r="AX15" s="480"/>
      <c r="AY15" s="505"/>
      <c r="AZ15" s="506"/>
      <c r="BA15" s="471"/>
      <c r="BB15" s="471"/>
      <c r="BC15" s="471"/>
      <c r="BD15" s="471"/>
      <c r="BE15" s="507"/>
      <c r="BF15" s="508"/>
      <c r="BG15" s="509"/>
      <c r="BH15" s="509"/>
      <c r="BI15" s="509"/>
      <c r="BJ15" s="509"/>
      <c r="BK15" s="509"/>
      <c r="BL15" s="509"/>
      <c r="BM15" s="509"/>
      <c r="BN15" s="509"/>
      <c r="BO15" s="510"/>
      <c r="BP15" s="510"/>
      <c r="BQ15" s="510"/>
      <c r="BR15" s="510"/>
      <c r="BS15" s="510"/>
      <c r="BT15" s="510"/>
      <c r="BU15" s="511"/>
      <c r="BV15" s="511"/>
      <c r="BW15" s="510"/>
      <c r="BX15" s="510"/>
      <c r="BY15" s="510"/>
      <c r="BZ15" s="511"/>
      <c r="CA15" s="512"/>
      <c r="CB15" s="512"/>
      <c r="CC15" s="513"/>
    </row>
    <row r="16" spans="2:81" x14ac:dyDescent="0.15">
      <c r="B16" s="365" t="s">
        <v>921</v>
      </c>
      <c r="C16" s="365" t="s">
        <v>684</v>
      </c>
      <c r="D16" s="365" t="s">
        <v>964</v>
      </c>
      <c r="E16" s="365"/>
      <c r="F16" s="365"/>
      <c r="G16" s="365" t="s">
        <v>685</v>
      </c>
      <c r="H16" s="365" t="s">
        <v>686</v>
      </c>
      <c r="I16" s="365" t="s">
        <v>687</v>
      </c>
      <c r="J16" s="365" t="s">
        <v>688</v>
      </c>
      <c r="K16" s="737">
        <v>35.683247999999999</v>
      </c>
      <c r="L16" s="737">
        <v>139.75373300000001</v>
      </c>
      <c r="M16" s="439" t="s">
        <v>384</v>
      </c>
      <c r="N16" s="738">
        <v>44851</v>
      </c>
      <c r="O16" s="739">
        <v>0.60416666666666663</v>
      </c>
      <c r="P16" s="740" t="s">
        <v>271</v>
      </c>
      <c r="Q16" s="365" t="s">
        <v>689</v>
      </c>
      <c r="R16" s="366" t="s">
        <v>733</v>
      </c>
      <c r="S16" s="514">
        <v>4</v>
      </c>
      <c r="T16" s="514">
        <v>4</v>
      </c>
      <c r="U16" s="514">
        <v>1</v>
      </c>
      <c r="V16" s="428" t="s">
        <v>699</v>
      </c>
      <c r="W16" s="428">
        <v>7</v>
      </c>
      <c r="X16" s="428" t="s">
        <v>700</v>
      </c>
      <c r="Y16" s="428">
        <v>0.5</v>
      </c>
      <c r="Z16" s="429" t="s">
        <v>699</v>
      </c>
      <c r="AA16" s="429">
        <v>0.5</v>
      </c>
      <c r="AB16" s="429">
        <v>15</v>
      </c>
      <c r="AC16" s="515">
        <v>24</v>
      </c>
      <c r="AD16" s="515">
        <v>5</v>
      </c>
      <c r="AE16" s="515">
        <v>70</v>
      </c>
      <c r="AF16" s="515">
        <v>15</v>
      </c>
      <c r="AG16" s="367" t="s">
        <v>701</v>
      </c>
      <c r="AH16" s="516">
        <v>12</v>
      </c>
      <c r="AI16" s="516">
        <v>12</v>
      </c>
      <c r="AJ16" s="516">
        <v>144</v>
      </c>
      <c r="AK16" s="517">
        <v>70</v>
      </c>
      <c r="AL16" s="517">
        <v>30</v>
      </c>
      <c r="AM16" s="434" t="s">
        <v>608</v>
      </c>
      <c r="AN16" s="434" t="s">
        <v>690</v>
      </c>
      <c r="AO16" s="434" t="s">
        <v>608</v>
      </c>
      <c r="AP16" s="434" t="s">
        <v>691</v>
      </c>
      <c r="AQ16" s="434" t="s">
        <v>692</v>
      </c>
      <c r="AR16" s="437">
        <v>1</v>
      </c>
      <c r="AS16" s="437">
        <v>1</v>
      </c>
      <c r="AT16" s="437">
        <v>1</v>
      </c>
      <c r="AU16" s="437">
        <v>10</v>
      </c>
      <c r="AV16" s="437">
        <v>10</v>
      </c>
      <c r="AW16" s="437">
        <v>10</v>
      </c>
      <c r="AX16" s="437">
        <v>1</v>
      </c>
      <c r="AY16" s="437"/>
      <c r="AZ16" s="365"/>
      <c r="BA16" s="438"/>
      <c r="BB16" s="438"/>
      <c r="BC16" s="438"/>
      <c r="BD16" s="438"/>
      <c r="BE16" s="438"/>
      <c r="BF16" s="439" t="s">
        <v>693</v>
      </c>
      <c r="BG16" s="518"/>
      <c r="BH16" s="518"/>
      <c r="BI16" s="518"/>
      <c r="BJ16" s="518"/>
      <c r="BK16" s="518"/>
      <c r="BL16" s="518"/>
      <c r="BM16" s="518"/>
      <c r="BN16" s="518"/>
      <c r="BO16" s="366" t="s">
        <v>724</v>
      </c>
      <c r="BP16" s="366" t="s">
        <v>724</v>
      </c>
      <c r="BQ16" s="366" t="s">
        <v>724</v>
      </c>
      <c r="BR16" s="366" t="s">
        <v>724</v>
      </c>
      <c r="BS16" s="366" t="s">
        <v>724</v>
      </c>
      <c r="BT16" s="366" t="s">
        <v>998</v>
      </c>
      <c r="BU16" s="366" t="s">
        <v>997</v>
      </c>
      <c r="BV16" s="366" t="s">
        <v>986</v>
      </c>
      <c r="BW16" s="366" t="s">
        <v>724</v>
      </c>
      <c r="BX16" s="366"/>
      <c r="BY16" s="366"/>
      <c r="BZ16" s="366" t="s">
        <v>724</v>
      </c>
      <c r="CA16" s="384" t="s">
        <v>724</v>
      </c>
      <c r="CB16" s="384" t="s">
        <v>724</v>
      </c>
      <c r="CC16" s="367" t="s">
        <v>485</v>
      </c>
    </row>
    <row r="17" spans="2:83" ht="14.25" thickBot="1" x14ac:dyDescent="0.2">
      <c r="Q17" s="157" t="s">
        <v>439</v>
      </c>
      <c r="S17" s="1378" t="s">
        <v>694</v>
      </c>
      <c r="T17" s="1379"/>
      <c r="U17" s="1379"/>
      <c r="AA17" s="282"/>
      <c r="AB17" s="286" t="s">
        <v>660</v>
      </c>
      <c r="AC17" s="1378" t="s">
        <v>694</v>
      </c>
      <c r="AD17" s="1379"/>
      <c r="AE17" s="1379"/>
      <c r="AH17" s="1378" t="s">
        <v>705</v>
      </c>
      <c r="AI17" s="1379"/>
      <c r="AJ17" s="1379"/>
      <c r="AK17" s="1379"/>
      <c r="AL17" s="1379"/>
      <c r="AR17" s="1378" t="s">
        <v>439</v>
      </c>
      <c r="AS17" s="1379"/>
      <c r="AT17" s="1379"/>
      <c r="AU17" s="778" t="s">
        <v>439</v>
      </c>
      <c r="AV17" s="783" t="s">
        <v>439</v>
      </c>
      <c r="AW17" s="1378" t="s">
        <v>439</v>
      </c>
      <c r="AX17" s="1379"/>
      <c r="AY17" s="1379"/>
      <c r="AZ17" s="1379"/>
      <c r="BA17" s="1378" t="s">
        <v>439</v>
      </c>
      <c r="BB17" s="1379"/>
      <c r="BC17" s="1379"/>
      <c r="BD17" s="1379"/>
      <c r="BE17" s="1379"/>
      <c r="BG17" s="281" t="s">
        <v>439</v>
      </c>
      <c r="BT17" s="26" t="s">
        <v>439</v>
      </c>
      <c r="BU17" s="26" t="s">
        <v>439</v>
      </c>
      <c r="BV17" s="26" t="s">
        <v>439</v>
      </c>
    </row>
    <row r="18" spans="2:83" ht="14.25" thickBot="1" x14ac:dyDescent="0.2">
      <c r="Q18" s="129" t="s">
        <v>413</v>
      </c>
      <c r="S18" s="2029" t="s">
        <v>695</v>
      </c>
      <c r="T18" s="2030"/>
      <c r="U18" s="2031"/>
      <c r="AA18" s="55" t="s">
        <v>89</v>
      </c>
      <c r="AB18" s="55" t="s">
        <v>966</v>
      </c>
      <c r="AD18" s="176" t="s">
        <v>703</v>
      </c>
      <c r="AH18" s="1987" t="s">
        <v>706</v>
      </c>
      <c r="AI18" s="1988"/>
      <c r="AJ18" s="178">
        <v>3</v>
      </c>
      <c r="AK18" s="179" t="s">
        <v>713</v>
      </c>
      <c r="AR18" s="1400" t="s">
        <v>452</v>
      </c>
      <c r="AS18" s="1401"/>
      <c r="AT18" s="1402"/>
      <c r="AU18" s="778" t="s">
        <v>439</v>
      </c>
      <c r="AV18" s="783" t="s">
        <v>439</v>
      </c>
      <c r="AW18" s="1403" t="s">
        <v>458</v>
      </c>
      <c r="AX18" s="1404"/>
      <c r="AY18" s="1407" t="s">
        <v>459</v>
      </c>
      <c r="AZ18" s="1408"/>
      <c r="BA18" s="71" t="s">
        <v>467</v>
      </c>
      <c r="BB18" s="72" t="s">
        <v>477</v>
      </c>
      <c r="BF18" s="80" t="s">
        <v>486</v>
      </c>
      <c r="BG18" s="81" t="s">
        <v>484</v>
      </c>
      <c r="BO18" s="1427" t="s">
        <v>492</v>
      </c>
      <c r="BP18" s="1428"/>
      <c r="BQ18" s="1428"/>
      <c r="BR18" s="1429"/>
      <c r="BT18" s="26" t="s">
        <v>439</v>
      </c>
      <c r="BU18" s="753" t="s">
        <v>1005</v>
      </c>
      <c r="BV18" s="754" t="s">
        <v>978</v>
      </c>
      <c r="BW18" s="755"/>
      <c r="BX18" s="755"/>
      <c r="BY18" s="755"/>
      <c r="BZ18" s="755"/>
      <c r="CA18" s="755"/>
      <c r="CB18" s="755"/>
      <c r="CC18" s="755"/>
      <c r="CD18" s="755"/>
      <c r="CE18" s="756"/>
    </row>
    <row r="19" spans="2:83" ht="15" customHeight="1" thickTop="1" thickBot="1" x14ac:dyDescent="0.2">
      <c r="B19" s="1421" t="s">
        <v>171</v>
      </c>
      <c r="C19" s="1422"/>
      <c r="D19" s="1422"/>
      <c r="E19" s="1422"/>
      <c r="F19" s="1422"/>
      <c r="G19" s="1422"/>
      <c r="H19" s="1788"/>
      <c r="Q19" s="130"/>
      <c r="S19" s="2027" t="s">
        <v>696</v>
      </c>
      <c r="T19" s="2028"/>
      <c r="U19" s="174" t="s">
        <v>698</v>
      </c>
      <c r="AA19" s="55" t="s">
        <v>88</v>
      </c>
      <c r="AB19" s="56">
        <v>1</v>
      </c>
      <c r="AD19" s="177" t="s">
        <v>702</v>
      </c>
      <c r="AH19" s="1983" t="s">
        <v>707</v>
      </c>
      <c r="AI19" s="180" t="s">
        <v>709</v>
      </c>
      <c r="AJ19" s="181">
        <v>3</v>
      </c>
      <c r="AK19" s="182" t="s">
        <v>713</v>
      </c>
      <c r="AR19" s="57" t="s">
        <v>57</v>
      </c>
      <c r="AS19" s="58" t="s">
        <v>440</v>
      </c>
      <c r="AT19" s="59" t="s">
        <v>454</v>
      </c>
      <c r="AU19" s="778" t="s">
        <v>439</v>
      </c>
      <c r="AV19" s="783" t="s">
        <v>439</v>
      </c>
      <c r="AW19" s="1405"/>
      <c r="AX19" s="1406"/>
      <c r="AY19" s="66" t="s">
        <v>460</v>
      </c>
      <c r="AZ19" s="67" t="s">
        <v>461</v>
      </c>
      <c r="BA19" s="73" t="s">
        <v>468</v>
      </c>
      <c r="BB19" s="74">
        <v>3</v>
      </c>
      <c r="BF19" s="83" t="s">
        <v>487</v>
      </c>
      <c r="BG19" s="82" t="s">
        <v>152</v>
      </c>
      <c r="BO19" s="1396" t="s">
        <v>493</v>
      </c>
      <c r="BP19" s="1397"/>
      <c r="BQ19" s="1397"/>
      <c r="BR19" s="91" t="s">
        <v>385</v>
      </c>
      <c r="BT19" s="26" t="s">
        <v>439</v>
      </c>
      <c r="BU19" s="757" t="s">
        <v>1006</v>
      </c>
      <c r="BV19" s="758" t="s">
        <v>987</v>
      </c>
      <c r="BW19" s="759"/>
      <c r="BX19" s="759"/>
      <c r="BY19" s="759"/>
      <c r="BZ19" s="759"/>
      <c r="CA19" s="759"/>
      <c r="CB19" s="759"/>
      <c r="CC19" s="759"/>
      <c r="CD19" s="759"/>
      <c r="CE19" s="760"/>
    </row>
    <row r="20" spans="2:83" ht="15" thickTop="1" thickBot="1" x14ac:dyDescent="0.2">
      <c r="B20" s="1430" t="s">
        <v>499</v>
      </c>
      <c r="C20" s="1431"/>
      <c r="D20" s="1431"/>
      <c r="E20" s="96" t="s">
        <v>446</v>
      </c>
      <c r="F20" s="96" t="s">
        <v>87</v>
      </c>
      <c r="G20" s="96" t="s">
        <v>86</v>
      </c>
      <c r="H20" s="126" t="s">
        <v>4</v>
      </c>
      <c r="S20" s="2032" t="s">
        <v>697</v>
      </c>
      <c r="T20" s="2033"/>
      <c r="U20" s="175">
        <v>1</v>
      </c>
      <c r="AA20" s="55" t="s">
        <v>447</v>
      </c>
      <c r="AB20" s="56">
        <v>1</v>
      </c>
      <c r="AH20" s="1984"/>
      <c r="AI20" s="183" t="s">
        <v>710</v>
      </c>
      <c r="AJ20" s="184">
        <v>3</v>
      </c>
      <c r="AK20" s="185" t="s">
        <v>713</v>
      </c>
      <c r="AR20" s="60">
        <v>57</v>
      </c>
      <c r="AS20" s="61">
        <v>32</v>
      </c>
      <c r="AT20" s="62">
        <v>42</v>
      </c>
      <c r="AU20" s="778" t="s">
        <v>439</v>
      </c>
      <c r="AV20" s="783" t="s">
        <v>439</v>
      </c>
      <c r="AW20" s="65" t="s">
        <v>462</v>
      </c>
      <c r="AX20" s="68"/>
      <c r="AY20" s="69">
        <v>1</v>
      </c>
      <c r="AZ20" s="70" t="s">
        <v>464</v>
      </c>
      <c r="BA20" s="73" t="s">
        <v>469</v>
      </c>
      <c r="BB20" s="75">
        <v>3</v>
      </c>
      <c r="BO20" s="1398" t="s">
        <v>627</v>
      </c>
      <c r="BP20" s="1399"/>
      <c r="BQ20" s="1399"/>
      <c r="BR20" s="90" t="s">
        <v>385</v>
      </c>
      <c r="BT20" s="26" t="s">
        <v>439</v>
      </c>
      <c r="BU20" s="757" t="s">
        <v>1007</v>
      </c>
      <c r="BV20" s="758" t="s">
        <v>988</v>
      </c>
      <c r="BW20" s="759"/>
      <c r="BX20" s="759"/>
      <c r="BY20" s="759"/>
      <c r="BZ20" s="759"/>
      <c r="CA20" s="759"/>
      <c r="CB20" s="759"/>
      <c r="CC20" s="759"/>
      <c r="CD20" s="759"/>
      <c r="CE20" s="760"/>
    </row>
    <row r="21" spans="2:83" ht="14.25" thickBot="1" x14ac:dyDescent="0.2">
      <c r="B21" s="1432" t="s">
        <v>908</v>
      </c>
      <c r="C21" s="1433"/>
      <c r="D21" s="1433"/>
      <c r="E21" s="94">
        <v>1</v>
      </c>
      <c r="F21" s="97">
        <v>1</v>
      </c>
      <c r="G21" s="97">
        <v>15</v>
      </c>
      <c r="H21" s="127">
        <v>30</v>
      </c>
      <c r="AA21" s="55" t="s">
        <v>86</v>
      </c>
      <c r="AB21" s="56">
        <v>15</v>
      </c>
      <c r="AD21" s="1" t="s">
        <v>702</v>
      </c>
      <c r="AH21" s="1985" t="s">
        <v>708</v>
      </c>
      <c r="AI21" s="186" t="s">
        <v>709</v>
      </c>
      <c r="AJ21" s="187">
        <v>3</v>
      </c>
      <c r="AK21" s="188" t="s">
        <v>713</v>
      </c>
      <c r="AU21" s="778" t="s">
        <v>439</v>
      </c>
      <c r="AV21" s="783" t="s">
        <v>439</v>
      </c>
      <c r="AW21" s="1989" t="s">
        <v>717</v>
      </c>
      <c r="AX21" s="1990"/>
      <c r="AY21" s="1990"/>
      <c r="AZ21" s="1990"/>
      <c r="BA21" s="73" t="s">
        <v>470</v>
      </c>
      <c r="BB21" s="76" t="s">
        <v>473</v>
      </c>
      <c r="BO21" s="1398" t="s">
        <v>628</v>
      </c>
      <c r="BP21" s="1399"/>
      <c r="BQ21" s="1399"/>
      <c r="BR21" s="90"/>
      <c r="BT21" s="26" t="s">
        <v>439</v>
      </c>
      <c r="BU21" s="757" t="s">
        <v>1009</v>
      </c>
      <c r="BV21" s="811" t="s">
        <v>989</v>
      </c>
      <c r="BW21" s="759"/>
      <c r="BX21" s="759"/>
      <c r="BY21" s="759"/>
      <c r="BZ21" s="759"/>
      <c r="CA21" s="759"/>
      <c r="CB21" s="759"/>
      <c r="CC21" s="759"/>
      <c r="CD21" s="759"/>
      <c r="CE21" s="760"/>
    </row>
    <row r="22" spans="2:83" ht="14.25" thickBot="1" x14ac:dyDescent="0.2">
      <c r="B22" s="1432" t="s">
        <v>906</v>
      </c>
      <c r="C22" s="1433"/>
      <c r="D22" s="1433"/>
      <c r="E22" s="94">
        <v>1</v>
      </c>
      <c r="F22" s="97">
        <v>1</v>
      </c>
      <c r="G22" s="97">
        <v>15</v>
      </c>
      <c r="H22" s="127">
        <v>30</v>
      </c>
      <c r="R22" s="1416" t="s">
        <v>659</v>
      </c>
      <c r="S22" s="1417"/>
      <c r="T22" s="1417"/>
      <c r="U22" s="1417"/>
      <c r="V22" s="1417"/>
      <c r="W22" s="1417"/>
      <c r="AD22" s="1" t="s">
        <v>704</v>
      </c>
      <c r="AH22" s="1986"/>
      <c r="AI22" s="189" t="s">
        <v>710</v>
      </c>
      <c r="AJ22" s="190">
        <v>3</v>
      </c>
      <c r="AK22" s="191" t="s">
        <v>713</v>
      </c>
      <c r="AU22" s="778" t="s">
        <v>439</v>
      </c>
      <c r="AV22" s="783" t="s">
        <v>439</v>
      </c>
      <c r="AW22" s="1991" t="s">
        <v>719</v>
      </c>
      <c r="AX22" s="1992"/>
      <c r="AY22" s="197">
        <v>30</v>
      </c>
      <c r="AZ22" s="195"/>
      <c r="BA22" s="73" t="s">
        <v>481</v>
      </c>
      <c r="BB22" s="77" t="s">
        <v>483</v>
      </c>
      <c r="BO22" s="1398" t="s">
        <v>629</v>
      </c>
      <c r="BP22" s="1399"/>
      <c r="BQ22" s="1399"/>
      <c r="BR22" s="90" t="s">
        <v>385</v>
      </c>
      <c r="BT22" s="26" t="s">
        <v>439</v>
      </c>
      <c r="BU22" s="757" t="s">
        <v>1010</v>
      </c>
      <c r="BV22" s="758" t="s">
        <v>1011</v>
      </c>
      <c r="BW22" s="759"/>
      <c r="BX22" s="759"/>
      <c r="BY22" s="759"/>
      <c r="BZ22" s="759"/>
      <c r="CA22" s="759"/>
      <c r="CB22" s="759"/>
      <c r="CC22" s="759"/>
      <c r="CD22" s="759"/>
      <c r="CE22" s="760"/>
    </row>
    <row r="23" spans="2:83" ht="14.25" thickBot="1" x14ac:dyDescent="0.2">
      <c r="B23" s="1434" t="s">
        <v>502</v>
      </c>
      <c r="C23" s="1435"/>
      <c r="D23" s="1436"/>
      <c r="E23" s="94">
        <v>1</v>
      </c>
      <c r="F23" s="97">
        <v>1</v>
      </c>
      <c r="G23" s="97">
        <v>15</v>
      </c>
      <c r="H23" s="127">
        <v>30</v>
      </c>
      <c r="R23" s="1388" t="s">
        <v>450</v>
      </c>
      <c r="S23" s="1389"/>
      <c r="T23" s="49" t="s">
        <v>89</v>
      </c>
      <c r="U23" s="50" t="s">
        <v>446</v>
      </c>
      <c r="V23" s="50" t="s">
        <v>447</v>
      </c>
      <c r="W23" s="51" t="s">
        <v>86</v>
      </c>
      <c r="AH23" s="1976" t="s">
        <v>711</v>
      </c>
      <c r="AI23" s="1977"/>
      <c r="AJ23" s="192">
        <v>3</v>
      </c>
      <c r="AK23" s="193" t="s">
        <v>713</v>
      </c>
      <c r="AU23" s="778" t="s">
        <v>439</v>
      </c>
      <c r="AV23" s="783" t="s">
        <v>439</v>
      </c>
      <c r="AW23" s="1974" t="s">
        <v>718</v>
      </c>
      <c r="AX23" s="1975"/>
      <c r="AY23" s="198" t="s">
        <v>720</v>
      </c>
      <c r="AZ23" s="196"/>
      <c r="BA23" s="73" t="s">
        <v>471</v>
      </c>
      <c r="BB23" s="77" t="s">
        <v>475</v>
      </c>
      <c r="BO23" s="1398" t="s">
        <v>495</v>
      </c>
      <c r="BP23" s="1399"/>
      <c r="BQ23" s="1399"/>
      <c r="BR23" s="161"/>
      <c r="BT23" s="26" t="s">
        <v>439</v>
      </c>
      <c r="BU23" s="757" t="s">
        <v>982</v>
      </c>
      <c r="BV23" s="758" t="s">
        <v>1012</v>
      </c>
      <c r="BW23" s="759"/>
      <c r="BX23" s="759"/>
      <c r="BY23" s="759"/>
      <c r="BZ23" s="759"/>
      <c r="CA23" s="759"/>
      <c r="CB23" s="759"/>
      <c r="CC23" s="759"/>
      <c r="CD23" s="759"/>
      <c r="CE23" s="760"/>
    </row>
    <row r="24" spans="2:83" ht="15" thickTop="1" thickBot="1" x14ac:dyDescent="0.2">
      <c r="B24" s="1432" t="s">
        <v>907</v>
      </c>
      <c r="C24" s="1433"/>
      <c r="D24" s="1433"/>
      <c r="E24" s="94">
        <v>1</v>
      </c>
      <c r="F24" s="97">
        <v>1</v>
      </c>
      <c r="G24" s="97">
        <v>15</v>
      </c>
      <c r="H24" s="127">
        <v>30</v>
      </c>
      <c r="R24" s="1380" t="s">
        <v>104</v>
      </c>
      <c r="S24" s="1382">
        <f>S16</f>
        <v>4</v>
      </c>
      <c r="T24" s="52" t="s">
        <v>966</v>
      </c>
      <c r="U24" s="53">
        <v>1</v>
      </c>
      <c r="V24" s="53">
        <v>1</v>
      </c>
      <c r="W24" s="54">
        <v>10</v>
      </c>
      <c r="AH24" s="2034" t="s">
        <v>712</v>
      </c>
      <c r="AI24" s="2035"/>
      <c r="AJ24" s="46" t="s">
        <v>715</v>
      </c>
      <c r="AK24" s="194" t="s">
        <v>714</v>
      </c>
      <c r="AU24" s="779" t="s">
        <v>439</v>
      </c>
      <c r="AV24" s="779" t="s">
        <v>439</v>
      </c>
      <c r="AW24" s="782"/>
      <c r="AZ24" s="35"/>
      <c r="BA24" s="78" t="s">
        <v>472</v>
      </c>
      <c r="BB24" s="79" t="s">
        <v>476</v>
      </c>
      <c r="BO24" s="1398" t="s">
        <v>496</v>
      </c>
      <c r="BP24" s="1399"/>
      <c r="BQ24" s="1399"/>
      <c r="BR24" s="90" t="s">
        <v>385</v>
      </c>
      <c r="BT24" s="26" t="s">
        <v>439</v>
      </c>
      <c r="BU24" s="757" t="s">
        <v>983</v>
      </c>
      <c r="BV24" s="758" t="s">
        <v>1013</v>
      </c>
      <c r="BW24" s="759"/>
      <c r="BX24" s="759"/>
      <c r="BY24" s="759"/>
      <c r="BZ24" s="759"/>
      <c r="CA24" s="759"/>
      <c r="CB24" s="759"/>
      <c r="CC24" s="759"/>
      <c r="CD24" s="759"/>
      <c r="CE24" s="760"/>
    </row>
    <row r="25" spans="2:83" ht="14.25" thickBot="1" x14ac:dyDescent="0.2">
      <c r="B25" s="1432" t="s">
        <v>503</v>
      </c>
      <c r="C25" s="1433"/>
      <c r="D25" s="1433"/>
      <c r="E25" s="94">
        <v>1</v>
      </c>
      <c r="F25" s="97">
        <v>1</v>
      </c>
      <c r="G25" s="97">
        <v>15</v>
      </c>
      <c r="H25" s="127">
        <v>30</v>
      </c>
      <c r="R25" s="1381"/>
      <c r="S25" s="1383"/>
      <c r="T25" s="1385" t="s">
        <v>98</v>
      </c>
      <c r="U25" s="1386"/>
      <c r="V25" s="1386"/>
      <c r="W25" s="1387"/>
      <c r="AU25" s="1820" t="s">
        <v>973</v>
      </c>
      <c r="AV25" s="1821"/>
      <c r="AW25" s="1822"/>
      <c r="AZ25" s="35"/>
      <c r="BO25" s="1398" t="s">
        <v>632</v>
      </c>
      <c r="BP25" s="1399"/>
      <c r="BQ25" s="1399"/>
      <c r="BR25" s="161"/>
      <c r="BT25" s="26" t="s">
        <v>439</v>
      </c>
      <c r="BU25" s="757" t="s">
        <v>984</v>
      </c>
      <c r="BV25" s="758" t="s">
        <v>1014</v>
      </c>
      <c r="BW25" s="759"/>
      <c r="BX25" s="759"/>
      <c r="BY25" s="759"/>
      <c r="BZ25" s="759"/>
      <c r="CA25" s="759"/>
      <c r="CB25" s="759"/>
      <c r="CC25" s="759"/>
      <c r="CD25" s="759"/>
      <c r="CE25" s="760"/>
    </row>
    <row r="26" spans="2:83" ht="15" thickTop="1" thickBot="1" x14ac:dyDescent="0.2">
      <c r="B26" s="1418"/>
      <c r="C26" s="1419"/>
      <c r="D26" s="1419"/>
      <c r="E26" s="95"/>
      <c r="F26" s="98"/>
      <c r="G26" s="98"/>
      <c r="H26" s="128"/>
      <c r="R26" s="1381"/>
      <c r="S26" s="1383"/>
      <c r="T26" s="42" t="s">
        <v>966</v>
      </c>
      <c r="U26" s="43">
        <v>1</v>
      </c>
      <c r="V26" s="43">
        <v>1</v>
      </c>
      <c r="W26" s="45">
        <v>16</v>
      </c>
      <c r="AU26" s="784">
        <v>1</v>
      </c>
      <c r="AV26" s="785">
        <v>2</v>
      </c>
      <c r="AW26" s="786">
        <v>3</v>
      </c>
      <c r="BB26" s="36" t="s">
        <v>483</v>
      </c>
      <c r="BG26" t="s">
        <v>398</v>
      </c>
      <c r="BO26" s="1398" t="s">
        <v>36</v>
      </c>
      <c r="BP26" s="1399"/>
      <c r="BQ26" s="1399"/>
      <c r="BR26" s="162" t="s">
        <v>497</v>
      </c>
      <c r="BT26" s="26" t="s">
        <v>439</v>
      </c>
      <c r="BU26" s="757" t="s">
        <v>997</v>
      </c>
      <c r="BV26" s="758" t="s">
        <v>979</v>
      </c>
      <c r="BW26" s="759"/>
      <c r="BX26" s="759"/>
      <c r="BY26" s="759"/>
      <c r="BZ26" s="759"/>
      <c r="CA26" s="759"/>
      <c r="CB26" s="759"/>
      <c r="CC26" s="759"/>
      <c r="CD26" s="759"/>
      <c r="CE26" s="760"/>
    </row>
    <row r="27" spans="2:83" ht="14.25" thickBot="1" x14ac:dyDescent="0.2">
      <c r="R27" s="1381" t="s">
        <v>102</v>
      </c>
      <c r="S27" s="1384">
        <f>T16</f>
        <v>4</v>
      </c>
      <c r="T27" s="40" t="s">
        <v>966</v>
      </c>
      <c r="U27" s="41">
        <v>1</v>
      </c>
      <c r="V27" s="41">
        <v>1</v>
      </c>
      <c r="W27" s="44">
        <v>10</v>
      </c>
      <c r="AU27" s="1823" t="s">
        <v>974</v>
      </c>
      <c r="AV27" s="1824"/>
      <c r="AW27" s="1825"/>
      <c r="BB27" s="36" t="s">
        <v>482</v>
      </c>
      <c r="BG27" t="s">
        <v>485</v>
      </c>
      <c r="BO27" s="1425"/>
      <c r="BP27" s="1426"/>
      <c r="BQ27" s="1426"/>
      <c r="BR27" s="92"/>
      <c r="BT27" s="26" t="s">
        <v>439</v>
      </c>
      <c r="BU27" s="757" t="s">
        <v>985</v>
      </c>
      <c r="BV27" s="758" t="s">
        <v>980</v>
      </c>
      <c r="BW27" s="759"/>
      <c r="BX27" s="759"/>
      <c r="BY27" s="759"/>
      <c r="BZ27" s="759"/>
      <c r="CA27" s="759"/>
      <c r="CB27" s="759"/>
      <c r="CC27" s="759"/>
      <c r="CD27" s="759"/>
      <c r="CE27" s="760"/>
    </row>
    <row r="28" spans="2:83" ht="15" thickTop="1" thickBot="1" x14ac:dyDescent="0.2">
      <c r="R28" s="1381"/>
      <c r="S28" s="1384"/>
      <c r="T28" s="1385" t="s">
        <v>98</v>
      </c>
      <c r="U28" s="1386"/>
      <c r="V28" s="1386"/>
      <c r="W28" s="1387"/>
      <c r="AU28" s="749">
        <v>4</v>
      </c>
      <c r="AV28" s="750">
        <v>5</v>
      </c>
      <c r="AW28" s="751">
        <v>6</v>
      </c>
      <c r="BG28" t="s">
        <v>152</v>
      </c>
      <c r="BO28" s="1" t="s">
        <v>1015</v>
      </c>
      <c r="BT28" s="26" t="s">
        <v>439</v>
      </c>
      <c r="BU28" s="810" t="s">
        <v>986</v>
      </c>
      <c r="BV28" s="761" t="s">
        <v>981</v>
      </c>
      <c r="BW28" s="762"/>
      <c r="BX28" s="762"/>
      <c r="BY28" s="762"/>
      <c r="BZ28" s="762"/>
      <c r="CA28" s="762"/>
      <c r="CB28" s="762"/>
      <c r="CC28" s="762"/>
      <c r="CD28" s="762"/>
      <c r="CE28" s="763"/>
    </row>
    <row r="29" spans="2:83" ht="14.25" thickBot="1" x14ac:dyDescent="0.2">
      <c r="R29" s="1381"/>
      <c r="S29" s="1384"/>
      <c r="T29" s="42" t="s">
        <v>966</v>
      </c>
      <c r="U29" s="43">
        <v>1</v>
      </c>
      <c r="V29" s="43">
        <v>2</v>
      </c>
      <c r="W29" s="45">
        <v>10</v>
      </c>
      <c r="BO29" s="1" t="s">
        <v>1016</v>
      </c>
      <c r="BT29" s="26" t="s">
        <v>439</v>
      </c>
    </row>
    <row r="30" spans="2:83" ht="14.25" thickBot="1" x14ac:dyDescent="0.2">
      <c r="R30" s="1381" t="s">
        <v>100</v>
      </c>
      <c r="S30" s="1383">
        <f>U16</f>
        <v>1</v>
      </c>
      <c r="T30" s="40" t="s">
        <v>966</v>
      </c>
      <c r="U30" s="41">
        <v>1</v>
      </c>
      <c r="V30" s="41">
        <v>1</v>
      </c>
      <c r="W30" s="44">
        <v>15</v>
      </c>
      <c r="AU30" s="1826" t="s">
        <v>975</v>
      </c>
      <c r="AV30" s="1827"/>
      <c r="AW30" s="1828"/>
      <c r="BT30" s="753" t="s">
        <v>408</v>
      </c>
      <c r="BU30" s="754" t="s">
        <v>1000</v>
      </c>
      <c r="BV30" s="755"/>
      <c r="BW30" s="755"/>
      <c r="BX30" s="755"/>
      <c r="BY30" s="755"/>
      <c r="BZ30" s="755"/>
      <c r="CA30" s="755"/>
      <c r="CB30" s="755"/>
      <c r="CC30" s="755"/>
      <c r="CD30" s="756"/>
    </row>
    <row r="31" spans="2:83" ht="15" thickTop="1" thickBot="1" x14ac:dyDescent="0.2">
      <c r="R31" s="1381"/>
      <c r="S31" s="1383"/>
      <c r="T31" s="1385" t="s">
        <v>98</v>
      </c>
      <c r="U31" s="1386"/>
      <c r="V31" s="1386"/>
      <c r="W31" s="1387"/>
      <c r="AU31" s="784">
        <v>7</v>
      </c>
      <c r="AV31" s="785">
        <v>8</v>
      </c>
      <c r="AW31" s="786">
        <v>9</v>
      </c>
      <c r="BT31" s="799" t="s">
        <v>999</v>
      </c>
      <c r="BU31" s="761" t="s">
        <v>1001</v>
      </c>
      <c r="BV31" s="762"/>
      <c r="BW31" s="762"/>
      <c r="BX31" s="762"/>
      <c r="BY31" s="762"/>
      <c r="BZ31" s="762"/>
      <c r="CA31" s="762"/>
      <c r="CB31" s="762"/>
      <c r="CC31" s="762"/>
      <c r="CD31" s="763"/>
    </row>
    <row r="32" spans="2:83" ht="14.25" thickBot="1" x14ac:dyDescent="0.2">
      <c r="R32" s="1437"/>
      <c r="S32" s="1438"/>
      <c r="T32" s="46" t="s">
        <v>966</v>
      </c>
      <c r="U32" s="47">
        <v>1</v>
      </c>
      <c r="V32" s="47">
        <v>1</v>
      </c>
      <c r="W32" s="48">
        <v>16</v>
      </c>
      <c r="AU32" s="1833" t="s">
        <v>976</v>
      </c>
      <c r="AV32" s="1834"/>
      <c r="AW32" s="1835"/>
    </row>
    <row r="33" spans="2:52" ht="14.25" thickBot="1" x14ac:dyDescent="0.2">
      <c r="AU33" s="749">
        <v>10</v>
      </c>
      <c r="AV33" s="750">
        <v>11</v>
      </c>
      <c r="AW33" s="751">
        <v>12</v>
      </c>
    </row>
    <row r="34" spans="2:52" x14ac:dyDescent="0.15">
      <c r="AU34" s="1" t="s">
        <v>995</v>
      </c>
      <c r="AZ34" s="1" t="s">
        <v>463</v>
      </c>
    </row>
    <row r="35" spans="2:52" x14ac:dyDescent="0.15">
      <c r="B35" t="str">
        <f>B16&amp;C16&amp;E16&amp;G16&amp;I16</f>
        <v>07_福島県いわき市江名江ノ浦3号</v>
      </c>
      <c r="AZ35" s="1" t="s">
        <v>464</v>
      </c>
    </row>
    <row r="36" spans="2:52" x14ac:dyDescent="0.15">
      <c r="AZ36" s="35" t="s">
        <v>43</v>
      </c>
    </row>
    <row r="37" spans="2:52" x14ac:dyDescent="0.15">
      <c r="AZ37" s="35" t="s">
        <v>36</v>
      </c>
    </row>
  </sheetData>
  <mergeCells count="96">
    <mergeCell ref="BO27:BQ27"/>
    <mergeCell ref="BO9:CB9"/>
    <mergeCell ref="BO26:BQ26"/>
    <mergeCell ref="BU11:BU14"/>
    <mergeCell ref="BV11:BV14"/>
    <mergeCell ref="BZ11:BZ14"/>
    <mergeCell ref="BO22:BQ22"/>
    <mergeCell ref="BO23:BQ23"/>
    <mergeCell ref="BO24:BQ24"/>
    <mergeCell ref="BO25:BQ25"/>
    <mergeCell ref="BO18:BR18"/>
    <mergeCell ref="BO19:BQ19"/>
    <mergeCell ref="BO20:BQ20"/>
    <mergeCell ref="BO21:BQ21"/>
    <mergeCell ref="BT11:BT14"/>
    <mergeCell ref="CC10:CC14"/>
    <mergeCell ref="BA17:BE17"/>
    <mergeCell ref="BG11:BI11"/>
    <mergeCell ref="BE12:BE14"/>
    <mergeCell ref="AH11:AH14"/>
    <mergeCell ref="AI11:AI14"/>
    <mergeCell ref="AJ11:AJ14"/>
    <mergeCell ref="AK11:AK14"/>
    <mergeCell ref="AH10:AL10"/>
    <mergeCell ref="AM11:AM13"/>
    <mergeCell ref="AL11:AL14"/>
    <mergeCell ref="AR17:AT17"/>
    <mergeCell ref="BU10:BV10"/>
    <mergeCell ref="AH24:AI24"/>
    <mergeCell ref="R30:R32"/>
    <mergeCell ref="S30:S32"/>
    <mergeCell ref="T31:W31"/>
    <mergeCell ref="R24:R26"/>
    <mergeCell ref="S24:S26"/>
    <mergeCell ref="T25:W25"/>
    <mergeCell ref="R27:R29"/>
    <mergeCell ref="S27:S29"/>
    <mergeCell ref="T28:W28"/>
    <mergeCell ref="B25:D25"/>
    <mergeCell ref="B26:D26"/>
    <mergeCell ref="S17:U17"/>
    <mergeCell ref="S19:T19"/>
    <mergeCell ref="S18:U18"/>
    <mergeCell ref="S20:T20"/>
    <mergeCell ref="R22:W22"/>
    <mergeCell ref="R23:S23"/>
    <mergeCell ref="B22:D22"/>
    <mergeCell ref="B19:H19"/>
    <mergeCell ref="B20:D20"/>
    <mergeCell ref="B21:D21"/>
    <mergeCell ref="B23:D23"/>
    <mergeCell ref="B24:D24"/>
    <mergeCell ref="BF9:BN9"/>
    <mergeCell ref="BF10:BF14"/>
    <mergeCell ref="BG10:BN10"/>
    <mergeCell ref="AN11:AN14"/>
    <mergeCell ref="AO11:AO13"/>
    <mergeCell ref="AP11:AP14"/>
    <mergeCell ref="AQ11:AQ14"/>
    <mergeCell ref="AZ11:AZ14"/>
    <mergeCell ref="BA11:BB11"/>
    <mergeCell ref="BJ11:BK11"/>
    <mergeCell ref="Q11:Q14"/>
    <mergeCell ref="AA11:AA14"/>
    <mergeCell ref="AC11:AC14"/>
    <mergeCell ref="AE11:AE14"/>
    <mergeCell ref="B1:D1"/>
    <mergeCell ref="F1:G1"/>
    <mergeCell ref="M11:M14"/>
    <mergeCell ref="P12:P14"/>
    <mergeCell ref="Y11:Y14"/>
    <mergeCell ref="AD11:AD14"/>
    <mergeCell ref="K10:L10"/>
    <mergeCell ref="K11:K14"/>
    <mergeCell ref="L11:L14"/>
    <mergeCell ref="R10:U10"/>
    <mergeCell ref="AC10:AE10"/>
    <mergeCell ref="AR18:AT18"/>
    <mergeCell ref="AW17:AZ17"/>
    <mergeCell ref="AW18:AX19"/>
    <mergeCell ref="AY18:AZ18"/>
    <mergeCell ref="AH21:AH22"/>
    <mergeCell ref="AH18:AI18"/>
    <mergeCell ref="AW21:AZ21"/>
    <mergeCell ref="AW22:AX22"/>
    <mergeCell ref="AH23:AI23"/>
    <mergeCell ref="AF11:AF14"/>
    <mergeCell ref="AG11:AG14"/>
    <mergeCell ref="AC17:AE17"/>
    <mergeCell ref="AH17:AL17"/>
    <mergeCell ref="AH19:AH20"/>
    <mergeCell ref="AU25:AW25"/>
    <mergeCell ref="AU27:AW27"/>
    <mergeCell ref="AU30:AW30"/>
    <mergeCell ref="AU32:AW32"/>
    <mergeCell ref="AW23:AX23"/>
  </mergeCells>
  <phoneticPr fontId="1"/>
  <dataValidations count="7">
    <dataValidation type="list" allowBlank="1" showInputMessage="1" showErrorMessage="1" sqref="AD19">
      <formula1>$AD$21:$AD$22</formula1>
    </dataValidation>
    <dataValidation type="list" allowBlank="1" showInputMessage="1" showErrorMessage="1" sqref="AZ20">
      <formula1>$AZ$34:$AZ$37</formula1>
    </dataValidation>
    <dataValidation type="list" allowBlank="1" showInputMessage="1" showErrorMessage="1" sqref="BB22">
      <formula1>$BB$26:$BB$27</formula1>
    </dataValidation>
    <dataValidation type="list" allowBlank="1" showInputMessage="1" showErrorMessage="1" sqref="BG19">
      <formula1>$BG$26:$BG$28</formula1>
    </dataValidation>
    <dataValidation type="list" allowBlank="1" showInputMessage="1" showErrorMessage="1" sqref="BR19:BR25">
      <formula1>$BO$8:$BP$8</formula1>
    </dataValidation>
    <dataValidation type="list" allowBlank="1" showInputMessage="1" showErrorMessage="1" sqref="BT16">
      <formula1>$BT$30:$BT$31</formula1>
    </dataValidation>
    <dataValidation type="list" allowBlank="1" showInputMessage="1" showErrorMessage="1" sqref="BU16:BV16">
      <formula1>$BU$18:$BU$29</formula1>
    </dataValidation>
  </dataValidations>
  <pageMargins left="0.70866141732283472" right="0.70866141732283472" top="0.74803149606299213" bottom="0.74803149606299213" header="0.31496062992125984" footer="0.31496062992125984"/>
  <pageSetup paperSize="8" scale="69" fitToWidth="0" fitToHeight="0" orientation="landscape" r:id="rId1"/>
  <headerFooter>
    <oddHeader>&amp;R【機密性２】</oddHeader>
  </headerFooter>
  <colBreaks count="2" manualBreakCount="2">
    <brk id="28" max="37" man="1"/>
    <brk id="57" max="37"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プルダウン!$B$2:$B$48</xm:f>
          </x14:formula1>
          <xm:sqref>B16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T55"/>
  <sheetViews>
    <sheetView zoomScale="130" zoomScaleNormal="130" workbookViewId="0">
      <selection activeCell="F7" sqref="F7:G8"/>
    </sheetView>
  </sheetViews>
  <sheetFormatPr defaultRowHeight="21" customHeight="1" x14ac:dyDescent="0.15"/>
  <cols>
    <col min="1" max="1" width="13.125" style="523" customWidth="1"/>
    <col min="2" max="2" width="6.375" style="522" customWidth="1"/>
    <col min="3" max="3" width="1.125" style="522" customWidth="1"/>
    <col min="4" max="4" width="3.5" style="522" customWidth="1"/>
    <col min="5" max="5" width="3" style="522" customWidth="1"/>
    <col min="6" max="6" width="3.875" style="522" customWidth="1"/>
    <col min="7" max="7" width="1.375" style="522" customWidth="1"/>
    <col min="8" max="8" width="1.75" style="522" customWidth="1"/>
    <col min="9" max="9" width="6.125" style="522" customWidth="1"/>
    <col min="10" max="10" width="3.375" style="522" customWidth="1"/>
    <col min="11" max="11" width="5.625" style="522" customWidth="1"/>
    <col min="12" max="12" width="2.375" style="522" customWidth="1"/>
    <col min="13" max="13" width="4.125" style="522" customWidth="1"/>
    <col min="14" max="14" width="2.375" style="522" customWidth="1"/>
    <col min="15" max="15" width="4.125" style="522" customWidth="1"/>
    <col min="16" max="16" width="2.375" style="522" customWidth="1"/>
    <col min="17" max="17" width="4.75" style="522" customWidth="1"/>
    <col min="18" max="18" width="2.5" style="522" customWidth="1"/>
    <col min="19" max="19" width="3" style="522" customWidth="1"/>
    <col min="20" max="20" width="3.25" style="522" customWidth="1"/>
    <col min="21" max="21" width="2.25" style="522" customWidth="1"/>
    <col min="22" max="22" width="2.875" style="522" customWidth="1"/>
    <col min="23" max="23" width="3.5" style="522" customWidth="1"/>
    <col min="24" max="24" width="3.25" style="522" customWidth="1"/>
    <col min="25" max="25" width="2.875" style="522" customWidth="1"/>
    <col min="26" max="27" width="3.125" style="522" customWidth="1"/>
    <col min="28" max="28" width="3.375" style="522" customWidth="1"/>
    <col min="29" max="29" width="5.25" style="522" customWidth="1"/>
    <col min="30" max="30" width="2" style="522" customWidth="1"/>
    <col min="31" max="31" width="6.25" style="522" customWidth="1"/>
    <col min="32" max="16384" width="9" style="522"/>
  </cols>
  <sheetData>
    <row r="1" spans="1:33" s="524" customFormat="1" ht="21" customHeight="1" x14ac:dyDescent="0.15">
      <c r="A1" s="519"/>
      <c r="B1" s="519"/>
      <c r="C1" s="519"/>
      <c r="D1" s="519"/>
      <c r="E1" s="519"/>
      <c r="F1" s="519"/>
      <c r="G1" s="519"/>
      <c r="H1" s="519"/>
      <c r="I1" s="519"/>
      <c r="J1" s="519"/>
      <c r="K1" s="519"/>
      <c r="L1" s="519"/>
      <c r="M1" s="519"/>
      <c r="N1" s="519"/>
      <c r="O1" s="519"/>
      <c r="P1" s="519"/>
      <c r="Q1" s="535"/>
      <c r="R1" s="535"/>
      <c r="S1" s="535"/>
      <c r="T1" s="535"/>
      <c r="U1" s="535"/>
      <c r="V1" s="535"/>
      <c r="W1" s="535"/>
      <c r="X1" s="535"/>
      <c r="Y1" s="535"/>
      <c r="Z1" s="535"/>
      <c r="AB1" s="536" t="s">
        <v>124</v>
      </c>
      <c r="AC1" s="2067">
        <f>'入力シート（雪崩）'!I2</f>
        <v>1</v>
      </c>
      <c r="AD1" s="2067"/>
      <c r="AE1" s="535" t="s">
        <v>123</v>
      </c>
    </row>
    <row r="2" spans="1:33" s="524" customFormat="1" ht="21" customHeight="1" x14ac:dyDescent="0.15">
      <c r="A2" s="2068" t="str">
        <f>IF('入力シート（雪崩）'!Y16="スラッシュ","災　害　報　告　【スラッシュ雪崩】","災　害　報　告　【雪　崩】")</f>
        <v>災　害　報　告　【スラッシュ雪崩】</v>
      </c>
      <c r="B2" s="2068"/>
      <c r="C2" s="2068"/>
      <c r="D2" s="2068"/>
      <c r="E2" s="2068"/>
      <c r="F2" s="2068"/>
      <c r="G2" s="2068"/>
      <c r="H2" s="2068"/>
      <c r="I2" s="2068"/>
      <c r="J2" s="2068"/>
      <c r="K2" s="2068"/>
      <c r="L2" s="2068"/>
      <c r="M2" s="2068"/>
      <c r="N2" s="2068"/>
      <c r="O2" s="2068"/>
      <c r="P2" s="2068"/>
      <c r="Q2" s="2068"/>
      <c r="R2" s="2068"/>
      <c r="S2" s="2068"/>
      <c r="T2" s="2068"/>
      <c r="U2" s="2068"/>
      <c r="V2" s="2068"/>
      <c r="W2" s="2068"/>
      <c r="X2" s="2068"/>
      <c r="Y2" s="2068"/>
      <c r="Z2" s="2068"/>
      <c r="AA2" s="2068"/>
      <c r="AB2" s="2068"/>
      <c r="AC2" s="2068"/>
      <c r="AD2" s="2068"/>
      <c r="AE2" s="2068"/>
      <c r="AG2" s="826" t="s">
        <v>1017</v>
      </c>
    </row>
    <row r="3" spans="1:33" s="524" customFormat="1" ht="21" customHeight="1" x14ac:dyDescent="0.15">
      <c r="A3" s="812"/>
      <c r="B3" s="812"/>
      <c r="C3" s="812"/>
      <c r="D3" s="812"/>
      <c r="E3" s="812"/>
      <c r="F3" s="812"/>
      <c r="G3" s="812"/>
      <c r="H3" s="812"/>
      <c r="I3" s="812"/>
      <c r="J3" s="812"/>
      <c r="K3" s="812"/>
      <c r="L3" s="812"/>
      <c r="M3" s="812"/>
      <c r="N3" s="812"/>
      <c r="O3" s="812"/>
      <c r="P3" s="812"/>
      <c r="Q3" s="812"/>
      <c r="R3" s="812"/>
      <c r="S3" s="812"/>
      <c r="T3" s="812"/>
      <c r="U3" s="525"/>
      <c r="V3" s="525"/>
      <c r="W3" s="519" t="s">
        <v>434</v>
      </c>
      <c r="X3" s="2069" t="str">
        <f>'入力シート（雪崩）'!I3</f>
        <v>2022年12月１日09:30</v>
      </c>
      <c r="Y3" s="2069"/>
      <c r="Z3" s="2069"/>
      <c r="AA3" s="2069"/>
      <c r="AB3" s="2069"/>
      <c r="AC3" s="2069"/>
      <c r="AD3" s="2069"/>
      <c r="AE3" s="812" t="s">
        <v>889</v>
      </c>
    </row>
    <row r="4" spans="1:33" s="524" customFormat="1" ht="21" customHeight="1" x14ac:dyDescent="0.15">
      <c r="A4" s="692" t="s">
        <v>119</v>
      </c>
      <c r="B4" s="2070" t="str">
        <f>'入力シート（雪崩）'!D16</f>
        <v>長野県</v>
      </c>
      <c r="C4" s="2071" ph="1"/>
      <c r="D4" s="2071" ph="1"/>
      <c r="E4" s="2072" ph="1"/>
      <c r="F4" s="2070" t="str">
        <f>'入力シート（雪崩）'!F16</f>
        <v>きたあづみぐん</v>
      </c>
      <c r="G4" s="2071"/>
      <c r="H4" s="2071"/>
      <c r="I4" s="2071"/>
      <c r="J4" s="2072"/>
      <c r="K4" s="2070" t="str">
        <f>'入力シート（雪崩）'!H16</f>
        <v>はくばむら</v>
      </c>
      <c r="L4" s="2071"/>
      <c r="M4" s="2071"/>
      <c r="N4" s="2071"/>
      <c r="O4" s="2072"/>
      <c r="P4" s="2074">
        <f>'入力シート（雪崩）'!J16</f>
        <v>0</v>
      </c>
      <c r="Q4" s="2074"/>
      <c r="R4" s="2074"/>
      <c r="S4" s="2074"/>
      <c r="T4" s="2074"/>
      <c r="U4" s="2074"/>
      <c r="V4" s="2075" t="s">
        <v>744</v>
      </c>
      <c r="W4" s="2075"/>
      <c r="X4" s="2077" t="str">
        <f>'入力シート（雪崩）'!L16</f>
        <v>はっぽうおね</v>
      </c>
      <c r="Y4" s="2078"/>
      <c r="Z4" s="2078"/>
      <c r="AA4" s="2078"/>
      <c r="AB4" s="2078"/>
      <c r="AC4" s="2078"/>
      <c r="AD4" s="2078"/>
      <c r="AE4" s="2079"/>
    </row>
    <row r="5" spans="1:33" s="524" customFormat="1" ht="21" customHeight="1" x14ac:dyDescent="0.15">
      <c r="A5" s="2080" t="s">
        <v>117</v>
      </c>
      <c r="B5" s="2056" ph="1"/>
      <c r="C5" s="2057" ph="1"/>
      <c r="D5" s="2057" ph="1"/>
      <c r="E5" s="2073" ph="1"/>
      <c r="F5" s="2052" t="str">
        <f>'入力シート（雪崩）'!E16</f>
        <v>北安曇郡</v>
      </c>
      <c r="G5" s="2053"/>
      <c r="H5" s="2053"/>
      <c r="I5" s="2053"/>
      <c r="J5" s="2054"/>
      <c r="K5" s="2052" t="str">
        <f>'入力シート（雪崩）'!G16</f>
        <v>白馬村</v>
      </c>
      <c r="L5" s="2053"/>
      <c r="M5" s="2053"/>
      <c r="N5" s="2053"/>
      <c r="O5" s="2054"/>
      <c r="P5" s="2055">
        <f>'入力シート（雪崩）'!I16</f>
        <v>0</v>
      </c>
      <c r="Q5" s="2055"/>
      <c r="R5" s="2055"/>
      <c r="S5" s="2055"/>
      <c r="T5" s="2055"/>
      <c r="U5" s="2055"/>
      <c r="V5" s="2076"/>
      <c r="W5" s="2076"/>
      <c r="X5" s="2056" t="str">
        <f>'入力シート（雪崩）'!K16</f>
        <v>八方尾根スキー場</v>
      </c>
      <c r="Y5" s="2057"/>
      <c r="Z5" s="2057"/>
      <c r="AA5" s="2057"/>
      <c r="AB5" s="2057"/>
      <c r="AC5" s="2057"/>
      <c r="AD5" s="2057"/>
      <c r="AE5" s="2058"/>
    </row>
    <row r="6" spans="1:33" s="524" customFormat="1" ht="21" customHeight="1" x14ac:dyDescent="0.15">
      <c r="A6" s="2081"/>
      <c r="B6" s="2061" t="s">
        <v>386</v>
      </c>
      <c r="C6" s="2062"/>
      <c r="D6" s="2062"/>
      <c r="E6" s="2063"/>
      <c r="F6" s="2061" t="s">
        <v>116</v>
      </c>
      <c r="G6" s="2064"/>
      <c r="H6" s="2064"/>
      <c r="I6" s="2064"/>
      <c r="J6" s="2065"/>
      <c r="K6" s="2061" t="s">
        <v>115</v>
      </c>
      <c r="L6" s="2062"/>
      <c r="M6" s="2062"/>
      <c r="N6" s="2062"/>
      <c r="O6" s="2063"/>
      <c r="P6" s="2066" t="s">
        <v>387</v>
      </c>
      <c r="Q6" s="2066"/>
      <c r="R6" s="2066"/>
      <c r="S6" s="2066"/>
      <c r="T6" s="2066"/>
      <c r="U6" s="2066"/>
      <c r="V6" s="2076"/>
      <c r="W6" s="2076"/>
      <c r="X6" s="2059"/>
      <c r="Y6" s="1618"/>
      <c r="Z6" s="1618"/>
      <c r="AA6" s="1618"/>
      <c r="AB6" s="1618"/>
      <c r="AC6" s="1618"/>
      <c r="AD6" s="1618"/>
      <c r="AE6" s="2060"/>
    </row>
    <row r="7" spans="1:33" s="524" customFormat="1" ht="21" customHeight="1" x14ac:dyDescent="0.15">
      <c r="A7" s="2103" t="s">
        <v>114</v>
      </c>
      <c r="B7" s="1581"/>
      <c r="C7" s="1582"/>
      <c r="D7" s="2105" t="str">
        <f>'入力シート（雪崩）'!P16</f>
        <v>R4</v>
      </c>
      <c r="E7" s="2106"/>
      <c r="F7" s="1581" t="s">
        <v>89</v>
      </c>
      <c r="G7" s="1581"/>
      <c r="H7" s="2106">
        <f>'入力シート（雪崩）'!Q16</f>
        <v>12</v>
      </c>
      <c r="I7" s="2106"/>
      <c r="J7" s="1581" t="s">
        <v>88</v>
      </c>
      <c r="K7" s="2106">
        <f>'入力シート（雪崩）'!R16</f>
        <v>1</v>
      </c>
      <c r="L7" s="2082" t="s">
        <v>447</v>
      </c>
      <c r="M7" s="2084">
        <f>'入力シート（雪崩）'!S16</f>
        <v>0.35416666666666669</v>
      </c>
      <c r="N7" s="2084"/>
      <c r="O7" s="2084"/>
      <c r="P7" s="2086" t="s">
        <v>747</v>
      </c>
      <c r="Q7" s="1587"/>
      <c r="R7" s="1587"/>
      <c r="S7" s="1587"/>
      <c r="T7" s="1587"/>
      <c r="U7" s="1587"/>
      <c r="V7" s="1587"/>
      <c r="W7" s="2087"/>
      <c r="X7" s="2091" t="str">
        <f>'入力シート（雪崩）'!M16</f>
        <v>Ⅰ-5678</v>
      </c>
      <c r="Y7" s="2092"/>
      <c r="Z7" s="2092"/>
      <c r="AA7" s="2092"/>
      <c r="AB7" s="2092"/>
      <c r="AC7" s="2092"/>
      <c r="AD7" s="2092"/>
      <c r="AE7" s="2093"/>
    </row>
    <row r="8" spans="1:33" s="524" customFormat="1" ht="21" customHeight="1" x14ac:dyDescent="0.15">
      <c r="A8" s="2104"/>
      <c r="B8" s="2089"/>
      <c r="C8" s="2090"/>
      <c r="D8" s="2107"/>
      <c r="E8" s="2108"/>
      <c r="F8" s="2089"/>
      <c r="G8" s="2089"/>
      <c r="H8" s="2108"/>
      <c r="I8" s="2108"/>
      <c r="J8" s="2089"/>
      <c r="K8" s="2108"/>
      <c r="L8" s="2083"/>
      <c r="M8" s="2085"/>
      <c r="N8" s="2085"/>
      <c r="O8" s="2085"/>
      <c r="P8" s="2088"/>
      <c r="Q8" s="2089"/>
      <c r="R8" s="2089"/>
      <c r="S8" s="2089"/>
      <c r="T8" s="2089"/>
      <c r="U8" s="2089"/>
      <c r="V8" s="2089"/>
      <c r="W8" s="2090"/>
      <c r="X8" s="2094"/>
      <c r="Y8" s="2095"/>
      <c r="Z8" s="2095"/>
      <c r="AA8" s="2095"/>
      <c r="AB8" s="2095"/>
      <c r="AC8" s="2095"/>
      <c r="AD8" s="2095"/>
      <c r="AE8" s="2096"/>
    </row>
    <row r="9" spans="1:33" s="524" customFormat="1" ht="21" customHeight="1" x14ac:dyDescent="0.15">
      <c r="A9" s="823"/>
      <c r="B9" s="2097" t="s">
        <v>867</v>
      </c>
      <c r="C9" s="2098"/>
      <c r="D9" s="2098"/>
      <c r="E9" s="2098"/>
      <c r="F9" s="2098"/>
      <c r="G9" s="2098"/>
      <c r="H9" s="2099"/>
      <c r="I9" s="2100" t="str">
        <f>'入力シート（雪崩）'!D25</f>
        <v>晴</v>
      </c>
      <c r="J9" s="2101"/>
      <c r="K9" s="2101"/>
      <c r="L9" s="2101"/>
      <c r="M9" s="2101"/>
      <c r="N9" s="2101"/>
      <c r="O9" s="2101"/>
      <c r="P9" s="2101"/>
      <c r="Q9" s="2101"/>
      <c r="R9" s="2101"/>
      <c r="S9" s="2101"/>
      <c r="T9" s="2101"/>
      <c r="U9" s="2101"/>
      <c r="V9" s="2101"/>
      <c r="W9" s="2101"/>
      <c r="X9" s="2101"/>
      <c r="Y9" s="2101"/>
      <c r="Z9" s="2101"/>
      <c r="AA9" s="2101"/>
      <c r="AB9" s="2101"/>
      <c r="AC9" s="2101"/>
      <c r="AD9" s="2101"/>
      <c r="AE9" s="2102"/>
    </row>
    <row r="10" spans="1:33" s="524" customFormat="1" ht="21" customHeight="1" x14ac:dyDescent="0.15">
      <c r="A10" s="2126" t="s">
        <v>866</v>
      </c>
      <c r="B10" s="2112" t="s">
        <v>865</v>
      </c>
      <c r="C10" s="2113"/>
      <c r="D10" s="2113"/>
      <c r="E10" s="2113"/>
      <c r="F10" s="2113"/>
      <c r="G10" s="2113"/>
      <c r="H10" s="2114"/>
      <c r="I10" s="2115">
        <f>'入力シート（雪崩）'!E25</f>
        <v>100</v>
      </c>
      <c r="J10" s="2116"/>
      <c r="K10" s="2116"/>
      <c r="L10" s="2110" t="s">
        <v>858</v>
      </c>
      <c r="M10" s="2111"/>
      <c r="N10" s="2109" t="s">
        <v>864</v>
      </c>
      <c r="O10" s="2110"/>
      <c r="P10" s="2110"/>
      <c r="Q10" s="2110"/>
      <c r="R10" s="2110"/>
      <c r="S10" s="2111"/>
      <c r="T10" s="2109" t="s">
        <v>863</v>
      </c>
      <c r="U10" s="2110"/>
      <c r="V10" s="2110"/>
      <c r="W10" s="2110"/>
      <c r="X10" s="2110"/>
      <c r="Y10" s="2110"/>
      <c r="Z10" s="2111"/>
      <c r="AA10" s="2109" t="s">
        <v>862</v>
      </c>
      <c r="AB10" s="2110"/>
      <c r="AC10" s="2110"/>
      <c r="AD10" s="2110"/>
      <c r="AE10" s="2111"/>
    </row>
    <row r="11" spans="1:33" s="524" customFormat="1" ht="21" customHeight="1" x14ac:dyDescent="0.15">
      <c r="A11" s="2126"/>
      <c r="B11" s="2112" t="s">
        <v>861</v>
      </c>
      <c r="C11" s="2113"/>
      <c r="D11" s="2113"/>
      <c r="E11" s="2113"/>
      <c r="F11" s="2113"/>
      <c r="G11" s="2113"/>
      <c r="H11" s="2114"/>
      <c r="I11" s="2115">
        <f>'入力シート（雪崩）'!F25</f>
        <v>-3</v>
      </c>
      <c r="J11" s="2116"/>
      <c r="K11" s="2116"/>
      <c r="L11" s="2110" t="s">
        <v>860</v>
      </c>
      <c r="M11" s="2111"/>
      <c r="N11" s="2117" t="str">
        <f>'入力シート（雪崩）'!L25</f>
        <v>霞ヶ関</v>
      </c>
      <c r="O11" s="2118"/>
      <c r="P11" s="2118"/>
      <c r="Q11" s="2118"/>
      <c r="R11" s="2118"/>
      <c r="S11" s="2119"/>
      <c r="T11" s="2120">
        <f>'入力シート（雪崩）'!M25</f>
        <v>10</v>
      </c>
      <c r="U11" s="2121"/>
      <c r="V11" s="2121"/>
      <c r="W11" s="2121"/>
      <c r="X11" s="2121"/>
      <c r="Y11" s="2121"/>
      <c r="Z11" s="2122"/>
      <c r="AA11" s="2123">
        <f>'入力シート（雪崩）'!N25</f>
        <v>130</v>
      </c>
      <c r="AB11" s="2124"/>
      <c r="AC11" s="2124"/>
      <c r="AD11" s="2124"/>
      <c r="AE11" s="2125"/>
    </row>
    <row r="12" spans="1:33" s="524" customFormat="1" ht="21" customHeight="1" x14ac:dyDescent="0.15">
      <c r="A12" s="823"/>
      <c r="B12" s="2152" t="s">
        <v>859</v>
      </c>
      <c r="C12" s="2153"/>
      <c r="D12" s="2153"/>
      <c r="E12" s="2153"/>
      <c r="F12" s="2153"/>
      <c r="G12" s="2153"/>
      <c r="H12" s="2154"/>
      <c r="I12" s="2155">
        <f>'入力シート（雪崩）'!G25</f>
        <v>80</v>
      </c>
      <c r="J12" s="2128"/>
      <c r="K12" s="2128"/>
      <c r="L12" s="2134" t="s">
        <v>858</v>
      </c>
      <c r="M12" s="2135"/>
      <c r="N12" s="2156">
        <f>'入力シート（雪崩）'!H25</f>
        <v>44895</v>
      </c>
      <c r="O12" s="2127"/>
      <c r="P12" s="2127"/>
      <c r="Q12" s="527" t="s">
        <v>856</v>
      </c>
      <c r="R12" s="2128">
        <f>'入力シート（雪崩）'!I25</f>
        <v>21</v>
      </c>
      <c r="S12" s="2128"/>
      <c r="T12" s="527" t="s">
        <v>855</v>
      </c>
      <c r="U12" s="2134" t="s">
        <v>857</v>
      </c>
      <c r="V12" s="2134"/>
      <c r="W12" s="2134"/>
      <c r="X12" s="2127">
        <f>'入力シート（雪崩）'!J25</f>
        <v>44896</v>
      </c>
      <c r="Y12" s="2127"/>
      <c r="Z12" s="527" t="s">
        <v>856</v>
      </c>
      <c r="AA12" s="2128">
        <f>'入力シート（雪崩）'!K25</f>
        <v>8</v>
      </c>
      <c r="AB12" s="2128"/>
      <c r="AC12" s="814" t="s">
        <v>855</v>
      </c>
      <c r="AD12" s="534"/>
      <c r="AE12" s="533"/>
    </row>
    <row r="13" spans="1:33" s="524" customFormat="1" ht="21" customHeight="1" x14ac:dyDescent="0.15">
      <c r="A13" s="2129" t="s">
        <v>854</v>
      </c>
      <c r="B13" s="2131" t="s">
        <v>853</v>
      </c>
      <c r="C13" s="2132"/>
      <c r="D13" s="2132"/>
      <c r="E13" s="2132"/>
      <c r="F13" s="2133">
        <f>'入力シート（雪崩）'!T16</f>
        <v>15</v>
      </c>
      <c r="G13" s="2133"/>
      <c r="H13" s="2133"/>
      <c r="I13" s="2133"/>
      <c r="J13" s="532" t="s">
        <v>852</v>
      </c>
      <c r="K13" s="2134" t="s">
        <v>851</v>
      </c>
      <c r="L13" s="2134"/>
      <c r="M13" s="2134"/>
      <c r="N13" s="2135"/>
      <c r="O13" s="2140" t="str">
        <f>'入力シート（雪崩）'!Y25</f>
        <v>北</v>
      </c>
      <c r="P13" s="2141"/>
      <c r="Q13" s="2141"/>
      <c r="R13" s="2141"/>
      <c r="S13" s="2141"/>
      <c r="T13" s="2141"/>
      <c r="U13" s="2141"/>
      <c r="V13" s="2141"/>
      <c r="W13" s="2141"/>
      <c r="X13" s="2141"/>
      <c r="Y13" s="2141"/>
      <c r="Z13" s="2141"/>
      <c r="AA13" s="2141"/>
      <c r="AB13" s="2141"/>
      <c r="AC13" s="2141"/>
      <c r="AD13" s="2141"/>
      <c r="AE13" s="2142"/>
    </row>
    <row r="14" spans="1:33" s="524" customFormat="1" ht="21" customHeight="1" x14ac:dyDescent="0.15">
      <c r="A14" s="2126"/>
      <c r="B14" s="2146" t="s">
        <v>850</v>
      </c>
      <c r="C14" s="2147"/>
      <c r="D14" s="2147"/>
      <c r="E14" s="2147"/>
      <c r="F14" s="2148" t="str">
        <f>'入力シート（雪崩）'!U16</f>
        <v>旅館</v>
      </c>
      <c r="G14" s="2148"/>
      <c r="H14" s="2148"/>
      <c r="I14" s="2148"/>
      <c r="J14" s="2149"/>
      <c r="K14" s="2136"/>
      <c r="L14" s="2136"/>
      <c r="M14" s="2136"/>
      <c r="N14" s="2137"/>
      <c r="O14" s="2143"/>
      <c r="P14" s="2144"/>
      <c r="Q14" s="2144"/>
      <c r="R14" s="2144"/>
      <c r="S14" s="2144"/>
      <c r="T14" s="2144"/>
      <c r="U14" s="2144"/>
      <c r="V14" s="2144"/>
      <c r="W14" s="2144"/>
      <c r="X14" s="2144"/>
      <c r="Y14" s="2144"/>
      <c r="Z14" s="2144"/>
      <c r="AA14" s="2144"/>
      <c r="AB14" s="2144"/>
      <c r="AC14" s="2144"/>
      <c r="AD14" s="2144"/>
      <c r="AE14" s="2145"/>
    </row>
    <row r="15" spans="1:33" s="524" customFormat="1" ht="21" customHeight="1" x14ac:dyDescent="0.15">
      <c r="A15" s="2130"/>
      <c r="B15" s="2150" t="s">
        <v>849</v>
      </c>
      <c r="C15" s="2151"/>
      <c r="D15" s="2151"/>
      <c r="E15" s="2151"/>
      <c r="F15" s="2157" t="str">
        <f>'入力シート（雪崩）'!V16</f>
        <v>国道17号</v>
      </c>
      <c r="G15" s="2157"/>
      <c r="H15" s="2157"/>
      <c r="I15" s="2157"/>
      <c r="J15" s="2158"/>
      <c r="K15" s="2138"/>
      <c r="L15" s="2138"/>
      <c r="M15" s="2138"/>
      <c r="N15" s="2139"/>
      <c r="O15" s="2100"/>
      <c r="P15" s="2101"/>
      <c r="Q15" s="2101"/>
      <c r="R15" s="2101"/>
      <c r="S15" s="2101"/>
      <c r="T15" s="2101"/>
      <c r="U15" s="2101"/>
      <c r="V15" s="2101"/>
      <c r="W15" s="2101"/>
      <c r="X15" s="2101"/>
      <c r="Y15" s="2101"/>
      <c r="Z15" s="2101"/>
      <c r="AA15" s="2101"/>
      <c r="AB15" s="2101"/>
      <c r="AC15" s="2101"/>
      <c r="AD15" s="2101"/>
      <c r="AE15" s="2102"/>
    </row>
    <row r="16" spans="1:33" s="524" customFormat="1" ht="21" customHeight="1" x14ac:dyDescent="0.15">
      <c r="A16" s="526" t="s">
        <v>848</v>
      </c>
      <c r="B16" s="2159">
        <f>'入力シート（雪崩）'!Z25</f>
        <v>100</v>
      </c>
      <c r="C16" s="2160"/>
      <c r="D16" s="2160"/>
      <c r="E16" s="2160"/>
      <c r="F16" s="2160"/>
      <c r="G16" s="2160"/>
      <c r="H16" s="2160"/>
      <c r="I16" s="2138" t="s">
        <v>833</v>
      </c>
      <c r="J16" s="2161"/>
      <c r="K16" s="531" t="s">
        <v>847</v>
      </c>
      <c r="L16" s="525"/>
      <c r="M16" s="525"/>
      <c r="N16" s="525"/>
      <c r="O16" s="525"/>
      <c r="P16" s="525"/>
      <c r="Q16" s="525"/>
      <c r="R16" s="525"/>
      <c r="S16" s="525"/>
      <c r="T16" s="525"/>
      <c r="U16" s="531" t="s">
        <v>846</v>
      </c>
      <c r="V16" s="525"/>
      <c r="W16" s="525"/>
      <c r="X16" s="525"/>
      <c r="Y16" s="525"/>
      <c r="Z16" s="525"/>
      <c r="AA16" s="525"/>
      <c r="AB16" s="525"/>
      <c r="AC16" s="525"/>
      <c r="AD16" s="525"/>
      <c r="AE16" s="530"/>
    </row>
    <row r="17" spans="1:31" s="524" customFormat="1" ht="21" customHeight="1" x14ac:dyDescent="0.15">
      <c r="A17" s="822" t="s">
        <v>845</v>
      </c>
      <c r="B17" s="2117" t="str">
        <f>'入力シート（雪崩）'!AA25</f>
        <v>草地、低木</v>
      </c>
      <c r="C17" s="2162"/>
      <c r="D17" s="2162"/>
      <c r="E17" s="2162"/>
      <c r="F17" s="2162"/>
      <c r="G17" s="2162"/>
      <c r="H17" s="2162"/>
      <c r="I17" s="2162"/>
      <c r="J17" s="2163"/>
      <c r="K17" s="2164" t="s">
        <v>844</v>
      </c>
      <c r="L17" s="2165"/>
      <c r="M17" s="2165"/>
      <c r="N17" s="2165"/>
      <c r="O17" s="2165"/>
      <c r="P17" s="2165"/>
      <c r="Q17" s="2165"/>
      <c r="R17" s="2165"/>
      <c r="S17" s="2165"/>
      <c r="T17" s="2166"/>
      <c r="U17" s="2164" t="s">
        <v>843</v>
      </c>
      <c r="V17" s="2165"/>
      <c r="W17" s="2165"/>
      <c r="X17" s="2165"/>
      <c r="Y17" s="2165"/>
      <c r="Z17" s="2165"/>
      <c r="AA17" s="2165"/>
      <c r="AB17" s="2165"/>
      <c r="AC17" s="2165"/>
      <c r="AD17" s="2165"/>
      <c r="AE17" s="2166"/>
    </row>
    <row r="18" spans="1:31" s="524" customFormat="1" ht="21" customHeight="1" x14ac:dyDescent="0.15">
      <c r="A18" s="820"/>
      <c r="B18" s="2167" t="s">
        <v>842</v>
      </c>
      <c r="C18" s="2168"/>
      <c r="D18" s="2168"/>
      <c r="E18" s="2168"/>
      <c r="F18" s="2169"/>
      <c r="G18" s="2117" t="str">
        <f>'入力シート（雪崩）'!AB25</f>
        <v>無</v>
      </c>
      <c r="H18" s="2118"/>
      <c r="I18" s="2118"/>
      <c r="J18" s="2119"/>
      <c r="K18" s="2164"/>
      <c r="L18" s="2165"/>
      <c r="M18" s="2165"/>
      <c r="N18" s="2165"/>
      <c r="O18" s="2165"/>
      <c r="P18" s="2165"/>
      <c r="Q18" s="2165"/>
      <c r="R18" s="2165"/>
      <c r="S18" s="2165"/>
      <c r="T18" s="2166"/>
      <c r="U18" s="2164"/>
      <c r="V18" s="2165"/>
      <c r="W18" s="2165"/>
      <c r="X18" s="2165"/>
      <c r="Y18" s="2165"/>
      <c r="Z18" s="2165"/>
      <c r="AA18" s="2165"/>
      <c r="AB18" s="2165"/>
      <c r="AC18" s="2165"/>
      <c r="AD18" s="2165"/>
      <c r="AE18" s="2166"/>
    </row>
    <row r="19" spans="1:31" s="524" customFormat="1" ht="21" customHeight="1" x14ac:dyDescent="0.15">
      <c r="A19" s="820"/>
      <c r="B19" s="2167" t="s">
        <v>841</v>
      </c>
      <c r="C19" s="2168"/>
      <c r="D19" s="2168"/>
      <c r="E19" s="2168"/>
      <c r="F19" s="2169"/>
      <c r="G19" s="2117" t="str">
        <f>'入力シート（雪崩）'!AA16</f>
        <v>1_表層</v>
      </c>
      <c r="H19" s="2118"/>
      <c r="I19" s="2118"/>
      <c r="J19" s="2119"/>
      <c r="K19" s="2164"/>
      <c r="L19" s="2165"/>
      <c r="M19" s="2165"/>
      <c r="N19" s="2165"/>
      <c r="O19" s="2165"/>
      <c r="P19" s="2165"/>
      <c r="Q19" s="2165"/>
      <c r="R19" s="2165"/>
      <c r="S19" s="2165"/>
      <c r="T19" s="2166"/>
      <c r="U19" s="2164"/>
      <c r="V19" s="2165"/>
      <c r="W19" s="2165"/>
      <c r="X19" s="2165"/>
      <c r="Y19" s="2165"/>
      <c r="Z19" s="2165"/>
      <c r="AA19" s="2165"/>
      <c r="AB19" s="2165"/>
      <c r="AC19" s="2165"/>
      <c r="AD19" s="2165"/>
      <c r="AE19" s="2166"/>
    </row>
    <row r="20" spans="1:31" s="524" customFormat="1" ht="21" customHeight="1" x14ac:dyDescent="0.15">
      <c r="A20" s="820"/>
      <c r="B20" s="2167" t="s">
        <v>840</v>
      </c>
      <c r="C20" s="2168"/>
      <c r="D20" s="2168"/>
      <c r="E20" s="2168"/>
      <c r="F20" s="2169"/>
      <c r="G20" s="2170">
        <f>'入力シート（雪崩）'!Z25</f>
        <v>100</v>
      </c>
      <c r="H20" s="2171"/>
      <c r="I20" s="2171"/>
      <c r="J20" s="529" t="s">
        <v>833</v>
      </c>
      <c r="K20" s="2164"/>
      <c r="L20" s="2165"/>
      <c r="M20" s="2165"/>
      <c r="N20" s="2165"/>
      <c r="O20" s="2165"/>
      <c r="P20" s="2165"/>
      <c r="Q20" s="2165"/>
      <c r="R20" s="2165"/>
      <c r="S20" s="2165"/>
      <c r="T20" s="2166"/>
      <c r="U20" s="2164"/>
      <c r="V20" s="2165"/>
      <c r="W20" s="2165"/>
      <c r="X20" s="2165"/>
      <c r="Y20" s="2165"/>
      <c r="Z20" s="2165"/>
      <c r="AA20" s="2165"/>
      <c r="AB20" s="2165"/>
      <c r="AC20" s="2165"/>
      <c r="AD20" s="2165"/>
      <c r="AE20" s="2166"/>
    </row>
    <row r="21" spans="1:31" s="524" customFormat="1" ht="21" customHeight="1" x14ac:dyDescent="0.15">
      <c r="A21" s="820" t="s">
        <v>839</v>
      </c>
      <c r="B21" s="2177" t="s">
        <v>838</v>
      </c>
      <c r="C21" s="2178"/>
      <c r="D21" s="2178"/>
      <c r="E21" s="2178"/>
      <c r="F21" s="2179"/>
      <c r="G21" s="2170">
        <f>'入力シート（雪崩）'!AB16</f>
        <v>100</v>
      </c>
      <c r="H21" s="2171"/>
      <c r="I21" s="2171"/>
      <c r="J21" s="529" t="s">
        <v>833</v>
      </c>
      <c r="K21" s="2164"/>
      <c r="L21" s="2165"/>
      <c r="M21" s="2165"/>
      <c r="N21" s="2165"/>
      <c r="O21" s="2165"/>
      <c r="P21" s="2165"/>
      <c r="Q21" s="2165"/>
      <c r="R21" s="2165"/>
      <c r="S21" s="2165"/>
      <c r="T21" s="2166"/>
      <c r="U21" s="2164"/>
      <c r="V21" s="2165"/>
      <c r="W21" s="2165"/>
      <c r="X21" s="2165"/>
      <c r="Y21" s="2165"/>
      <c r="Z21" s="2165"/>
      <c r="AA21" s="2165"/>
      <c r="AB21" s="2165"/>
      <c r="AC21" s="2165"/>
      <c r="AD21" s="2165"/>
      <c r="AE21" s="2166"/>
    </row>
    <row r="22" spans="1:31" s="524" customFormat="1" ht="21" customHeight="1" x14ac:dyDescent="0.15">
      <c r="A22" s="820"/>
      <c r="B22" s="2167" t="s">
        <v>837</v>
      </c>
      <c r="C22" s="2168"/>
      <c r="D22" s="2168"/>
      <c r="E22" s="2168"/>
      <c r="F22" s="2169"/>
      <c r="G22" s="2170">
        <f>'入力シート（雪崩）'!AC16</f>
        <v>300</v>
      </c>
      <c r="H22" s="2171"/>
      <c r="I22" s="2171"/>
      <c r="J22" s="529" t="s">
        <v>836</v>
      </c>
      <c r="K22" s="2164"/>
      <c r="L22" s="2165"/>
      <c r="M22" s="2165"/>
      <c r="N22" s="2165"/>
      <c r="O22" s="2165"/>
      <c r="P22" s="2165"/>
      <c r="Q22" s="2165"/>
      <c r="R22" s="2165"/>
      <c r="S22" s="2165"/>
      <c r="T22" s="2166"/>
      <c r="U22" s="2164"/>
      <c r="V22" s="2165"/>
      <c r="W22" s="2165"/>
      <c r="X22" s="2165"/>
      <c r="Y22" s="2165"/>
      <c r="Z22" s="2165"/>
      <c r="AA22" s="2165"/>
      <c r="AB22" s="2165"/>
      <c r="AC22" s="2165"/>
      <c r="AD22" s="2165"/>
      <c r="AE22" s="2166"/>
    </row>
    <row r="23" spans="1:31" s="524" customFormat="1" ht="21" customHeight="1" x14ac:dyDescent="0.15">
      <c r="A23" s="820"/>
      <c r="B23" s="2167" t="s">
        <v>835</v>
      </c>
      <c r="C23" s="2168"/>
      <c r="D23" s="2168"/>
      <c r="E23" s="2168"/>
      <c r="F23" s="2169"/>
      <c r="G23" s="2170">
        <f>'入力シート（雪崩）'!AC25</f>
        <v>45</v>
      </c>
      <c r="H23" s="2171"/>
      <c r="I23" s="2171"/>
      <c r="J23" s="529" t="s">
        <v>831</v>
      </c>
      <c r="K23" s="2164"/>
      <c r="L23" s="2165"/>
      <c r="M23" s="2165"/>
      <c r="N23" s="2165"/>
      <c r="O23" s="2165"/>
      <c r="P23" s="2165"/>
      <c r="Q23" s="2165"/>
      <c r="R23" s="2165"/>
      <c r="S23" s="2165"/>
      <c r="T23" s="2166"/>
      <c r="U23" s="2164"/>
      <c r="V23" s="2165"/>
      <c r="W23" s="2165"/>
      <c r="X23" s="2165"/>
      <c r="Y23" s="2165"/>
      <c r="Z23" s="2165"/>
      <c r="AA23" s="2165"/>
      <c r="AB23" s="2165"/>
      <c r="AC23" s="2165"/>
      <c r="AD23" s="2165"/>
      <c r="AE23" s="2166"/>
    </row>
    <row r="24" spans="1:31" s="524" customFormat="1" ht="21" customHeight="1" x14ac:dyDescent="0.15">
      <c r="A24" s="820"/>
      <c r="B24" s="2167" t="s">
        <v>834</v>
      </c>
      <c r="C24" s="2168"/>
      <c r="D24" s="2168"/>
      <c r="E24" s="2168"/>
      <c r="F24" s="2169"/>
      <c r="G24" s="2170">
        <f>'入力シート（雪崩）'!AD16</f>
        <v>500</v>
      </c>
      <c r="H24" s="2171"/>
      <c r="I24" s="2171"/>
      <c r="J24" s="529" t="s">
        <v>833</v>
      </c>
      <c r="K24" s="2164"/>
      <c r="L24" s="2165"/>
      <c r="M24" s="2165"/>
      <c r="N24" s="2165"/>
      <c r="O24" s="2165"/>
      <c r="P24" s="2165"/>
      <c r="Q24" s="2165"/>
      <c r="R24" s="2165"/>
      <c r="S24" s="2165"/>
      <c r="T24" s="2166"/>
      <c r="U24" s="2164"/>
      <c r="V24" s="2165"/>
      <c r="W24" s="2165"/>
      <c r="X24" s="2165"/>
      <c r="Y24" s="2165"/>
      <c r="Z24" s="2165"/>
      <c r="AA24" s="2165"/>
      <c r="AB24" s="2165"/>
      <c r="AC24" s="2165"/>
      <c r="AD24" s="2165"/>
      <c r="AE24" s="2166"/>
    </row>
    <row r="25" spans="1:31" s="524" customFormat="1" ht="21" customHeight="1" x14ac:dyDescent="0.15">
      <c r="A25" s="820"/>
      <c r="B25" s="2172" t="s">
        <v>832</v>
      </c>
      <c r="C25" s="2173"/>
      <c r="D25" s="2173"/>
      <c r="E25" s="2173"/>
      <c r="F25" s="2174"/>
      <c r="G25" s="2175">
        <f>'入力シート（雪崩）'!AD25</f>
        <v>50</v>
      </c>
      <c r="H25" s="2176"/>
      <c r="I25" s="2176"/>
      <c r="J25" s="532" t="s">
        <v>831</v>
      </c>
      <c r="K25" s="2164"/>
      <c r="L25" s="2165"/>
      <c r="M25" s="2165"/>
      <c r="N25" s="2165"/>
      <c r="O25" s="2165"/>
      <c r="P25" s="2165"/>
      <c r="Q25" s="2165"/>
      <c r="R25" s="2165"/>
      <c r="S25" s="2165"/>
      <c r="T25" s="2166"/>
      <c r="U25" s="2164"/>
      <c r="V25" s="2165"/>
      <c r="W25" s="2165"/>
      <c r="X25" s="2165"/>
      <c r="Y25" s="2165"/>
      <c r="Z25" s="2165"/>
      <c r="AA25" s="2165"/>
      <c r="AB25" s="2165"/>
      <c r="AC25" s="2165"/>
      <c r="AD25" s="2165"/>
      <c r="AE25" s="2166"/>
    </row>
    <row r="26" spans="1:31" s="524" customFormat="1" ht="21" customHeight="1" x14ac:dyDescent="0.15">
      <c r="A26" s="693"/>
      <c r="B26" s="2181" t="s">
        <v>789</v>
      </c>
      <c r="C26" s="2182"/>
      <c r="D26" s="2182"/>
      <c r="E26" s="2182"/>
      <c r="F26" s="2183"/>
      <c r="G26" s="2184" t="str">
        <f>'入力シート（雪崩）'!AF25</f>
        <v>有</v>
      </c>
      <c r="H26" s="2185"/>
      <c r="I26" s="2185"/>
      <c r="J26" s="2186"/>
      <c r="K26" s="825" t="s">
        <v>830</v>
      </c>
      <c r="L26" s="2180">
        <f>'入力シート（雪崩）'!AF16</f>
        <v>1</v>
      </c>
      <c r="M26" s="2180"/>
      <c r="N26" s="2180"/>
      <c r="O26" s="694" t="s">
        <v>827</v>
      </c>
      <c r="P26" s="694"/>
      <c r="Q26" s="2182" t="s">
        <v>829</v>
      </c>
      <c r="R26" s="2182"/>
      <c r="S26" s="2182"/>
      <c r="T26" s="2180">
        <f>'入力シート（雪崩）'!AG16</f>
        <v>1</v>
      </c>
      <c r="U26" s="2180"/>
      <c r="V26" s="2180"/>
      <c r="W26" s="694" t="s">
        <v>827</v>
      </c>
      <c r="X26" s="695"/>
      <c r="Y26" s="695"/>
      <c r="Z26" s="2182" t="s">
        <v>828</v>
      </c>
      <c r="AA26" s="2182"/>
      <c r="AB26" s="2182"/>
      <c r="AC26" s="2180">
        <f>'入力シート（雪崩）'!AH16</f>
        <v>1</v>
      </c>
      <c r="AD26" s="2180"/>
      <c r="AE26" s="696" t="s">
        <v>827</v>
      </c>
    </row>
    <row r="27" spans="1:31" s="524" customFormat="1" ht="21" customHeight="1" x14ac:dyDescent="0.15">
      <c r="A27" s="697"/>
      <c r="B27" s="2109" t="s">
        <v>790</v>
      </c>
      <c r="C27" s="2110"/>
      <c r="D27" s="2110"/>
      <c r="E27" s="2110"/>
      <c r="F27" s="2111"/>
      <c r="G27" s="2117" t="str">
        <f>'入力シート（雪崩）'!AG25</f>
        <v>有</v>
      </c>
      <c r="H27" s="2118"/>
      <c r="I27" s="2118"/>
      <c r="J27" s="2119"/>
      <c r="K27" s="824" t="s">
        <v>826</v>
      </c>
      <c r="L27" s="2116">
        <f>'入力シート（雪崩）'!AI16</f>
        <v>10</v>
      </c>
      <c r="M27" s="2116"/>
      <c r="N27" s="2116"/>
      <c r="O27" s="817" t="s">
        <v>767</v>
      </c>
      <c r="P27" s="817"/>
      <c r="Q27" s="2110" t="s">
        <v>825</v>
      </c>
      <c r="R27" s="2110"/>
      <c r="S27" s="2110"/>
      <c r="T27" s="2116">
        <f>'入力シート（雪崩）'!AJ16</f>
        <v>3</v>
      </c>
      <c r="U27" s="2116"/>
      <c r="V27" s="2116"/>
      <c r="W27" s="817" t="s">
        <v>767</v>
      </c>
      <c r="X27" s="528"/>
      <c r="Y27" s="528"/>
      <c r="Z27" s="2110" t="s">
        <v>824</v>
      </c>
      <c r="AA27" s="2110"/>
      <c r="AB27" s="2110"/>
      <c r="AC27" s="2116">
        <f>'入力シート（雪崩）'!AK16</f>
        <v>2</v>
      </c>
      <c r="AD27" s="2116"/>
      <c r="AE27" s="819" t="s">
        <v>823</v>
      </c>
    </row>
    <row r="28" spans="1:31" s="524" customFormat="1" ht="21" customHeight="1" x14ac:dyDescent="0.15">
      <c r="A28" s="698" t="s">
        <v>822</v>
      </c>
      <c r="B28" s="2109" t="s">
        <v>791</v>
      </c>
      <c r="C28" s="2110"/>
      <c r="D28" s="2110"/>
      <c r="E28" s="2110"/>
      <c r="F28" s="2111"/>
      <c r="G28" s="2117" t="str">
        <f>'入力シート（雪崩）'!AH25</f>
        <v>有</v>
      </c>
      <c r="H28" s="2118"/>
      <c r="I28" s="2118"/>
      <c r="J28" s="2119"/>
      <c r="K28" s="821">
        <f>'入力シート（雪崩）'!AN16</f>
        <v>1</v>
      </c>
      <c r="L28" s="2195" t="s">
        <v>871</v>
      </c>
      <c r="M28" s="2196"/>
      <c r="N28" s="2190" t="str">
        <f>'入力シート（雪崩）'!AO16</f>
        <v>旅館</v>
      </c>
      <c r="O28" s="2191"/>
      <c r="P28" s="2191"/>
      <c r="Q28" s="2191"/>
      <c r="R28" s="2191"/>
      <c r="S28" s="2191"/>
      <c r="T28" s="2191"/>
      <c r="U28" s="2191"/>
      <c r="V28" s="2191"/>
      <c r="W28" s="2191"/>
      <c r="X28" s="2191"/>
      <c r="Y28" s="2191"/>
      <c r="Z28" s="2191"/>
      <c r="AA28" s="2191"/>
      <c r="AB28" s="2191"/>
      <c r="AC28" s="2191"/>
      <c r="AD28" s="2191"/>
      <c r="AE28" s="2192"/>
    </row>
    <row r="29" spans="1:31" s="524" customFormat="1" ht="21" customHeight="1" x14ac:dyDescent="0.15">
      <c r="A29" s="698"/>
      <c r="B29" s="2109" t="s">
        <v>792</v>
      </c>
      <c r="C29" s="2110"/>
      <c r="D29" s="2110"/>
      <c r="E29" s="2110"/>
      <c r="F29" s="2111"/>
      <c r="G29" s="2117" t="str">
        <f>'入力シート（雪崩）'!AI25</f>
        <v>有</v>
      </c>
      <c r="H29" s="2118"/>
      <c r="I29" s="2118"/>
      <c r="J29" s="2119"/>
      <c r="K29" s="821">
        <f>'入力シート（雪崩）'!AL16</f>
        <v>1</v>
      </c>
      <c r="L29" s="2195" t="s">
        <v>871</v>
      </c>
      <c r="M29" s="2196"/>
      <c r="N29" s="2190" t="str">
        <f>'入力シート（雪崩）'!AM16</f>
        <v>倉庫半壊</v>
      </c>
      <c r="O29" s="2191"/>
      <c r="P29" s="2191"/>
      <c r="Q29" s="2191"/>
      <c r="R29" s="2191"/>
      <c r="S29" s="2191"/>
      <c r="T29" s="2191"/>
      <c r="U29" s="2191"/>
      <c r="V29" s="2191"/>
      <c r="W29" s="2191"/>
      <c r="X29" s="2191"/>
      <c r="Y29" s="2191"/>
      <c r="Z29" s="2191"/>
      <c r="AA29" s="2191"/>
      <c r="AB29" s="2191"/>
      <c r="AC29" s="2191"/>
      <c r="AD29" s="2191"/>
      <c r="AE29" s="2192"/>
    </row>
    <row r="30" spans="1:31" s="524" customFormat="1" ht="21" customHeight="1" x14ac:dyDescent="0.15">
      <c r="A30" s="699"/>
      <c r="B30" s="2109" t="s">
        <v>821</v>
      </c>
      <c r="C30" s="2110"/>
      <c r="D30" s="2110"/>
      <c r="E30" s="2110"/>
      <c r="F30" s="2111"/>
      <c r="G30" s="2190" t="str">
        <f>'入力シート（雪崩）'!AQ16</f>
        <v>無線鉄塔倒壊</v>
      </c>
      <c r="H30" s="2191"/>
      <c r="I30" s="2191"/>
      <c r="J30" s="2191"/>
      <c r="K30" s="2191"/>
      <c r="L30" s="2191"/>
      <c r="M30" s="2191"/>
      <c r="N30" s="2191"/>
      <c r="O30" s="2191"/>
      <c r="P30" s="2191"/>
      <c r="Q30" s="2191"/>
      <c r="R30" s="2191"/>
      <c r="S30" s="2191"/>
      <c r="T30" s="2191"/>
      <c r="U30" s="2191"/>
      <c r="V30" s="2191"/>
      <c r="W30" s="2191"/>
      <c r="X30" s="2191"/>
      <c r="Y30" s="2191"/>
      <c r="Z30" s="2191"/>
      <c r="AA30" s="2191"/>
      <c r="AB30" s="2191"/>
      <c r="AC30" s="2191"/>
      <c r="AD30" s="2191"/>
      <c r="AE30" s="2192"/>
    </row>
    <row r="31" spans="1:31" s="524" customFormat="1" ht="21" customHeight="1" x14ac:dyDescent="0.15">
      <c r="A31" s="2187" t="s">
        <v>876</v>
      </c>
      <c r="B31" s="2109" t="s">
        <v>820</v>
      </c>
      <c r="C31" s="2110"/>
      <c r="D31" s="2110"/>
      <c r="E31" s="2110"/>
      <c r="F31" s="2111"/>
      <c r="G31" s="2190" t="str">
        <f>'入力シート（雪崩）'!AL23</f>
        <v>道路管理者が除雪のうえトンパックを設置</v>
      </c>
      <c r="H31" s="2191"/>
      <c r="I31" s="2191"/>
      <c r="J31" s="2191"/>
      <c r="K31" s="2191"/>
      <c r="L31" s="2191"/>
      <c r="M31" s="2191"/>
      <c r="N31" s="2191"/>
      <c r="O31" s="2191"/>
      <c r="P31" s="2191"/>
      <c r="Q31" s="2191"/>
      <c r="R31" s="2191"/>
      <c r="S31" s="2191"/>
      <c r="T31" s="2191"/>
      <c r="U31" s="2191"/>
      <c r="V31" s="2191"/>
      <c r="W31" s="2191"/>
      <c r="X31" s="2191"/>
      <c r="Y31" s="2191"/>
      <c r="Z31" s="2191"/>
      <c r="AA31" s="2191"/>
      <c r="AB31" s="2191"/>
      <c r="AC31" s="2191"/>
      <c r="AD31" s="2191"/>
      <c r="AE31" s="2192"/>
    </row>
    <row r="32" spans="1:31" s="524" customFormat="1" ht="21" customHeight="1" x14ac:dyDescent="0.15">
      <c r="A32" s="2188"/>
      <c r="B32" s="2109" t="s">
        <v>819</v>
      </c>
      <c r="C32" s="2110"/>
      <c r="D32" s="2110"/>
      <c r="E32" s="2110"/>
      <c r="F32" s="2111"/>
      <c r="G32" s="2117" t="str">
        <f>'入力シート（雪崩）'!AL27</f>
        <v>有</v>
      </c>
      <c r="H32" s="2118"/>
      <c r="I32" s="2118"/>
      <c r="J32" s="2119"/>
      <c r="K32" s="2193" t="s">
        <v>482</v>
      </c>
      <c r="L32" s="2194"/>
      <c r="M32" s="2116">
        <f>'入力シート（雪崩）'!AR16</f>
        <v>2</v>
      </c>
      <c r="N32" s="2116"/>
      <c r="O32" s="2195" t="s">
        <v>874</v>
      </c>
      <c r="P32" s="2195"/>
      <c r="Q32" s="2116">
        <f>'入力シート（雪崩）'!AS16</f>
        <v>4</v>
      </c>
      <c r="R32" s="2116"/>
      <c r="S32" s="818" t="s">
        <v>873</v>
      </c>
      <c r="T32" s="2197" t="s">
        <v>1018</v>
      </c>
      <c r="U32" s="2198"/>
      <c r="V32" s="2198"/>
      <c r="W32" s="2198"/>
      <c r="X32" s="2198"/>
      <c r="Y32" s="2116">
        <f>'入力シート（雪崩）'!BB16</f>
        <v>0</v>
      </c>
      <c r="Z32" s="2116"/>
      <c r="AA32" s="2195" t="s">
        <v>874</v>
      </c>
      <c r="AB32" s="2195"/>
      <c r="AC32" s="2116">
        <f>'入力シート（雪崩）'!BC16</f>
        <v>0</v>
      </c>
      <c r="AD32" s="2116"/>
      <c r="AE32" s="700" t="s">
        <v>873</v>
      </c>
    </row>
    <row r="33" spans="1:46" s="524" customFormat="1" ht="21" customHeight="1" x14ac:dyDescent="0.15">
      <c r="A33" s="2189"/>
      <c r="B33" s="2199" t="s">
        <v>818</v>
      </c>
      <c r="C33" s="2200"/>
      <c r="D33" s="2200"/>
      <c r="E33" s="2200"/>
      <c r="F33" s="2201"/>
      <c r="G33" s="2202" t="str">
        <f>'入力シート（雪崩）'!AM27</f>
        <v>無</v>
      </c>
      <c r="H33" s="2203"/>
      <c r="I33" s="2203"/>
      <c r="J33" s="2203"/>
      <c r="K33" s="2203"/>
      <c r="L33" s="2203"/>
      <c r="M33" s="2203"/>
      <c r="N33" s="2203"/>
      <c r="O33" s="2203"/>
      <c r="P33" s="2203"/>
      <c r="Q33" s="2203"/>
      <c r="R33" s="2203"/>
      <c r="S33" s="2203"/>
      <c r="T33" s="2203"/>
      <c r="U33" s="2203"/>
      <c r="V33" s="2203"/>
      <c r="W33" s="2203"/>
      <c r="X33" s="2203"/>
      <c r="Y33" s="2203"/>
      <c r="Z33" s="2203"/>
      <c r="AA33" s="2203"/>
      <c r="AB33" s="2203"/>
      <c r="AC33" s="2203"/>
      <c r="AD33" s="2203"/>
      <c r="AE33" s="2204"/>
    </row>
    <row r="34" spans="1:46" s="524" customFormat="1" ht="21" customHeight="1" x14ac:dyDescent="0.15">
      <c r="A34" s="2209" t="s">
        <v>879</v>
      </c>
      <c r="B34" s="2211" t="str">
        <f>IF('入力シート（雪崩）'!BF16=1,"○","")</f>
        <v>○</v>
      </c>
      <c r="C34" s="2157"/>
      <c r="D34" s="2212"/>
      <c r="E34" s="2098" t="s">
        <v>817</v>
      </c>
      <c r="F34" s="2098"/>
      <c r="G34" s="2098"/>
      <c r="H34" s="2098"/>
      <c r="I34" s="2098"/>
      <c r="J34" s="2098"/>
      <c r="K34" s="2098"/>
      <c r="L34" s="2098"/>
      <c r="M34" s="2098"/>
      <c r="N34" s="2098"/>
      <c r="O34" s="2098"/>
      <c r="P34" s="2213"/>
      <c r="Q34" s="2214" t="str">
        <f>IF('入力シート（雪崩）'!BH16=1,"○","")</f>
        <v/>
      </c>
      <c r="R34" s="2215"/>
      <c r="S34" s="2216"/>
      <c r="T34" s="2205" t="s">
        <v>29</v>
      </c>
      <c r="U34" s="2098"/>
      <c r="V34" s="2099"/>
      <c r="W34" s="2214" t="str">
        <f>IF('入力シート（雪崩）'!BI16=1,"○","")</f>
        <v/>
      </c>
      <c r="X34" s="2215"/>
      <c r="Y34" s="2216"/>
      <c r="Z34" s="2205" t="s">
        <v>26</v>
      </c>
      <c r="AA34" s="2099"/>
      <c r="AB34" s="2206" t="str">
        <f>IF('入力シート（雪崩）'!BJ16=1,"○","")</f>
        <v/>
      </c>
      <c r="AC34" s="2206"/>
      <c r="AD34" s="2205" t="s">
        <v>23</v>
      </c>
      <c r="AE34" s="2099"/>
    </row>
    <row r="35" spans="1:46" ht="21" customHeight="1" x14ac:dyDescent="0.15">
      <c r="A35" s="2209"/>
      <c r="B35" s="2118" t="str">
        <f>IF('入力シート（雪崩）'!BG16=1,"○","")</f>
        <v>○</v>
      </c>
      <c r="C35" s="2118"/>
      <c r="D35" s="2207"/>
      <c r="E35" s="2113" t="s">
        <v>875</v>
      </c>
      <c r="F35" s="2113"/>
      <c r="G35" s="2113"/>
      <c r="H35" s="2113"/>
      <c r="I35" s="2113"/>
      <c r="J35" s="2113"/>
      <c r="K35" s="2113"/>
      <c r="L35" s="2113"/>
      <c r="M35" s="2113"/>
      <c r="N35" s="2113"/>
      <c r="O35" s="2113"/>
      <c r="P35" s="2208"/>
      <c r="Q35" s="2118" t="str">
        <f>'入力シート（雪崩）'!BJ26</f>
        <v>○</v>
      </c>
      <c r="R35" s="2207"/>
      <c r="S35" s="2153" t="s">
        <v>816</v>
      </c>
      <c r="T35" s="2153"/>
      <c r="U35" s="2153"/>
      <c r="V35" s="2153"/>
      <c r="W35" s="2153"/>
      <c r="X35" s="2153"/>
      <c r="Y35" s="2153"/>
      <c r="Z35" s="2153"/>
      <c r="AA35" s="2153"/>
      <c r="AB35" s="2153"/>
      <c r="AC35" s="2153"/>
      <c r="AD35" s="2153"/>
      <c r="AE35" s="2154"/>
      <c r="AF35" s="524"/>
      <c r="AG35" s="524"/>
      <c r="AH35" s="524"/>
      <c r="AI35" s="524"/>
      <c r="AJ35" s="524"/>
      <c r="AK35" s="524"/>
      <c r="AL35" s="524"/>
      <c r="AM35" s="524"/>
      <c r="AN35" s="524"/>
      <c r="AO35" s="524"/>
      <c r="AP35" s="524"/>
      <c r="AQ35" s="524"/>
      <c r="AR35" s="524"/>
      <c r="AS35" s="524"/>
      <c r="AT35" s="524"/>
    </row>
    <row r="36" spans="1:46" ht="21" customHeight="1" x14ac:dyDescent="0.15">
      <c r="A36" s="2209"/>
      <c r="B36" s="2118" t="str">
        <f>IF('入力シート（雪崩）'!BP16=1,"○",IF('入力シート（雪崩）'!BQ16=1,"○",IF('入力シート（雪崩）'!BR16=1,"○","")))</f>
        <v/>
      </c>
      <c r="C36" s="2118"/>
      <c r="D36" s="2207"/>
      <c r="E36" s="2113" t="s">
        <v>880</v>
      </c>
      <c r="F36" s="2113"/>
      <c r="G36" s="2113"/>
      <c r="H36" s="2113"/>
      <c r="I36" s="2113"/>
      <c r="J36" s="2217" t="str">
        <f>IF('入力シート（雪崩）'!BP16=1,"国交",IF('入力シート（雪崩）'!BQ16=1,"林",IF('入力シート（雪崩）'!BR16=1,"農","")))</f>
        <v/>
      </c>
      <c r="K36" s="2217"/>
      <c r="L36" s="2217"/>
      <c r="M36" s="2217"/>
      <c r="N36" s="2217"/>
      <c r="O36" s="2217"/>
      <c r="P36" s="2218"/>
      <c r="Q36" s="2118" t="str">
        <f>'入力シート（雪崩）'!BJ27</f>
        <v>○</v>
      </c>
      <c r="R36" s="2207"/>
      <c r="S36" s="2153" t="s">
        <v>495</v>
      </c>
      <c r="T36" s="2153"/>
      <c r="U36" s="2153"/>
      <c r="V36" s="2153"/>
      <c r="W36" s="2153"/>
      <c r="X36" s="2153"/>
      <c r="Y36" s="2153"/>
      <c r="Z36" s="2153"/>
      <c r="AA36" s="2153"/>
      <c r="AB36" s="2153"/>
      <c r="AC36" s="2153"/>
      <c r="AD36" s="2153"/>
      <c r="AE36" s="2154"/>
      <c r="AF36" s="524"/>
      <c r="AG36" s="524"/>
      <c r="AH36" s="524"/>
      <c r="AI36" s="524"/>
      <c r="AJ36" s="524"/>
      <c r="AK36" s="524"/>
      <c r="AL36" s="524"/>
      <c r="AM36" s="524"/>
      <c r="AN36" s="524"/>
      <c r="AO36" s="524"/>
      <c r="AP36" s="524"/>
      <c r="AQ36" s="524"/>
      <c r="AR36" s="524"/>
      <c r="AS36" s="524"/>
      <c r="AT36" s="524"/>
    </row>
    <row r="37" spans="1:46" ht="21" customHeight="1" x14ac:dyDescent="0.15">
      <c r="A37" s="2209"/>
      <c r="B37" s="2219" t="str">
        <f>IF('入力シート（雪崩）'!BK16=1,"○","")</f>
        <v/>
      </c>
      <c r="C37" s="2118"/>
      <c r="D37" s="2207"/>
      <c r="E37" s="2113" t="s">
        <v>814</v>
      </c>
      <c r="F37" s="2113"/>
      <c r="G37" s="2113"/>
      <c r="H37" s="2113"/>
      <c r="I37" s="2113"/>
      <c r="J37" s="2113"/>
      <c r="K37" s="2113"/>
      <c r="L37" s="2113"/>
      <c r="M37" s="2113"/>
      <c r="N37" s="2113"/>
      <c r="O37" s="2113"/>
      <c r="P37" s="2208"/>
      <c r="Q37" s="2118" t="str">
        <f>'入力シート（雪崩）'!BJ25</f>
        <v>○</v>
      </c>
      <c r="R37" s="2207"/>
      <c r="S37" s="2113" t="s">
        <v>813</v>
      </c>
      <c r="T37" s="2113"/>
      <c r="U37" s="2113"/>
      <c r="V37" s="2113"/>
      <c r="W37" s="2113"/>
      <c r="X37" s="2113"/>
      <c r="Y37" s="2113"/>
      <c r="Z37" s="2113"/>
      <c r="AA37" s="2113"/>
      <c r="AB37" s="2113"/>
      <c r="AC37" s="2113"/>
      <c r="AD37" s="2113"/>
      <c r="AE37" s="2114"/>
      <c r="AF37" s="524"/>
      <c r="AG37" s="524"/>
      <c r="AH37" s="524"/>
      <c r="AI37" s="524"/>
      <c r="AJ37" s="524"/>
      <c r="AK37" s="524"/>
      <c r="AL37" s="524"/>
      <c r="AM37" s="524"/>
      <c r="AN37" s="524"/>
      <c r="AO37" s="524"/>
      <c r="AP37" s="524"/>
      <c r="AQ37" s="524"/>
      <c r="AR37" s="524"/>
      <c r="AS37" s="524"/>
      <c r="AT37" s="524"/>
    </row>
    <row r="38" spans="1:46" ht="21" customHeight="1" x14ac:dyDescent="0.15">
      <c r="A38" s="2209"/>
      <c r="B38" s="2118" t="str">
        <f>IF('入力シート（雪崩）'!BL16=1,"○","")</f>
        <v/>
      </c>
      <c r="C38" s="2118"/>
      <c r="D38" s="2207"/>
      <c r="E38" s="2113" t="s">
        <v>901</v>
      </c>
      <c r="F38" s="2113"/>
      <c r="G38" s="2113"/>
      <c r="H38" s="2113"/>
      <c r="I38" s="2113"/>
      <c r="J38" s="2113"/>
      <c r="K38" s="2113"/>
      <c r="L38" s="2113"/>
      <c r="M38" s="2113"/>
      <c r="N38" s="2113"/>
      <c r="O38" s="2113"/>
      <c r="P38" s="2208"/>
      <c r="Q38" s="2118" t="str">
        <f>'入力シート（雪崩）'!BJ28</f>
        <v>○</v>
      </c>
      <c r="R38" s="2207"/>
      <c r="S38" s="2113" t="s">
        <v>815</v>
      </c>
      <c r="T38" s="2113"/>
      <c r="U38" s="2113"/>
      <c r="V38" s="2113"/>
      <c r="W38" s="2113"/>
      <c r="X38" s="2113"/>
      <c r="Y38" s="2113"/>
      <c r="Z38" s="2113"/>
      <c r="AA38" s="2113"/>
      <c r="AB38" s="2113"/>
      <c r="AC38" s="2113"/>
      <c r="AD38" s="2113"/>
      <c r="AE38" s="2114"/>
    </row>
    <row r="39" spans="1:46" ht="21" customHeight="1" x14ac:dyDescent="0.15">
      <c r="A39" s="2209"/>
      <c r="B39" s="2118" t="str">
        <f>IF('入力シート（雪崩）'!BM16=1,"○",IF('入力シート（雪崩）'!BN16=1,"○",IF('入力シート（雪崩）'!BO16=1,"○","")))</f>
        <v>○</v>
      </c>
      <c r="C39" s="2118"/>
      <c r="D39" s="2207"/>
      <c r="E39" s="2226" t="s">
        <v>902</v>
      </c>
      <c r="F39" s="2113"/>
      <c r="G39" s="2113"/>
      <c r="H39" s="2113"/>
      <c r="I39" s="2113"/>
      <c r="J39" s="2113"/>
      <c r="K39" s="2217" t="str">
        <f>IF('入力シート（雪崩）'!BM16=1,"土石流",IF('入力シート（雪崩）'!BN16=1,"地すべり",IF('入力シート（雪崩）'!BO16=1,"急傾斜地の崩壊","")))</f>
        <v>急傾斜地の崩壊</v>
      </c>
      <c r="L39" s="2217"/>
      <c r="M39" s="2217"/>
      <c r="N39" s="2217"/>
      <c r="O39" s="2217"/>
      <c r="P39" s="2218"/>
      <c r="Q39" s="2118" t="str">
        <f>'入力シート（雪崩）'!BJ29</f>
        <v>○</v>
      </c>
      <c r="R39" s="2227"/>
      <c r="S39" s="2113" t="s">
        <v>877</v>
      </c>
      <c r="T39" s="2113"/>
      <c r="U39" s="2113"/>
      <c r="V39" s="2113"/>
      <c r="W39" s="2113"/>
      <c r="X39" s="2113"/>
      <c r="Y39" s="2113"/>
      <c r="Z39" s="2113"/>
      <c r="AA39" s="2113"/>
      <c r="AB39" s="2113"/>
      <c r="AC39" s="2113"/>
      <c r="AD39" s="2113"/>
      <c r="AE39" s="2114"/>
    </row>
    <row r="40" spans="1:46" ht="21" customHeight="1" x14ac:dyDescent="0.15">
      <c r="A40" s="2209"/>
      <c r="B40" s="2219" t="str">
        <f>'入力シート（雪崩）'!BJ24</f>
        <v>○</v>
      </c>
      <c r="C40" s="2118"/>
      <c r="D40" s="2207"/>
      <c r="E40" s="2113" t="s">
        <v>812</v>
      </c>
      <c r="F40" s="2113"/>
      <c r="G40" s="2113"/>
      <c r="H40" s="2113"/>
      <c r="I40" s="2113"/>
      <c r="J40" s="2113"/>
      <c r="K40" s="2113"/>
      <c r="L40" s="2113"/>
      <c r="M40" s="2113"/>
      <c r="N40" s="2113"/>
      <c r="O40" s="2113"/>
      <c r="P40" s="2208"/>
      <c r="Q40" s="2228" t="str">
        <f>'入力シート（雪崩）'!BJ23</f>
        <v>○</v>
      </c>
      <c r="R40" s="2118"/>
      <c r="S40" s="2229" t="s">
        <v>881</v>
      </c>
      <c r="T40" s="2229"/>
      <c r="U40" s="2229"/>
      <c r="V40" s="2229"/>
      <c r="W40" s="2229"/>
      <c r="X40" s="2229"/>
      <c r="Y40" s="2229"/>
      <c r="Z40" s="2229"/>
      <c r="AA40" s="2229"/>
      <c r="AB40" s="2229"/>
      <c r="AC40" s="2229"/>
      <c r="AD40" s="2229"/>
      <c r="AE40" s="2230"/>
    </row>
    <row r="41" spans="1:46" ht="21" customHeight="1" x14ac:dyDescent="0.15">
      <c r="A41" s="2210"/>
      <c r="B41" s="2117" t="str">
        <f>IF(NOT('入力シート（雪崩）'!BJ30=""),"○","")</f>
        <v>○</v>
      </c>
      <c r="C41" s="2118"/>
      <c r="D41" s="2207"/>
      <c r="E41" s="2110" t="s">
        <v>882</v>
      </c>
      <c r="F41" s="2110"/>
      <c r="G41" s="2110"/>
      <c r="H41" s="2110"/>
      <c r="I41" s="2220" t="str">
        <f>'入力シート（雪崩）'!BJ30</f>
        <v>鳥獣保護区域</v>
      </c>
      <c r="J41" s="2220"/>
      <c r="K41" s="2220"/>
      <c r="L41" s="2220"/>
      <c r="M41" s="2220"/>
      <c r="N41" s="2220"/>
      <c r="O41" s="2220"/>
      <c r="P41" s="2220"/>
      <c r="Q41" s="2220"/>
      <c r="R41" s="2220"/>
      <c r="S41" s="2220"/>
      <c r="T41" s="2220"/>
      <c r="U41" s="2220"/>
      <c r="V41" s="2220"/>
      <c r="W41" s="2220"/>
      <c r="X41" s="2220"/>
      <c r="Y41" s="2220"/>
      <c r="Z41" s="2220"/>
      <c r="AA41" s="2220"/>
      <c r="AB41" s="2220"/>
      <c r="AC41" s="2220"/>
      <c r="AD41" s="2220"/>
      <c r="AE41" s="815" t="s">
        <v>15</v>
      </c>
    </row>
    <row r="42" spans="1:46" s="524" customFormat="1" ht="21" customHeight="1" x14ac:dyDescent="0.15">
      <c r="A42" s="820"/>
      <c r="B42" s="527" t="s">
        <v>891</v>
      </c>
      <c r="C42" s="527"/>
      <c r="D42" s="527"/>
      <c r="E42" s="527"/>
      <c r="F42" s="527"/>
      <c r="G42" s="527"/>
      <c r="H42" s="527"/>
      <c r="I42" s="527"/>
      <c r="J42" s="2221" t="str">
        <f>'入力シート（雪崩）'!AP21</f>
        <v>全層雪崩のため、上部に積雪がなくなったことによる。</v>
      </c>
      <c r="K42" s="2221"/>
      <c r="L42" s="2221"/>
      <c r="M42" s="2221"/>
      <c r="N42" s="2221"/>
      <c r="O42" s="2221"/>
      <c r="P42" s="2221"/>
      <c r="Q42" s="2221"/>
      <c r="R42" s="2221"/>
      <c r="S42" s="2221"/>
      <c r="T42" s="2221"/>
      <c r="U42" s="2221"/>
      <c r="V42" s="2221"/>
      <c r="W42" s="2221"/>
      <c r="X42" s="2221"/>
      <c r="Y42" s="2221"/>
      <c r="Z42" s="2221"/>
      <c r="AA42" s="2221"/>
      <c r="AB42" s="2221"/>
      <c r="AC42" s="2221"/>
      <c r="AD42" s="2221"/>
      <c r="AE42" s="2222"/>
    </row>
    <row r="43" spans="1:46" s="524" customFormat="1" ht="21" customHeight="1" x14ac:dyDescent="0.15">
      <c r="A43" s="820"/>
      <c r="B43" s="537"/>
      <c r="C43" s="537"/>
      <c r="D43" s="537"/>
      <c r="E43" s="537"/>
      <c r="F43" s="537"/>
      <c r="G43" s="537"/>
      <c r="H43" s="537"/>
      <c r="I43" s="537"/>
      <c r="J43" s="2223"/>
      <c r="K43" s="2223"/>
      <c r="L43" s="2223"/>
      <c r="M43" s="2223"/>
      <c r="N43" s="2223"/>
      <c r="O43" s="2223"/>
      <c r="P43" s="2223"/>
      <c r="Q43" s="2223"/>
      <c r="R43" s="2223"/>
      <c r="S43" s="2223"/>
      <c r="T43" s="2223"/>
      <c r="U43" s="2223"/>
      <c r="V43" s="2223"/>
      <c r="W43" s="2223"/>
      <c r="X43" s="2223"/>
      <c r="Y43" s="2223"/>
      <c r="Z43" s="2223"/>
      <c r="AA43" s="2223"/>
      <c r="AB43" s="2223"/>
      <c r="AC43" s="2223"/>
      <c r="AD43" s="2223"/>
      <c r="AE43" s="2224"/>
    </row>
    <row r="44" spans="1:46" s="524" customFormat="1" ht="21" customHeight="1" x14ac:dyDescent="0.15">
      <c r="A44" s="820"/>
      <c r="B44" s="525" t="s">
        <v>892</v>
      </c>
      <c r="C44" s="525"/>
      <c r="D44" s="525"/>
      <c r="E44" s="525"/>
      <c r="F44" s="525"/>
      <c r="G44" s="2223" t="str">
        <f>'入力シート（雪崩）'!AP23</f>
        <v>確認中</v>
      </c>
      <c r="H44" s="2223"/>
      <c r="I44" s="2223"/>
      <c r="J44" s="2223"/>
      <c r="K44" s="2223"/>
      <c r="L44" s="2223"/>
      <c r="M44" s="2223"/>
      <c r="N44" s="2223"/>
      <c r="O44" s="2223"/>
      <c r="P44" s="2223"/>
      <c r="Q44" s="2223"/>
      <c r="R44" s="2223"/>
      <c r="S44" s="2223"/>
      <c r="T44" s="2223"/>
      <c r="U44" s="2223"/>
      <c r="V44" s="2223"/>
      <c r="W44" s="2223"/>
      <c r="X44" s="2223"/>
      <c r="Y44" s="2223"/>
      <c r="Z44" s="2223"/>
      <c r="AA44" s="2223"/>
      <c r="AB44" s="2223"/>
      <c r="AC44" s="2223"/>
      <c r="AD44" s="2223"/>
      <c r="AE44" s="2224"/>
    </row>
    <row r="45" spans="1:46" s="524" customFormat="1" ht="21" customHeight="1" x14ac:dyDescent="0.15">
      <c r="A45" s="820"/>
      <c r="B45" s="537"/>
      <c r="C45" s="537"/>
      <c r="D45" s="537"/>
      <c r="E45" s="537"/>
      <c r="F45" s="537"/>
      <c r="G45" s="2223"/>
      <c r="H45" s="2223"/>
      <c r="I45" s="2223"/>
      <c r="J45" s="2223"/>
      <c r="K45" s="2223"/>
      <c r="L45" s="2223"/>
      <c r="M45" s="2223"/>
      <c r="N45" s="2223"/>
      <c r="O45" s="2223"/>
      <c r="P45" s="2223"/>
      <c r="Q45" s="2223"/>
      <c r="R45" s="2223"/>
      <c r="S45" s="2223"/>
      <c r="T45" s="2223"/>
      <c r="U45" s="2223"/>
      <c r="V45" s="2223"/>
      <c r="W45" s="2223"/>
      <c r="X45" s="2223"/>
      <c r="Y45" s="2223"/>
      <c r="Z45" s="2223"/>
      <c r="AA45" s="2223"/>
      <c r="AB45" s="2223"/>
      <c r="AC45" s="2223"/>
      <c r="AD45" s="2223"/>
      <c r="AE45" s="2224"/>
    </row>
    <row r="46" spans="1:46" s="524" customFormat="1" ht="21" customHeight="1" x14ac:dyDescent="0.15">
      <c r="A46" s="820" t="s">
        <v>811</v>
      </c>
      <c r="B46" s="2225" t="s">
        <v>893</v>
      </c>
      <c r="C46" s="2225"/>
      <c r="D46" s="2225"/>
      <c r="E46" s="2225"/>
      <c r="F46" s="2225"/>
      <c r="G46" s="2225"/>
      <c r="H46" s="2223" t="str">
        <f>'入力シート（雪崩）'!AP25</f>
        <v>構築済み（県、村、町内会）</v>
      </c>
      <c r="I46" s="2223"/>
      <c r="J46" s="2223"/>
      <c r="K46" s="2223"/>
      <c r="L46" s="2223"/>
      <c r="M46" s="2223"/>
      <c r="N46" s="2223"/>
      <c r="O46" s="2223"/>
      <c r="P46" s="2223"/>
      <c r="Q46" s="2223"/>
      <c r="R46" s="2223"/>
      <c r="S46" s="2223"/>
      <c r="T46" s="2223"/>
      <c r="U46" s="2223"/>
      <c r="V46" s="2223"/>
      <c r="W46" s="2223"/>
      <c r="X46" s="2223"/>
      <c r="Y46" s="2223"/>
      <c r="Z46" s="2223"/>
      <c r="AA46" s="2223"/>
      <c r="AB46" s="2223"/>
      <c r="AC46" s="2223"/>
      <c r="AD46" s="2223"/>
      <c r="AE46" s="2224"/>
    </row>
    <row r="47" spans="1:46" s="524" customFormat="1" ht="21" customHeight="1" x14ac:dyDescent="0.15">
      <c r="A47" s="820"/>
      <c r="B47" s="537"/>
      <c r="C47" s="537"/>
      <c r="D47" s="537"/>
      <c r="E47" s="537"/>
      <c r="F47" s="537"/>
      <c r="G47" s="537"/>
      <c r="H47" s="2223"/>
      <c r="I47" s="2223"/>
      <c r="J47" s="2223"/>
      <c r="K47" s="2223"/>
      <c r="L47" s="2223"/>
      <c r="M47" s="2223"/>
      <c r="N47" s="2223"/>
      <c r="O47" s="2223"/>
      <c r="P47" s="2223"/>
      <c r="Q47" s="2223"/>
      <c r="R47" s="2223"/>
      <c r="S47" s="2223"/>
      <c r="T47" s="2223"/>
      <c r="U47" s="2223"/>
      <c r="V47" s="2223"/>
      <c r="W47" s="2223"/>
      <c r="X47" s="2223"/>
      <c r="Y47" s="2223"/>
      <c r="Z47" s="2223"/>
      <c r="AA47" s="2223"/>
      <c r="AB47" s="2223"/>
      <c r="AC47" s="2223"/>
      <c r="AD47" s="2223"/>
      <c r="AE47" s="2224"/>
    </row>
    <row r="48" spans="1:46" s="524" customFormat="1" ht="21" customHeight="1" x14ac:dyDescent="0.15">
      <c r="A48" s="820"/>
      <c r="B48" s="2225" t="s">
        <v>903</v>
      </c>
      <c r="C48" s="2225"/>
      <c r="D48" s="2225"/>
      <c r="E48" s="2225"/>
      <c r="F48" s="2231" t="str">
        <f>'入力シート（雪崩）'!AP27</f>
        <v>通行止め（1日9時～）</v>
      </c>
      <c r="G48" s="2231"/>
      <c r="H48" s="2231"/>
      <c r="I48" s="2231"/>
      <c r="J48" s="2231"/>
      <c r="K48" s="2231"/>
      <c r="L48" s="2231"/>
      <c r="M48" s="2231"/>
      <c r="N48" s="2231"/>
      <c r="O48" s="2231"/>
      <c r="P48" s="2231"/>
      <c r="Q48" s="2231"/>
      <c r="R48" s="2231"/>
      <c r="S48" s="2231"/>
      <c r="T48" s="2231"/>
      <c r="U48" s="2231"/>
      <c r="V48" s="2231"/>
      <c r="W48" s="2231"/>
      <c r="X48" s="2231"/>
      <c r="Y48" s="2231"/>
      <c r="Z48" s="2231"/>
      <c r="AA48" s="2231"/>
      <c r="AB48" s="2231"/>
      <c r="AC48" s="2231"/>
      <c r="AD48" s="2231"/>
      <c r="AE48" s="2232"/>
    </row>
    <row r="49" spans="1:31" s="524" customFormat="1" ht="21" customHeight="1" x14ac:dyDescent="0.15">
      <c r="A49" s="820"/>
      <c r="B49" s="2225" t="s">
        <v>894</v>
      </c>
      <c r="C49" s="2225"/>
      <c r="D49" s="2225"/>
      <c r="E49" s="2225"/>
      <c r="F49" s="2231" t="str">
        <f>'入力シート（雪崩）'!AP29</f>
        <v>道路管理者による啓開後に交通解放予定</v>
      </c>
      <c r="G49" s="2231"/>
      <c r="H49" s="2231"/>
      <c r="I49" s="2231"/>
      <c r="J49" s="2231"/>
      <c r="K49" s="2231"/>
      <c r="L49" s="2231"/>
      <c r="M49" s="2231"/>
      <c r="N49" s="2231"/>
      <c r="O49" s="2231"/>
      <c r="P49" s="2231"/>
      <c r="Q49" s="2231"/>
      <c r="R49" s="2231"/>
      <c r="S49" s="2231"/>
      <c r="T49" s="2231"/>
      <c r="U49" s="2231"/>
      <c r="V49" s="2231"/>
      <c r="W49" s="2231"/>
      <c r="X49" s="2231"/>
      <c r="Y49" s="2231"/>
      <c r="Z49" s="2231"/>
      <c r="AA49" s="2231"/>
      <c r="AB49" s="2231"/>
      <c r="AC49" s="2231"/>
      <c r="AD49" s="2231"/>
      <c r="AE49" s="2232"/>
    </row>
    <row r="50" spans="1:31" s="524" customFormat="1" ht="21" customHeight="1" x14ac:dyDescent="0.15">
      <c r="A50" s="820"/>
      <c r="B50" s="525"/>
      <c r="C50" s="525"/>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30"/>
    </row>
    <row r="51" spans="1:31" s="524" customFormat="1" ht="21" customHeight="1" x14ac:dyDescent="0.15">
      <c r="A51" s="820"/>
      <c r="B51" s="539" t="s">
        <v>895</v>
      </c>
      <c r="C51" s="537"/>
      <c r="D51" s="537"/>
      <c r="E51" s="537"/>
      <c r="F51" s="537"/>
      <c r="G51" s="537"/>
      <c r="H51" s="537"/>
      <c r="I51" s="537"/>
      <c r="J51" s="537"/>
      <c r="K51" s="816" t="str">
        <f>IF('入力シート（雪崩）'!AX16=1,"有り","無し")</f>
        <v>有り</v>
      </c>
      <c r="L51" s="537"/>
      <c r="M51" s="537"/>
      <c r="N51" s="537"/>
      <c r="O51" s="537"/>
      <c r="P51" s="537"/>
      <c r="Q51" s="537"/>
      <c r="R51" s="537"/>
      <c r="S51" s="537"/>
      <c r="T51" s="537"/>
      <c r="U51" s="537"/>
      <c r="V51" s="537"/>
      <c r="W51" s="537"/>
      <c r="X51" s="537"/>
      <c r="Y51" s="537"/>
      <c r="Z51" s="537"/>
      <c r="AA51" s="537"/>
      <c r="AB51" s="537"/>
      <c r="AC51" s="537"/>
      <c r="AD51" s="537"/>
      <c r="AE51" s="538"/>
    </row>
    <row r="52" spans="1:31" s="524" customFormat="1" ht="21" customHeight="1" x14ac:dyDescent="0.15">
      <c r="A52" s="1450" t="s">
        <v>14</v>
      </c>
      <c r="B52" s="2233" t="s">
        <v>13</v>
      </c>
      <c r="C52" s="2234"/>
      <c r="D52" s="2235" t="str">
        <f>'入力シート（雪崩）'!E3</f>
        <v>保全出張所</v>
      </c>
      <c r="E52" s="2235"/>
      <c r="F52" s="2235"/>
      <c r="G52" s="2235"/>
      <c r="H52" s="2235"/>
      <c r="I52" s="2235"/>
      <c r="J52" s="1627" t="s">
        <v>9</v>
      </c>
      <c r="K52" s="1627"/>
      <c r="L52" s="2235" t="str">
        <f>'入力シート（雪崩）'!F3</f>
        <v>保全　太郎</v>
      </c>
      <c r="M52" s="2235"/>
      <c r="N52" s="2235"/>
      <c r="O52" s="2235"/>
      <c r="P52" s="2235"/>
      <c r="Q52" s="520" t="s">
        <v>12</v>
      </c>
      <c r="R52" s="521"/>
      <c r="S52" s="2235" t="str">
        <f>'入力シート（雪崩）'!E5</f>
        <v>保全課</v>
      </c>
      <c r="T52" s="2235"/>
      <c r="U52" s="2235"/>
      <c r="V52" s="2235"/>
      <c r="W52" s="2235"/>
      <c r="X52" s="2235"/>
      <c r="Y52" s="1627" t="s">
        <v>9</v>
      </c>
      <c r="Z52" s="1627"/>
      <c r="AA52" s="2235" t="str">
        <f>'入力シート（雪崩）'!F5</f>
        <v>保全　三郎</v>
      </c>
      <c r="AB52" s="2235"/>
      <c r="AC52" s="2235"/>
      <c r="AD52" s="2235"/>
      <c r="AE52" s="2246"/>
    </row>
    <row r="53" spans="1:31" s="524" customFormat="1" ht="21" customHeight="1" x14ac:dyDescent="0.15">
      <c r="A53" s="1107"/>
      <c r="B53" s="1602" t="s">
        <v>11</v>
      </c>
      <c r="C53" s="1672"/>
      <c r="D53" s="1969" t="str">
        <f>'入力シート（雪崩）'!E4</f>
        <v>保全事務所調査課</v>
      </c>
      <c r="E53" s="1969"/>
      <c r="F53" s="1969"/>
      <c r="G53" s="1969"/>
      <c r="H53" s="1969"/>
      <c r="I53" s="1969"/>
      <c r="J53" s="1631" t="s">
        <v>9</v>
      </c>
      <c r="K53" s="1631"/>
      <c r="L53" s="1969" t="str">
        <f>'入力シート（雪崩）'!F4</f>
        <v>保全　次郎</v>
      </c>
      <c r="M53" s="1969"/>
      <c r="N53" s="1969"/>
      <c r="O53" s="1969"/>
      <c r="P53" s="2247"/>
      <c r="Q53" s="199" t="s">
        <v>10</v>
      </c>
      <c r="R53" s="813"/>
      <c r="S53" s="1969">
        <f>'入力シート（雪崩）'!E6</f>
        <v>0</v>
      </c>
      <c r="T53" s="1969"/>
      <c r="U53" s="1969"/>
      <c r="V53" s="1969"/>
      <c r="W53" s="1969"/>
      <c r="X53" s="1969"/>
      <c r="Y53" s="1631" t="s">
        <v>9</v>
      </c>
      <c r="Z53" s="2248"/>
      <c r="AA53" s="1531">
        <f>'入力シート（雪崩）'!F6</f>
        <v>0</v>
      </c>
      <c r="AB53" s="1531"/>
      <c r="AC53" s="1531"/>
      <c r="AD53" s="1531"/>
      <c r="AE53" s="1532"/>
    </row>
    <row r="54" spans="1:31" s="524" customFormat="1" ht="21" customHeight="1" x14ac:dyDescent="0.15">
      <c r="A54" s="2236" t="s">
        <v>1019</v>
      </c>
      <c r="B54" s="2236"/>
      <c r="C54" s="2236"/>
      <c r="D54" s="2236"/>
      <c r="E54" s="2236"/>
      <c r="F54" s="2236"/>
      <c r="G54" s="2236"/>
      <c r="H54" s="2236"/>
      <c r="I54" s="2236"/>
      <c r="J54" s="2236"/>
      <c r="K54" s="2236"/>
      <c r="L54" s="2236"/>
      <c r="M54" s="2236"/>
      <c r="N54" s="2236"/>
      <c r="O54" s="2236"/>
      <c r="P54" s="2236"/>
      <c r="Q54" s="2236"/>
      <c r="R54" s="2236"/>
      <c r="S54" s="2236"/>
      <c r="T54" s="2236"/>
      <c r="U54" s="2236"/>
      <c r="V54" s="2236"/>
      <c r="W54" s="2236"/>
      <c r="X54" s="2236"/>
      <c r="Y54" s="2236"/>
      <c r="Z54" s="2237" t="s">
        <v>7</v>
      </c>
      <c r="AA54" s="2239" t="s">
        <v>728</v>
      </c>
      <c r="AB54" s="2239"/>
      <c r="AC54" s="2240">
        <f>'入力シート（雪崩）'!N16</f>
        <v>36.698076999999998</v>
      </c>
      <c r="AD54" s="2240"/>
      <c r="AE54" s="2241"/>
    </row>
    <row r="55" spans="1:31" ht="21" customHeight="1" x14ac:dyDescent="0.15">
      <c r="A55" s="2242" t="s">
        <v>1020</v>
      </c>
      <c r="B55" s="2242"/>
      <c r="C55" s="2242"/>
      <c r="D55" s="2242"/>
      <c r="E55" s="2242"/>
      <c r="F55" s="2242"/>
      <c r="G55" s="2242"/>
      <c r="H55" s="2242"/>
      <c r="I55" s="2242"/>
      <c r="J55" s="2242"/>
      <c r="K55" s="2242"/>
      <c r="L55" s="2242"/>
      <c r="M55" s="2242"/>
      <c r="N55" s="2242"/>
      <c r="O55" s="2242"/>
      <c r="P55" s="2242"/>
      <c r="Q55" s="2242"/>
      <c r="R55" s="2242"/>
      <c r="S55" s="2242"/>
      <c r="T55" s="2242"/>
      <c r="U55" s="2242"/>
      <c r="V55" s="2242"/>
      <c r="W55" s="2242"/>
      <c r="X55" s="2242"/>
      <c r="Y55" s="2236"/>
      <c r="Z55" s="2238"/>
      <c r="AA55" s="2243" t="s">
        <v>729</v>
      </c>
      <c r="AB55" s="2243"/>
      <c r="AC55" s="2244">
        <f>'入力シート（雪崩）'!O16</f>
        <v>137.80546200000001</v>
      </c>
      <c r="AD55" s="2244"/>
      <c r="AE55" s="2245"/>
    </row>
  </sheetData>
  <sheetProtection password="CA40" sheet="1" formatCells="0" formatColumns="0" formatRows="0" insertColumns="0" insertRows="0" insertHyperlinks="0" deleteColumns="0" deleteRows="0" sort="0" autoFilter="0" pivotTables="0"/>
  <mergeCells count="188">
    <mergeCell ref="A54:Y54"/>
    <mergeCell ref="Z54:Z55"/>
    <mergeCell ref="AA54:AB54"/>
    <mergeCell ref="AC54:AE54"/>
    <mergeCell ref="A55:Y55"/>
    <mergeCell ref="AA55:AB55"/>
    <mergeCell ref="AC55:AE55"/>
    <mergeCell ref="Y52:Z52"/>
    <mergeCell ref="AA52:AE52"/>
    <mergeCell ref="B53:C53"/>
    <mergeCell ref="D53:I53"/>
    <mergeCell ref="J53:K53"/>
    <mergeCell ref="L53:P53"/>
    <mergeCell ref="S53:X53"/>
    <mergeCell ref="Y53:Z53"/>
    <mergeCell ref="AA53:AE53"/>
    <mergeCell ref="B48:E48"/>
    <mergeCell ref="F48:AE48"/>
    <mergeCell ref="B49:E49"/>
    <mergeCell ref="F49:AE49"/>
    <mergeCell ref="A52:A53"/>
    <mergeCell ref="B52:C52"/>
    <mergeCell ref="D52:I52"/>
    <mergeCell ref="J52:K52"/>
    <mergeCell ref="L52:P52"/>
    <mergeCell ref="S52:X52"/>
    <mergeCell ref="E38:P38"/>
    <mergeCell ref="Q38:R38"/>
    <mergeCell ref="S38:AE38"/>
    <mergeCell ref="B41:D41"/>
    <mergeCell ref="E41:H41"/>
    <mergeCell ref="I41:AD41"/>
    <mergeCell ref="J42:AE43"/>
    <mergeCell ref="G44:AE45"/>
    <mergeCell ref="B46:G46"/>
    <mergeCell ref="H46:AE47"/>
    <mergeCell ref="B39:D39"/>
    <mergeCell ref="E39:J39"/>
    <mergeCell ref="K39:P39"/>
    <mergeCell ref="Q39:R39"/>
    <mergeCell ref="S39:AE39"/>
    <mergeCell ref="B40:D40"/>
    <mergeCell ref="E40:P40"/>
    <mergeCell ref="Q40:R40"/>
    <mergeCell ref="S40:AE40"/>
    <mergeCell ref="G30:AE30"/>
    <mergeCell ref="Z34:AA34"/>
    <mergeCell ref="AB34:AC34"/>
    <mergeCell ref="AD34:AE34"/>
    <mergeCell ref="B35:D35"/>
    <mergeCell ref="E35:P35"/>
    <mergeCell ref="Q35:R35"/>
    <mergeCell ref="S35:AE35"/>
    <mergeCell ref="A34:A41"/>
    <mergeCell ref="B34:D34"/>
    <mergeCell ref="E34:P34"/>
    <mergeCell ref="Q34:S34"/>
    <mergeCell ref="T34:V34"/>
    <mergeCell ref="W34:Y34"/>
    <mergeCell ref="B36:D36"/>
    <mergeCell ref="E36:I36"/>
    <mergeCell ref="J36:P36"/>
    <mergeCell ref="Q36:R36"/>
    <mergeCell ref="S36:AE36"/>
    <mergeCell ref="B37:D37"/>
    <mergeCell ref="E37:P37"/>
    <mergeCell ref="Q37:R37"/>
    <mergeCell ref="S37:AE37"/>
    <mergeCell ref="B38:D38"/>
    <mergeCell ref="A31:A33"/>
    <mergeCell ref="B31:F31"/>
    <mergeCell ref="G31:AE31"/>
    <mergeCell ref="B32:F32"/>
    <mergeCell ref="G32:J32"/>
    <mergeCell ref="K32:L32"/>
    <mergeCell ref="M32:N32"/>
    <mergeCell ref="O32:P32"/>
    <mergeCell ref="B28:F28"/>
    <mergeCell ref="G28:J28"/>
    <mergeCell ref="L28:M28"/>
    <mergeCell ref="N28:AE28"/>
    <mergeCell ref="B29:F29"/>
    <mergeCell ref="G29:J29"/>
    <mergeCell ref="L29:M29"/>
    <mergeCell ref="N29:AE29"/>
    <mergeCell ref="Q32:R32"/>
    <mergeCell ref="T32:X32"/>
    <mergeCell ref="Y32:Z32"/>
    <mergeCell ref="AA32:AB32"/>
    <mergeCell ref="AC32:AD32"/>
    <mergeCell ref="B33:F33"/>
    <mergeCell ref="G33:AE33"/>
    <mergeCell ref="B30:F30"/>
    <mergeCell ref="AC26:AD26"/>
    <mergeCell ref="B27:F27"/>
    <mergeCell ref="G27:J27"/>
    <mergeCell ref="L27:N27"/>
    <mergeCell ref="Q27:S27"/>
    <mergeCell ref="T27:V27"/>
    <mergeCell ref="Z27:AB27"/>
    <mergeCell ref="AC27:AD27"/>
    <mergeCell ref="B26:F26"/>
    <mergeCell ref="G26:J26"/>
    <mergeCell ref="L26:N26"/>
    <mergeCell ref="Q26:S26"/>
    <mergeCell ref="T26:V26"/>
    <mergeCell ref="Z26:AB26"/>
    <mergeCell ref="B16:H16"/>
    <mergeCell ref="I16:J16"/>
    <mergeCell ref="B17:J17"/>
    <mergeCell ref="K17:T25"/>
    <mergeCell ref="U17:AE25"/>
    <mergeCell ref="B18:F18"/>
    <mergeCell ref="G18:J18"/>
    <mergeCell ref="B19:F19"/>
    <mergeCell ref="G19:J19"/>
    <mergeCell ref="B23:F23"/>
    <mergeCell ref="G23:I23"/>
    <mergeCell ref="B24:F24"/>
    <mergeCell ref="G24:I24"/>
    <mergeCell ref="B25:F25"/>
    <mergeCell ref="G25:I25"/>
    <mergeCell ref="B20:F20"/>
    <mergeCell ref="G20:I20"/>
    <mergeCell ref="B21:F21"/>
    <mergeCell ref="G21:I21"/>
    <mergeCell ref="B22:F22"/>
    <mergeCell ref="G22:I22"/>
    <mergeCell ref="X12:Y12"/>
    <mergeCell ref="AA12:AB12"/>
    <mergeCell ref="A13:A15"/>
    <mergeCell ref="B13:E13"/>
    <mergeCell ref="F13:I13"/>
    <mergeCell ref="K13:N15"/>
    <mergeCell ref="O13:AE15"/>
    <mergeCell ref="B14:E14"/>
    <mergeCell ref="F14:J14"/>
    <mergeCell ref="B15:E15"/>
    <mergeCell ref="B12:H12"/>
    <mergeCell ref="I12:K12"/>
    <mergeCell ref="L12:M12"/>
    <mergeCell ref="N12:P12"/>
    <mergeCell ref="R12:S12"/>
    <mergeCell ref="U12:W12"/>
    <mergeCell ref="F15:J15"/>
    <mergeCell ref="AA10:AE10"/>
    <mergeCell ref="B11:H11"/>
    <mergeCell ref="I11:K11"/>
    <mergeCell ref="L11:M11"/>
    <mergeCell ref="N11:S11"/>
    <mergeCell ref="T11:Z11"/>
    <mergeCell ref="AA11:AE11"/>
    <mergeCell ref="A10:A11"/>
    <mergeCell ref="B10:H10"/>
    <mergeCell ref="I10:K10"/>
    <mergeCell ref="L10:M10"/>
    <mergeCell ref="N10:S10"/>
    <mergeCell ref="T10:Z10"/>
    <mergeCell ref="L7:L8"/>
    <mergeCell ref="M7:O8"/>
    <mergeCell ref="P7:W8"/>
    <mergeCell ref="X7:AE8"/>
    <mergeCell ref="B9:H9"/>
    <mergeCell ref="I9:AE9"/>
    <mergeCell ref="A7:C8"/>
    <mergeCell ref="D7:E8"/>
    <mergeCell ref="F7:G8"/>
    <mergeCell ref="H7:I8"/>
    <mergeCell ref="J7:J8"/>
    <mergeCell ref="K7:K8"/>
    <mergeCell ref="F5:J5"/>
    <mergeCell ref="K5:O5"/>
    <mergeCell ref="P5:U5"/>
    <mergeCell ref="X5:AE6"/>
    <mergeCell ref="B6:E6"/>
    <mergeCell ref="F6:J6"/>
    <mergeCell ref="K6:O6"/>
    <mergeCell ref="P6:U6"/>
    <mergeCell ref="AC1:AD1"/>
    <mergeCell ref="A2:AE2"/>
    <mergeCell ref="X3:AD3"/>
    <mergeCell ref="B4:E5"/>
    <mergeCell ref="F4:J4"/>
    <mergeCell ref="K4:O4"/>
    <mergeCell ref="P4:U4"/>
    <mergeCell ref="V4:W6"/>
    <mergeCell ref="X4:AE4"/>
    <mergeCell ref="A5:A6"/>
  </mergeCells>
  <phoneticPr fontId="1"/>
  <conditionalFormatting sqref="X4:AE8 B4:U5 I41 Q40 B34:D37 B40:D41">
    <cfRule type="cellIs" dxfId="9" priority="10" operator="equal">
      <formula>0</formula>
    </cfRule>
  </conditionalFormatting>
  <conditionalFormatting sqref="N11:AE11 I9:AE9 I10:K10 F14:J15 O13:AE15">
    <cfRule type="cellIs" dxfId="8" priority="9" operator="equal">
      <formula>0</formula>
    </cfRule>
  </conditionalFormatting>
  <conditionalFormatting sqref="B16:H16 B17:J17 G18:J19 G20:I25">
    <cfRule type="cellIs" dxfId="7" priority="8" operator="equal">
      <formula>0</formula>
    </cfRule>
  </conditionalFormatting>
  <conditionalFormatting sqref="N28:AE28 G30:AE31 G32:J32 G33:AE33">
    <cfRule type="cellIs" dxfId="6" priority="7" operator="equal">
      <formula>0</formula>
    </cfRule>
  </conditionalFormatting>
  <conditionalFormatting sqref="AB34:AC34 J36:P36 Q34:S34 W34:Y34 Q35:R39">
    <cfRule type="cellIs" dxfId="5" priority="6" operator="equal">
      <formula>0</formula>
    </cfRule>
  </conditionalFormatting>
  <conditionalFormatting sqref="AA52:AE53 S52:X53 L52:P53 D52:I53">
    <cfRule type="cellIs" dxfId="4" priority="5" operator="equal">
      <formula>0</formula>
    </cfRule>
  </conditionalFormatting>
  <conditionalFormatting sqref="F48:AE49 H46:AE47 G44:AE45 J42:AE43 K51">
    <cfRule type="cellIs" dxfId="3" priority="4" operator="equal">
      <formula>0</formula>
    </cfRule>
  </conditionalFormatting>
  <conditionalFormatting sqref="G26:J29 N12:P12 X12:Y12">
    <cfRule type="cellIs" dxfId="2" priority="3" operator="equal">
      <formula>0</formula>
    </cfRule>
  </conditionalFormatting>
  <conditionalFormatting sqref="K39">
    <cfRule type="cellIs" dxfId="1" priority="2" operator="equal">
      <formula>0</formula>
    </cfRule>
  </conditionalFormatting>
  <conditionalFormatting sqref="AC54:AE55 K51">
    <cfRule type="cellIs" dxfId="0" priority="1" operator="equal">
      <formula>0</formula>
    </cfRule>
  </conditionalFormatting>
  <printOptions horizontalCentered="1"/>
  <pageMargins left="0.78740157480314965" right="0.59055118110236227" top="0.39370078740157483" bottom="0.39370078740157483" header="0.31496062992125984" footer="0.27559055118110237"/>
  <pageSetup paperSize="9" scale="7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BV38"/>
  <sheetViews>
    <sheetView tabSelected="1" zoomScale="70" zoomScaleNormal="70" workbookViewId="0">
      <selection activeCell="M36" sqref="M36"/>
    </sheetView>
  </sheetViews>
  <sheetFormatPr defaultRowHeight="13.5" x14ac:dyDescent="0.15"/>
  <cols>
    <col min="1" max="2" width="3.625" style="827" customWidth="1"/>
    <col min="3" max="5" width="9" style="827"/>
    <col min="6" max="6" width="10.875" style="827" customWidth="1"/>
    <col min="7" max="13" width="9" style="827"/>
    <col min="14" max="15" width="15" style="827" customWidth="1"/>
    <col min="16" max="18" width="6" style="827" customWidth="1"/>
    <col min="19" max="19" width="5.875" style="827" bestFit="1" customWidth="1"/>
    <col min="20" max="22" width="9" style="827"/>
    <col min="23" max="23" width="6.5" style="827" customWidth="1"/>
    <col min="24" max="26" width="10.5" style="827" customWidth="1"/>
    <col min="27" max="28" width="8.125" style="827" customWidth="1"/>
    <col min="29" max="37" width="9" style="827"/>
    <col min="38" max="38" width="13.5" style="827" customWidth="1"/>
    <col min="39" max="39" width="14.125" style="827" customWidth="1"/>
    <col min="40" max="48" width="9" style="827"/>
    <col min="49" max="49" width="10.875" style="827" customWidth="1"/>
    <col min="50" max="64" width="9" style="827"/>
    <col min="65" max="70" width="3.25" style="827" bestFit="1" customWidth="1"/>
    <col min="71" max="71" width="3.25" style="827" customWidth="1"/>
    <col min="72" max="16384" width="9" style="827"/>
  </cols>
  <sheetData>
    <row r="1" spans="4:74" ht="14.25" thickBot="1" x14ac:dyDescent="0.2">
      <c r="D1" s="2249" t="s">
        <v>504</v>
      </c>
      <c r="E1" s="2249"/>
      <c r="F1" s="2249"/>
      <c r="H1" s="2250" t="s">
        <v>517</v>
      </c>
      <c r="I1" s="2251"/>
    </row>
    <row r="2" spans="4:74" ht="14.25" thickBot="1" x14ac:dyDescent="0.2">
      <c r="D2" s="828"/>
      <c r="E2" s="829" t="s">
        <v>506</v>
      </c>
      <c r="F2" s="830" t="s">
        <v>9</v>
      </c>
      <c r="H2" s="831" t="s">
        <v>515</v>
      </c>
      <c r="I2" s="832">
        <v>1</v>
      </c>
    </row>
    <row r="3" spans="4:74" ht="15" thickTop="1" thickBot="1" x14ac:dyDescent="0.2">
      <c r="D3" s="833" t="s">
        <v>505</v>
      </c>
      <c r="E3" s="834" t="s">
        <v>1021</v>
      </c>
      <c r="F3" s="835" t="s">
        <v>1022</v>
      </c>
      <c r="H3" s="836" t="s">
        <v>516</v>
      </c>
      <c r="I3" s="837" t="s">
        <v>1023</v>
      </c>
    </row>
    <row r="4" spans="4:74" x14ac:dyDescent="0.15">
      <c r="D4" s="838" t="s">
        <v>508</v>
      </c>
      <c r="E4" s="839" t="s">
        <v>1024</v>
      </c>
      <c r="F4" s="840" t="s">
        <v>1025</v>
      </c>
    </row>
    <row r="5" spans="4:74" x14ac:dyDescent="0.15">
      <c r="D5" s="838" t="s">
        <v>509</v>
      </c>
      <c r="E5" s="839" t="s">
        <v>393</v>
      </c>
      <c r="F5" s="840" t="s">
        <v>1026</v>
      </c>
    </row>
    <row r="6" spans="4:74" ht="14.25" thickBot="1" x14ac:dyDescent="0.2">
      <c r="D6" s="841" t="s">
        <v>510</v>
      </c>
      <c r="E6" s="842"/>
      <c r="F6" s="843"/>
    </row>
    <row r="8" spans="4:74" x14ac:dyDescent="0.15">
      <c r="BF8" s="844"/>
    </row>
    <row r="9" spans="4:74" ht="14.25" thickBot="1" x14ac:dyDescent="0.2">
      <c r="N9" s="845"/>
      <c r="Y9" s="846" t="s">
        <v>890</v>
      </c>
      <c r="AX9" s="847" t="s">
        <v>514</v>
      </c>
      <c r="AY9" s="847"/>
      <c r="AZ9" s="847"/>
      <c r="BA9" s="847"/>
      <c r="BB9" s="847"/>
      <c r="BC9" s="847"/>
      <c r="BD9" s="847"/>
      <c r="BE9" s="847"/>
      <c r="BF9" s="2252" t="s">
        <v>514</v>
      </c>
      <c r="BG9" s="2252"/>
      <c r="BH9" s="2252"/>
      <c r="BI9" s="2252"/>
      <c r="BJ9" s="2252"/>
      <c r="BK9" s="2252"/>
      <c r="BL9" s="2252"/>
      <c r="BM9" s="2252"/>
      <c r="BN9" s="2252"/>
      <c r="BO9" s="2252"/>
      <c r="BP9" s="2252"/>
      <c r="BQ9" s="2252"/>
      <c r="BR9" s="2252"/>
      <c r="BS9" s="2252"/>
      <c r="BT9" s="2252"/>
      <c r="BU9" s="2252"/>
      <c r="BV9" s="845"/>
    </row>
    <row r="10" spans="4:74" ht="13.5" customHeight="1" x14ac:dyDescent="0.15">
      <c r="D10" s="848" t="s">
        <v>226</v>
      </c>
      <c r="E10" s="849"/>
      <c r="F10" s="849"/>
      <c r="G10" s="849"/>
      <c r="H10" s="849"/>
      <c r="I10" s="849"/>
      <c r="J10" s="849"/>
      <c r="K10" s="849"/>
      <c r="L10" s="849"/>
      <c r="M10" s="850"/>
      <c r="N10" s="2253" t="s">
        <v>244</v>
      </c>
      <c r="O10" s="2253"/>
      <c r="P10" s="851" t="s">
        <v>228</v>
      </c>
      <c r="Q10" s="852"/>
      <c r="R10" s="852"/>
      <c r="S10" s="853"/>
      <c r="T10" s="854" t="s">
        <v>749</v>
      </c>
      <c r="U10" s="855"/>
      <c r="V10" s="855"/>
      <c r="W10" s="856"/>
      <c r="X10" s="857" t="s">
        <v>770</v>
      </c>
      <c r="Y10" s="855"/>
      <c r="Z10" s="856"/>
      <c r="AA10" s="857" t="s">
        <v>778</v>
      </c>
      <c r="AB10" s="855"/>
      <c r="AC10" s="855"/>
      <c r="AD10" s="855"/>
      <c r="AE10" s="858" t="s">
        <v>236</v>
      </c>
      <c r="AF10" s="858" t="s">
        <v>236</v>
      </c>
      <c r="AG10" s="859"/>
      <c r="AH10" s="859"/>
      <c r="AI10" s="859"/>
      <c r="AJ10" s="859"/>
      <c r="AK10" s="859"/>
      <c r="AL10" s="859"/>
      <c r="AM10" s="859"/>
      <c r="AN10" s="860"/>
      <c r="AO10" s="860"/>
      <c r="AP10" s="860"/>
      <c r="AQ10" s="860"/>
      <c r="AR10" s="859" t="s">
        <v>239</v>
      </c>
      <c r="AS10" s="859"/>
      <c r="AT10" s="859"/>
      <c r="AU10" s="859"/>
      <c r="AV10" s="861"/>
      <c r="AW10" s="2254" t="s">
        <v>667</v>
      </c>
      <c r="AX10" s="2257" t="s">
        <v>241</v>
      </c>
      <c r="AY10" s="2257"/>
      <c r="AZ10" s="2257"/>
      <c r="BA10" s="2257"/>
      <c r="BB10" s="2257"/>
      <c r="BC10" s="2257"/>
      <c r="BD10" s="2257"/>
      <c r="BE10" s="2257"/>
      <c r="BF10" s="862" t="s">
        <v>242</v>
      </c>
      <c r="BG10" s="863"/>
      <c r="BH10" s="863"/>
      <c r="BI10" s="863"/>
      <c r="BJ10" s="863"/>
      <c r="BK10" s="863"/>
      <c r="BL10" s="863"/>
      <c r="BM10" s="863"/>
      <c r="BN10" s="863"/>
      <c r="BO10" s="864"/>
      <c r="BP10" s="863"/>
      <c r="BQ10" s="863"/>
      <c r="BR10" s="864"/>
      <c r="BS10" s="865" t="s">
        <v>809</v>
      </c>
      <c r="BT10" s="866"/>
      <c r="BU10" s="867"/>
      <c r="BV10" s="2265" t="s">
        <v>668</v>
      </c>
    </row>
    <row r="11" spans="4:74" ht="13.5" customHeight="1" x14ac:dyDescent="0.15">
      <c r="D11" s="868"/>
      <c r="E11" s="869"/>
      <c r="F11" s="869"/>
      <c r="G11" s="869"/>
      <c r="H11" s="869"/>
      <c r="I11" s="869"/>
      <c r="J11" s="869"/>
      <c r="K11" s="869"/>
      <c r="L11" s="869"/>
      <c r="M11" s="2268" t="s">
        <v>748</v>
      </c>
      <c r="N11" s="2271" t="s">
        <v>730</v>
      </c>
      <c r="O11" s="2271" t="s">
        <v>731</v>
      </c>
      <c r="P11" s="870"/>
      <c r="Q11" s="870"/>
      <c r="R11" s="870"/>
      <c r="S11" s="871"/>
      <c r="T11" s="2274" t="s">
        <v>766</v>
      </c>
      <c r="U11" s="2275" t="s">
        <v>773</v>
      </c>
      <c r="V11" s="2275" t="s">
        <v>774</v>
      </c>
      <c r="W11" s="2276" t="s">
        <v>769</v>
      </c>
      <c r="X11" s="2277" t="s">
        <v>799</v>
      </c>
      <c r="Y11" s="2278" t="s">
        <v>771</v>
      </c>
      <c r="Z11" s="2258" t="s">
        <v>772</v>
      </c>
      <c r="AA11" s="2259" t="s">
        <v>779</v>
      </c>
      <c r="AB11" s="2262" t="s">
        <v>780</v>
      </c>
      <c r="AC11" s="2262" t="s">
        <v>869</v>
      </c>
      <c r="AD11" s="2279" t="s">
        <v>782</v>
      </c>
      <c r="AE11" s="872"/>
      <c r="AF11" s="873" t="s">
        <v>265</v>
      </c>
      <c r="AG11" s="873"/>
      <c r="AH11" s="873"/>
      <c r="AI11" s="874" t="s">
        <v>266</v>
      </c>
      <c r="AJ11" s="875"/>
      <c r="AK11" s="875"/>
      <c r="AL11" s="876"/>
      <c r="AM11" s="877"/>
      <c r="AN11" s="878"/>
      <c r="AO11" s="878"/>
      <c r="AP11" s="878"/>
      <c r="AQ11" s="879"/>
      <c r="AR11" s="2280" t="s">
        <v>272</v>
      </c>
      <c r="AS11" s="2280"/>
      <c r="AT11" s="880" t="s">
        <v>1027</v>
      </c>
      <c r="AU11" s="880"/>
      <c r="AV11" s="881"/>
      <c r="AW11" s="2255"/>
      <c r="AX11" s="2281" t="s">
        <v>273</v>
      </c>
      <c r="AY11" s="2281"/>
      <c r="AZ11" s="2281"/>
      <c r="BA11" s="2281" t="s">
        <v>274</v>
      </c>
      <c r="BB11" s="2281"/>
      <c r="BC11" s="882" t="s">
        <v>275</v>
      </c>
      <c r="BD11" s="882" t="s">
        <v>276</v>
      </c>
      <c r="BE11" s="882" t="s">
        <v>271</v>
      </c>
      <c r="BF11" s="2282" t="s">
        <v>803</v>
      </c>
      <c r="BG11" s="2282" t="s">
        <v>804</v>
      </c>
      <c r="BH11" s="2282" t="s">
        <v>878</v>
      </c>
      <c r="BI11" s="2282" t="s">
        <v>805</v>
      </c>
      <c r="BJ11" s="2282" t="s">
        <v>806</v>
      </c>
      <c r="BK11" s="2282" t="s">
        <v>807</v>
      </c>
      <c r="BL11" s="2282" t="s">
        <v>281</v>
      </c>
      <c r="BM11" s="2285" t="s">
        <v>897</v>
      </c>
      <c r="BN11" s="2286"/>
      <c r="BO11" s="2287"/>
      <c r="BP11" s="2285" t="s">
        <v>896</v>
      </c>
      <c r="BQ11" s="2286"/>
      <c r="BR11" s="2287"/>
      <c r="BS11" s="2283"/>
      <c r="BT11" s="2282" t="s">
        <v>808</v>
      </c>
      <c r="BU11" s="2282" t="s">
        <v>810</v>
      </c>
      <c r="BV11" s="2266"/>
    </row>
    <row r="12" spans="4:74" ht="22.5" customHeight="1" x14ac:dyDescent="0.15">
      <c r="D12" s="868"/>
      <c r="E12" s="869"/>
      <c r="F12" s="869"/>
      <c r="G12" s="869"/>
      <c r="H12" s="869"/>
      <c r="I12" s="869"/>
      <c r="J12" s="869"/>
      <c r="K12" s="869"/>
      <c r="L12" s="869"/>
      <c r="M12" s="2269"/>
      <c r="N12" s="2272"/>
      <c r="O12" s="2272"/>
      <c r="P12" s="883"/>
      <c r="Q12" s="883"/>
      <c r="R12" s="883"/>
      <c r="S12" s="884"/>
      <c r="T12" s="2274"/>
      <c r="U12" s="2275"/>
      <c r="V12" s="2275"/>
      <c r="W12" s="2276"/>
      <c r="X12" s="2277"/>
      <c r="Y12" s="2278"/>
      <c r="Z12" s="2258"/>
      <c r="AA12" s="2260"/>
      <c r="AB12" s="2263"/>
      <c r="AC12" s="2263"/>
      <c r="AD12" s="2279"/>
      <c r="AE12" s="885"/>
      <c r="AF12" s="875" t="s">
        <v>300</v>
      </c>
      <c r="AG12" s="875"/>
      <c r="AH12" s="875"/>
      <c r="AI12" s="2291" t="s">
        <v>680</v>
      </c>
      <c r="AJ12" s="2292"/>
      <c r="AK12" s="2293"/>
      <c r="AL12" s="2294" t="s">
        <v>1028</v>
      </c>
      <c r="AM12" s="2295"/>
      <c r="AN12" s="2296" t="s">
        <v>773</v>
      </c>
      <c r="AO12" s="2297"/>
      <c r="AP12" s="2298" t="s">
        <v>1029</v>
      </c>
      <c r="AQ12" s="2299"/>
      <c r="AR12" s="877" t="s">
        <v>304</v>
      </c>
      <c r="AS12" s="877"/>
      <c r="AT12" s="877" t="s">
        <v>304</v>
      </c>
      <c r="AU12" s="877"/>
      <c r="AV12" s="2300" t="s">
        <v>305</v>
      </c>
      <c r="AW12" s="2255"/>
      <c r="AX12" s="882" t="s">
        <v>306</v>
      </c>
      <c r="AY12" s="882" t="s">
        <v>307</v>
      </c>
      <c r="AZ12" s="882" t="s">
        <v>308</v>
      </c>
      <c r="BA12" s="882"/>
      <c r="BB12" s="882" t="s">
        <v>309</v>
      </c>
      <c r="BC12" s="886"/>
      <c r="BD12" s="886"/>
      <c r="BE12" s="886"/>
      <c r="BF12" s="2283"/>
      <c r="BG12" s="2283"/>
      <c r="BH12" s="2283"/>
      <c r="BI12" s="2283"/>
      <c r="BJ12" s="2283"/>
      <c r="BK12" s="2283"/>
      <c r="BL12" s="2283"/>
      <c r="BM12" s="2288"/>
      <c r="BN12" s="2289"/>
      <c r="BO12" s="2290"/>
      <c r="BP12" s="2288"/>
      <c r="BQ12" s="2289"/>
      <c r="BR12" s="2290"/>
      <c r="BS12" s="2283"/>
      <c r="BT12" s="2283"/>
      <c r="BU12" s="2283"/>
      <c r="BV12" s="2266"/>
    </row>
    <row r="13" spans="4:74" x14ac:dyDescent="0.15">
      <c r="D13" s="868" t="s">
        <v>315</v>
      </c>
      <c r="E13" s="869" t="s">
        <v>316</v>
      </c>
      <c r="F13" s="869" t="s">
        <v>317</v>
      </c>
      <c r="G13" s="869" t="s">
        <v>318</v>
      </c>
      <c r="H13" s="869" t="s">
        <v>317</v>
      </c>
      <c r="I13" s="869" t="s">
        <v>319</v>
      </c>
      <c r="J13" s="869" t="s">
        <v>317</v>
      </c>
      <c r="K13" s="869" t="s">
        <v>745</v>
      </c>
      <c r="L13" s="869" t="s">
        <v>317</v>
      </c>
      <c r="M13" s="2269"/>
      <c r="N13" s="2272"/>
      <c r="O13" s="2272"/>
      <c r="P13" s="883" t="s">
        <v>746</v>
      </c>
      <c r="Q13" s="883" t="s">
        <v>88</v>
      </c>
      <c r="R13" s="883" t="s">
        <v>447</v>
      </c>
      <c r="S13" s="887" t="s">
        <v>558</v>
      </c>
      <c r="T13" s="2274"/>
      <c r="U13" s="2275"/>
      <c r="V13" s="2275"/>
      <c r="W13" s="2276"/>
      <c r="X13" s="2277"/>
      <c r="Y13" s="2278"/>
      <c r="Z13" s="2258"/>
      <c r="AA13" s="2260"/>
      <c r="AB13" s="2264"/>
      <c r="AC13" s="2264"/>
      <c r="AD13" s="2279"/>
      <c r="AE13" s="888"/>
      <c r="AF13" s="877" t="s">
        <v>336</v>
      </c>
      <c r="AG13" s="877" t="s">
        <v>337</v>
      </c>
      <c r="AH13" s="877" t="s">
        <v>338</v>
      </c>
      <c r="AI13" s="877" t="s">
        <v>339</v>
      </c>
      <c r="AJ13" s="877" t="s">
        <v>340</v>
      </c>
      <c r="AK13" s="877" t="s">
        <v>341</v>
      </c>
      <c r="AL13" s="889"/>
      <c r="AM13" s="889"/>
      <c r="AN13" s="890"/>
      <c r="AO13" s="891"/>
      <c r="AP13" s="892"/>
      <c r="AQ13" s="893"/>
      <c r="AR13" s="877" t="s">
        <v>347</v>
      </c>
      <c r="AS13" s="877" t="s">
        <v>348</v>
      </c>
      <c r="AT13" s="877" t="s">
        <v>347</v>
      </c>
      <c r="AU13" s="877" t="s">
        <v>348</v>
      </c>
      <c r="AV13" s="2301"/>
      <c r="AW13" s="2255"/>
      <c r="AX13" s="894"/>
      <c r="AY13" s="894"/>
      <c r="AZ13" s="894"/>
      <c r="BA13" s="894"/>
      <c r="BB13" s="894"/>
      <c r="BC13" s="894"/>
      <c r="BD13" s="894"/>
      <c r="BE13" s="894"/>
      <c r="BF13" s="2283"/>
      <c r="BG13" s="2283"/>
      <c r="BH13" s="2283"/>
      <c r="BI13" s="2283"/>
      <c r="BJ13" s="2283"/>
      <c r="BK13" s="2283"/>
      <c r="BL13" s="2283"/>
      <c r="BM13" s="895"/>
      <c r="BN13" s="895"/>
      <c r="BO13" s="895"/>
      <c r="BP13" s="895"/>
      <c r="BQ13" s="895"/>
      <c r="BR13" s="895"/>
      <c r="BS13" s="2283"/>
      <c r="BT13" s="2283"/>
      <c r="BU13" s="2283"/>
      <c r="BV13" s="2266"/>
    </row>
    <row r="14" spans="4:74" x14ac:dyDescent="0.15">
      <c r="D14" s="896"/>
      <c r="E14" s="897"/>
      <c r="F14" s="897"/>
      <c r="G14" s="897"/>
      <c r="H14" s="897"/>
      <c r="I14" s="897"/>
      <c r="J14" s="897"/>
      <c r="K14" s="897"/>
      <c r="L14" s="897"/>
      <c r="M14" s="2270"/>
      <c r="N14" s="2273"/>
      <c r="O14" s="2273"/>
      <c r="P14" s="898"/>
      <c r="Q14" s="898"/>
      <c r="R14" s="898"/>
      <c r="S14" s="899"/>
      <c r="T14" s="900" t="s">
        <v>768</v>
      </c>
      <c r="U14" s="2275"/>
      <c r="V14" s="2275"/>
      <c r="W14" s="2276"/>
      <c r="X14" s="2277"/>
      <c r="Y14" s="2278"/>
      <c r="Z14" s="2258"/>
      <c r="AA14" s="2261"/>
      <c r="AB14" s="901" t="s">
        <v>764</v>
      </c>
      <c r="AC14" s="901" t="s">
        <v>781</v>
      </c>
      <c r="AD14" s="902" t="s">
        <v>764</v>
      </c>
      <c r="AE14" s="903"/>
      <c r="AF14" s="876" t="s">
        <v>367</v>
      </c>
      <c r="AG14" s="876" t="s">
        <v>368</v>
      </c>
      <c r="AH14" s="876" t="s">
        <v>369</v>
      </c>
      <c r="AI14" s="876" t="s">
        <v>370</v>
      </c>
      <c r="AJ14" s="876" t="s">
        <v>370</v>
      </c>
      <c r="AK14" s="876" t="s">
        <v>371</v>
      </c>
      <c r="AL14" s="904" t="s">
        <v>797</v>
      </c>
      <c r="AM14" s="905" t="s">
        <v>1030</v>
      </c>
      <c r="AN14" s="904" t="s">
        <v>872</v>
      </c>
      <c r="AO14" s="904" t="s">
        <v>870</v>
      </c>
      <c r="AP14" s="904" t="s">
        <v>1031</v>
      </c>
      <c r="AQ14" s="904" t="s">
        <v>1032</v>
      </c>
      <c r="AR14" s="876" t="s">
        <v>376</v>
      </c>
      <c r="AS14" s="876" t="s">
        <v>376</v>
      </c>
      <c r="AT14" s="876" t="s">
        <v>376</v>
      </c>
      <c r="AU14" s="876" t="s">
        <v>376</v>
      </c>
      <c r="AV14" s="2302"/>
      <c r="AW14" s="2256"/>
      <c r="AX14" s="906"/>
      <c r="AY14" s="906"/>
      <c r="AZ14" s="906"/>
      <c r="BA14" s="906"/>
      <c r="BB14" s="906"/>
      <c r="BC14" s="906"/>
      <c r="BD14" s="906"/>
      <c r="BE14" s="906"/>
      <c r="BF14" s="2284"/>
      <c r="BG14" s="2284"/>
      <c r="BH14" s="2284"/>
      <c r="BI14" s="2284"/>
      <c r="BJ14" s="2284"/>
      <c r="BK14" s="2284"/>
      <c r="BL14" s="2284"/>
      <c r="BM14" s="895" t="s">
        <v>898</v>
      </c>
      <c r="BN14" s="895" t="s">
        <v>899</v>
      </c>
      <c r="BO14" s="895" t="s">
        <v>900</v>
      </c>
      <c r="BP14" s="895" t="s">
        <v>380</v>
      </c>
      <c r="BQ14" s="895" t="s">
        <v>349</v>
      </c>
      <c r="BR14" s="895" t="s">
        <v>381</v>
      </c>
      <c r="BS14" s="2284"/>
      <c r="BT14" s="2284"/>
      <c r="BU14" s="2284"/>
      <c r="BV14" s="2267"/>
    </row>
    <row r="15" spans="4:74" s="921" customFormat="1" x14ac:dyDescent="0.15">
      <c r="D15" s="907"/>
      <c r="E15" s="908"/>
      <c r="F15" s="908"/>
      <c r="G15" s="908"/>
      <c r="H15" s="908"/>
      <c r="I15" s="908"/>
      <c r="J15" s="908"/>
      <c r="K15" s="908"/>
      <c r="L15" s="908"/>
      <c r="M15" s="908"/>
      <c r="N15" s="909"/>
      <c r="O15" s="909"/>
      <c r="P15" s="910"/>
      <c r="Q15" s="911"/>
      <c r="R15" s="911"/>
      <c r="S15" s="912"/>
      <c r="T15" s="913"/>
      <c r="U15" s="914"/>
      <c r="V15" s="914"/>
      <c r="W15" s="915"/>
      <c r="X15" s="916"/>
      <c r="Y15" s="914"/>
      <c r="Z15" s="915"/>
      <c r="AA15" s="916"/>
      <c r="AB15" s="914"/>
      <c r="AC15" s="914"/>
      <c r="AD15" s="917"/>
      <c r="AE15" s="918"/>
      <c r="AF15" s="919"/>
      <c r="AG15" s="919"/>
      <c r="AH15" s="919"/>
      <c r="AI15" s="919"/>
      <c r="AJ15" s="919"/>
      <c r="AK15" s="919"/>
      <c r="AL15" s="920"/>
      <c r="AM15" s="919"/>
      <c r="AN15" s="920"/>
      <c r="AO15" s="920"/>
      <c r="AQ15" s="922"/>
      <c r="AR15" s="919"/>
      <c r="AS15" s="919"/>
      <c r="AT15" s="919"/>
      <c r="AU15" s="919"/>
      <c r="AV15" s="923"/>
      <c r="AW15" s="2306" t="str">
        <f>AL23</f>
        <v>道路管理者が除雪のうえトンパックを設置</v>
      </c>
      <c r="AX15" s="924"/>
      <c r="AY15" s="924"/>
      <c r="AZ15" s="924"/>
      <c r="BA15" s="924"/>
      <c r="BB15" s="924"/>
      <c r="BC15" s="924"/>
      <c r="BD15" s="924"/>
      <c r="BE15" s="924"/>
      <c r="BF15" s="925"/>
      <c r="BG15" s="926"/>
      <c r="BH15" s="926"/>
      <c r="BI15" s="926"/>
      <c r="BJ15" s="926"/>
      <c r="BK15" s="926"/>
      <c r="BL15" s="925"/>
      <c r="BM15" s="926"/>
      <c r="BN15" s="926"/>
      <c r="BO15" s="926"/>
      <c r="BP15" s="926"/>
      <c r="BQ15" s="926"/>
      <c r="BR15" s="926"/>
      <c r="BS15" s="926"/>
      <c r="BT15" s="927"/>
      <c r="BU15" s="927"/>
      <c r="BV15" s="909"/>
    </row>
    <row r="16" spans="4:74" s="951" customFormat="1" ht="14.25" thickBot="1" x14ac:dyDescent="0.2">
      <c r="D16" s="928" t="s">
        <v>1033</v>
      </c>
      <c r="E16" s="929" t="s">
        <v>1034</v>
      </c>
      <c r="F16" s="929" t="s">
        <v>1035</v>
      </c>
      <c r="G16" s="929" t="s">
        <v>1036</v>
      </c>
      <c r="H16" s="929" t="s">
        <v>1037</v>
      </c>
      <c r="I16" s="929"/>
      <c r="J16" s="929"/>
      <c r="K16" s="929" t="s">
        <v>1038</v>
      </c>
      <c r="L16" s="929" t="s">
        <v>1039</v>
      </c>
      <c r="M16" s="929" t="s">
        <v>1040</v>
      </c>
      <c r="N16" s="930">
        <v>36.698076999999998</v>
      </c>
      <c r="O16" s="930">
        <v>137.80546200000001</v>
      </c>
      <c r="P16" s="931" t="s">
        <v>1041</v>
      </c>
      <c r="Q16" s="931">
        <v>12</v>
      </c>
      <c r="R16" s="931">
        <v>1</v>
      </c>
      <c r="S16" s="932">
        <v>0.35416666666666669</v>
      </c>
      <c r="T16" s="933">
        <v>15</v>
      </c>
      <c r="U16" s="934" t="s">
        <v>1042</v>
      </c>
      <c r="V16" s="934" t="s">
        <v>1043</v>
      </c>
      <c r="W16" s="935">
        <v>1</v>
      </c>
      <c r="X16" s="936">
        <v>1</v>
      </c>
      <c r="Y16" s="937" t="s">
        <v>1044</v>
      </c>
      <c r="Z16" s="938" t="s">
        <v>1045</v>
      </c>
      <c r="AA16" s="939" t="s">
        <v>868</v>
      </c>
      <c r="AB16" s="940">
        <v>100</v>
      </c>
      <c r="AC16" s="940">
        <v>300</v>
      </c>
      <c r="AD16" s="941">
        <v>500</v>
      </c>
      <c r="AE16" s="942"/>
      <c r="AF16" s="943">
        <v>1</v>
      </c>
      <c r="AG16" s="943">
        <v>1</v>
      </c>
      <c r="AH16" s="943">
        <v>1</v>
      </c>
      <c r="AI16" s="943">
        <v>10</v>
      </c>
      <c r="AJ16" s="943">
        <v>3</v>
      </c>
      <c r="AK16" s="943">
        <v>2</v>
      </c>
      <c r="AL16" s="944">
        <v>1</v>
      </c>
      <c r="AM16" s="945" t="s">
        <v>1046</v>
      </c>
      <c r="AN16" s="943">
        <v>1</v>
      </c>
      <c r="AO16" s="943" t="s">
        <v>1042</v>
      </c>
      <c r="AP16" s="945">
        <v>1</v>
      </c>
      <c r="AQ16" s="929" t="s">
        <v>1047</v>
      </c>
      <c r="AR16" s="944">
        <v>2</v>
      </c>
      <c r="AS16" s="944">
        <v>4</v>
      </c>
      <c r="AT16" s="944"/>
      <c r="AU16" s="944"/>
      <c r="AV16" s="946"/>
      <c r="AW16" s="2307"/>
      <c r="AX16" s="947">
        <v>1</v>
      </c>
      <c r="AY16" s="947"/>
      <c r="AZ16" s="947"/>
      <c r="BA16" s="947"/>
      <c r="BB16" s="947"/>
      <c r="BC16" s="947"/>
      <c r="BD16" s="947"/>
      <c r="BE16" s="947"/>
      <c r="BF16" s="948">
        <v>1</v>
      </c>
      <c r="BG16" s="948">
        <v>1</v>
      </c>
      <c r="BH16" s="948"/>
      <c r="BI16" s="948"/>
      <c r="BJ16" s="948"/>
      <c r="BK16" s="948"/>
      <c r="BL16" s="948"/>
      <c r="BM16" s="948"/>
      <c r="BN16" s="948"/>
      <c r="BO16" s="948">
        <v>1</v>
      </c>
      <c r="BP16" s="948"/>
      <c r="BQ16" s="948"/>
      <c r="BR16" s="948"/>
      <c r="BS16" s="949"/>
      <c r="BT16" s="948">
        <v>1</v>
      </c>
      <c r="BU16" s="948">
        <v>1</v>
      </c>
      <c r="BV16" s="950" t="s">
        <v>1048</v>
      </c>
    </row>
    <row r="17" spans="4:73" x14ac:dyDescent="0.15">
      <c r="W17" s="846" t="s">
        <v>798</v>
      </c>
      <c r="X17" s="846" t="s">
        <v>798</v>
      </c>
      <c r="AA17" s="844" t="s">
        <v>787</v>
      </c>
      <c r="AE17" s="952"/>
      <c r="AF17" s="844"/>
      <c r="AG17" s="953"/>
      <c r="AH17" s="953">
        <f>SUM(AF16:AH16)</f>
        <v>3</v>
      </c>
      <c r="AK17" s="953">
        <f>SUM(AI16:AK16)</f>
        <v>15</v>
      </c>
      <c r="AL17" s="953"/>
      <c r="AM17" s="953"/>
      <c r="AN17" s="953"/>
      <c r="AO17" s="953"/>
      <c r="AP17" s="846" t="s">
        <v>798</v>
      </c>
      <c r="AQ17" s="953"/>
      <c r="AR17" s="954"/>
      <c r="AS17" s="953"/>
      <c r="AT17" s="953"/>
      <c r="AU17" s="953"/>
      <c r="AW17" s="846" t="s">
        <v>1049</v>
      </c>
      <c r="BF17" s="846" t="s">
        <v>798</v>
      </c>
      <c r="BG17" s="846" t="s">
        <v>798</v>
      </c>
      <c r="BH17" s="846" t="s">
        <v>798</v>
      </c>
      <c r="BI17" s="846" t="s">
        <v>798</v>
      </c>
      <c r="BJ17" s="846" t="s">
        <v>798</v>
      </c>
      <c r="BK17" s="846" t="s">
        <v>798</v>
      </c>
      <c r="BL17" s="846" t="s">
        <v>798</v>
      </c>
      <c r="BM17" s="846" t="s">
        <v>798</v>
      </c>
      <c r="BN17" s="846" t="s">
        <v>798</v>
      </c>
      <c r="BO17" s="846" t="s">
        <v>798</v>
      </c>
      <c r="BP17" s="846" t="s">
        <v>798</v>
      </c>
      <c r="BQ17" s="846" t="s">
        <v>798</v>
      </c>
      <c r="BR17" s="846" t="s">
        <v>798</v>
      </c>
      <c r="BS17" s="846"/>
      <c r="BT17" s="846" t="s">
        <v>798</v>
      </c>
      <c r="BU17" s="846" t="s">
        <v>798</v>
      </c>
    </row>
    <row r="18" spans="4:73" ht="14.25" thickBot="1" x14ac:dyDescent="0.2">
      <c r="AA18" s="844" t="s">
        <v>787</v>
      </c>
      <c r="AE18" s="952"/>
      <c r="AF18" s="954"/>
      <c r="AG18" s="953"/>
      <c r="AH18" s="953"/>
      <c r="AJ18" s="955"/>
      <c r="AK18" s="954"/>
      <c r="AL18" s="953"/>
      <c r="AM18" s="953"/>
      <c r="AN18" s="953"/>
      <c r="AO18" s="953"/>
      <c r="AP18" s="953"/>
      <c r="AQ18" s="953"/>
      <c r="AR18" s="954"/>
      <c r="AS18" s="953"/>
      <c r="AT18" s="953"/>
      <c r="AU18" s="953"/>
    </row>
    <row r="19" spans="4:73" ht="15" customHeight="1" x14ac:dyDescent="0.15">
      <c r="D19" s="956" t="s">
        <v>750</v>
      </c>
      <c r="E19" s="957"/>
      <c r="F19" s="957"/>
      <c r="G19" s="957"/>
      <c r="H19" s="957"/>
      <c r="I19" s="957"/>
      <c r="J19" s="957"/>
      <c r="K19" s="957"/>
      <c r="L19" s="957"/>
      <c r="M19" s="957"/>
      <c r="N19" s="958"/>
      <c r="Y19" s="956" t="s">
        <v>775</v>
      </c>
      <c r="Z19" s="957"/>
      <c r="AA19" s="855"/>
      <c r="AB19" s="855"/>
      <c r="AC19" s="855"/>
      <c r="AD19" s="856"/>
      <c r="AE19" s="959"/>
      <c r="AF19" s="956" t="s">
        <v>236</v>
      </c>
      <c r="AG19" s="957"/>
      <c r="AH19" s="855"/>
      <c r="AI19" s="856"/>
      <c r="AJ19" s="960"/>
      <c r="AK19" s="961"/>
      <c r="AL19" s="2308" t="s">
        <v>801</v>
      </c>
      <c r="AM19" s="2309"/>
      <c r="AO19" s="953"/>
      <c r="AP19" s="962" t="s">
        <v>883</v>
      </c>
      <c r="AQ19" s="963"/>
      <c r="AR19" s="964"/>
      <c r="AS19" s="964"/>
      <c r="AT19" s="963"/>
      <c r="AU19" s="963"/>
      <c r="AV19" s="965"/>
    </row>
    <row r="20" spans="4:73" ht="15" customHeight="1" x14ac:dyDescent="0.15">
      <c r="D20" s="2310" t="s">
        <v>751</v>
      </c>
      <c r="E20" s="2313" t="s">
        <v>752</v>
      </c>
      <c r="F20" s="2313" t="s">
        <v>754</v>
      </c>
      <c r="G20" s="2314" t="s">
        <v>756</v>
      </c>
      <c r="H20" s="2315"/>
      <c r="I20" s="2315"/>
      <c r="J20" s="2315"/>
      <c r="K20" s="2316"/>
      <c r="L20" s="2323" t="s">
        <v>757</v>
      </c>
      <c r="M20" s="2326" t="s">
        <v>762</v>
      </c>
      <c r="N20" s="2327" t="s">
        <v>763</v>
      </c>
      <c r="Y20" s="2303" t="s">
        <v>776</v>
      </c>
      <c r="Z20" s="2323" t="s">
        <v>777</v>
      </c>
      <c r="AA20" s="2323" t="s">
        <v>783</v>
      </c>
      <c r="AB20" s="2323" t="s">
        <v>784</v>
      </c>
      <c r="AC20" s="2326" t="s">
        <v>1050</v>
      </c>
      <c r="AD20" s="2328" t="s">
        <v>785</v>
      </c>
      <c r="AE20" s="966"/>
      <c r="AF20" s="2303" t="s">
        <v>793</v>
      </c>
      <c r="AG20" s="2323" t="s">
        <v>794</v>
      </c>
      <c r="AH20" s="2323" t="s">
        <v>795</v>
      </c>
      <c r="AI20" s="2332" t="s">
        <v>796</v>
      </c>
      <c r="AJ20" s="967"/>
      <c r="AK20" s="968"/>
      <c r="AL20" s="2335" t="s">
        <v>1051</v>
      </c>
      <c r="AM20" s="2336"/>
      <c r="AO20" s="953"/>
      <c r="AP20" s="969" t="s">
        <v>884</v>
      </c>
      <c r="AQ20" s="970"/>
      <c r="AR20" s="855"/>
      <c r="AS20" s="855"/>
      <c r="AT20" s="970"/>
      <c r="AU20" s="970"/>
      <c r="AV20" s="971"/>
    </row>
    <row r="21" spans="4:73" x14ac:dyDescent="0.15">
      <c r="D21" s="2311"/>
      <c r="E21" s="2313"/>
      <c r="F21" s="2313"/>
      <c r="G21" s="2317"/>
      <c r="H21" s="2318"/>
      <c r="I21" s="2318"/>
      <c r="J21" s="2318"/>
      <c r="K21" s="2319"/>
      <c r="L21" s="2324"/>
      <c r="M21" s="2326"/>
      <c r="N21" s="2327"/>
      <c r="Y21" s="2304"/>
      <c r="Z21" s="2324"/>
      <c r="AA21" s="2324"/>
      <c r="AB21" s="2324"/>
      <c r="AC21" s="2326"/>
      <c r="AD21" s="2328"/>
      <c r="AE21" s="972"/>
      <c r="AF21" s="2304"/>
      <c r="AG21" s="2324"/>
      <c r="AH21" s="2324"/>
      <c r="AI21" s="2333"/>
      <c r="AJ21" s="967"/>
      <c r="AK21" s="968"/>
      <c r="AL21" s="2337"/>
      <c r="AM21" s="2338"/>
      <c r="AO21" s="953"/>
      <c r="AP21" s="2339" t="s">
        <v>1052</v>
      </c>
      <c r="AQ21" s="2340"/>
      <c r="AR21" s="2340"/>
      <c r="AS21" s="2340"/>
      <c r="AT21" s="2340"/>
      <c r="AU21" s="2340"/>
      <c r="AV21" s="2341"/>
    </row>
    <row r="22" spans="4:73" ht="14.25" customHeight="1" thickBot="1" x14ac:dyDescent="0.2">
      <c r="D22" s="2311"/>
      <c r="E22" s="2313"/>
      <c r="F22" s="2313"/>
      <c r="G22" s="2320"/>
      <c r="H22" s="2321"/>
      <c r="I22" s="2321"/>
      <c r="J22" s="2321"/>
      <c r="K22" s="2322"/>
      <c r="L22" s="2324"/>
      <c r="M22" s="2326"/>
      <c r="N22" s="2327"/>
      <c r="Y22" s="2304"/>
      <c r="Z22" s="2325"/>
      <c r="AA22" s="2324"/>
      <c r="AB22" s="2324"/>
      <c r="AC22" s="2326"/>
      <c r="AD22" s="2328"/>
      <c r="AE22" s="972"/>
      <c r="AF22" s="2304"/>
      <c r="AG22" s="2324"/>
      <c r="AH22" s="2324"/>
      <c r="AI22" s="2333"/>
      <c r="AJ22" s="967"/>
      <c r="AK22" s="968"/>
      <c r="AL22" s="973"/>
      <c r="AM22" s="974"/>
      <c r="AO22" s="953"/>
      <c r="AP22" s="969" t="s">
        <v>885</v>
      </c>
      <c r="AQ22" s="970"/>
      <c r="AR22" s="855"/>
      <c r="AS22" s="855"/>
      <c r="AT22" s="970"/>
      <c r="AU22" s="970"/>
      <c r="AV22" s="971"/>
      <c r="BF22" s="2342" t="s">
        <v>492</v>
      </c>
      <c r="BG22" s="2343"/>
      <c r="BH22" s="2343"/>
      <c r="BI22" s="2343"/>
      <c r="BJ22" s="2344"/>
    </row>
    <row r="23" spans="4:73" ht="14.25" thickTop="1" x14ac:dyDescent="0.15">
      <c r="D23" s="2312"/>
      <c r="E23" s="975" t="s">
        <v>753</v>
      </c>
      <c r="F23" s="975" t="s">
        <v>755</v>
      </c>
      <c r="G23" s="975" t="s">
        <v>753</v>
      </c>
      <c r="H23" s="975" t="s">
        <v>759</v>
      </c>
      <c r="I23" s="975" t="s">
        <v>758</v>
      </c>
      <c r="J23" s="975" t="s">
        <v>760</v>
      </c>
      <c r="K23" s="975" t="s">
        <v>761</v>
      </c>
      <c r="L23" s="2325"/>
      <c r="M23" s="975" t="s">
        <v>765</v>
      </c>
      <c r="N23" s="976" t="s">
        <v>764</v>
      </c>
      <c r="Y23" s="2305"/>
      <c r="Z23" s="975" t="s">
        <v>764</v>
      </c>
      <c r="AA23" s="2325"/>
      <c r="AB23" s="2325"/>
      <c r="AC23" s="975" t="s">
        <v>786</v>
      </c>
      <c r="AD23" s="977" t="s">
        <v>786</v>
      </c>
      <c r="AE23" s="972"/>
      <c r="AF23" s="2305"/>
      <c r="AG23" s="2325"/>
      <c r="AH23" s="2325"/>
      <c r="AI23" s="2334"/>
      <c r="AJ23" s="967"/>
      <c r="AK23" s="968"/>
      <c r="AL23" s="2345" t="s">
        <v>1053</v>
      </c>
      <c r="AM23" s="2346"/>
      <c r="AO23" s="953"/>
      <c r="AP23" s="2339" t="s">
        <v>1054</v>
      </c>
      <c r="AQ23" s="2340"/>
      <c r="AR23" s="2340"/>
      <c r="AS23" s="2340"/>
      <c r="AT23" s="2340"/>
      <c r="AU23" s="2340"/>
      <c r="AV23" s="2341"/>
      <c r="BF23" s="2347" t="s">
        <v>493</v>
      </c>
      <c r="BG23" s="2348"/>
      <c r="BH23" s="2348"/>
      <c r="BI23" s="2349"/>
      <c r="BJ23" s="978" t="s">
        <v>385</v>
      </c>
    </row>
    <row r="24" spans="4:73" x14ac:dyDescent="0.15">
      <c r="D24" s="979"/>
      <c r="E24" s="980"/>
      <c r="F24" s="980"/>
      <c r="G24" s="980"/>
      <c r="H24" s="980"/>
      <c r="I24" s="980"/>
      <c r="J24" s="980"/>
      <c r="K24" s="980"/>
      <c r="L24" s="980"/>
      <c r="M24" s="980"/>
      <c r="N24" s="981"/>
      <c r="Y24" s="979"/>
      <c r="Z24" s="980"/>
      <c r="AA24" s="982"/>
      <c r="AB24" s="982"/>
      <c r="AC24" s="982"/>
      <c r="AD24" s="983"/>
      <c r="AE24" s="955"/>
      <c r="AF24" s="979"/>
      <c r="AG24" s="980"/>
      <c r="AH24" s="982"/>
      <c r="AI24" s="984"/>
      <c r="AJ24" s="960"/>
      <c r="AK24" s="968"/>
      <c r="AL24" s="2350" t="s">
        <v>800</v>
      </c>
      <c r="AM24" s="2352" t="s">
        <v>802</v>
      </c>
      <c r="AO24" s="953"/>
      <c r="AP24" s="969" t="s">
        <v>886</v>
      </c>
      <c r="AQ24" s="970"/>
      <c r="AR24" s="855"/>
      <c r="AS24" s="855"/>
      <c r="AT24" s="970"/>
      <c r="AU24" s="970"/>
      <c r="AV24" s="971"/>
      <c r="BF24" s="2329" t="s">
        <v>627</v>
      </c>
      <c r="BG24" s="2330"/>
      <c r="BH24" s="2330"/>
      <c r="BI24" s="2331"/>
      <c r="BJ24" s="985" t="s">
        <v>385</v>
      </c>
    </row>
    <row r="25" spans="4:73" ht="13.5" customHeight="1" x14ac:dyDescent="0.15">
      <c r="D25" s="986" t="s">
        <v>1055</v>
      </c>
      <c r="E25" s="987">
        <v>100</v>
      </c>
      <c r="F25" s="988">
        <v>-3</v>
      </c>
      <c r="G25" s="987">
        <v>80</v>
      </c>
      <c r="H25" s="989">
        <v>44895</v>
      </c>
      <c r="I25" s="987">
        <v>21</v>
      </c>
      <c r="J25" s="989">
        <v>44896</v>
      </c>
      <c r="K25" s="987">
        <v>8</v>
      </c>
      <c r="L25" s="987" t="s">
        <v>1056</v>
      </c>
      <c r="M25" s="987">
        <v>10</v>
      </c>
      <c r="N25" s="990">
        <v>130</v>
      </c>
      <c r="Y25" s="986" t="s">
        <v>1057</v>
      </c>
      <c r="Z25" s="991">
        <v>100</v>
      </c>
      <c r="AA25" s="992" t="s">
        <v>1058</v>
      </c>
      <c r="AB25" s="992" t="s">
        <v>788</v>
      </c>
      <c r="AC25" s="991">
        <v>45</v>
      </c>
      <c r="AD25" s="993">
        <v>50</v>
      </c>
      <c r="AE25" s="994"/>
      <c r="AF25" s="995" t="s">
        <v>311</v>
      </c>
      <c r="AG25" s="996" t="s">
        <v>311</v>
      </c>
      <c r="AH25" s="996" t="s">
        <v>311</v>
      </c>
      <c r="AI25" s="997" t="s">
        <v>311</v>
      </c>
      <c r="AJ25" s="998"/>
      <c r="AL25" s="2351"/>
      <c r="AM25" s="2353"/>
      <c r="AO25" s="953"/>
      <c r="AP25" s="2354" t="s">
        <v>1059</v>
      </c>
      <c r="AQ25" s="2355"/>
      <c r="AR25" s="2355"/>
      <c r="AS25" s="2355"/>
      <c r="AT25" s="2355"/>
      <c r="AU25" s="2355"/>
      <c r="AV25" s="2356"/>
      <c r="BF25" s="2329" t="s">
        <v>628</v>
      </c>
      <c r="BG25" s="2330"/>
      <c r="BH25" s="2330"/>
      <c r="BI25" s="2331"/>
      <c r="BJ25" s="985" t="s">
        <v>385</v>
      </c>
    </row>
    <row r="26" spans="4:73" x14ac:dyDescent="0.15">
      <c r="AF26" s="954"/>
      <c r="AG26" s="953"/>
      <c r="AH26" s="953"/>
      <c r="AK26" s="954"/>
      <c r="AL26" s="999"/>
      <c r="AM26" s="1000"/>
      <c r="AN26" s="953"/>
      <c r="AO26" s="953"/>
      <c r="AP26" s="969" t="s">
        <v>887</v>
      </c>
      <c r="AQ26" s="970"/>
      <c r="AR26" s="855"/>
      <c r="AS26" s="855"/>
      <c r="AT26" s="970"/>
      <c r="AU26" s="970"/>
      <c r="AV26" s="971"/>
      <c r="BF26" s="2329" t="s">
        <v>629</v>
      </c>
      <c r="BG26" s="2330"/>
      <c r="BH26" s="2330"/>
      <c r="BI26" s="2331"/>
      <c r="BJ26" s="985" t="s">
        <v>385</v>
      </c>
    </row>
    <row r="27" spans="4:73" ht="14.25" thickBot="1" x14ac:dyDescent="0.2">
      <c r="AL27" s="1001" t="str">
        <f>IF(SUM(AS16,AU16)&gt;=1,"有","無")</f>
        <v>有</v>
      </c>
      <c r="AM27" s="1002" t="str">
        <f>IF(SUM(AT16,AV16)&gt;=1,"有","無")</f>
        <v>無</v>
      </c>
      <c r="AP27" s="2339" t="s">
        <v>1060</v>
      </c>
      <c r="AQ27" s="2340"/>
      <c r="AR27" s="2340"/>
      <c r="AS27" s="2340"/>
      <c r="AT27" s="2340"/>
      <c r="AU27" s="2340"/>
      <c r="AV27" s="2341"/>
      <c r="BF27" s="2329" t="s">
        <v>495</v>
      </c>
      <c r="BG27" s="2330"/>
      <c r="BH27" s="2330"/>
      <c r="BI27" s="2331"/>
      <c r="BJ27" s="985" t="s">
        <v>385</v>
      </c>
    </row>
    <row r="28" spans="4:73" ht="18.75" x14ac:dyDescent="0.15">
      <c r="D28" s="1006" t="s">
        <v>743</v>
      </c>
      <c r="AP28" s="969" t="s">
        <v>888</v>
      </c>
      <c r="AQ28" s="970"/>
      <c r="AR28" s="855"/>
      <c r="AS28" s="855"/>
      <c r="AT28" s="970"/>
      <c r="AU28" s="970"/>
      <c r="AV28" s="971"/>
      <c r="BF28" s="2329" t="s">
        <v>496</v>
      </c>
      <c r="BG28" s="2330"/>
      <c r="BH28" s="2330"/>
      <c r="BI28" s="2331"/>
      <c r="BJ28" s="985" t="s">
        <v>385</v>
      </c>
    </row>
    <row r="29" spans="4:73" ht="19.5" thickBot="1" x14ac:dyDescent="0.2">
      <c r="D29" s="1007" t="s">
        <v>1065</v>
      </c>
      <c r="AP29" s="2360" t="s">
        <v>1061</v>
      </c>
      <c r="AQ29" s="2361"/>
      <c r="AR29" s="2361"/>
      <c r="AS29" s="2361"/>
      <c r="AT29" s="2361"/>
      <c r="AU29" s="2361"/>
      <c r="AV29" s="2362"/>
      <c r="BF29" s="2329" t="s">
        <v>632</v>
      </c>
      <c r="BG29" s="2330"/>
      <c r="BH29" s="2330"/>
      <c r="BI29" s="2331"/>
      <c r="BJ29" s="985" t="s">
        <v>385</v>
      </c>
    </row>
    <row r="30" spans="4:73" ht="18.75" x14ac:dyDescent="0.15">
      <c r="D30" s="1007" t="s">
        <v>1066</v>
      </c>
      <c r="AP30" s="846" t="s">
        <v>1062</v>
      </c>
      <c r="BF30" s="2329" t="s">
        <v>36</v>
      </c>
      <c r="BG30" s="2330"/>
      <c r="BH30" s="2330"/>
      <c r="BI30" s="2331"/>
      <c r="BJ30" s="1003" t="s">
        <v>1063</v>
      </c>
    </row>
    <row r="31" spans="4:73" ht="18.75" x14ac:dyDescent="0.15">
      <c r="D31" s="2363" t="s">
        <v>1068</v>
      </c>
      <c r="BF31" s="2357"/>
      <c r="BG31" s="2358"/>
      <c r="BH31" s="2358"/>
      <c r="BI31" s="2358"/>
      <c r="BJ31" s="2359"/>
    </row>
    <row r="32" spans="4:73" ht="18.75" x14ac:dyDescent="0.15">
      <c r="D32" s="2363" t="s">
        <v>1069</v>
      </c>
      <c r="BJ32" s="846" t="s">
        <v>1064</v>
      </c>
    </row>
    <row r="33" spans="4:43" ht="18.75" x14ac:dyDescent="0.15">
      <c r="D33" s="2363" t="s">
        <v>1070</v>
      </c>
    </row>
    <row r="34" spans="4:43" ht="18.75" x14ac:dyDescent="0.15">
      <c r="D34" s="1007" t="s">
        <v>1067</v>
      </c>
      <c r="E34" s="1004"/>
      <c r="F34" s="1004"/>
      <c r="AQ34" s="844"/>
    </row>
    <row r="35" spans="4:43" x14ac:dyDescent="0.15">
      <c r="E35" s="1004"/>
      <c r="F35" s="1004"/>
      <c r="AQ35" s="1005"/>
    </row>
    <row r="36" spans="4:43" x14ac:dyDescent="0.15">
      <c r="E36" s="1004"/>
      <c r="F36" s="1004"/>
      <c r="AQ36" s="1005"/>
    </row>
    <row r="37" spans="4:43" x14ac:dyDescent="0.15">
      <c r="E37" s="1004"/>
      <c r="F37" s="1004"/>
    </row>
    <row r="38" spans="4:43" x14ac:dyDescent="0.15">
      <c r="E38" s="1004"/>
      <c r="F38" s="1004"/>
    </row>
  </sheetData>
  <mergeCells count="79">
    <mergeCell ref="AP25:AV25"/>
    <mergeCell ref="BF25:BI25"/>
    <mergeCell ref="BF31:BJ31"/>
    <mergeCell ref="AP27:AV27"/>
    <mergeCell ref="BF27:BI27"/>
    <mergeCell ref="BF28:BI28"/>
    <mergeCell ref="AP29:AV29"/>
    <mergeCell ref="BF29:BI29"/>
    <mergeCell ref="BF30:BI30"/>
    <mergeCell ref="AB20:AB23"/>
    <mergeCell ref="AC20:AC22"/>
    <mergeCell ref="AD20:AD22"/>
    <mergeCell ref="BF26:BI26"/>
    <mergeCell ref="AG20:AG23"/>
    <mergeCell ref="AH20:AH23"/>
    <mergeCell ref="AI20:AI23"/>
    <mergeCell ref="AL20:AM21"/>
    <mergeCell ref="AP21:AV21"/>
    <mergeCell ref="BF22:BJ22"/>
    <mergeCell ref="AL23:AM23"/>
    <mergeCell ref="AP23:AV23"/>
    <mergeCell ref="BF23:BI23"/>
    <mergeCell ref="AL24:AL25"/>
    <mergeCell ref="AM24:AM25"/>
    <mergeCell ref="BF24:BI24"/>
    <mergeCell ref="M20:M22"/>
    <mergeCell ref="N20:N22"/>
    <mergeCell ref="Y20:Y23"/>
    <mergeCell ref="Z20:Z22"/>
    <mergeCell ref="AA20:AA23"/>
    <mergeCell ref="D20:D23"/>
    <mergeCell ref="E20:E22"/>
    <mergeCell ref="F20:F22"/>
    <mergeCell ref="G20:K22"/>
    <mergeCell ref="L20:L23"/>
    <mergeCell ref="BK11:BK14"/>
    <mergeCell ref="BL11:BL14"/>
    <mergeCell ref="BM11:BO12"/>
    <mergeCell ref="BG11:BG14"/>
    <mergeCell ref="AF20:AF23"/>
    <mergeCell ref="AW15:AW16"/>
    <mergeCell ref="AL19:AM19"/>
    <mergeCell ref="AP12:AQ12"/>
    <mergeCell ref="AV12:AV14"/>
    <mergeCell ref="BH11:BH14"/>
    <mergeCell ref="BI11:BI14"/>
    <mergeCell ref="BJ11:BJ14"/>
    <mergeCell ref="BV10:BV14"/>
    <mergeCell ref="M11:M14"/>
    <mergeCell ref="N11:N14"/>
    <mergeCell ref="O11:O14"/>
    <mergeCell ref="T11:T13"/>
    <mergeCell ref="U11:U14"/>
    <mergeCell ref="V11:V14"/>
    <mergeCell ref="W11:W14"/>
    <mergeCell ref="X11:X14"/>
    <mergeCell ref="Y11:Y14"/>
    <mergeCell ref="AD11:AD13"/>
    <mergeCell ref="AR11:AS11"/>
    <mergeCell ref="AX11:AZ11"/>
    <mergeCell ref="BA11:BB11"/>
    <mergeCell ref="BF11:BF14"/>
    <mergeCell ref="BP11:BR12"/>
    <mergeCell ref="D1:F1"/>
    <mergeCell ref="H1:I1"/>
    <mergeCell ref="BF9:BU9"/>
    <mergeCell ref="N10:O10"/>
    <mergeCell ref="AW10:AW14"/>
    <mergeCell ref="AX10:BE10"/>
    <mergeCell ref="Z11:Z14"/>
    <mergeCell ref="AA11:AA14"/>
    <mergeCell ref="AB11:AB13"/>
    <mergeCell ref="AC11:AC13"/>
    <mergeCell ref="BS11:BS14"/>
    <mergeCell ref="BT11:BT14"/>
    <mergeCell ref="BU11:BU14"/>
    <mergeCell ref="AI12:AK12"/>
    <mergeCell ref="AL12:AM12"/>
    <mergeCell ref="AN12:AO12"/>
  </mergeCells>
  <phoneticPr fontId="1"/>
  <dataValidations count="6">
    <dataValidation type="list" allowBlank="1" showInputMessage="1" showErrorMessage="1" sqref="BJ23:BJ29">
      <formula1>$BF$8:$BG$8</formula1>
    </dataValidation>
    <dataValidation type="list" allowBlank="1" showInputMessage="1" showErrorMessage="1" sqref="AA16">
      <formula1>"1_表層,2_全層"</formula1>
    </dataValidation>
    <dataValidation type="list" allowBlank="1" showInputMessage="1" showErrorMessage="1" sqref="Y25">
      <formula1>"北,北東,東,南東,南,南西,西,北西"</formula1>
    </dataValidation>
    <dataValidation type="list" allowBlank="1" showInputMessage="1" showErrorMessage="1" sqref="AB25">
      <formula1>"有,無"</formula1>
    </dataValidation>
    <dataValidation type="list" allowBlank="1" showInputMessage="1" showErrorMessage="1" sqref="W16:X16">
      <formula1>"　,1"</formula1>
    </dataValidation>
    <dataValidation type="list" allowBlank="1" showInputMessage="1" showErrorMessage="1" sqref="BT16:BU16 BF16:BR16">
      <formula1>$BF$7:$BF$8</formula1>
    </dataValidation>
  </dataValidations>
  <pageMargins left="0.70866141732283472" right="0.70866141732283472" top="0.74803149606299213" bottom="0.74803149606299213" header="0.31496062992125984" footer="0.31496062992125984"/>
  <pageSetup paperSize="9" scale="36" orientation="portrait" r:id="rId1"/>
  <headerFooter>
    <oddHeader>&amp;R【機密性２】</oddHeader>
  </headerFooter>
  <colBreaks count="2" manualBreakCount="2">
    <brk id="31" max="1048575" man="1"/>
    <brk id="5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8"/>
  <sheetViews>
    <sheetView workbookViewId="0">
      <selection activeCell="K8" sqref="K8"/>
    </sheetView>
  </sheetViews>
  <sheetFormatPr defaultRowHeight="13.5" x14ac:dyDescent="0.15"/>
  <sheetData>
    <row r="2" spans="2:2" x14ac:dyDescent="0.15">
      <c r="B2" s="715" t="s">
        <v>915</v>
      </c>
    </row>
    <row r="3" spans="2:2" x14ac:dyDescent="0.15">
      <c r="B3" s="716" t="s">
        <v>916</v>
      </c>
    </row>
    <row r="4" spans="2:2" x14ac:dyDescent="0.15">
      <c r="B4" s="716" t="s">
        <v>917</v>
      </c>
    </row>
    <row r="5" spans="2:2" x14ac:dyDescent="0.15">
      <c r="B5" s="716" t="s">
        <v>918</v>
      </c>
    </row>
    <row r="6" spans="2:2" x14ac:dyDescent="0.15">
      <c r="B6" s="716" t="s">
        <v>919</v>
      </c>
    </row>
    <row r="7" spans="2:2" x14ac:dyDescent="0.15">
      <c r="B7" s="716" t="s">
        <v>920</v>
      </c>
    </row>
    <row r="8" spans="2:2" x14ac:dyDescent="0.15">
      <c r="B8" s="716" t="s">
        <v>921</v>
      </c>
    </row>
    <row r="9" spans="2:2" x14ac:dyDescent="0.15">
      <c r="B9" s="716" t="s">
        <v>922</v>
      </c>
    </row>
    <row r="10" spans="2:2" x14ac:dyDescent="0.15">
      <c r="B10" s="716" t="s">
        <v>923</v>
      </c>
    </row>
    <row r="11" spans="2:2" x14ac:dyDescent="0.15">
      <c r="B11" s="716" t="s">
        <v>924</v>
      </c>
    </row>
    <row r="12" spans="2:2" x14ac:dyDescent="0.15">
      <c r="B12" s="716" t="s">
        <v>925</v>
      </c>
    </row>
    <row r="13" spans="2:2" x14ac:dyDescent="0.15">
      <c r="B13" s="716" t="s">
        <v>926</v>
      </c>
    </row>
    <row r="14" spans="2:2" x14ac:dyDescent="0.15">
      <c r="B14" s="716" t="s">
        <v>927</v>
      </c>
    </row>
    <row r="15" spans="2:2" x14ac:dyDescent="0.15">
      <c r="B15" s="716" t="s">
        <v>928</v>
      </c>
    </row>
    <row r="16" spans="2:2" x14ac:dyDescent="0.15">
      <c r="B16" s="716" t="s">
        <v>929</v>
      </c>
    </row>
    <row r="17" spans="2:2" x14ac:dyDescent="0.15">
      <c r="B17" s="716" t="s">
        <v>930</v>
      </c>
    </row>
    <row r="18" spans="2:2" x14ac:dyDescent="0.15">
      <c r="B18" s="716" t="s">
        <v>931</v>
      </c>
    </row>
    <row r="19" spans="2:2" x14ac:dyDescent="0.15">
      <c r="B19" s="716" t="s">
        <v>932</v>
      </c>
    </row>
    <row r="20" spans="2:2" x14ac:dyDescent="0.15">
      <c r="B20" s="716" t="s">
        <v>933</v>
      </c>
    </row>
    <row r="21" spans="2:2" x14ac:dyDescent="0.15">
      <c r="B21" s="716" t="s">
        <v>934</v>
      </c>
    </row>
    <row r="22" spans="2:2" x14ac:dyDescent="0.15">
      <c r="B22" s="716" t="s">
        <v>935</v>
      </c>
    </row>
    <row r="23" spans="2:2" x14ac:dyDescent="0.15">
      <c r="B23" s="716" t="s">
        <v>936</v>
      </c>
    </row>
    <row r="24" spans="2:2" x14ac:dyDescent="0.15">
      <c r="B24" s="716" t="s">
        <v>937</v>
      </c>
    </row>
    <row r="25" spans="2:2" x14ac:dyDescent="0.15">
      <c r="B25" s="716" t="s">
        <v>938</v>
      </c>
    </row>
    <row r="26" spans="2:2" x14ac:dyDescent="0.15">
      <c r="B26" s="716" t="s">
        <v>939</v>
      </c>
    </row>
    <row r="27" spans="2:2" x14ac:dyDescent="0.15">
      <c r="B27" s="716" t="s">
        <v>940</v>
      </c>
    </row>
    <row r="28" spans="2:2" x14ac:dyDescent="0.15">
      <c r="B28" s="716" t="s">
        <v>941</v>
      </c>
    </row>
    <row r="29" spans="2:2" x14ac:dyDescent="0.15">
      <c r="B29" s="716" t="s">
        <v>942</v>
      </c>
    </row>
    <row r="30" spans="2:2" x14ac:dyDescent="0.15">
      <c r="B30" s="716" t="s">
        <v>943</v>
      </c>
    </row>
    <row r="31" spans="2:2" x14ac:dyDescent="0.15">
      <c r="B31" s="716" t="s">
        <v>944</v>
      </c>
    </row>
    <row r="32" spans="2:2" x14ac:dyDescent="0.15">
      <c r="B32" s="716" t="s">
        <v>945</v>
      </c>
    </row>
    <row r="33" spans="2:2" x14ac:dyDescent="0.15">
      <c r="B33" s="716" t="s">
        <v>946</v>
      </c>
    </row>
    <row r="34" spans="2:2" x14ac:dyDescent="0.15">
      <c r="B34" s="716" t="s">
        <v>947</v>
      </c>
    </row>
    <row r="35" spans="2:2" x14ac:dyDescent="0.15">
      <c r="B35" s="716" t="s">
        <v>948</v>
      </c>
    </row>
    <row r="36" spans="2:2" x14ac:dyDescent="0.15">
      <c r="B36" s="716" t="s">
        <v>949</v>
      </c>
    </row>
    <row r="37" spans="2:2" x14ac:dyDescent="0.15">
      <c r="B37" s="716" t="s">
        <v>950</v>
      </c>
    </row>
    <row r="38" spans="2:2" x14ac:dyDescent="0.15">
      <c r="B38" s="716" t="s">
        <v>951</v>
      </c>
    </row>
    <row r="39" spans="2:2" x14ac:dyDescent="0.15">
      <c r="B39" s="716" t="s">
        <v>952</v>
      </c>
    </row>
    <row r="40" spans="2:2" x14ac:dyDescent="0.15">
      <c r="B40" s="716" t="s">
        <v>953</v>
      </c>
    </row>
    <row r="41" spans="2:2" x14ac:dyDescent="0.15">
      <c r="B41" s="716" t="s">
        <v>954</v>
      </c>
    </row>
    <row r="42" spans="2:2" x14ac:dyDescent="0.15">
      <c r="B42" s="716" t="s">
        <v>955</v>
      </c>
    </row>
    <row r="43" spans="2:2" x14ac:dyDescent="0.15">
      <c r="B43" s="716" t="s">
        <v>956</v>
      </c>
    </row>
    <row r="44" spans="2:2" x14ac:dyDescent="0.15">
      <c r="B44" s="716" t="s">
        <v>957</v>
      </c>
    </row>
    <row r="45" spans="2:2" x14ac:dyDescent="0.15">
      <c r="B45" s="716" t="s">
        <v>958</v>
      </c>
    </row>
    <row r="46" spans="2:2" x14ac:dyDescent="0.15">
      <c r="B46" s="716" t="s">
        <v>959</v>
      </c>
    </row>
    <row r="47" spans="2:2" x14ac:dyDescent="0.15">
      <c r="B47" s="716" t="s">
        <v>960</v>
      </c>
    </row>
    <row r="48" spans="2:2" x14ac:dyDescent="0.15">
      <c r="B48" s="716" t="s">
        <v>961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災害報告(土石流等)</vt:lpstr>
      <vt:lpstr>入力シート(土石流等)</vt:lpstr>
      <vt:lpstr>災害報告(地すべり）</vt:lpstr>
      <vt:lpstr>入力シート(地すべり)</vt:lpstr>
      <vt:lpstr>災害報告(がけ崩れ)</vt:lpstr>
      <vt:lpstr>入力シート（がけ崩れ）</vt:lpstr>
      <vt:lpstr>災害報告(雪崩)</vt:lpstr>
      <vt:lpstr>入力シート（雪崩）</vt:lpstr>
      <vt:lpstr>プルダウン</vt:lpstr>
      <vt:lpstr>'災害報告(がけ崩れ)'!Print_Area</vt:lpstr>
      <vt:lpstr>'災害報告(雪崩)'!Print_Area</vt:lpstr>
      <vt:lpstr>'災害報告(地すべり）'!Print_Area</vt:lpstr>
      <vt:lpstr>'災害報告(土石流等)'!Print_Area</vt:lpstr>
      <vt:lpstr>'入力シート（がけ崩れ）'!Print_Area</vt:lpstr>
      <vt:lpstr>'入力シート（雪崩）'!Print_Area</vt:lpstr>
      <vt:lpstr>'入力シート(地すべり)'!Print_Area</vt:lpstr>
      <vt:lpstr>'入力シート(土石流等)'!Print_Area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2022-11-28T05:39:56Z</dcterms:modified>
</cp:coreProperties>
</file>