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172.20.130.184\総務班　総務担当\令和6年度\個人用フォルダ\後藤\9 その他\2_会議・説明会等資料\R6年度末　異動事務説明会資料\HP掲載\R7・HP用\"/>
    </mc:Choice>
  </mc:AlternateContent>
  <bookViews>
    <workbookView xWindow="0" yWindow="0" windowWidth="28800" windowHeight="12210" firstSheet="1" activeTab="4"/>
  </bookViews>
  <sheets>
    <sheet name="プルダウン用" sheetId="10" state="hidden" r:id="rId1"/>
    <sheet name="入力例" sheetId="11" r:id="rId2"/>
    <sheet name="年間勤務計画書" sheetId="9" r:id="rId3"/>
    <sheet name="校内資料の活用方法" sheetId="12" r:id="rId4"/>
    <sheet name="校内確認資料_実施報告書" sheetId="13" r:id="rId5"/>
    <sheet name="祝日一覧" sheetId="8" r:id="rId6"/>
  </sheets>
  <definedNames>
    <definedName name="_xlnm.Print_Area" localSheetId="4">校内確認資料_実施報告書!$A$1:$AI$18</definedName>
    <definedName name="_xlnm.Print_Area" localSheetId="1">入力例!$A$1:$AL$43</definedName>
    <definedName name="_xlnm.Print_Area" localSheetId="2">年間勤務計画書!$A$1:$AL$44</definedName>
  </definedNames>
  <calcPr calcId="162913"/>
</workbook>
</file>

<file path=xl/calcChain.xml><?xml version="1.0" encoding="utf-8"?>
<calcChain xmlns="http://schemas.openxmlformats.org/spreadsheetml/2006/main">
  <c r="AL42" i="9" l="1"/>
  <c r="AJ42" i="9"/>
  <c r="AI42" i="9"/>
  <c r="AH42" i="9"/>
  <c r="AG42" i="9"/>
  <c r="AF42" i="9"/>
  <c r="C41" i="9"/>
  <c r="AJ41" i="9"/>
  <c r="AG41" i="9"/>
  <c r="AD41" i="9"/>
  <c r="AA41" i="9"/>
  <c r="X41" i="9"/>
  <c r="U41" i="9"/>
  <c r="R41" i="9"/>
  <c r="O41" i="9"/>
  <c r="L41" i="9"/>
  <c r="I41" i="9"/>
  <c r="F41" i="9"/>
  <c r="AK42" i="9" l="1"/>
  <c r="H11" i="13"/>
  <c r="D11" i="13" l="1"/>
  <c r="I11" i="13"/>
  <c r="E11" i="13"/>
  <c r="F11" i="13"/>
  <c r="G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F8" i="9"/>
  <c r="D10" i="13"/>
  <c r="B11" i="9"/>
  <c r="B10" i="9"/>
  <c r="E10" i="13"/>
  <c r="F10" i="13"/>
  <c r="G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C16" i="13"/>
  <c r="D3" i="13"/>
  <c r="AI11" i="13" l="1"/>
  <c r="AJ40" i="11"/>
  <c r="AG40" i="11"/>
  <c r="AD40" i="11"/>
  <c r="AA40" i="11"/>
  <c r="X40" i="11"/>
  <c r="U40" i="11"/>
  <c r="R40" i="11"/>
  <c r="O40" i="11"/>
  <c r="L40" i="11"/>
  <c r="I40" i="11"/>
  <c r="F40" i="11"/>
  <c r="C40" i="11"/>
  <c r="AJ39" i="11"/>
  <c r="AG39" i="11"/>
  <c r="AD39" i="11"/>
  <c r="AA39" i="11"/>
  <c r="X39" i="11"/>
  <c r="U39" i="11"/>
  <c r="R39" i="11"/>
  <c r="O39" i="11"/>
  <c r="L39" i="11"/>
  <c r="I39" i="11"/>
  <c r="F39" i="11"/>
  <c r="C39" i="11"/>
  <c r="AI38" i="11"/>
  <c r="AF38" i="11"/>
  <c r="AC38" i="11"/>
  <c r="Z38" i="11"/>
  <c r="W38" i="11"/>
  <c r="T38" i="11"/>
  <c r="Q38" i="11"/>
  <c r="N38" i="11"/>
  <c r="K38" i="11"/>
  <c r="H38" i="11"/>
  <c r="E38" i="11"/>
  <c r="B38" i="11"/>
  <c r="AI37" i="11"/>
  <c r="AF37" i="11"/>
  <c r="AC37" i="11"/>
  <c r="Z37" i="11"/>
  <c r="W37" i="11"/>
  <c r="T37" i="11"/>
  <c r="Q37" i="11"/>
  <c r="N37" i="11"/>
  <c r="K37" i="11"/>
  <c r="H37" i="11"/>
  <c r="E37" i="11"/>
  <c r="B37" i="11"/>
  <c r="AI36" i="11"/>
  <c r="AF36" i="11"/>
  <c r="AC36" i="11"/>
  <c r="Z36" i="11"/>
  <c r="W36" i="11"/>
  <c r="T36" i="11"/>
  <c r="Q36" i="11"/>
  <c r="N36" i="11"/>
  <c r="K36" i="11"/>
  <c r="H36" i="11"/>
  <c r="E36" i="11"/>
  <c r="B36" i="11"/>
  <c r="AI35" i="11"/>
  <c r="AF35" i="11"/>
  <c r="AC35" i="11"/>
  <c r="Z35" i="11"/>
  <c r="W35" i="11"/>
  <c r="T35" i="11"/>
  <c r="Q35" i="11"/>
  <c r="N35" i="11"/>
  <c r="K35" i="11"/>
  <c r="H35" i="11"/>
  <c r="E35" i="11"/>
  <c r="B35" i="11"/>
  <c r="AI34" i="11"/>
  <c r="AF34" i="11"/>
  <c r="AC34" i="11"/>
  <c r="Z34" i="11"/>
  <c r="W34" i="11"/>
  <c r="T34" i="11"/>
  <c r="Q34" i="11"/>
  <c r="N34" i="11"/>
  <c r="K34" i="11"/>
  <c r="H34" i="11"/>
  <c r="E34" i="11"/>
  <c r="B34" i="11"/>
  <c r="AI33" i="11"/>
  <c r="AF33" i="11"/>
  <c r="AC33" i="11"/>
  <c r="Z33" i="11"/>
  <c r="W33" i="11"/>
  <c r="T33" i="11"/>
  <c r="Q33" i="11"/>
  <c r="N33" i="11"/>
  <c r="K33" i="11"/>
  <c r="H33" i="11"/>
  <c r="E33" i="11"/>
  <c r="B33" i="11"/>
  <c r="AI32" i="11"/>
  <c r="AF32" i="11"/>
  <c r="AC32" i="11"/>
  <c r="Z32" i="11"/>
  <c r="W32" i="11"/>
  <c r="T32" i="11"/>
  <c r="Q32" i="11"/>
  <c r="N32" i="11"/>
  <c r="K32" i="11"/>
  <c r="H32" i="11"/>
  <c r="E32" i="11"/>
  <c r="B32" i="11"/>
  <c r="AI31" i="11"/>
  <c r="AF31" i="11"/>
  <c r="AC31" i="11"/>
  <c r="Z31" i="11"/>
  <c r="W31" i="11"/>
  <c r="T31" i="11"/>
  <c r="Q31" i="11"/>
  <c r="N31" i="11"/>
  <c r="K31" i="11"/>
  <c r="H31" i="11"/>
  <c r="E31" i="11"/>
  <c r="B31" i="11"/>
  <c r="AI30" i="11"/>
  <c r="AF30" i="11"/>
  <c r="AC30" i="11"/>
  <c r="Z30" i="11"/>
  <c r="W30" i="11"/>
  <c r="T30" i="11"/>
  <c r="Q30" i="11"/>
  <c r="N30" i="11"/>
  <c r="K30" i="11"/>
  <c r="H30" i="11"/>
  <c r="E30" i="11"/>
  <c r="B30" i="11"/>
  <c r="AI29" i="11"/>
  <c r="AF29" i="11"/>
  <c r="AC29" i="11"/>
  <c r="Z29" i="11"/>
  <c r="W29" i="11"/>
  <c r="T29" i="11"/>
  <c r="Q29" i="11"/>
  <c r="N29" i="11"/>
  <c r="K29" i="11"/>
  <c r="H29" i="11"/>
  <c r="E29" i="11"/>
  <c r="B29" i="11"/>
  <c r="AI28" i="11"/>
  <c r="AF28" i="11"/>
  <c r="AC28" i="11"/>
  <c r="Z28" i="11"/>
  <c r="W28" i="11"/>
  <c r="T28" i="11"/>
  <c r="Q28" i="11"/>
  <c r="N28" i="11"/>
  <c r="K28" i="11"/>
  <c r="H28" i="11"/>
  <c r="E28" i="11"/>
  <c r="B28" i="11"/>
  <c r="AI27" i="11"/>
  <c r="AF27" i="11"/>
  <c r="AC27" i="11"/>
  <c r="Z27" i="11"/>
  <c r="W27" i="11"/>
  <c r="T27" i="11"/>
  <c r="Q27" i="11"/>
  <c r="N27" i="11"/>
  <c r="K27" i="11"/>
  <c r="H27" i="11"/>
  <c r="E27" i="11"/>
  <c r="B27" i="11"/>
  <c r="AI26" i="11"/>
  <c r="AF26" i="11"/>
  <c r="AC26" i="11"/>
  <c r="Z26" i="11"/>
  <c r="W26" i="11"/>
  <c r="T26" i="11"/>
  <c r="Q26" i="11"/>
  <c r="N26" i="11"/>
  <c r="K26" i="11"/>
  <c r="H26" i="11"/>
  <c r="E26" i="11"/>
  <c r="B26" i="11"/>
  <c r="AI25" i="11"/>
  <c r="AF25" i="11"/>
  <c r="AC25" i="11"/>
  <c r="Z25" i="11"/>
  <c r="W25" i="11"/>
  <c r="T25" i="11"/>
  <c r="Q25" i="11"/>
  <c r="N25" i="11"/>
  <c r="K25" i="11"/>
  <c r="H25" i="11"/>
  <c r="E25" i="11"/>
  <c r="B25" i="11"/>
  <c r="AI24" i="11"/>
  <c r="AF24" i="11"/>
  <c r="AC24" i="11"/>
  <c r="Z24" i="11"/>
  <c r="W24" i="11"/>
  <c r="T24" i="11"/>
  <c r="Q24" i="11"/>
  <c r="N24" i="11"/>
  <c r="K24" i="11"/>
  <c r="H24" i="11"/>
  <c r="E24" i="11"/>
  <c r="B24" i="11"/>
  <c r="AI23" i="11"/>
  <c r="AF23" i="11"/>
  <c r="AC23" i="11"/>
  <c r="Z23" i="11"/>
  <c r="W23" i="11"/>
  <c r="T23" i="11"/>
  <c r="Q23" i="11"/>
  <c r="N23" i="11"/>
  <c r="K23" i="11"/>
  <c r="H23" i="11"/>
  <c r="E23" i="11"/>
  <c r="B23" i="11"/>
  <c r="AI22" i="11"/>
  <c r="AF22" i="11"/>
  <c r="AC22" i="11"/>
  <c r="Z22" i="11"/>
  <c r="W22" i="11"/>
  <c r="T22" i="11"/>
  <c r="Q22" i="11"/>
  <c r="N22" i="11"/>
  <c r="K22" i="11"/>
  <c r="H22" i="11"/>
  <c r="E22" i="11"/>
  <c r="B22" i="11"/>
  <c r="AI21" i="11"/>
  <c r="AF21" i="11"/>
  <c r="AC21" i="11"/>
  <c r="Z21" i="11"/>
  <c r="W21" i="11"/>
  <c r="T21" i="11"/>
  <c r="Q21" i="11"/>
  <c r="N21" i="11"/>
  <c r="K21" i="11"/>
  <c r="H21" i="11"/>
  <c r="E21" i="11"/>
  <c r="B21" i="11"/>
  <c r="AI20" i="11"/>
  <c r="AF20" i="11"/>
  <c r="AC20" i="11"/>
  <c r="Z20" i="11"/>
  <c r="W20" i="11"/>
  <c r="T20" i="11"/>
  <c r="Q20" i="11"/>
  <c r="N20" i="11"/>
  <c r="K20" i="11"/>
  <c r="H20" i="11"/>
  <c r="E20" i="11"/>
  <c r="B20" i="11"/>
  <c r="AI19" i="11"/>
  <c r="AF19" i="11"/>
  <c r="AC19" i="11"/>
  <c r="Z19" i="11"/>
  <c r="W19" i="11"/>
  <c r="T19" i="11"/>
  <c r="Q19" i="11"/>
  <c r="N19" i="11"/>
  <c r="K19" i="11"/>
  <c r="H19" i="11"/>
  <c r="E19" i="11"/>
  <c r="B19" i="11"/>
  <c r="AI18" i="11"/>
  <c r="AF18" i="11"/>
  <c r="AC18" i="11"/>
  <c r="Z18" i="11"/>
  <c r="W18" i="11"/>
  <c r="T18" i="11"/>
  <c r="Q18" i="11"/>
  <c r="N18" i="11"/>
  <c r="K18" i="11"/>
  <c r="H18" i="11"/>
  <c r="E18" i="11"/>
  <c r="B18" i="11"/>
  <c r="AI17" i="11"/>
  <c r="AF17" i="11"/>
  <c r="AC17" i="11"/>
  <c r="Z17" i="11"/>
  <c r="W17" i="11"/>
  <c r="T17" i="11"/>
  <c r="Q17" i="11"/>
  <c r="N17" i="11"/>
  <c r="K17" i="11"/>
  <c r="H17" i="11"/>
  <c r="E17" i="11"/>
  <c r="B17" i="11"/>
  <c r="AI16" i="11"/>
  <c r="AF16" i="11"/>
  <c r="AC16" i="11"/>
  <c r="Z16" i="11"/>
  <c r="W16" i="11"/>
  <c r="T16" i="11"/>
  <c r="Q16" i="11"/>
  <c r="N16" i="11"/>
  <c r="K16" i="11"/>
  <c r="H16" i="11"/>
  <c r="E16" i="11"/>
  <c r="B16" i="11"/>
  <c r="AI15" i="11"/>
  <c r="AF15" i="11"/>
  <c r="AC15" i="11"/>
  <c r="Z15" i="11"/>
  <c r="W15" i="11"/>
  <c r="T15" i="11"/>
  <c r="Q15" i="11"/>
  <c r="N15" i="11"/>
  <c r="K15" i="11"/>
  <c r="H15" i="11"/>
  <c r="E15" i="11"/>
  <c r="B15" i="11"/>
  <c r="AI14" i="11"/>
  <c r="AF14" i="11"/>
  <c r="AC14" i="11"/>
  <c r="Z14" i="11"/>
  <c r="W14" i="11"/>
  <c r="T14" i="11"/>
  <c r="Q14" i="11"/>
  <c r="N14" i="11"/>
  <c r="K14" i="11"/>
  <c r="H14" i="11"/>
  <c r="E14" i="11"/>
  <c r="B14" i="11"/>
  <c r="AI13" i="11"/>
  <c r="AF13" i="11"/>
  <c r="AC13" i="11"/>
  <c r="Z13" i="11"/>
  <c r="W13" i="11"/>
  <c r="T13" i="11"/>
  <c r="Q13" i="11"/>
  <c r="N13" i="11"/>
  <c r="K13" i="11"/>
  <c r="H13" i="11"/>
  <c r="E13" i="11"/>
  <c r="B13" i="11"/>
  <c r="AI12" i="11"/>
  <c r="AF12" i="11"/>
  <c r="AC12" i="11"/>
  <c r="Z12" i="11"/>
  <c r="W12" i="11"/>
  <c r="T12" i="11"/>
  <c r="Q12" i="11"/>
  <c r="N12" i="11"/>
  <c r="K12" i="11"/>
  <c r="H12" i="11"/>
  <c r="E12" i="11"/>
  <c r="B12" i="11"/>
  <c r="AI11" i="11"/>
  <c r="AF11" i="11"/>
  <c r="AC11" i="11"/>
  <c r="Z11" i="11"/>
  <c r="W11" i="11"/>
  <c r="T11" i="11"/>
  <c r="Q11" i="11"/>
  <c r="N11" i="11"/>
  <c r="K11" i="11"/>
  <c r="H11" i="11"/>
  <c r="E11" i="11"/>
  <c r="B11" i="11"/>
  <c r="AI10" i="11"/>
  <c r="AF10" i="11"/>
  <c r="AC10" i="11"/>
  <c r="Z10" i="11"/>
  <c r="W10" i="11"/>
  <c r="T10" i="11"/>
  <c r="Q10" i="11"/>
  <c r="N10" i="11"/>
  <c r="K10" i="11"/>
  <c r="H10" i="11"/>
  <c r="E10" i="11"/>
  <c r="B10" i="11"/>
  <c r="AI9" i="11"/>
  <c r="AF9" i="11"/>
  <c r="AC9" i="11"/>
  <c r="Z9" i="11"/>
  <c r="W9" i="11"/>
  <c r="T9" i="11"/>
  <c r="Q9" i="11"/>
  <c r="N9" i="11"/>
  <c r="K9" i="11"/>
  <c r="H9" i="11"/>
  <c r="E9" i="11"/>
  <c r="B9" i="11"/>
  <c r="AI8" i="11"/>
  <c r="AF8" i="11"/>
  <c r="AC8" i="11"/>
  <c r="Z8" i="11"/>
  <c r="W8" i="11"/>
  <c r="T8" i="11"/>
  <c r="Q8" i="11"/>
  <c r="N8" i="11"/>
  <c r="K8" i="11"/>
  <c r="H8" i="11"/>
  <c r="E8" i="11"/>
  <c r="B8" i="11"/>
  <c r="AI42" i="11" l="1"/>
  <c r="AI43" i="11"/>
  <c r="AB3" i="11" s="1"/>
  <c r="AI38" i="9" l="1"/>
  <c r="AF38" i="9"/>
  <c r="AC38" i="9"/>
  <c r="Z38" i="9"/>
  <c r="W38" i="9"/>
  <c r="T38" i="9"/>
  <c r="Q38" i="9"/>
  <c r="N38" i="9"/>
  <c r="K38" i="9"/>
  <c r="H38" i="9"/>
  <c r="E38" i="9"/>
  <c r="B38" i="9"/>
  <c r="AI37" i="9"/>
  <c r="AF37" i="9"/>
  <c r="AC37" i="9"/>
  <c r="Z37" i="9"/>
  <c r="W37" i="9"/>
  <c r="T37" i="9"/>
  <c r="Q37" i="9"/>
  <c r="N37" i="9"/>
  <c r="K37" i="9"/>
  <c r="H37" i="9"/>
  <c r="E37" i="9"/>
  <c r="B37" i="9"/>
  <c r="AI36" i="9"/>
  <c r="AF36" i="9"/>
  <c r="AC36" i="9"/>
  <c r="Z36" i="9"/>
  <c r="W36" i="9"/>
  <c r="T36" i="9"/>
  <c r="Q36" i="9"/>
  <c r="N36" i="9"/>
  <c r="K36" i="9"/>
  <c r="H36" i="9"/>
  <c r="E36" i="9"/>
  <c r="B36" i="9"/>
  <c r="AI35" i="9"/>
  <c r="AF35" i="9"/>
  <c r="AC35" i="9"/>
  <c r="Z35" i="9"/>
  <c r="W35" i="9"/>
  <c r="T35" i="9"/>
  <c r="Q35" i="9"/>
  <c r="N35" i="9"/>
  <c r="K35" i="9"/>
  <c r="H35" i="9"/>
  <c r="E35" i="9"/>
  <c r="B35" i="9"/>
  <c r="AI34" i="9"/>
  <c r="AF34" i="9"/>
  <c r="AC34" i="9"/>
  <c r="Z34" i="9"/>
  <c r="W34" i="9"/>
  <c r="T34" i="9"/>
  <c r="Q34" i="9"/>
  <c r="N34" i="9"/>
  <c r="K34" i="9"/>
  <c r="H34" i="9"/>
  <c r="E34" i="9"/>
  <c r="B34" i="9"/>
  <c r="AI33" i="9"/>
  <c r="AF33" i="9"/>
  <c r="AC33" i="9"/>
  <c r="Z33" i="9"/>
  <c r="W33" i="9"/>
  <c r="T33" i="9"/>
  <c r="Q33" i="9"/>
  <c r="N33" i="9"/>
  <c r="K33" i="9"/>
  <c r="H33" i="9"/>
  <c r="E33" i="9"/>
  <c r="B33" i="9"/>
  <c r="AI32" i="9"/>
  <c r="AF32" i="9"/>
  <c r="AC32" i="9"/>
  <c r="Z32" i="9"/>
  <c r="W32" i="9"/>
  <c r="T32" i="9"/>
  <c r="Q32" i="9"/>
  <c r="N32" i="9"/>
  <c r="K32" i="9"/>
  <c r="H32" i="9"/>
  <c r="E32" i="9"/>
  <c r="B32" i="9"/>
  <c r="AI31" i="9"/>
  <c r="AF31" i="9"/>
  <c r="AC31" i="9"/>
  <c r="Z31" i="9"/>
  <c r="W31" i="9"/>
  <c r="T31" i="9"/>
  <c r="Q31" i="9"/>
  <c r="N31" i="9"/>
  <c r="K31" i="9"/>
  <c r="H31" i="9"/>
  <c r="E31" i="9"/>
  <c r="B31" i="9"/>
  <c r="AI30" i="9"/>
  <c r="AF30" i="9"/>
  <c r="AC30" i="9"/>
  <c r="Z30" i="9"/>
  <c r="W30" i="9"/>
  <c r="T30" i="9"/>
  <c r="Q30" i="9"/>
  <c r="N30" i="9"/>
  <c r="K30" i="9"/>
  <c r="H30" i="9"/>
  <c r="E30" i="9"/>
  <c r="B30" i="9"/>
  <c r="AI29" i="9"/>
  <c r="AF29" i="9"/>
  <c r="AC29" i="9"/>
  <c r="Z29" i="9"/>
  <c r="W29" i="9"/>
  <c r="T29" i="9"/>
  <c r="Q29" i="9"/>
  <c r="N29" i="9"/>
  <c r="K29" i="9"/>
  <c r="H29" i="9"/>
  <c r="E29" i="9"/>
  <c r="B29" i="9"/>
  <c r="AI28" i="9"/>
  <c r="AF28" i="9"/>
  <c r="AC28" i="9"/>
  <c r="Z28" i="9"/>
  <c r="W28" i="9"/>
  <c r="T28" i="9"/>
  <c r="Q28" i="9"/>
  <c r="N28" i="9"/>
  <c r="K28" i="9"/>
  <c r="H28" i="9"/>
  <c r="E28" i="9"/>
  <c r="B28" i="9"/>
  <c r="AI27" i="9"/>
  <c r="AF27" i="9"/>
  <c r="AC27" i="9"/>
  <c r="Z27" i="9"/>
  <c r="W27" i="9"/>
  <c r="T27" i="9"/>
  <c r="Q27" i="9"/>
  <c r="N27" i="9"/>
  <c r="K27" i="9"/>
  <c r="H27" i="9"/>
  <c r="E27" i="9"/>
  <c r="B27" i="9"/>
  <c r="AI26" i="9"/>
  <c r="AF26" i="9"/>
  <c r="AC26" i="9"/>
  <c r="Z26" i="9"/>
  <c r="W26" i="9"/>
  <c r="T26" i="9"/>
  <c r="Q26" i="9"/>
  <c r="N26" i="9"/>
  <c r="K26" i="9"/>
  <c r="H26" i="9"/>
  <c r="E26" i="9"/>
  <c r="B26" i="9"/>
  <c r="AI25" i="9"/>
  <c r="AF25" i="9"/>
  <c r="AC25" i="9"/>
  <c r="Z25" i="9"/>
  <c r="W25" i="9"/>
  <c r="T25" i="9"/>
  <c r="Q25" i="9"/>
  <c r="N25" i="9"/>
  <c r="K25" i="9"/>
  <c r="H25" i="9"/>
  <c r="E25" i="9"/>
  <c r="B25" i="9"/>
  <c r="AI24" i="9"/>
  <c r="AF24" i="9"/>
  <c r="AC24" i="9"/>
  <c r="Z24" i="9"/>
  <c r="W24" i="9"/>
  <c r="T24" i="9"/>
  <c r="Q24" i="9"/>
  <c r="N24" i="9"/>
  <c r="K24" i="9"/>
  <c r="H24" i="9"/>
  <c r="E24" i="9"/>
  <c r="B24" i="9"/>
  <c r="AI23" i="9"/>
  <c r="AF23" i="9"/>
  <c r="AC23" i="9"/>
  <c r="Z23" i="9"/>
  <c r="W23" i="9"/>
  <c r="T23" i="9"/>
  <c r="Q23" i="9"/>
  <c r="N23" i="9"/>
  <c r="K23" i="9"/>
  <c r="H23" i="9"/>
  <c r="E23" i="9"/>
  <c r="B23" i="9"/>
  <c r="AI22" i="9"/>
  <c r="AF22" i="9"/>
  <c r="AC22" i="9"/>
  <c r="Z22" i="9"/>
  <c r="W22" i="9"/>
  <c r="T22" i="9"/>
  <c r="Q22" i="9"/>
  <c r="N22" i="9"/>
  <c r="K22" i="9"/>
  <c r="H22" i="9"/>
  <c r="E22" i="9"/>
  <c r="B22" i="9"/>
  <c r="AI21" i="9"/>
  <c r="AF21" i="9"/>
  <c r="AC21" i="9"/>
  <c r="Z21" i="9"/>
  <c r="W21" i="9"/>
  <c r="T21" i="9"/>
  <c r="Q21" i="9"/>
  <c r="N21" i="9"/>
  <c r="K21" i="9"/>
  <c r="H21" i="9"/>
  <c r="E21" i="9"/>
  <c r="B21" i="9"/>
  <c r="AI20" i="9"/>
  <c r="AF20" i="9"/>
  <c r="AC20" i="9"/>
  <c r="Z20" i="9"/>
  <c r="W20" i="9"/>
  <c r="T20" i="9"/>
  <c r="Q20" i="9"/>
  <c r="N20" i="9"/>
  <c r="K20" i="9"/>
  <c r="H20" i="9"/>
  <c r="E20" i="9"/>
  <c r="B20" i="9"/>
  <c r="AI19" i="9"/>
  <c r="AF19" i="9"/>
  <c r="AC19" i="9"/>
  <c r="Z19" i="9"/>
  <c r="W19" i="9"/>
  <c r="T19" i="9"/>
  <c r="Q19" i="9"/>
  <c r="N19" i="9"/>
  <c r="K19" i="9"/>
  <c r="H19" i="9"/>
  <c r="E19" i="9"/>
  <c r="B19" i="9"/>
  <c r="AI18" i="9"/>
  <c r="AF18" i="9"/>
  <c r="AC18" i="9"/>
  <c r="Z18" i="9"/>
  <c r="W18" i="9"/>
  <c r="T18" i="9"/>
  <c r="Q18" i="9"/>
  <c r="N18" i="9"/>
  <c r="K18" i="9"/>
  <c r="H18" i="9"/>
  <c r="E18" i="9"/>
  <c r="B18" i="9"/>
  <c r="AI17" i="9"/>
  <c r="AF17" i="9"/>
  <c r="AC17" i="9"/>
  <c r="Z17" i="9"/>
  <c r="W17" i="9"/>
  <c r="T17" i="9"/>
  <c r="Q17" i="9"/>
  <c r="N17" i="9"/>
  <c r="K17" i="9"/>
  <c r="H17" i="9"/>
  <c r="E17" i="9"/>
  <c r="B17" i="9"/>
  <c r="AI16" i="9"/>
  <c r="AF16" i="9"/>
  <c r="AC16" i="9"/>
  <c r="Z16" i="9"/>
  <c r="W16" i="9"/>
  <c r="T16" i="9"/>
  <c r="Q16" i="9"/>
  <c r="N16" i="9"/>
  <c r="K16" i="9"/>
  <c r="H16" i="9"/>
  <c r="E16" i="9"/>
  <c r="B16" i="9"/>
  <c r="AI15" i="9"/>
  <c r="AF15" i="9"/>
  <c r="AC15" i="9"/>
  <c r="Z15" i="9"/>
  <c r="W15" i="9"/>
  <c r="T15" i="9"/>
  <c r="Q15" i="9"/>
  <c r="N15" i="9"/>
  <c r="K15" i="9"/>
  <c r="H15" i="9"/>
  <c r="E15" i="9"/>
  <c r="B15" i="9"/>
  <c r="AI14" i="9"/>
  <c r="AF14" i="9"/>
  <c r="AC14" i="9"/>
  <c r="Z14" i="9"/>
  <c r="W14" i="9"/>
  <c r="T14" i="9"/>
  <c r="Q14" i="9"/>
  <c r="N14" i="9"/>
  <c r="K14" i="9"/>
  <c r="H14" i="9"/>
  <c r="E14" i="9"/>
  <c r="B14" i="9"/>
  <c r="AI13" i="9"/>
  <c r="AF13" i="9"/>
  <c r="AC13" i="9"/>
  <c r="Z13" i="9"/>
  <c r="W13" i="9"/>
  <c r="T13" i="9"/>
  <c r="Q13" i="9"/>
  <c r="N13" i="9"/>
  <c r="K13" i="9"/>
  <c r="H13" i="9"/>
  <c r="E13" i="9"/>
  <c r="B13" i="9"/>
  <c r="AI12" i="9"/>
  <c r="AF12" i="9"/>
  <c r="AC12" i="9"/>
  <c r="Z12" i="9"/>
  <c r="W12" i="9"/>
  <c r="T12" i="9"/>
  <c r="Q12" i="9"/>
  <c r="N12" i="9"/>
  <c r="K12" i="9"/>
  <c r="H12" i="9"/>
  <c r="E12" i="9"/>
  <c r="B12" i="9"/>
  <c r="AI11" i="9"/>
  <c r="AF11" i="9"/>
  <c r="AC11" i="9"/>
  <c r="Z11" i="9"/>
  <c r="W11" i="9"/>
  <c r="T11" i="9"/>
  <c r="Q11" i="9"/>
  <c r="N11" i="9"/>
  <c r="K11" i="9"/>
  <c r="H11" i="9"/>
  <c r="E11" i="9"/>
  <c r="AI10" i="9"/>
  <c r="AF10" i="9"/>
  <c r="AC10" i="9"/>
  <c r="Z10" i="9"/>
  <c r="W10" i="9"/>
  <c r="T10" i="9"/>
  <c r="Q10" i="9"/>
  <c r="N10" i="9"/>
  <c r="K10" i="9"/>
  <c r="H10" i="9"/>
  <c r="E10" i="9"/>
  <c r="AI9" i="9"/>
  <c r="AF9" i="9"/>
  <c r="AC9" i="9"/>
  <c r="Z9" i="9"/>
  <c r="W9" i="9"/>
  <c r="T9" i="9"/>
  <c r="Q9" i="9"/>
  <c r="N9" i="9"/>
  <c r="K9" i="9"/>
  <c r="H9" i="9"/>
  <c r="E9" i="9"/>
  <c r="B9" i="9"/>
  <c r="AI8" i="9"/>
  <c r="AC8" i="9"/>
  <c r="Z8" i="9"/>
  <c r="W8" i="9"/>
  <c r="T8" i="9"/>
  <c r="Q8" i="9"/>
  <c r="N8" i="9"/>
  <c r="K8" i="9"/>
  <c r="H8" i="9"/>
  <c r="E8" i="9"/>
  <c r="B8" i="9"/>
  <c r="AJ39" i="9"/>
  <c r="AG39" i="9"/>
  <c r="AD39" i="9"/>
  <c r="AA39" i="9"/>
  <c r="X39" i="9"/>
  <c r="U39" i="9"/>
  <c r="R39" i="9"/>
  <c r="O39" i="9"/>
  <c r="L39" i="9"/>
  <c r="I39" i="9"/>
  <c r="F39" i="9"/>
  <c r="C39" i="9"/>
  <c r="AJ40" i="9"/>
  <c r="AG40" i="9"/>
  <c r="AD40" i="9"/>
  <c r="AA40" i="9"/>
  <c r="X40" i="9"/>
  <c r="U40" i="9"/>
  <c r="R40" i="9"/>
  <c r="O40" i="9"/>
  <c r="L40" i="9"/>
  <c r="I40" i="9"/>
  <c r="F40" i="9"/>
  <c r="C40" i="9"/>
  <c r="AI43" i="9" l="1"/>
  <c r="AI44" i="9"/>
  <c r="AB3" i="9" s="1"/>
</calcChain>
</file>

<file path=xl/comments1.xml><?xml version="1.0" encoding="utf-8"?>
<comments xmlns="http://schemas.openxmlformats.org/spreadsheetml/2006/main">
  <authors>
    <author>宮城県</author>
  </authors>
  <commentList>
    <comment ref="C3" authorId="0" shapeId="0">
      <text>
        <r>
          <rPr>
            <b/>
            <sz val="9"/>
            <color indexed="81"/>
            <rFont val="ＭＳ Ｐゴシック"/>
            <family val="3"/>
            <charset val="128"/>
          </rPr>
          <t>年度を入力してください。(2023年度用）</t>
        </r>
      </text>
    </comment>
    <comment ref="C8" authorId="0" shapeId="0">
      <text>
        <r>
          <rPr>
            <b/>
            <sz val="11"/>
            <color indexed="81"/>
            <rFont val="MS P ゴシック"/>
            <family val="3"/>
            <charset val="128"/>
          </rPr>
          <t>１時間未満の端数は，小数点で入力
例）７時間１５分勤務　→　「7.25」と入力
　　５時間４５分勤務　→　「5.75」と入力</t>
        </r>
      </text>
    </comment>
  </commentList>
</comments>
</file>

<file path=xl/comments2.xml><?xml version="1.0" encoding="utf-8"?>
<comments xmlns="http://schemas.openxmlformats.org/spreadsheetml/2006/main">
  <authors>
    <author>宮城県</author>
    <author>日野　伶哉</author>
  </authors>
  <commentList>
    <comment ref="C3" authorId="0" shapeId="0">
      <text>
        <r>
          <rPr>
            <b/>
            <sz val="9"/>
            <color indexed="81"/>
            <rFont val="ＭＳ Ｐゴシック"/>
            <family val="3"/>
            <charset val="128"/>
          </rPr>
          <t>年度を入力してください。(2023年度用）</t>
        </r>
      </text>
    </comment>
    <comment ref="G3" authorId="1" shapeId="0">
      <text>
        <r>
          <rPr>
            <b/>
            <sz val="9"/>
            <color indexed="81"/>
            <rFont val="MS P ゴシック"/>
            <family val="3"/>
            <charset val="128"/>
          </rPr>
          <t>提出月を選択してください。</t>
        </r>
      </text>
    </comment>
    <comment ref="C8" authorId="0" shapeId="0">
      <text>
        <r>
          <rPr>
            <b/>
            <sz val="11"/>
            <color indexed="81"/>
            <rFont val="MS P ゴシック"/>
            <family val="3"/>
            <charset val="128"/>
          </rPr>
          <t>１時間未満の端数は，小数点で入力
例）７時間１５分勤務　→　「7.25」と入力
　　５時間４５分勤務　→　「5.75」と入力</t>
        </r>
      </text>
    </comment>
    <comment ref="D8" authorId="0" shapeId="0">
      <text>
        <r>
          <rPr>
            <b/>
            <sz val="11"/>
            <color indexed="81"/>
            <rFont val="MS P ゴシック"/>
            <family val="3"/>
            <charset val="128"/>
          </rPr>
          <t>1日の休暇を取得した場合に，「○」の表示をする
（出勤していない場合に表示。時間休等のため出勤した場合には表示しません）</t>
        </r>
      </text>
    </comment>
  </commentList>
</comments>
</file>

<file path=xl/comments3.xml><?xml version="1.0" encoding="utf-8"?>
<comments xmlns="http://schemas.openxmlformats.org/spreadsheetml/2006/main">
  <authors>
    <author>宮城県</author>
    <author>日野　伶哉</author>
  </authors>
  <commentList>
    <comment ref="D8" authorId="0" shapeId="0">
      <text>
        <r>
          <rPr>
            <b/>
            <sz val="9"/>
            <color indexed="81"/>
            <rFont val="MS P ゴシック"/>
            <family val="3"/>
            <charset val="128"/>
          </rPr>
          <t>西暦で入力してください。</t>
        </r>
      </text>
    </comment>
    <comment ref="F8" authorId="0" shapeId="0">
      <text>
        <r>
          <rPr>
            <b/>
            <sz val="9"/>
            <color indexed="81"/>
            <rFont val="MS P ゴシック"/>
            <family val="3"/>
            <charset val="128"/>
          </rPr>
          <t>左の（西暦）年と併せて月を入力すると曜日等が表示されます。</t>
        </r>
      </text>
    </comment>
    <comment ref="B11" authorId="1" shapeId="0">
      <text>
        <r>
          <rPr>
            <sz val="14"/>
            <color indexed="81"/>
            <rFont val="ＭＳ Ｐゴシック"/>
            <family val="3"/>
            <charset val="128"/>
          </rPr>
          <t>年間勤務計画書に入力した時間数が表示されます</t>
        </r>
      </text>
    </comment>
    <comment ref="C16" authorId="1" shapeId="0">
      <text>
        <r>
          <rPr>
            <sz val="14"/>
            <color indexed="81"/>
            <rFont val="MS P ゴシック"/>
            <family val="3"/>
            <charset val="128"/>
          </rPr>
          <t>参考に下記のとおり設定しておりますが，学校の実情等に合わせて適宜変更・削除等してご使用ください。</t>
        </r>
      </text>
    </comment>
  </commentList>
</comments>
</file>

<file path=xl/sharedStrings.xml><?xml version="1.0" encoding="utf-8"?>
<sst xmlns="http://schemas.openxmlformats.org/spreadsheetml/2006/main" count="298" uniqueCount="101">
  <si>
    <t>日</t>
  </si>
  <si>
    <t>曜</t>
  </si>
  <si>
    <t>日</t>
    <rPh sb="0" eb="1">
      <t>ヒ</t>
    </rPh>
    <phoneticPr fontId="3"/>
  </si>
  <si>
    <t>学校名</t>
    <rPh sb="0" eb="3">
      <t>ガッコウメイ</t>
    </rPh>
    <phoneticPr fontId="3"/>
  </si>
  <si>
    <t>事業名</t>
    <rPh sb="0" eb="2">
      <t>ジギョウ</t>
    </rPh>
    <rPh sb="2" eb="3">
      <t>メイ</t>
    </rPh>
    <phoneticPr fontId="3"/>
  </si>
  <si>
    <t>時間</t>
    <rPh sb="0" eb="2">
      <t>ジカン</t>
    </rPh>
    <phoneticPr fontId="3"/>
  </si>
  <si>
    <t>日</t>
    <rPh sb="0" eb="1">
      <t>ニチ</t>
    </rPh>
    <phoneticPr fontId="3"/>
  </si>
  <si>
    <t>勤務時間</t>
    <rPh sb="0" eb="2">
      <t>キンム</t>
    </rPh>
    <rPh sb="2" eb="4">
      <t>ジカン</t>
    </rPh>
    <phoneticPr fontId="3"/>
  </si>
  <si>
    <t>合計勤務時間</t>
    <rPh sb="0" eb="2">
      <t>ゴウケイ</t>
    </rPh>
    <rPh sb="2" eb="4">
      <t>キンム</t>
    </rPh>
    <rPh sb="4" eb="6">
      <t>ジカン</t>
    </rPh>
    <phoneticPr fontId="3"/>
  </si>
  <si>
    <t>入力箇所</t>
    <rPh sb="0" eb="2">
      <t>ニュウリョク</t>
    </rPh>
    <rPh sb="2" eb="4">
      <t>カショ</t>
    </rPh>
    <phoneticPr fontId="3"/>
  </si>
  <si>
    <t>年度当初入力</t>
    <rPh sb="0" eb="2">
      <t>ネンド</t>
    </rPh>
    <rPh sb="2" eb="4">
      <t>トウショ</t>
    </rPh>
    <rPh sb="4" eb="6">
      <t>ニュウリョク</t>
    </rPh>
    <phoneticPr fontId="3"/>
  </si>
  <si>
    <t>※</t>
    <phoneticPr fontId="3"/>
  </si>
  <si>
    <t>日付</t>
    <rPh sb="0" eb="2">
      <t>ヒヅケ</t>
    </rPh>
    <phoneticPr fontId="3"/>
  </si>
  <si>
    <t>祝日名</t>
    <rPh sb="0" eb="2">
      <t>シュクジツ</t>
    </rPh>
    <rPh sb="2" eb="3">
      <t>メイ</t>
    </rPh>
    <phoneticPr fontId="3"/>
  </si>
  <si>
    <t>※　祝日法の改正等により祝日一覧表に変更が生じた場合は，随時データ更新したものを</t>
    <rPh sb="2" eb="5">
      <t>シュクジツホウ</t>
    </rPh>
    <rPh sb="6" eb="8">
      <t>カイセイ</t>
    </rPh>
    <rPh sb="8" eb="9">
      <t>ナド</t>
    </rPh>
    <rPh sb="12" eb="14">
      <t>シュクジツ</t>
    </rPh>
    <rPh sb="14" eb="17">
      <t>イチランヒョウ</t>
    </rPh>
    <rPh sb="18" eb="20">
      <t>ヘンコウ</t>
    </rPh>
    <rPh sb="21" eb="22">
      <t>ショウ</t>
    </rPh>
    <rPh sb="24" eb="26">
      <t>バアイ</t>
    </rPh>
    <rPh sb="28" eb="30">
      <t>ズイジ</t>
    </rPh>
    <rPh sb="33" eb="35">
      <t>コウシン</t>
    </rPh>
    <phoneticPr fontId="3"/>
  </si>
  <si>
    <t>　　HPに掲載する予定です。</t>
    <rPh sb="5" eb="7">
      <t>ケイサイ</t>
    </rPh>
    <rPh sb="9" eb="11">
      <t>ヨテイ</t>
    </rPh>
    <phoneticPr fontId="3"/>
  </si>
  <si>
    <t>氏名</t>
    <rPh sb="0" eb="2">
      <t>シメイ</t>
    </rPh>
    <phoneticPr fontId="3"/>
  </si>
  <si>
    <t>決　裁</t>
    <rPh sb="0" eb="1">
      <t>ケッ</t>
    </rPh>
    <rPh sb="2" eb="3">
      <t>サイ</t>
    </rPh>
    <phoneticPr fontId="3"/>
  </si>
  <si>
    <t>校 長</t>
    <rPh sb="0" eb="1">
      <t>コウ</t>
    </rPh>
    <rPh sb="2" eb="3">
      <t>チョウ</t>
    </rPh>
    <phoneticPr fontId="3"/>
  </si>
  <si>
    <t>教 頭</t>
    <rPh sb="0" eb="1">
      <t>キョウ</t>
    </rPh>
    <rPh sb="2" eb="3">
      <t>アタマ</t>
    </rPh>
    <phoneticPr fontId="3"/>
  </si>
  <si>
    <t>計画担当</t>
    <rPh sb="0" eb="2">
      <t>ケイカク</t>
    </rPh>
    <rPh sb="2" eb="4">
      <t>タントウ</t>
    </rPh>
    <phoneticPr fontId="3"/>
  </si>
  <si>
    <t>事務担当</t>
    <rPh sb="0" eb="2">
      <t>ジム</t>
    </rPh>
    <rPh sb="2" eb="4">
      <t>タントウ</t>
    </rPh>
    <phoneticPr fontId="3"/>
  </si>
  <si>
    <t>←リストに該当するものが無いときは</t>
    <rPh sb="5" eb="7">
      <t>ガイトウ</t>
    </rPh>
    <rPh sb="12" eb="13">
      <t>ナ</t>
    </rPh>
    <phoneticPr fontId="3"/>
  </si>
  <si>
    <t>　適宜入力してください。</t>
    <rPh sb="1" eb="3">
      <t>テキギ</t>
    </rPh>
    <rPh sb="3" eb="5">
      <t>ニュウリョク</t>
    </rPh>
    <phoneticPr fontId="3"/>
  </si>
  <si>
    <t>非常勤講師（外国人日本語指導）</t>
    <rPh sb="0" eb="3">
      <t>ヒジョウキン</t>
    </rPh>
    <rPh sb="3" eb="5">
      <t>コウシ</t>
    </rPh>
    <rPh sb="6" eb="8">
      <t>ガイコク</t>
    </rPh>
    <rPh sb="8" eb="9">
      <t>ジン</t>
    </rPh>
    <rPh sb="9" eb="12">
      <t>ニホンゴ</t>
    </rPh>
    <rPh sb="12" eb="14">
      <t>シドウ</t>
    </rPh>
    <phoneticPr fontId="3"/>
  </si>
  <si>
    <t>年間勤務計画兼実績報告書</t>
    <rPh sb="0" eb="2">
      <t>ネンカン</t>
    </rPh>
    <rPh sb="2" eb="4">
      <t>キンム</t>
    </rPh>
    <rPh sb="4" eb="6">
      <t>ケイカク</t>
    </rPh>
    <rPh sb="6" eb="7">
      <t>ケン</t>
    </rPh>
    <rPh sb="7" eb="9">
      <t>ジッセキ</t>
    </rPh>
    <rPh sb="9" eb="12">
      <t>ホウコクショ</t>
    </rPh>
    <phoneticPr fontId="3"/>
  </si>
  <si>
    <t>時間数</t>
    <rPh sb="0" eb="3">
      <t>ジカンスウ</t>
    </rPh>
    <phoneticPr fontId="3"/>
  </si>
  <si>
    <t>休暇</t>
    <rPh sb="0" eb="2">
      <t>キュウカ</t>
    </rPh>
    <phoneticPr fontId="3"/>
  </si>
  <si>
    <t>当初</t>
    <rPh sb="0" eb="2">
      <t>トウショ</t>
    </rPh>
    <phoneticPr fontId="3"/>
  </si>
  <si>
    <t>発令時数</t>
    <rPh sb="0" eb="4">
      <t>ハツレイジスウ</t>
    </rPh>
    <phoneticPr fontId="3"/>
  </si>
  <si>
    <t>昭和の日</t>
  </si>
  <si>
    <t>憲法記念日</t>
  </si>
  <si>
    <t>みどりの日</t>
  </si>
  <si>
    <t>こどもの日</t>
  </si>
  <si>
    <t>海の日</t>
  </si>
  <si>
    <t>山の日</t>
  </si>
  <si>
    <t>敬老の日</t>
  </si>
  <si>
    <t>秋分の日</t>
  </si>
  <si>
    <t>スポーツの日</t>
  </si>
  <si>
    <t>文化の日</t>
  </si>
  <si>
    <t>勤労感謝の日</t>
  </si>
  <si>
    <t>元日</t>
  </si>
  <si>
    <t>成人の日</t>
  </si>
  <si>
    <t>建国記念の日</t>
  </si>
  <si>
    <t>振替休日</t>
  </si>
  <si>
    <t>天皇誕生日</t>
  </si>
  <si>
    <t>春分の日</t>
  </si>
  <si>
    <t>非常勤講師勤務実施報告書について</t>
    <rPh sb="0" eb="3">
      <t>ヒジョウキン</t>
    </rPh>
    <rPh sb="3" eb="5">
      <t>コウシ</t>
    </rPh>
    <rPh sb="5" eb="7">
      <t>キンム</t>
    </rPh>
    <rPh sb="7" eb="9">
      <t>ジッシ</t>
    </rPh>
    <rPh sb="9" eb="12">
      <t>ホウコクショ</t>
    </rPh>
    <phoneticPr fontId="3"/>
  </si>
  <si>
    <t>・</t>
    <phoneticPr fontId="3"/>
  </si>
  <si>
    <t>申請月</t>
    <rPh sb="0" eb="2">
      <t>シンセイ</t>
    </rPh>
    <rPh sb="2" eb="3">
      <t>ツキ</t>
    </rPh>
    <phoneticPr fontId="3"/>
  </si>
  <si>
    <t>実施報告日</t>
    <rPh sb="0" eb="2">
      <t>ジッシ</t>
    </rPh>
    <rPh sb="2" eb="4">
      <t>ホウコク</t>
    </rPh>
    <rPh sb="4" eb="5">
      <t>ビ</t>
    </rPh>
    <phoneticPr fontId="3"/>
  </si>
  <si>
    <t>決裁日</t>
    <rPh sb="0" eb="2">
      <t>ケッサイ</t>
    </rPh>
    <rPh sb="2" eb="3">
      <t>ヒ</t>
    </rPh>
    <phoneticPr fontId="3"/>
  </si>
  <si>
    <t>実施報告決裁</t>
    <rPh sb="0" eb="2">
      <t>ジッシ</t>
    </rPh>
    <rPh sb="2" eb="4">
      <t>ホウコク</t>
    </rPh>
    <rPh sb="4" eb="6">
      <t>ケッサイ</t>
    </rPh>
    <phoneticPr fontId="3"/>
  </si>
  <si>
    <t>校　長</t>
    <rPh sb="0" eb="1">
      <t>コウ</t>
    </rPh>
    <rPh sb="2" eb="3">
      <t>チョウ</t>
    </rPh>
    <phoneticPr fontId="3"/>
  </si>
  <si>
    <t>教　頭</t>
    <rPh sb="0" eb="1">
      <t>キョウ</t>
    </rPh>
    <rPh sb="2" eb="3">
      <t>アタマ</t>
    </rPh>
    <phoneticPr fontId="3"/>
  </si>
  <si>
    <t>計画担当</t>
    <rPh sb="0" eb="4">
      <t>ケイカクタントウ</t>
    </rPh>
    <phoneticPr fontId="3"/>
  </si>
  <si>
    <t>事　務</t>
    <rPh sb="0" eb="1">
      <t>コト</t>
    </rPh>
    <rPh sb="2" eb="3">
      <t>ツトム</t>
    </rPh>
    <phoneticPr fontId="3"/>
  </si>
  <si>
    <t>氏　　名</t>
    <rPh sb="0" eb="1">
      <t>シ</t>
    </rPh>
    <rPh sb="3" eb="4">
      <t>ナ</t>
    </rPh>
    <phoneticPr fontId="3"/>
  </si>
  <si>
    <t>任用形態</t>
    <rPh sb="0" eb="1">
      <t>ニン</t>
    </rPh>
    <rPh sb="1" eb="2">
      <t>ヨウ</t>
    </rPh>
    <rPh sb="2" eb="4">
      <t>ケイタイ</t>
    </rPh>
    <phoneticPr fontId="3"/>
  </si>
  <si>
    <t>任用期間</t>
    <rPh sb="0" eb="2">
      <t>ニンヨウ</t>
    </rPh>
    <rPh sb="2" eb="4">
      <t>キカン</t>
    </rPh>
    <phoneticPr fontId="3"/>
  </si>
  <si>
    <t>～</t>
    <phoneticPr fontId="3"/>
  </si>
  <si>
    <t>週あたり授業時間数</t>
    <rPh sb="0" eb="1">
      <t>シュウ</t>
    </rPh>
    <rPh sb="4" eb="6">
      <t>ジュギョウ</t>
    </rPh>
    <rPh sb="6" eb="9">
      <t>ジカンスウ</t>
    </rPh>
    <phoneticPr fontId="3"/>
  </si>
  <si>
    <t>年</t>
    <rPh sb="0" eb="1">
      <t>ネン</t>
    </rPh>
    <phoneticPr fontId="3"/>
  </si>
  <si>
    <t>月分</t>
    <rPh sb="0" eb="2">
      <t>ガツブン</t>
    </rPh>
    <phoneticPr fontId="3"/>
  </si>
  <si>
    <t>育児短時間</t>
    <rPh sb="0" eb="2">
      <t>イクジ</t>
    </rPh>
    <rPh sb="2" eb="5">
      <t>タンジカン</t>
    </rPh>
    <phoneticPr fontId="3"/>
  </si>
  <si>
    <t>合計</t>
    <rPh sb="0" eb="2">
      <t>ゴウケイ</t>
    </rPh>
    <phoneticPr fontId="3"/>
  </si>
  <si>
    <t>勤務実施時間</t>
    <rPh sb="0" eb="2">
      <t>キンム</t>
    </rPh>
    <rPh sb="2" eb="4">
      <t>ジッシ</t>
    </rPh>
    <rPh sb="4" eb="6">
      <t>ジカン</t>
    </rPh>
    <phoneticPr fontId="3"/>
  </si>
  <si>
    <t>年休等時間
（特休含む）</t>
    <rPh sb="0" eb="2">
      <t>ネンキュウ</t>
    </rPh>
    <rPh sb="2" eb="3">
      <t>トウ</t>
    </rPh>
    <rPh sb="3" eb="5">
      <t>ジカン</t>
    </rPh>
    <rPh sb="7" eb="9">
      <t>トッキュウ</t>
    </rPh>
    <rPh sb="9" eb="10">
      <t>フク</t>
    </rPh>
    <phoneticPr fontId="3"/>
  </si>
  <si>
    <t>備考</t>
    <rPh sb="0" eb="2">
      <t>ビコウ</t>
    </rPh>
    <phoneticPr fontId="3"/>
  </si>
  <si>
    <t>〇〇学校</t>
    <rPh sb="2" eb="4">
      <t>ガッコウ</t>
    </rPh>
    <phoneticPr fontId="3"/>
  </si>
  <si>
    <t>←上記のどちらかの番号を入力　または　C16セルに適宜入力</t>
    <rPh sb="1" eb="3">
      <t>ジョウキ</t>
    </rPh>
    <rPh sb="9" eb="11">
      <t>バンゴウ</t>
    </rPh>
    <rPh sb="12" eb="14">
      <t>ニュウリョク</t>
    </rPh>
    <rPh sb="25" eb="27">
      <t>テキギ</t>
    </rPh>
    <rPh sb="27" eb="29">
      <t>ニュウリョク</t>
    </rPh>
    <phoneticPr fontId="3"/>
  </si>
  <si>
    <t>勤務予定時間</t>
    <rPh sb="0" eb="2">
      <t>キンム</t>
    </rPh>
    <rPh sb="2" eb="4">
      <t>ヨテイ</t>
    </rPh>
    <rPh sb="4" eb="6">
      <t>ジカン</t>
    </rPh>
    <phoneticPr fontId="3"/>
  </si>
  <si>
    <t>　（様式下部の「１」に記載している活用方法の例）</t>
    <phoneticPr fontId="3"/>
  </si>
  <si>
    <t>　（様式下部の「２」に記載している活用方法の例）</t>
    <rPh sb="2" eb="4">
      <t>ヨウシキ</t>
    </rPh>
    <rPh sb="4" eb="6">
      <t>カブ</t>
    </rPh>
    <rPh sb="11" eb="13">
      <t>キサイ</t>
    </rPh>
    <rPh sb="17" eb="21">
      <t>カツヨウホウホウ</t>
    </rPh>
    <rPh sb="22" eb="23">
      <t>レイ</t>
    </rPh>
    <phoneticPr fontId="3"/>
  </si>
  <si>
    <t>合計出勤日数</t>
    <rPh sb="0" eb="2">
      <t>ゴウケイ</t>
    </rPh>
    <rPh sb="2" eb="4">
      <t>シュッキン</t>
    </rPh>
    <rPh sb="4" eb="6">
      <t>ニッスウ</t>
    </rPh>
    <phoneticPr fontId="3"/>
  </si>
  <si>
    <t>出勤日数</t>
    <rPh sb="0" eb="4">
      <t>シュッキンニッスウ</t>
    </rPh>
    <phoneticPr fontId="3"/>
  </si>
  <si>
    <t>出勤日数</t>
    <rPh sb="0" eb="2">
      <t>シュッキン</t>
    </rPh>
    <rPh sb="2" eb="4">
      <t>ニッスウ</t>
    </rPh>
    <phoneticPr fontId="3"/>
  </si>
  <si>
    <t>○</t>
  </si>
  <si>
    <t>令和７年度　非常勤講師勤務実施報告書</t>
    <rPh sb="0" eb="2">
      <t>レイワ</t>
    </rPh>
    <rPh sb="3" eb="5">
      <t>ネンド</t>
    </rPh>
    <rPh sb="6" eb="9">
      <t>ヒジョウキン</t>
    </rPh>
    <rPh sb="9" eb="11">
      <t>コウシ</t>
    </rPh>
    <rPh sb="11" eb="13">
      <t>キンム</t>
    </rPh>
    <rPh sb="13" eb="15">
      <t>ジッシ</t>
    </rPh>
    <rPh sb="15" eb="18">
      <t>ホウコクショ</t>
    </rPh>
    <phoneticPr fontId="3"/>
  </si>
  <si>
    <t>休日</t>
  </si>
  <si>
    <t>この様式は、校内で非常勤講師の勤務実績等の確認のために用いるものです。</t>
    <rPh sb="2" eb="4">
      <t>ヨウシキ</t>
    </rPh>
    <rPh sb="6" eb="8">
      <t>コウナイ</t>
    </rPh>
    <rPh sb="9" eb="14">
      <t>ヒジョウキンコウシ</t>
    </rPh>
    <rPh sb="15" eb="19">
      <t>キンムジッセキ</t>
    </rPh>
    <rPh sb="19" eb="20">
      <t>トウ</t>
    </rPh>
    <rPh sb="21" eb="23">
      <t>カクニン</t>
    </rPh>
    <rPh sb="27" eb="28">
      <t>モチ</t>
    </rPh>
    <phoneticPr fontId="3"/>
  </si>
  <si>
    <t>そのため、毎月の勤務実績報告の際に提出を要するものではありません。</t>
    <rPh sb="5" eb="7">
      <t>マイツキ</t>
    </rPh>
    <rPh sb="8" eb="14">
      <t>キンムジッセキホウコク</t>
    </rPh>
    <rPh sb="15" eb="16">
      <t>サイ</t>
    </rPh>
    <rPh sb="17" eb="19">
      <t>テイシュツ</t>
    </rPh>
    <rPh sb="20" eb="21">
      <t>ヨウ</t>
    </rPh>
    <phoneticPr fontId="3"/>
  </si>
  <si>
    <r>
      <t>勤務実績等の確認のための</t>
    </r>
    <r>
      <rPr>
        <sz val="12"/>
        <color rgb="FFFF0000"/>
        <rFont val="ＭＳ Ｐゴシック"/>
        <family val="3"/>
        <charset val="128"/>
      </rPr>
      <t>参考様式</t>
    </r>
    <r>
      <rPr>
        <sz val="12"/>
        <rFont val="ＭＳ Ｐゴシック"/>
        <family val="3"/>
        <charset val="128"/>
      </rPr>
      <t>ですので、必要の場合にご使用ください。</t>
    </r>
    <rPh sb="0" eb="4">
      <t>キンムジッセキ</t>
    </rPh>
    <rPh sb="4" eb="5">
      <t>トウ</t>
    </rPh>
    <rPh sb="6" eb="8">
      <t>カクニン</t>
    </rPh>
    <rPh sb="12" eb="16">
      <t>サンコウヨウシキ</t>
    </rPh>
    <rPh sb="21" eb="23">
      <t>ヒツヨウ</t>
    </rPh>
    <rPh sb="24" eb="26">
      <t>バアイ</t>
    </rPh>
    <rPh sb="28" eb="30">
      <t>シヨウ</t>
    </rPh>
    <phoneticPr fontId="3"/>
  </si>
  <si>
    <t>活用方法について、参考に以下のとおり示しますが、学校の実情等に合わせて適宜ご使用ください。</t>
    <rPh sb="0" eb="4">
      <t>カツヨウホウホウ</t>
    </rPh>
    <rPh sb="9" eb="11">
      <t>サンコウ</t>
    </rPh>
    <rPh sb="12" eb="14">
      <t>イカ</t>
    </rPh>
    <rPh sb="18" eb="19">
      <t>シメ</t>
    </rPh>
    <rPh sb="24" eb="26">
      <t>ガッコウ</t>
    </rPh>
    <rPh sb="27" eb="29">
      <t>ジツジョウ</t>
    </rPh>
    <rPh sb="29" eb="30">
      <t>トウ</t>
    </rPh>
    <rPh sb="31" eb="32">
      <t>ア</t>
    </rPh>
    <rPh sb="35" eb="37">
      <t>テキギ</t>
    </rPh>
    <rPh sb="38" eb="40">
      <t>シヨウ</t>
    </rPh>
    <phoneticPr fontId="3"/>
  </si>
  <si>
    <t>（１）様式の表上段に、非常勤講師の該当月の勤務予定時数が計画書より転記されるので、誤りが</t>
    <rPh sb="3" eb="5">
      <t>ヨウシキ</t>
    </rPh>
    <rPh sb="6" eb="7">
      <t>ヒョウ</t>
    </rPh>
    <rPh sb="7" eb="9">
      <t>ジョウダン</t>
    </rPh>
    <rPh sb="11" eb="16">
      <t>ヒジョウキンコウシ</t>
    </rPh>
    <rPh sb="17" eb="20">
      <t>ガイトウゲツ</t>
    </rPh>
    <rPh sb="21" eb="23">
      <t>キンム</t>
    </rPh>
    <rPh sb="23" eb="25">
      <t>ヨテイ</t>
    </rPh>
    <rPh sb="25" eb="27">
      <t>ジスウ</t>
    </rPh>
    <rPh sb="28" eb="31">
      <t>ケイカクショ</t>
    </rPh>
    <rPh sb="33" eb="35">
      <t>テンキ</t>
    </rPh>
    <rPh sb="41" eb="42">
      <t>アヤマ</t>
    </rPh>
    <phoneticPr fontId="3"/>
  </si>
  <si>
    <t>　ないか確認し、月初め等に講師本人へ配布する。</t>
    <rPh sb="4" eb="6">
      <t>カクニン</t>
    </rPh>
    <phoneticPr fontId="3"/>
  </si>
  <si>
    <t>　月の最終勤務日に、講師本人が記入した報告書を提出してもらい、実績の確認をする。</t>
    <rPh sb="19" eb="22">
      <t>ホウコクショ</t>
    </rPh>
    <phoneticPr fontId="3"/>
  </si>
  <si>
    <t>（２）（１）と同様に、先に該当月の勤務予定時数が正しく表示されているか確認し、出勤簿を整備している付近に置く。</t>
    <rPh sb="7" eb="9">
      <t>ドウヨウ</t>
    </rPh>
    <rPh sb="11" eb="12">
      <t>サキ</t>
    </rPh>
    <rPh sb="13" eb="16">
      <t>ガイトウツキ</t>
    </rPh>
    <rPh sb="17" eb="23">
      <t>キンムヨテイジスウ</t>
    </rPh>
    <rPh sb="24" eb="25">
      <t>タダ</t>
    </rPh>
    <rPh sb="27" eb="29">
      <t>ヒョウジ</t>
    </rPh>
    <rPh sb="35" eb="37">
      <t>カクニン</t>
    </rPh>
    <rPh sb="39" eb="42">
      <t>シュッキンボ</t>
    </rPh>
    <rPh sb="43" eb="45">
      <t>セイビ</t>
    </rPh>
    <rPh sb="49" eb="51">
      <t>フキン</t>
    </rPh>
    <rPh sb="52" eb="53">
      <t>オ</t>
    </rPh>
    <phoneticPr fontId="3"/>
  </si>
  <si>
    <t>　勤務終了後、毎回そこで講師本人が勤務時数を記入し、月の最終勤務日に提出してもらう。</t>
    <rPh sb="1" eb="3">
      <t>キンム</t>
    </rPh>
    <rPh sb="3" eb="6">
      <t>シュウリョウゴ</t>
    </rPh>
    <rPh sb="7" eb="9">
      <t>マイカイ</t>
    </rPh>
    <rPh sb="12" eb="16">
      <t>コウシホンニン</t>
    </rPh>
    <rPh sb="17" eb="21">
      <t>キンムジスウ</t>
    </rPh>
    <rPh sb="22" eb="24">
      <t>キニュウ</t>
    </rPh>
    <rPh sb="26" eb="27">
      <t>ツキ</t>
    </rPh>
    <rPh sb="28" eb="33">
      <t>サイシュウキンムビ</t>
    </rPh>
    <rPh sb="34" eb="36">
      <t>テイシュツ</t>
    </rPh>
    <phoneticPr fontId="3"/>
  </si>
  <si>
    <t>※上記について記載・押印後、月の勤務最終（出勤）日に、事務職員まで提出願います。（事務職員が不在の場合は教頭もしくは計画担当へ提出願います）</t>
    <rPh sb="1" eb="3">
      <t>ジョウキ</t>
    </rPh>
    <rPh sb="7" eb="9">
      <t>キサイ</t>
    </rPh>
    <rPh sb="10" eb="12">
      <t>オウイン</t>
    </rPh>
    <rPh sb="12" eb="13">
      <t>ゴ</t>
    </rPh>
    <rPh sb="14" eb="15">
      <t>ツキ</t>
    </rPh>
    <rPh sb="16" eb="18">
      <t>キンム</t>
    </rPh>
    <rPh sb="18" eb="20">
      <t>サイシュウ</t>
    </rPh>
    <rPh sb="21" eb="23">
      <t>シュッキン</t>
    </rPh>
    <rPh sb="24" eb="25">
      <t>ヒ</t>
    </rPh>
    <rPh sb="27" eb="29">
      <t>ジム</t>
    </rPh>
    <rPh sb="29" eb="31">
      <t>ショクイン</t>
    </rPh>
    <rPh sb="33" eb="35">
      <t>テイシュツ</t>
    </rPh>
    <rPh sb="35" eb="36">
      <t>ネガ</t>
    </rPh>
    <rPh sb="41" eb="43">
      <t>ジム</t>
    </rPh>
    <rPh sb="43" eb="45">
      <t>ショクイン</t>
    </rPh>
    <rPh sb="46" eb="48">
      <t>フザイ</t>
    </rPh>
    <rPh sb="49" eb="51">
      <t>バアイ</t>
    </rPh>
    <rPh sb="52" eb="54">
      <t>キョウトウ</t>
    </rPh>
    <rPh sb="58" eb="60">
      <t>ケイカク</t>
    </rPh>
    <rPh sb="60" eb="62">
      <t>タントウ</t>
    </rPh>
    <rPh sb="63" eb="65">
      <t>テイシュツ</t>
    </rPh>
    <rPh sb="65" eb="66">
      <t>ネガ</t>
    </rPh>
    <phoneticPr fontId="3"/>
  </si>
  <si>
    <t>※お手数ですが、勤務終了時にその都度実績を記入していただきますようお願いします。</t>
    <rPh sb="2" eb="4">
      <t>テスウ</t>
    </rPh>
    <rPh sb="8" eb="13">
      <t>キンムシュウリョウジ</t>
    </rPh>
    <rPh sb="16" eb="18">
      <t>ツド</t>
    </rPh>
    <rPh sb="18" eb="20">
      <t>ジッセキ</t>
    </rPh>
    <rPh sb="21" eb="23">
      <t>キニュウ</t>
    </rPh>
    <rPh sb="34" eb="35">
      <t>ネガ</t>
    </rPh>
    <phoneticPr fontId="3"/>
  </si>
  <si>
    <t>有給休暇等を取得し、１日出勤しなかった場合には，休暇の欄に「○」を記載願います。</t>
    <rPh sb="0" eb="4">
      <t>ユウキュウキュウカ</t>
    </rPh>
    <rPh sb="4" eb="5">
      <t>トウ</t>
    </rPh>
    <rPh sb="6" eb="8">
      <t>シュトク</t>
    </rPh>
    <rPh sb="11" eb="12">
      <t>ニチ</t>
    </rPh>
    <rPh sb="12" eb="14">
      <t>シュッキン</t>
    </rPh>
    <rPh sb="19" eb="21">
      <t>バアイ</t>
    </rPh>
    <rPh sb="24" eb="26">
      <t>キュウカ</t>
    </rPh>
    <rPh sb="27" eb="28">
      <t>ラン</t>
    </rPh>
    <rPh sb="33" eb="36">
      <t>キサイネガ</t>
    </rPh>
    <phoneticPr fontId="3"/>
  </si>
  <si>
    <t>非常勤講師（免許外解消）</t>
    <rPh sb="0" eb="3">
      <t>ヒジョウキン</t>
    </rPh>
    <rPh sb="3" eb="5">
      <t>コウシ</t>
    </rPh>
    <rPh sb="6" eb="9">
      <t>メンキョガイ</t>
    </rPh>
    <rPh sb="9" eb="11">
      <t>カイショウ</t>
    </rPh>
    <phoneticPr fontId="3"/>
  </si>
  <si>
    <t>非常勤講師（LD通級指導）</t>
    <phoneticPr fontId="3"/>
  </si>
  <si>
    <t>非常勤講師（体育実技代替）</t>
    <rPh sb="0" eb="3">
      <t>ヒジョウキン</t>
    </rPh>
    <rPh sb="3" eb="5">
      <t>コウシ</t>
    </rPh>
    <rPh sb="6" eb="8">
      <t>タイイク</t>
    </rPh>
    <rPh sb="8" eb="10">
      <t>ジツギ</t>
    </rPh>
    <rPh sb="10" eb="12">
      <t>ダイガ</t>
    </rPh>
    <phoneticPr fontId="3"/>
  </si>
  <si>
    <t>非常勤講師（その他（免許外対応））</t>
    <rPh sb="0" eb="3">
      <t>ヒジョウキン</t>
    </rPh>
    <rPh sb="3" eb="5">
      <t>コウシ</t>
    </rPh>
    <rPh sb="8" eb="9">
      <t>ホカ</t>
    </rPh>
    <rPh sb="10" eb="13">
      <t>メンキョガイ</t>
    </rPh>
    <rPh sb="13" eb="15">
      <t>タイオウ</t>
    </rPh>
    <phoneticPr fontId="3"/>
  </si>
  <si>
    <t>非常勤講師（教科担任制（英語））</t>
    <rPh sb="0" eb="3">
      <t>ヒジョウキン</t>
    </rPh>
    <rPh sb="3" eb="5">
      <t>コウシ</t>
    </rPh>
    <rPh sb="6" eb="8">
      <t>キョウカ</t>
    </rPh>
    <rPh sb="8" eb="10">
      <t>タンニン</t>
    </rPh>
    <rPh sb="10" eb="11">
      <t>セイ</t>
    </rPh>
    <rPh sb="12" eb="14">
      <t>エイゴ</t>
    </rPh>
    <phoneticPr fontId="3"/>
  </si>
  <si>
    <t>非常勤講師（小学校専科）</t>
    <rPh sb="6" eb="9">
      <t>ショウガッコウ</t>
    </rPh>
    <rPh sb="9" eb="11">
      <t>センカ</t>
    </rPh>
    <phoneticPr fontId="3"/>
  </si>
  <si>
    <t>スクールカウンセラー</t>
    <phoneticPr fontId="3"/>
  </si>
  <si>
    <t>有給休暇等を取得し、１日出勤しなかった場合には、休暇の欄に「○」を記載願います。</t>
    <rPh sb="0" eb="4">
      <t>ユウキュウキュウカ</t>
    </rPh>
    <rPh sb="4" eb="5">
      <t>トウ</t>
    </rPh>
    <rPh sb="6" eb="8">
      <t>シュトク</t>
    </rPh>
    <rPh sb="11" eb="12">
      <t>ニチ</t>
    </rPh>
    <rPh sb="12" eb="14">
      <t>シュッキン</t>
    </rPh>
    <rPh sb="19" eb="21">
      <t>バアイ</t>
    </rPh>
    <rPh sb="24" eb="26">
      <t>キュウカ</t>
    </rPh>
    <rPh sb="27" eb="28">
      <t>ラン</t>
    </rPh>
    <rPh sb="33" eb="36">
      <t>キサイネガ</t>
    </rPh>
    <phoneticPr fontId="3"/>
  </si>
  <si>
    <t>スクールカウンセラー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</si>
</sst>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月&quot;"/>
    <numFmt numFmtId="177" formatCode="&quot;平成&quot;General&quot;年度&quot;"/>
    <numFmt numFmtId="178" formatCode="General&quot;年度&quot;"/>
    <numFmt numFmtId="179" formatCode="0&quot;月&quot;&quot;分&quot;"/>
    <numFmt numFmtId="180" formatCode="[$-411]ggge&quot;年&quot;m&quot;月&quot;d&quot;日&quot;;@"/>
  </numFmts>
  <fonts count="3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font>
    <font>
      <sz val="16"/>
      <color theme="1"/>
      <name val="ＭＳ Ｐゴシック"/>
      <family val="3"/>
      <charset val="128"/>
    </font>
    <font>
      <b/>
      <sz val="14"/>
      <color theme="1"/>
      <name val="ＭＳ Ｐゴシック"/>
      <family val="3"/>
      <charset val="128"/>
    </font>
    <font>
      <b/>
      <sz val="11"/>
      <color theme="1"/>
      <name val="ＭＳ Ｐゴシック"/>
      <family val="3"/>
      <charset val="128"/>
    </font>
    <font>
      <b/>
      <sz val="9"/>
      <color indexed="81"/>
      <name val="ＭＳ Ｐゴシック"/>
      <family val="3"/>
      <charset val="128"/>
    </font>
    <font>
      <b/>
      <sz val="10"/>
      <color theme="1"/>
      <name val="ＭＳ Ｐゴシック"/>
      <family val="3"/>
      <charset val="128"/>
    </font>
    <font>
      <sz val="12"/>
      <color theme="1"/>
      <name val="ＭＳ Ｐゴシック"/>
      <family val="3"/>
      <charset val="128"/>
    </font>
    <font>
      <sz val="12"/>
      <name val="ＭＳ Ｐゴシック"/>
      <family val="3"/>
      <charset val="128"/>
    </font>
    <font>
      <b/>
      <sz val="11"/>
      <color indexed="81"/>
      <name val="MS P ゴシック"/>
      <family val="3"/>
      <charset val="128"/>
    </font>
    <font>
      <b/>
      <sz val="9"/>
      <color indexed="81"/>
      <name val="MS P ゴシック"/>
      <family val="3"/>
      <charset val="128"/>
    </font>
    <font>
      <b/>
      <u/>
      <sz val="14"/>
      <color theme="1"/>
      <name val="ＭＳ Ｐゴシック"/>
      <family val="3"/>
      <charset val="128"/>
    </font>
    <font>
      <sz val="9"/>
      <color rgb="FFFF0000"/>
      <name val="ＭＳ Ｐゴシック"/>
      <family val="3"/>
      <charset val="128"/>
    </font>
    <font>
      <sz val="16"/>
      <name val="BIZ UDゴシック"/>
      <family val="3"/>
      <charset val="128"/>
    </font>
    <font>
      <sz val="11"/>
      <name val="BIZ UDゴシック"/>
      <family val="3"/>
      <charset val="128"/>
    </font>
    <font>
      <sz val="14"/>
      <name val="BIZ UDゴシック"/>
      <family val="3"/>
      <charset val="128"/>
    </font>
    <font>
      <sz val="12"/>
      <name val="BIZ UDゴシック"/>
      <family val="3"/>
      <charset val="128"/>
    </font>
    <font>
      <b/>
      <sz val="14"/>
      <name val="BIZ UDゴシック"/>
      <family val="3"/>
      <charset val="128"/>
    </font>
    <font>
      <sz val="10"/>
      <name val="BIZ UDゴシック"/>
      <family val="3"/>
      <charset val="128"/>
    </font>
    <font>
      <sz val="9"/>
      <name val="BIZ UDゴシック"/>
      <family val="3"/>
      <charset val="128"/>
    </font>
    <font>
      <b/>
      <sz val="12"/>
      <name val="BIZ UDゴシック"/>
      <family val="3"/>
      <charset val="128"/>
    </font>
    <font>
      <sz val="11"/>
      <color indexed="9"/>
      <name val="BIZ UDゴシック"/>
      <family val="3"/>
      <charset val="128"/>
    </font>
    <font>
      <b/>
      <sz val="18"/>
      <name val="BIZ UDゴシック"/>
      <family val="3"/>
      <charset val="128"/>
    </font>
    <font>
      <sz val="18"/>
      <name val="BIZ UDゴシック"/>
      <family val="3"/>
      <charset val="128"/>
    </font>
    <font>
      <sz val="14"/>
      <color indexed="81"/>
      <name val="MS P ゴシック"/>
      <family val="3"/>
      <charset val="128"/>
    </font>
    <font>
      <sz val="14"/>
      <color indexed="81"/>
      <name val="ＭＳ Ｐゴシック"/>
      <family val="3"/>
      <charset val="128"/>
    </font>
    <font>
      <sz val="12"/>
      <name val="ＭＳ ゴシック"/>
      <family val="3"/>
      <charset val="128"/>
    </font>
    <font>
      <sz val="10"/>
      <color theme="1"/>
      <name val="ＭＳ Ｐゴシック"/>
      <family val="3"/>
      <charset val="128"/>
    </font>
    <font>
      <sz val="12"/>
      <color rgb="FFFF0000"/>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rgb="FFFFFF99"/>
        <bgColor indexed="64"/>
      </patternFill>
    </fill>
    <fill>
      <patternFill patternType="solid">
        <fgColor theme="7" tint="0.79998168889431442"/>
        <bgColor indexed="64"/>
      </patternFill>
    </fill>
    <fill>
      <patternFill patternType="solid">
        <fgColor theme="5" tint="0.79998168889431442"/>
        <bgColor indexed="64"/>
      </patternFill>
    </fill>
  </fills>
  <borders count="6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thin">
        <color indexed="64"/>
      </bottom>
      <diagonal/>
    </border>
    <border>
      <left/>
      <right/>
      <top/>
      <bottom style="hair">
        <color indexed="64"/>
      </bottom>
      <diagonal/>
    </border>
    <border>
      <left style="thin">
        <color indexed="64"/>
      </left>
      <right style="medium">
        <color indexed="64"/>
      </right>
      <top style="medium">
        <color indexed="64"/>
      </top>
      <bottom style="thin">
        <color indexed="64"/>
      </bottom>
      <diagonal/>
    </border>
    <border>
      <left/>
      <right/>
      <top style="hair">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
    <xf numFmtId="0" fontId="0" fillId="0" borderId="0"/>
    <xf numFmtId="0" fontId="2" fillId="0" borderId="0">
      <alignment vertical="center"/>
    </xf>
    <xf numFmtId="0" fontId="1" fillId="0" borderId="0">
      <alignment vertical="center"/>
    </xf>
    <xf numFmtId="0" fontId="1" fillId="0" borderId="0">
      <alignment vertical="center"/>
    </xf>
  </cellStyleXfs>
  <cellXfs count="228">
    <xf numFmtId="0" fontId="0" fillId="0" borderId="0" xfId="0"/>
    <xf numFmtId="177" fontId="4" fillId="0" borderId="7" xfId="0" applyNumberFormat="1" applyFont="1" applyBorder="1" applyAlignment="1" applyProtection="1">
      <alignment horizontal="center" vertical="center" shrinkToFit="1"/>
    </xf>
    <xf numFmtId="0" fontId="4" fillId="0" borderId="7" xfId="0" applyFont="1" applyBorder="1" applyAlignment="1" applyProtection="1">
      <alignment horizontal="center" vertical="center" shrinkToFit="1"/>
    </xf>
    <xf numFmtId="0" fontId="7" fillId="2" borderId="1" xfId="0" applyFont="1" applyFill="1" applyBorder="1" applyAlignment="1" applyProtection="1">
      <alignment horizontal="right" vertical="center" shrinkToFit="1"/>
      <protection locked="0"/>
    </xf>
    <xf numFmtId="0" fontId="7" fillId="2" borderId="21" xfId="0" applyFont="1" applyFill="1" applyBorder="1" applyAlignment="1" applyProtection="1">
      <alignment horizontal="right" vertical="center" shrinkToFit="1"/>
      <protection locked="0"/>
    </xf>
    <xf numFmtId="0" fontId="7" fillId="0" borderId="23" xfId="0" applyFont="1" applyFill="1" applyBorder="1" applyAlignment="1" applyProtection="1">
      <alignment vertical="center" shrinkToFit="1"/>
    </xf>
    <xf numFmtId="0" fontId="7" fillId="0" borderId="16" xfId="0" applyFont="1" applyBorder="1" applyAlignment="1" applyProtection="1">
      <alignment horizontal="center" vertical="center" shrinkToFit="1"/>
    </xf>
    <xf numFmtId="0" fontId="7" fillId="0" borderId="19" xfId="0" applyFont="1" applyBorder="1" applyAlignment="1" applyProtection="1">
      <alignment horizontal="center"/>
    </xf>
    <xf numFmtId="0" fontId="7" fillId="0" borderId="29" xfId="0" applyFont="1" applyBorder="1" applyAlignment="1" applyProtection="1">
      <alignment horizontal="right" vertical="center" shrinkToFit="1"/>
    </xf>
    <xf numFmtId="0" fontId="7" fillId="0" borderId="30" xfId="0" applyFont="1" applyFill="1" applyBorder="1" applyAlignment="1" applyProtection="1">
      <alignment vertical="center" shrinkToFit="1"/>
    </xf>
    <xf numFmtId="0" fontId="7" fillId="0" borderId="29" xfId="0" applyFont="1" applyBorder="1" applyAlignment="1" applyProtection="1">
      <alignment horizontal="center" vertical="center" shrinkToFit="1"/>
    </xf>
    <xf numFmtId="0" fontId="7" fillId="0" borderId="31" xfId="0" applyFont="1" applyBorder="1" applyAlignment="1" applyProtection="1">
      <alignment horizontal="right" vertical="center" shrinkToFit="1"/>
    </xf>
    <xf numFmtId="0" fontId="7" fillId="0" borderId="31" xfId="0" applyFont="1" applyFill="1" applyBorder="1" applyAlignment="1" applyProtection="1">
      <alignment vertical="center" shrinkToFit="1"/>
    </xf>
    <xf numFmtId="0" fontId="7" fillId="0" borderId="32" xfId="0" applyFont="1" applyBorder="1" applyAlignment="1" applyProtection="1">
      <alignment horizontal="center"/>
    </xf>
    <xf numFmtId="0" fontId="0" fillId="0" borderId="13" xfId="0" applyBorder="1"/>
    <xf numFmtId="14" fontId="0" fillId="0" borderId="13" xfId="0" applyNumberFormat="1" applyBorder="1"/>
    <xf numFmtId="0" fontId="4" fillId="0" borderId="0" xfId="0" applyFont="1" applyAlignment="1" applyProtection="1">
      <alignment horizontal="center" vertical="center" shrinkToFit="1"/>
    </xf>
    <xf numFmtId="0" fontId="4" fillId="0" borderId="0" xfId="0" applyFont="1" applyProtection="1"/>
    <xf numFmtId="0" fontId="5" fillId="0" borderId="0" xfId="0" applyFont="1" applyProtection="1"/>
    <xf numFmtId="0" fontId="4" fillId="0" borderId="6" xfId="0" applyFont="1" applyBorder="1" applyAlignment="1" applyProtection="1">
      <alignment horizontal="center" vertical="center" shrinkToFit="1"/>
    </xf>
    <xf numFmtId="0" fontId="4" fillId="0" borderId="8" xfId="0" applyFont="1" applyBorder="1" applyAlignment="1" applyProtection="1">
      <alignment horizontal="center" vertical="center" shrinkToFit="1"/>
    </xf>
    <xf numFmtId="0" fontId="4" fillId="0" borderId="9" xfId="0" applyFont="1" applyBorder="1" applyAlignment="1" applyProtection="1">
      <alignment horizontal="center" vertical="center" shrinkToFit="1"/>
    </xf>
    <xf numFmtId="0" fontId="4" fillId="0" borderId="10" xfId="0" applyFont="1" applyBorder="1" applyAlignment="1" applyProtection="1">
      <alignment horizontal="center" vertical="center" shrinkToFit="1"/>
    </xf>
    <xf numFmtId="0" fontId="4" fillId="0" borderId="20" xfId="0" applyFont="1" applyBorder="1" applyAlignment="1" applyProtection="1">
      <alignment horizontal="center" vertical="center" shrinkToFit="1"/>
    </xf>
    <xf numFmtId="0" fontId="4" fillId="0" borderId="22" xfId="0" applyFont="1" applyBorder="1" applyAlignment="1" applyProtection="1">
      <alignment horizontal="center" vertical="center" shrinkToFit="1"/>
    </xf>
    <xf numFmtId="0" fontId="7" fillId="0" borderId="19" xfId="0" applyFont="1" applyBorder="1" applyAlignment="1" applyProtection="1">
      <alignment vertical="center" shrinkToFit="1"/>
    </xf>
    <xf numFmtId="0" fontId="7" fillId="0" borderId="12" xfId="0" applyFont="1" applyBorder="1" applyAlignment="1" applyProtection="1">
      <alignment horizontal="center" shrinkToFit="1"/>
    </xf>
    <xf numFmtId="0" fontId="7" fillId="0" borderId="0" xfId="0" applyFont="1" applyProtection="1"/>
    <xf numFmtId="0" fontId="4" fillId="3" borderId="0" xfId="0" applyFont="1" applyFill="1" applyAlignment="1" applyProtection="1">
      <alignment horizontal="center" vertical="center" shrinkToFit="1"/>
    </xf>
    <xf numFmtId="0" fontId="4" fillId="3" borderId="0" xfId="0" applyFont="1" applyFill="1" applyProtection="1"/>
    <xf numFmtId="0" fontId="7" fillId="0" borderId="0" xfId="0" applyFont="1" applyAlignment="1" applyProtection="1">
      <alignment horizontal="center" vertical="center" shrinkToFit="1"/>
    </xf>
    <xf numFmtId="0" fontId="4" fillId="2" borderId="0" xfId="0" applyFont="1" applyFill="1" applyAlignment="1" applyProtection="1">
      <alignment horizontal="center" vertical="center" shrinkToFit="1"/>
    </xf>
    <xf numFmtId="0" fontId="4" fillId="2" borderId="0" xfId="0" applyFont="1" applyFill="1" applyProtection="1"/>
    <xf numFmtId="14" fontId="0" fillId="0" borderId="13" xfId="0" applyNumberFormat="1" applyFill="1" applyBorder="1"/>
    <xf numFmtId="0" fontId="7" fillId="2" borderId="18" xfId="0" applyFont="1" applyFill="1" applyBorder="1" applyAlignment="1" applyProtection="1">
      <alignment vertical="center" shrinkToFit="1"/>
      <protection locked="0"/>
    </xf>
    <xf numFmtId="0" fontId="7" fillId="2" borderId="55" xfId="0" applyFont="1" applyFill="1" applyBorder="1" applyAlignment="1" applyProtection="1">
      <alignment horizontal="right" vertical="center" shrinkToFit="1"/>
      <protection locked="0"/>
    </xf>
    <xf numFmtId="0" fontId="7" fillId="2" borderId="54" xfId="0" applyFont="1" applyFill="1" applyBorder="1" applyAlignment="1" applyProtection="1">
      <alignment horizontal="right" vertical="center" shrinkToFit="1"/>
      <protection locked="0"/>
    </xf>
    <xf numFmtId="0" fontId="7" fillId="2" borderId="56" xfId="0" applyFont="1" applyFill="1" applyBorder="1" applyAlignment="1" applyProtection="1">
      <alignment horizontal="right" vertical="center" shrinkToFit="1"/>
      <protection locked="0"/>
    </xf>
    <xf numFmtId="176" fontId="4" fillId="0" borderId="18" xfId="0" applyNumberFormat="1" applyFont="1" applyBorder="1" applyAlignment="1" applyProtection="1">
      <alignment horizontal="center" vertical="center" shrinkToFit="1"/>
    </xf>
    <xf numFmtId="176" fontId="4" fillId="0" borderId="56" xfId="0" applyNumberFormat="1" applyFont="1" applyBorder="1" applyAlignment="1" applyProtection="1">
      <alignment horizontal="center" vertical="center" shrinkToFit="1"/>
    </xf>
    <xf numFmtId="176" fontId="4" fillId="0" borderId="55" xfId="0" applyNumberFormat="1" applyFont="1" applyBorder="1" applyAlignment="1" applyProtection="1">
      <alignment horizontal="center" vertical="center" shrinkToFit="1"/>
    </xf>
    <xf numFmtId="0" fontId="7" fillId="0" borderId="5" xfId="0" applyFont="1" applyBorder="1" applyAlignment="1" applyProtection="1">
      <alignment shrinkToFit="1"/>
    </xf>
    <xf numFmtId="0" fontId="7" fillId="0" borderId="16" xfId="0" applyFont="1" applyBorder="1" applyAlignment="1" applyProtection="1">
      <alignment horizontal="right" vertical="center" shrinkToFit="1"/>
    </xf>
    <xf numFmtId="0" fontId="7" fillId="0" borderId="24" xfId="0" applyFont="1" applyBorder="1" applyAlignment="1" applyProtection="1">
      <alignment horizontal="right" vertical="center" shrinkToFit="1"/>
    </xf>
    <xf numFmtId="0" fontId="23" fillId="2" borderId="0" xfId="0" applyFont="1" applyFill="1" applyBorder="1" applyAlignment="1" applyProtection="1">
      <alignment vertical="center" shrinkToFit="1"/>
      <protection locked="0"/>
    </xf>
    <xf numFmtId="0" fontId="19" fillId="0" borderId="0" xfId="0" applyFont="1" applyBorder="1" applyAlignment="1" applyProtection="1">
      <alignment horizontal="center" vertical="center" shrinkToFit="1"/>
      <protection locked="0"/>
    </xf>
    <xf numFmtId="0" fontId="18" fillId="0" borderId="39" xfId="0" applyFont="1" applyBorder="1" applyAlignment="1" applyProtection="1">
      <alignment horizontal="distributed" vertical="center"/>
    </xf>
    <xf numFmtId="0" fontId="18" fillId="0" borderId="64" xfId="0" applyFont="1" applyBorder="1" applyAlignment="1" applyProtection="1">
      <alignment horizontal="distributed" vertical="center"/>
    </xf>
    <xf numFmtId="0" fontId="22" fillId="0" borderId="43" xfId="0" applyNumberFormat="1" applyFont="1" applyBorder="1" applyAlignment="1" applyProtection="1">
      <alignment horizontal="center" vertical="center" wrapText="1"/>
    </xf>
    <xf numFmtId="0" fontId="25" fillId="0" borderId="34" xfId="0" applyFont="1" applyFill="1" applyBorder="1" applyAlignment="1" applyProtection="1">
      <alignment horizontal="center" vertical="center"/>
      <protection locked="0"/>
    </xf>
    <xf numFmtId="0" fontId="25" fillId="0" borderId="47" xfId="0" applyFont="1" applyFill="1" applyBorder="1" applyAlignment="1" applyProtection="1">
      <alignment horizontal="center" vertical="center"/>
      <protection locked="0"/>
    </xf>
    <xf numFmtId="0" fontId="4" fillId="0" borderId="0" xfId="0" applyFont="1" applyAlignment="1" applyProtection="1">
      <alignment horizontal="center"/>
      <protection locked="0"/>
    </xf>
    <xf numFmtId="0" fontId="4" fillId="0" borderId="0" xfId="0" applyFont="1" applyAlignment="1" applyProtection="1">
      <alignment horizontal="center" vertical="center" shrinkToFit="1"/>
      <protection locked="0"/>
    </xf>
    <xf numFmtId="0" fontId="4" fillId="0" borderId="0" xfId="0" applyFont="1" applyProtection="1">
      <protection locked="0"/>
    </xf>
    <xf numFmtId="0" fontId="5" fillId="0" borderId="0" xfId="0" applyFont="1" applyProtection="1">
      <protection locked="0"/>
    </xf>
    <xf numFmtId="0" fontId="4" fillId="0" borderId="8" xfId="0"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0" fontId="4" fillId="0" borderId="22" xfId="0" applyFont="1" applyBorder="1" applyAlignment="1" applyProtection="1">
      <alignment horizontal="center" vertical="center" shrinkToFit="1"/>
      <protection locked="0"/>
    </xf>
    <xf numFmtId="0" fontId="7" fillId="0" borderId="19" xfId="0" applyFont="1" applyBorder="1" applyAlignment="1" applyProtection="1">
      <alignment vertical="center" shrinkToFit="1"/>
      <protection locked="0"/>
    </xf>
    <xf numFmtId="0" fontId="7" fillId="0" borderId="12" xfId="0" applyFont="1" applyBorder="1" applyAlignment="1" applyProtection="1">
      <alignment horizontal="center" shrinkToFit="1"/>
      <protection locked="0"/>
    </xf>
    <xf numFmtId="0" fontId="4" fillId="2" borderId="0" xfId="0" applyFont="1" applyFill="1" applyAlignment="1" applyProtection="1">
      <alignment horizontal="center" vertical="center" shrinkToFit="1"/>
      <protection locked="0"/>
    </xf>
    <xf numFmtId="0" fontId="4" fillId="2" borderId="0" xfId="0" applyFont="1" applyFill="1" applyProtection="1">
      <protection locked="0"/>
    </xf>
    <xf numFmtId="0" fontId="7" fillId="0" borderId="0" xfId="0" applyFont="1" applyProtection="1">
      <protection locked="0"/>
    </xf>
    <xf numFmtId="0" fontId="4" fillId="3" borderId="0" xfId="0" applyFont="1" applyFill="1" applyAlignment="1" applyProtection="1">
      <alignment horizontal="center" vertical="center" shrinkToFit="1"/>
      <protection locked="0"/>
    </xf>
    <xf numFmtId="0" fontId="4" fillId="3" borderId="0" xfId="0" applyFont="1" applyFill="1" applyProtection="1">
      <protection locked="0"/>
    </xf>
    <xf numFmtId="0" fontId="7" fillId="0" borderId="0" xfId="0" applyFont="1" applyAlignment="1" applyProtection="1">
      <alignment horizontal="center" vertical="center" shrinkToFit="1"/>
      <protection locked="0"/>
    </xf>
    <xf numFmtId="0" fontId="25" fillId="4" borderId="34" xfId="0" applyFont="1" applyFill="1" applyBorder="1" applyAlignment="1" applyProtection="1">
      <alignment horizontal="center" vertical="center"/>
    </xf>
    <xf numFmtId="0" fontId="25" fillId="4" borderId="15" xfId="0" applyFont="1" applyFill="1" applyBorder="1" applyAlignment="1" applyProtection="1">
      <alignment horizontal="center" vertical="center"/>
    </xf>
    <xf numFmtId="0" fontId="16" fillId="0" borderId="0" xfId="0" applyFont="1" applyAlignment="1" applyProtection="1">
      <alignment vertical="center"/>
      <protection locked="0"/>
    </xf>
    <xf numFmtId="0" fontId="17" fillId="0" borderId="0" xfId="0" applyFont="1" applyAlignment="1" applyProtection="1">
      <alignment vertical="center"/>
      <protection locked="0"/>
    </xf>
    <xf numFmtId="0" fontId="17" fillId="0" borderId="0" xfId="0" applyFont="1" applyBorder="1" applyAlignment="1" applyProtection="1">
      <alignment vertical="center"/>
      <protection locked="0"/>
    </xf>
    <xf numFmtId="0" fontId="18" fillId="0" borderId="0" xfId="0" applyFont="1" applyAlignment="1" applyProtection="1">
      <alignment vertical="center"/>
      <protection locked="0"/>
    </xf>
    <xf numFmtId="0" fontId="19" fillId="0" borderId="0" xfId="0" applyFont="1" applyAlignment="1" applyProtection="1">
      <alignment horizontal="right" vertical="center"/>
      <protection locked="0"/>
    </xf>
    <xf numFmtId="0" fontId="19" fillId="0" borderId="0" xfId="0" applyFont="1" applyAlignment="1" applyProtection="1">
      <alignment vertical="center"/>
      <protection locked="0"/>
    </xf>
    <xf numFmtId="0" fontId="22" fillId="0" borderId="0" xfId="0" applyFont="1" applyAlignment="1" applyProtection="1">
      <alignment horizontal="center" vertical="center"/>
      <protection locked="0"/>
    </xf>
    <xf numFmtId="0" fontId="21" fillId="0" borderId="0" xfId="0" applyFont="1" applyAlignment="1" applyProtection="1">
      <alignment vertical="center" shrinkToFit="1"/>
      <protection locked="0"/>
    </xf>
    <xf numFmtId="0" fontId="21" fillId="0" borderId="0" xfId="0" applyFont="1" applyBorder="1" applyAlignment="1" applyProtection="1">
      <alignment vertical="center" shrinkToFit="1"/>
      <protection locked="0"/>
    </xf>
    <xf numFmtId="0" fontId="21" fillId="0" borderId="0" xfId="0" applyFont="1" applyBorder="1" applyAlignment="1" applyProtection="1">
      <alignment vertical="center"/>
      <protection locked="0"/>
    </xf>
    <xf numFmtId="0" fontId="18" fillId="0" borderId="57" xfId="0" applyNumberFormat="1" applyFont="1" applyBorder="1" applyAlignment="1" applyProtection="1">
      <alignment vertical="center"/>
      <protection locked="0"/>
    </xf>
    <xf numFmtId="0" fontId="19" fillId="0" borderId="57" xfId="0" applyFont="1" applyBorder="1" applyAlignment="1" applyProtection="1">
      <alignment vertical="center"/>
      <protection locked="0"/>
    </xf>
    <xf numFmtId="0" fontId="17" fillId="0" borderId="0" xfId="0" applyFont="1" applyBorder="1" applyAlignment="1" applyProtection="1">
      <alignment vertical="center" textRotation="255" shrinkToFit="1"/>
      <protection locked="0"/>
    </xf>
    <xf numFmtId="0" fontId="17" fillId="0" borderId="0" xfId="0" applyFont="1" applyBorder="1" applyAlignment="1" applyProtection="1">
      <alignment vertical="center" shrinkToFit="1"/>
      <protection locked="0"/>
    </xf>
    <xf numFmtId="0" fontId="17" fillId="0" borderId="0" xfId="0" applyFont="1" applyBorder="1" applyAlignment="1" applyProtection="1">
      <alignment horizontal="center" vertical="center"/>
      <protection locked="0"/>
    </xf>
    <xf numFmtId="0" fontId="19" fillId="0" borderId="0" xfId="0" applyFont="1" applyBorder="1" applyAlignment="1" applyProtection="1">
      <alignment vertical="center" shrinkToFit="1"/>
      <protection locked="0"/>
    </xf>
    <xf numFmtId="0" fontId="24" fillId="0" borderId="31" xfId="0" applyFont="1" applyBorder="1" applyAlignment="1" applyProtection="1">
      <alignment vertical="center"/>
      <protection locked="0"/>
    </xf>
    <xf numFmtId="0" fontId="17" fillId="0" borderId="31" xfId="0" applyFont="1" applyBorder="1" applyAlignment="1" applyProtection="1">
      <alignment vertical="center"/>
      <protection locked="0"/>
    </xf>
    <xf numFmtId="0" fontId="17" fillId="0" borderId="28" xfId="0" applyFont="1" applyBorder="1" applyAlignment="1" applyProtection="1">
      <alignment horizontal="center" vertical="top" textRotation="255" indent="1"/>
      <protection locked="0"/>
    </xf>
    <xf numFmtId="0" fontId="17" fillId="0" borderId="66" xfId="0" applyFont="1" applyBorder="1" applyAlignment="1" applyProtection="1">
      <alignment horizontal="center" vertical="top" textRotation="255" indent="1"/>
      <protection locked="0"/>
    </xf>
    <xf numFmtId="0" fontId="18" fillId="0" borderId="0" xfId="0" applyFont="1" applyAlignment="1" applyProtection="1">
      <alignment vertical="center" shrinkToFit="1"/>
      <protection locked="0"/>
    </xf>
    <xf numFmtId="0" fontId="18" fillId="0" borderId="0" xfId="0" applyFont="1" applyAlignment="1" applyProtection="1">
      <alignment horizontal="right" vertical="center" indent="1"/>
      <protection locked="0"/>
    </xf>
    <xf numFmtId="0" fontId="17" fillId="0" borderId="42" xfId="0" applyFont="1" applyBorder="1" applyAlignment="1" applyProtection="1">
      <alignment vertical="center"/>
      <protection locked="0"/>
    </xf>
    <xf numFmtId="0" fontId="25" fillId="4" borderId="67" xfId="0" applyFont="1" applyFill="1" applyBorder="1" applyAlignment="1" applyProtection="1">
      <alignment horizontal="center" vertical="center"/>
    </xf>
    <xf numFmtId="0" fontId="11" fillId="0" borderId="0" xfId="0" applyFont="1" applyAlignment="1">
      <alignment vertical="center"/>
    </xf>
    <xf numFmtId="0" fontId="29" fillId="0" borderId="0" xfId="0" applyFont="1" applyAlignment="1" applyProtection="1">
      <alignment vertical="center"/>
    </xf>
    <xf numFmtId="0" fontId="11" fillId="0" borderId="0" xfId="0" applyFont="1" applyAlignment="1">
      <alignment horizontal="right" vertical="center"/>
    </xf>
    <xf numFmtId="0" fontId="7" fillId="0" borderId="16" xfId="0" applyFont="1" applyBorder="1" applyAlignment="1" applyProtection="1">
      <alignment horizontal="right" vertical="center" shrinkToFit="1"/>
    </xf>
    <xf numFmtId="0" fontId="7" fillId="0" borderId="24" xfId="0" applyFont="1" applyBorder="1" applyAlignment="1" applyProtection="1">
      <alignment horizontal="right" vertical="center" shrinkToFit="1"/>
    </xf>
    <xf numFmtId="0" fontId="4" fillId="0" borderId="0" xfId="0" applyFont="1" applyAlignment="1" applyProtection="1">
      <alignment horizontal="center"/>
    </xf>
    <xf numFmtId="0" fontId="7" fillId="2" borderId="18" xfId="0" applyFont="1" applyFill="1" applyBorder="1" applyAlignment="1" applyProtection="1">
      <alignment vertical="center" shrinkToFit="1"/>
    </xf>
    <xf numFmtId="0" fontId="7" fillId="2" borderId="55" xfId="0" applyFont="1" applyFill="1" applyBorder="1" applyAlignment="1" applyProtection="1">
      <alignment horizontal="right" vertical="center" shrinkToFit="1"/>
    </xf>
    <xf numFmtId="0" fontId="7" fillId="2" borderId="56" xfId="0" applyFont="1" applyFill="1" applyBorder="1" applyAlignment="1" applyProtection="1">
      <alignment horizontal="right" vertical="center" shrinkToFit="1"/>
    </xf>
    <xf numFmtId="0" fontId="7" fillId="2" borderId="1" xfId="0" applyFont="1" applyFill="1" applyBorder="1" applyAlignment="1" applyProtection="1">
      <alignment horizontal="right" vertical="center" shrinkToFit="1"/>
    </xf>
    <xf numFmtId="0" fontId="7" fillId="2" borderId="21" xfId="0" applyFont="1" applyFill="1" applyBorder="1" applyAlignment="1" applyProtection="1">
      <alignment horizontal="right" vertical="center" shrinkToFit="1"/>
    </xf>
    <xf numFmtId="0" fontId="7" fillId="2" borderId="54" xfId="0" applyFont="1" applyFill="1" applyBorder="1" applyAlignment="1" applyProtection="1">
      <alignment horizontal="right" vertical="center" shrinkToFit="1"/>
    </xf>
    <xf numFmtId="0" fontId="4" fillId="0" borderId="0" xfId="0" applyFont="1" applyBorder="1" applyAlignment="1" applyProtection="1">
      <alignment horizontal="center" shrinkToFit="1"/>
    </xf>
    <xf numFmtId="0" fontId="7" fillId="0" borderId="0" xfId="0" applyFont="1" applyBorder="1" applyAlignment="1" applyProtection="1">
      <alignment horizontal="right" vertical="center" shrinkToFit="1"/>
    </xf>
    <xf numFmtId="0" fontId="7" fillId="0" borderId="0" xfId="0" applyFont="1" applyFill="1" applyBorder="1" applyAlignment="1" applyProtection="1">
      <alignment vertical="center" shrinkToFit="1"/>
    </xf>
    <xf numFmtId="0" fontId="7" fillId="0" borderId="0" xfId="0" applyFont="1" applyBorder="1" applyAlignment="1" applyProtection="1">
      <alignment horizontal="center" vertical="center" shrinkToFit="1"/>
    </xf>
    <xf numFmtId="0" fontId="7" fillId="0" borderId="0" xfId="0" applyFont="1" applyBorder="1" applyAlignment="1" applyProtection="1">
      <alignment horizontal="center"/>
    </xf>
    <xf numFmtId="0" fontId="30" fillId="0" borderId="0" xfId="0" applyFont="1" applyAlignment="1" applyProtection="1">
      <alignment horizontal="center" vertical="center" shrinkToFit="1"/>
    </xf>
    <xf numFmtId="0" fontId="30" fillId="0" borderId="0" xfId="0" applyFont="1" applyAlignment="1" applyProtection="1">
      <alignment vertical="center" shrinkToFit="1"/>
    </xf>
    <xf numFmtId="0" fontId="32" fillId="0" borderId="0" xfId="0" applyFont="1" applyProtection="1"/>
    <xf numFmtId="0" fontId="7" fillId="2" borderId="1" xfId="0" applyFont="1" applyFill="1" applyBorder="1" applyAlignment="1" applyProtection="1">
      <alignment horizontal="center" shrinkToFit="1"/>
    </xf>
    <xf numFmtId="0" fontId="7" fillId="2" borderId="2" xfId="0" applyFont="1" applyFill="1" applyBorder="1" applyAlignment="1" applyProtection="1">
      <alignment horizontal="center" shrinkToFit="1"/>
    </xf>
    <xf numFmtId="0" fontId="7" fillId="2" borderId="3" xfId="0" applyFont="1" applyFill="1" applyBorder="1" applyAlignment="1" applyProtection="1">
      <alignment horizontal="center" shrinkToFit="1"/>
    </xf>
    <xf numFmtId="178" fontId="6" fillId="3" borderId="0" xfId="0" applyNumberFormat="1" applyFont="1" applyFill="1" applyAlignment="1" applyProtection="1">
      <alignment horizontal="center"/>
    </xf>
    <xf numFmtId="179" fontId="14" fillId="2" borderId="0" xfId="0" quotePrefix="1" applyNumberFormat="1" applyFont="1" applyFill="1" applyAlignment="1" applyProtection="1">
      <alignment horizontal="center"/>
    </xf>
    <xf numFmtId="0" fontId="6" fillId="0" borderId="0" xfId="0" applyFont="1" applyAlignment="1" applyProtection="1">
      <alignment horizontal="center" shrinkToFit="1"/>
    </xf>
    <xf numFmtId="0" fontId="6" fillId="0" borderId="40" xfId="0" applyFont="1" applyBorder="1" applyAlignment="1" applyProtection="1">
      <alignment horizontal="center" shrinkToFit="1"/>
    </xf>
    <xf numFmtId="0" fontId="6" fillId="0" borderId="36" xfId="0" applyFont="1" applyFill="1" applyBorder="1" applyAlignment="1" applyProtection="1">
      <alignment shrinkToFit="1"/>
    </xf>
    <xf numFmtId="0" fontId="0" fillId="0" borderId="37" xfId="0" applyFill="1" applyBorder="1" applyAlignment="1" applyProtection="1">
      <alignment shrinkToFit="1"/>
    </xf>
    <xf numFmtId="0" fontId="0" fillId="0" borderId="48" xfId="0" applyFill="1" applyBorder="1" applyAlignment="1" applyProtection="1">
      <alignment shrinkToFit="1"/>
    </xf>
    <xf numFmtId="0" fontId="0" fillId="0" borderId="46" xfId="0" applyFill="1" applyBorder="1" applyAlignment="1" applyProtection="1">
      <alignment shrinkToFit="1"/>
    </xf>
    <xf numFmtId="0" fontId="0" fillId="0" borderId="31" xfId="0" applyFill="1" applyBorder="1" applyAlignment="1" applyProtection="1">
      <alignment shrinkToFit="1"/>
    </xf>
    <xf numFmtId="0" fontId="0" fillId="0" borderId="32" xfId="0" applyFill="1" applyBorder="1" applyAlignment="1" applyProtection="1">
      <alignment shrinkToFit="1"/>
    </xf>
    <xf numFmtId="0" fontId="15" fillId="0" borderId="36" xfId="0" applyFont="1" applyFill="1" applyBorder="1" applyAlignment="1" applyProtection="1">
      <alignment horizontal="center" vertical="center" wrapText="1" shrinkToFit="1"/>
    </xf>
    <xf numFmtId="0" fontId="15" fillId="0" borderId="37" xfId="0" applyFont="1" applyFill="1" applyBorder="1" applyAlignment="1" applyProtection="1">
      <alignment horizontal="center" vertical="center" wrapText="1" shrinkToFit="1"/>
    </xf>
    <xf numFmtId="0" fontId="15" fillId="0" borderId="48" xfId="0" applyFont="1" applyFill="1" applyBorder="1" applyAlignment="1" applyProtection="1">
      <alignment horizontal="center" vertical="center" wrapText="1" shrinkToFit="1"/>
    </xf>
    <xf numFmtId="0" fontId="15" fillId="0" borderId="46" xfId="0" applyFont="1" applyFill="1" applyBorder="1" applyAlignment="1" applyProtection="1">
      <alignment horizontal="center" vertical="center" wrapText="1" shrinkToFit="1"/>
    </xf>
    <xf numFmtId="0" fontId="15" fillId="0" borderId="31" xfId="0" applyFont="1" applyFill="1" applyBorder="1" applyAlignment="1" applyProtection="1">
      <alignment horizontal="center" vertical="center" wrapText="1" shrinkToFit="1"/>
    </xf>
    <xf numFmtId="0" fontId="15" fillId="0" borderId="32" xfId="0" applyFont="1" applyFill="1" applyBorder="1" applyAlignment="1" applyProtection="1">
      <alignment horizontal="center" vertical="center" wrapText="1" shrinkToFit="1"/>
    </xf>
    <xf numFmtId="0" fontId="15" fillId="0" borderId="36" xfId="0" applyFont="1" applyFill="1" applyBorder="1" applyAlignment="1" applyProtection="1">
      <alignment horizontal="center" vertical="center" wrapText="1"/>
    </xf>
    <xf numFmtId="0" fontId="15" fillId="0" borderId="48" xfId="0" applyFont="1" applyFill="1" applyBorder="1" applyAlignment="1" applyProtection="1">
      <alignment horizontal="center" vertical="center" wrapText="1"/>
    </xf>
    <xf numFmtId="0" fontId="15" fillId="0" borderId="46" xfId="0" applyFont="1" applyFill="1" applyBorder="1" applyAlignment="1" applyProtection="1">
      <alignment horizontal="center" vertical="center" wrapText="1"/>
    </xf>
    <xf numFmtId="0" fontId="15" fillId="0" borderId="32" xfId="0" applyFont="1" applyFill="1" applyBorder="1" applyAlignment="1" applyProtection="1">
      <alignment horizontal="center" vertical="center" wrapText="1"/>
    </xf>
    <xf numFmtId="0" fontId="4" fillId="0" borderId="13" xfId="0" applyFont="1" applyBorder="1" applyAlignment="1" applyProtection="1">
      <alignment horizontal="distributed" vertical="center" shrinkToFit="1"/>
    </xf>
    <xf numFmtId="0" fontId="7" fillId="2" borderId="1" xfId="0" applyFont="1" applyFill="1" applyBorder="1" applyAlignment="1" applyProtection="1">
      <alignment horizontal="center"/>
    </xf>
    <xf numFmtId="0" fontId="7" fillId="2" borderId="2" xfId="0" applyFont="1" applyFill="1" applyBorder="1" applyAlignment="1" applyProtection="1">
      <alignment horizontal="center"/>
    </xf>
    <xf numFmtId="0" fontId="7" fillId="2" borderId="3" xfId="0" applyFont="1" applyFill="1" applyBorder="1" applyAlignment="1" applyProtection="1">
      <alignment horizontal="center"/>
    </xf>
    <xf numFmtId="0" fontId="9" fillId="0" borderId="49" xfId="0" applyFont="1" applyBorder="1" applyAlignment="1" applyProtection="1">
      <alignment horizontal="center" vertical="center" textRotation="255"/>
    </xf>
    <xf numFmtId="0" fontId="9" fillId="0" borderId="50" xfId="0" applyFont="1" applyBorder="1" applyAlignment="1" applyProtection="1">
      <alignment horizontal="center" vertical="center" textRotation="255"/>
    </xf>
    <xf numFmtId="0" fontId="9" fillId="0" borderId="51" xfId="0" applyFont="1" applyBorder="1" applyAlignment="1" applyProtection="1">
      <alignment horizontal="center" vertical="center" textRotation="255"/>
    </xf>
    <xf numFmtId="0" fontId="10" fillId="0" borderId="4" xfId="0" applyFont="1" applyFill="1" applyBorder="1" applyAlignment="1" applyProtection="1">
      <alignment horizontal="center" shrinkToFit="1"/>
    </xf>
    <xf numFmtId="0" fontId="11" fillId="0" borderId="35" xfId="0" applyFont="1" applyFill="1" applyBorder="1" applyAlignment="1" applyProtection="1">
      <alignment horizontal="center" shrinkToFit="1"/>
    </xf>
    <xf numFmtId="0" fontId="11" fillId="0" borderId="5" xfId="0" applyFont="1" applyFill="1" applyBorder="1" applyAlignment="1" applyProtection="1">
      <alignment horizontal="center" shrinkToFit="1"/>
    </xf>
    <xf numFmtId="0" fontId="10" fillId="0" borderId="4" xfId="0" applyFont="1" applyFill="1" applyBorder="1" applyAlignment="1" applyProtection="1">
      <alignment horizontal="center" vertical="center" shrinkToFit="1"/>
    </xf>
    <xf numFmtId="0" fontId="0" fillId="0" borderId="35" xfId="0" applyFill="1" applyBorder="1" applyAlignment="1" applyProtection="1">
      <alignment horizontal="center" vertical="center" shrinkToFit="1"/>
    </xf>
    <xf numFmtId="0" fontId="0" fillId="0" borderId="5" xfId="0" applyFill="1" applyBorder="1" applyAlignment="1" applyProtection="1">
      <alignment horizontal="center" vertical="center" shrinkToFit="1"/>
    </xf>
    <xf numFmtId="0" fontId="11" fillId="0" borderId="35" xfId="0" applyFont="1" applyFill="1" applyBorder="1" applyAlignment="1" applyProtection="1">
      <alignment horizontal="center" vertical="center" shrinkToFit="1"/>
    </xf>
    <xf numFmtId="0" fontId="4" fillId="0" borderId="0" xfId="0" applyFont="1" applyAlignment="1" applyProtection="1">
      <alignment horizontal="center"/>
    </xf>
    <xf numFmtId="176" fontId="4" fillId="0" borderId="49" xfId="0" applyNumberFormat="1" applyFont="1" applyBorder="1" applyAlignment="1" applyProtection="1">
      <alignment horizontal="center" vertical="center" shrinkToFit="1"/>
    </xf>
    <xf numFmtId="176" fontId="4" fillId="0" borderId="52" xfId="0" applyNumberFormat="1" applyFont="1" applyBorder="1" applyAlignment="1" applyProtection="1">
      <alignment horizontal="center" vertical="center" shrinkToFit="1"/>
    </xf>
    <xf numFmtId="176" fontId="4" fillId="0" borderId="53" xfId="0" applyNumberFormat="1" applyFont="1" applyBorder="1" applyAlignment="1" applyProtection="1">
      <alignment horizontal="center" vertical="center" shrinkToFit="1"/>
    </xf>
    <xf numFmtId="176" fontId="4" fillId="0" borderId="7" xfId="0" applyNumberFormat="1" applyFont="1" applyBorder="1" applyAlignment="1" applyProtection="1">
      <alignment horizontal="center" vertical="center" shrinkToFit="1"/>
    </xf>
    <xf numFmtId="176" fontId="4" fillId="0" borderId="16" xfId="0" applyNumberFormat="1" applyFont="1" applyBorder="1" applyAlignment="1" applyProtection="1">
      <alignment horizontal="center" vertical="center" shrinkToFit="1"/>
    </xf>
    <xf numFmtId="176" fontId="4" fillId="0" borderId="19" xfId="0" applyNumberFormat="1" applyFont="1" applyBorder="1" applyAlignment="1" applyProtection="1">
      <alignment horizontal="center" vertical="center" shrinkToFit="1"/>
    </xf>
    <xf numFmtId="176" fontId="4" fillId="0" borderId="41" xfId="0" applyNumberFormat="1" applyFont="1" applyBorder="1" applyAlignment="1" applyProtection="1">
      <alignment horizontal="center" vertical="center" shrinkToFit="1"/>
    </xf>
    <xf numFmtId="0" fontId="4" fillId="0" borderId="0" xfId="0" applyFont="1" applyAlignment="1" applyProtection="1">
      <alignment horizontal="left" vertical="center" shrinkToFit="1"/>
    </xf>
    <xf numFmtId="0" fontId="7" fillId="0" borderId="4" xfId="0" applyFont="1" applyBorder="1" applyAlignment="1" applyProtection="1">
      <alignment horizontal="center" vertical="center" shrinkToFit="1"/>
    </xf>
    <xf numFmtId="0" fontId="7" fillId="0" borderId="35" xfId="0" applyFont="1" applyBorder="1" applyAlignment="1" applyProtection="1">
      <alignment horizontal="center" vertical="center" shrinkToFit="1"/>
    </xf>
    <xf numFmtId="0" fontId="7" fillId="2" borderId="35" xfId="0" applyFont="1" applyFill="1" applyBorder="1" applyAlignment="1" applyProtection="1">
      <alignment horizontal="center"/>
    </xf>
    <xf numFmtId="0" fontId="7" fillId="0" borderId="11" xfId="0" applyFont="1" applyBorder="1" applyAlignment="1" applyProtection="1">
      <alignment horizontal="center" vertical="center" shrinkToFit="1"/>
    </xf>
    <xf numFmtId="0" fontId="7" fillId="0" borderId="33" xfId="0" applyFont="1" applyBorder="1" applyAlignment="1" applyProtection="1">
      <alignment horizontal="center" vertical="center" shrinkToFit="1"/>
    </xf>
    <xf numFmtId="0" fontId="7" fillId="0" borderId="17" xfId="0" applyFont="1" applyBorder="1" applyAlignment="1" applyProtection="1">
      <alignment horizontal="right" vertical="center" shrinkToFit="1"/>
    </xf>
    <xf numFmtId="0" fontId="7" fillId="0" borderId="14" xfId="0" applyFont="1" applyBorder="1" applyAlignment="1" applyProtection="1">
      <alignment horizontal="right" vertical="center" shrinkToFit="1"/>
    </xf>
    <xf numFmtId="0" fontId="4" fillId="0" borderId="25" xfId="0" applyFont="1" applyBorder="1" applyAlignment="1" applyProtection="1">
      <alignment horizontal="center" shrinkToFit="1"/>
    </xf>
    <xf numFmtId="0" fontId="4" fillId="0" borderId="26" xfId="0" applyFont="1" applyBorder="1" applyAlignment="1" applyProtection="1">
      <alignment horizontal="center" shrinkToFit="1"/>
    </xf>
    <xf numFmtId="0" fontId="4" fillId="0" borderId="27" xfId="0" applyFont="1" applyBorder="1" applyAlignment="1" applyProtection="1">
      <alignment horizontal="center" shrinkToFit="1"/>
    </xf>
    <xf numFmtId="0" fontId="4" fillId="0" borderId="28" xfId="0" applyFont="1" applyBorder="1" applyAlignment="1" applyProtection="1">
      <alignment horizontal="center" shrinkToFit="1"/>
    </xf>
    <xf numFmtId="0" fontId="7" fillId="0" borderId="25" xfId="0" applyFont="1" applyBorder="1" applyAlignment="1" applyProtection="1">
      <alignment horizontal="center" vertical="center" shrinkToFit="1"/>
    </xf>
    <xf numFmtId="0" fontId="7" fillId="0" borderId="26" xfId="0" applyFont="1" applyBorder="1" applyAlignment="1" applyProtection="1">
      <alignment horizontal="center" vertical="center" shrinkToFit="1"/>
    </xf>
    <xf numFmtId="0" fontId="7" fillId="0" borderId="16" xfId="0" applyFont="1" applyBorder="1" applyAlignment="1" applyProtection="1">
      <alignment horizontal="right" vertical="center" shrinkToFit="1"/>
    </xf>
    <xf numFmtId="0" fontId="7" fillId="0" borderId="24" xfId="0" applyFont="1" applyBorder="1" applyAlignment="1" applyProtection="1">
      <alignment horizontal="right" vertical="center" shrinkToFit="1"/>
    </xf>
    <xf numFmtId="0" fontId="7" fillId="2" borderId="1" xfId="0" applyFont="1" applyFill="1" applyBorder="1" applyAlignment="1" applyProtection="1">
      <alignment horizontal="center" shrinkToFit="1"/>
      <protection locked="0"/>
    </xf>
    <xf numFmtId="0" fontId="7" fillId="2" borderId="2" xfId="0" applyFont="1" applyFill="1" applyBorder="1" applyAlignment="1" applyProtection="1">
      <alignment horizontal="center" shrinkToFit="1"/>
      <protection locked="0"/>
    </xf>
    <xf numFmtId="0" fontId="7" fillId="2" borderId="3" xfId="0" applyFont="1" applyFill="1" applyBorder="1" applyAlignment="1" applyProtection="1">
      <alignment horizontal="center" shrinkToFit="1"/>
      <protection locked="0"/>
    </xf>
    <xf numFmtId="178" fontId="6" fillId="3" borderId="0" xfId="0" applyNumberFormat="1" applyFont="1" applyFill="1" applyAlignment="1" applyProtection="1">
      <alignment horizontal="center"/>
      <protection locked="0"/>
    </xf>
    <xf numFmtId="179" fontId="14" fillId="2" borderId="0" xfId="0" quotePrefix="1" applyNumberFormat="1" applyFont="1" applyFill="1" applyAlignment="1" applyProtection="1">
      <alignment horizontal="center"/>
      <protection locked="0"/>
    </xf>
    <xf numFmtId="0" fontId="10" fillId="0" borderId="4" xfId="0" applyFont="1" applyFill="1" applyBorder="1" applyAlignment="1" applyProtection="1">
      <alignment horizontal="center" shrinkToFit="1"/>
      <protection locked="0"/>
    </xf>
    <xf numFmtId="0" fontId="11" fillId="0" borderId="35" xfId="0" applyFont="1" applyFill="1" applyBorder="1" applyAlignment="1" applyProtection="1">
      <alignment horizontal="center" shrinkToFit="1"/>
      <protection locked="0"/>
    </xf>
    <xf numFmtId="0" fontId="11" fillId="0" borderId="5" xfId="0" applyFont="1" applyFill="1" applyBorder="1" applyAlignment="1" applyProtection="1">
      <alignment horizontal="center" shrinkToFit="1"/>
      <protection locked="0"/>
    </xf>
    <xf numFmtId="0" fontId="10" fillId="0" borderId="4" xfId="0" applyFont="1" applyFill="1" applyBorder="1" applyAlignment="1" applyProtection="1">
      <alignment horizontal="center" vertical="center" shrinkToFit="1"/>
      <protection locked="0"/>
    </xf>
    <xf numFmtId="0" fontId="0" fillId="0" borderId="35" xfId="0" applyFill="1" applyBorder="1" applyAlignment="1" applyProtection="1">
      <alignment horizontal="center" vertical="center" shrinkToFit="1"/>
      <protection locked="0"/>
    </xf>
    <xf numFmtId="0" fontId="0" fillId="0" borderId="5" xfId="0" applyFill="1" applyBorder="1" applyAlignment="1" applyProtection="1">
      <alignment horizontal="center" vertical="center" shrinkToFit="1"/>
      <protection locked="0"/>
    </xf>
    <xf numFmtId="0" fontId="11" fillId="0" borderId="35" xfId="0" applyFont="1" applyFill="1" applyBorder="1" applyAlignment="1" applyProtection="1">
      <alignment horizontal="center" vertical="center" shrinkToFit="1"/>
      <protection locked="0"/>
    </xf>
    <xf numFmtId="0" fontId="4" fillId="0" borderId="0" xfId="0" applyFont="1" applyAlignment="1" applyProtection="1">
      <alignment horizontal="center"/>
      <protection locked="0"/>
    </xf>
    <xf numFmtId="176" fontId="4" fillId="0" borderId="49" xfId="0" applyNumberFormat="1" applyFont="1" applyBorder="1" applyAlignment="1" applyProtection="1">
      <alignment horizontal="center" vertical="center" shrinkToFit="1"/>
      <protection locked="0"/>
    </xf>
    <xf numFmtId="176" fontId="4" fillId="0" borderId="52" xfId="0" applyNumberFormat="1" applyFont="1" applyBorder="1" applyAlignment="1" applyProtection="1">
      <alignment horizontal="center" vertical="center" shrinkToFit="1"/>
      <protection locked="0"/>
    </xf>
    <xf numFmtId="176" fontId="4" fillId="0" borderId="53" xfId="0" applyNumberFormat="1" applyFont="1" applyBorder="1" applyAlignment="1" applyProtection="1">
      <alignment horizontal="center" vertical="center" shrinkToFit="1"/>
      <protection locked="0"/>
    </xf>
    <xf numFmtId="176" fontId="4" fillId="0" borderId="7" xfId="0" applyNumberFormat="1" applyFont="1" applyBorder="1" applyAlignment="1" applyProtection="1">
      <alignment horizontal="center" vertical="center" shrinkToFit="1"/>
      <protection locked="0"/>
    </xf>
    <xf numFmtId="0" fontId="4" fillId="0" borderId="0" xfId="0" applyFont="1" applyAlignment="1" applyProtection="1">
      <alignment horizontal="left" vertical="center" shrinkToFit="1"/>
      <protection locked="0"/>
    </xf>
    <xf numFmtId="0" fontId="7" fillId="2" borderId="35" xfId="0" applyFont="1" applyFill="1" applyBorder="1" applyAlignment="1" applyProtection="1">
      <alignment horizontal="center"/>
      <protection locked="0"/>
    </xf>
    <xf numFmtId="0" fontId="21" fillId="0" borderId="59" xfId="0" applyFont="1" applyBorder="1" applyAlignment="1" applyProtection="1">
      <alignment horizontal="center" vertical="center"/>
      <protection locked="0"/>
    </xf>
    <xf numFmtId="0" fontId="17" fillId="0" borderId="13" xfId="0" applyFont="1" applyBorder="1" applyAlignment="1" applyProtection="1">
      <alignment horizontal="center" vertical="center" shrinkToFit="1"/>
      <protection locked="0"/>
    </xf>
    <xf numFmtId="0" fontId="17" fillId="0" borderId="33" xfId="0" applyFont="1" applyBorder="1" applyAlignment="1" applyProtection="1">
      <alignment horizontal="center" vertical="center" shrinkToFit="1"/>
      <protection locked="0"/>
    </xf>
    <xf numFmtId="0" fontId="20" fillId="0" borderId="57" xfId="0" applyFont="1" applyBorder="1" applyAlignment="1" applyProtection="1">
      <alignment horizontal="left" vertical="center" indent="1"/>
      <protection locked="0"/>
    </xf>
    <xf numFmtId="0" fontId="19" fillId="0" borderId="0" xfId="0" applyFont="1" applyAlignment="1" applyProtection="1">
      <alignment horizontal="right" vertical="center" shrinkToFit="1"/>
      <protection locked="0"/>
    </xf>
    <xf numFmtId="180" fontId="21" fillId="0" borderId="57" xfId="0" applyNumberFormat="1" applyFont="1" applyBorder="1" applyAlignment="1" applyProtection="1">
      <alignment horizontal="center" vertical="center"/>
      <protection locked="0"/>
    </xf>
    <xf numFmtId="0" fontId="17" fillId="0" borderId="40" xfId="0" applyFont="1" applyBorder="1" applyAlignment="1" applyProtection="1">
      <alignment horizontal="center" vertical="center" textRotation="255" shrinkToFit="1"/>
      <protection locked="0"/>
    </xf>
    <xf numFmtId="0" fontId="17" fillId="0" borderId="61" xfId="0" applyFont="1" applyBorder="1" applyAlignment="1" applyProtection="1">
      <alignment horizontal="center" vertical="center" shrinkToFit="1"/>
      <protection locked="0"/>
    </xf>
    <xf numFmtId="0" fontId="17" fillId="0" borderId="62" xfId="0" applyFont="1" applyBorder="1" applyAlignment="1" applyProtection="1">
      <alignment horizontal="center" vertical="center" shrinkToFit="1"/>
      <protection locked="0"/>
    </xf>
    <xf numFmtId="58" fontId="18" fillId="0" borderId="63" xfId="0" applyNumberFormat="1" applyFont="1" applyBorder="1" applyAlignment="1" applyProtection="1">
      <alignment horizontal="center" vertical="center"/>
      <protection locked="0"/>
    </xf>
    <xf numFmtId="58" fontId="18" fillId="0" borderId="57" xfId="0" applyNumberFormat="1" applyFont="1" applyBorder="1" applyAlignment="1" applyProtection="1">
      <alignment horizontal="center" vertical="center"/>
      <protection locked="0"/>
    </xf>
    <xf numFmtId="0" fontId="19" fillId="0" borderId="0" xfId="0" applyFont="1" applyAlignment="1" applyProtection="1">
      <alignment horizontal="center" vertical="center"/>
      <protection locked="0"/>
    </xf>
    <xf numFmtId="0" fontId="19" fillId="0" borderId="57" xfId="0" applyFont="1" applyBorder="1" applyAlignment="1" applyProtection="1">
      <alignment horizontal="center" vertical="center"/>
      <protection locked="0"/>
    </xf>
    <xf numFmtId="0" fontId="19" fillId="0" borderId="53" xfId="0" applyFont="1" applyBorder="1" applyAlignment="1" applyProtection="1">
      <alignment horizontal="center" vertical="center" textRotation="255" shrinkToFit="1"/>
      <protection locked="0"/>
    </xf>
    <xf numFmtId="0" fontId="19" fillId="0" borderId="60" xfId="0" applyFont="1" applyBorder="1" applyAlignment="1" applyProtection="1">
      <alignment horizontal="center" vertical="center" textRotation="255" shrinkToFit="1"/>
      <protection locked="0"/>
    </xf>
    <xf numFmtId="0" fontId="19" fillId="0" borderId="27" xfId="0" applyFont="1" applyBorder="1" applyAlignment="1" applyProtection="1">
      <alignment horizontal="center" vertical="center" textRotation="255" shrinkToFit="1"/>
      <protection locked="0"/>
    </xf>
    <xf numFmtId="0" fontId="18" fillId="0" borderId="26" xfId="0" applyFont="1" applyBorder="1" applyAlignment="1" applyProtection="1">
      <alignment horizontal="center" vertical="center" shrinkToFit="1"/>
      <protection locked="0"/>
    </xf>
    <xf numFmtId="0" fontId="18" fillId="0" borderId="58" xfId="0" applyFont="1" applyBorder="1" applyAlignment="1" applyProtection="1">
      <alignment horizontal="center" vertical="center" shrinkToFit="1"/>
      <protection locked="0"/>
    </xf>
    <xf numFmtId="0" fontId="21" fillId="0" borderId="0" xfId="0" applyFont="1" applyAlignment="1" applyProtection="1">
      <alignment horizontal="center" vertical="center" shrinkToFit="1"/>
      <protection locked="0"/>
    </xf>
    <xf numFmtId="180" fontId="21" fillId="0" borderId="59" xfId="0" applyNumberFormat="1"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65" xfId="0" applyFont="1" applyBorder="1" applyAlignment="1" applyProtection="1">
      <alignment horizontal="center" vertical="center"/>
      <protection locked="0"/>
    </xf>
    <xf numFmtId="0" fontId="26" fillId="0" borderId="13" xfId="0" applyFont="1" applyBorder="1" applyAlignment="1" applyProtection="1">
      <alignment horizontal="center" vertical="center"/>
      <protection locked="0"/>
    </xf>
    <xf numFmtId="0" fontId="17" fillId="0" borderId="31" xfId="0" applyFont="1" applyBorder="1" applyAlignment="1" applyProtection="1">
      <alignment horizontal="center"/>
      <protection locked="0"/>
    </xf>
    <xf numFmtId="0" fontId="18" fillId="0" borderId="36"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18" fillId="0" borderId="44" xfId="0" applyFont="1" applyBorder="1" applyAlignment="1" applyProtection="1">
      <alignment horizontal="center" vertical="center"/>
      <protection locked="0"/>
    </xf>
    <xf numFmtId="0" fontId="19" fillId="0" borderId="49" xfId="0" applyNumberFormat="1" applyFont="1" applyBorder="1" applyAlignment="1" applyProtection="1">
      <alignment horizontal="center" vertical="center"/>
    </xf>
    <xf numFmtId="0" fontId="19" fillId="0" borderId="50" xfId="0" applyNumberFormat="1" applyFont="1" applyBorder="1" applyAlignment="1" applyProtection="1">
      <alignment horizontal="center" vertical="center"/>
    </xf>
    <xf numFmtId="0" fontId="18" fillId="4" borderId="4" xfId="0" applyFont="1" applyFill="1" applyBorder="1" applyAlignment="1" applyProtection="1">
      <alignment horizontal="center" vertical="center" wrapText="1" shrinkToFit="1"/>
      <protection locked="0"/>
    </xf>
    <xf numFmtId="0" fontId="19" fillId="4" borderId="65" xfId="0" applyFont="1" applyFill="1" applyBorder="1" applyAlignment="1" applyProtection="1">
      <alignment horizontal="center" vertical="center" wrapText="1" shrinkToFit="1"/>
      <protection locked="0"/>
    </xf>
    <xf numFmtId="0" fontId="18" fillId="0" borderId="4" xfId="0" applyFont="1" applyFill="1" applyBorder="1" applyAlignment="1" applyProtection="1">
      <alignment horizontal="center" vertical="center" wrapText="1" shrinkToFit="1"/>
      <protection locked="0"/>
    </xf>
    <xf numFmtId="0" fontId="18" fillId="0" borderId="65" xfId="0" applyFont="1" applyFill="1" applyBorder="1" applyAlignment="1" applyProtection="1">
      <alignment horizontal="center" vertical="center" wrapText="1" shrinkToFit="1"/>
      <protection locked="0"/>
    </xf>
    <xf numFmtId="58" fontId="18" fillId="0" borderId="57" xfId="0" applyNumberFormat="1" applyFont="1" applyBorder="1" applyAlignment="1" applyProtection="1">
      <alignment horizontal="left" vertical="center" wrapText="1" indent="1" shrinkToFit="1"/>
      <protection locked="0"/>
    </xf>
    <xf numFmtId="0" fontId="18" fillId="0" borderId="57" xfId="0" applyFont="1" applyBorder="1" applyAlignment="1" applyProtection="1">
      <alignment horizontal="left" vertical="center" wrapText="1" indent="1" shrinkToFit="1"/>
      <protection locked="0"/>
    </xf>
  </cellXfs>
  <cellStyles count="4">
    <cellStyle name="標準" xfId="0" builtinId="0"/>
    <cellStyle name="標準 2" xfId="1"/>
    <cellStyle name="標準 2 2" xfId="3"/>
    <cellStyle name="標準 3" xfId="2"/>
  </cellStyles>
  <dxfs count="608">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lor rgb="FF0070C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0070C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theme="0"/>
      </font>
      <fill>
        <patternFill>
          <bgColor theme="3" tint="0.39994506668294322"/>
        </patternFill>
      </fill>
    </dxf>
    <dxf>
      <font>
        <b/>
        <i val="0"/>
        <color theme="0"/>
      </font>
      <fill>
        <patternFill>
          <bgColor rgb="FFFF00FF"/>
        </patternFill>
      </fill>
    </dxf>
    <dxf>
      <font>
        <b/>
        <i val="0"/>
        <condense val="0"/>
        <extend val="0"/>
        <color indexed="9"/>
      </font>
      <fill>
        <patternFill patternType="solid">
          <fgColor indexed="10"/>
          <bgColor indexed="14"/>
        </patternFill>
      </fill>
    </dxf>
    <dxf>
      <font>
        <b/>
        <i val="0"/>
        <condense val="0"/>
        <extend val="0"/>
        <color indexed="9"/>
      </font>
      <fill>
        <patternFill patternType="solid">
          <fgColor indexed="12"/>
          <bgColor indexed="48"/>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152400</xdr:colOff>
      <xdr:row>10</xdr:row>
      <xdr:rowOff>9525</xdr:rowOff>
    </xdr:from>
    <xdr:to>
      <xdr:col>14</xdr:col>
      <xdr:colOff>47625</xdr:colOff>
      <xdr:row>15</xdr:row>
      <xdr:rowOff>66675</xdr:rowOff>
    </xdr:to>
    <xdr:sp macro="" textlink="">
      <xdr:nvSpPr>
        <xdr:cNvPr id="2" name="四角形吹き出し 1"/>
        <xdr:cNvSpPr/>
      </xdr:nvSpPr>
      <xdr:spPr>
        <a:xfrm>
          <a:off x="1009650" y="1790700"/>
          <a:ext cx="3124200" cy="962025"/>
        </a:xfrm>
        <a:prstGeom prst="wedgeRectCallout">
          <a:avLst>
            <a:gd name="adj1" fmla="val -48180"/>
            <a:gd name="adj2" fmla="val 97338"/>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１日の休暇を取得した場合に、「○」の表示をしてください。</a:t>
          </a: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（１日出勤していない場合に表示。時間休等のため出勤した場合には空欄のまま）</a:t>
          </a:r>
        </a:p>
      </xdr:txBody>
    </xdr:sp>
    <xdr:clientData/>
  </xdr:twoCellAnchor>
  <xdr:twoCellAnchor>
    <xdr:from>
      <xdr:col>9</xdr:col>
      <xdr:colOff>28575</xdr:colOff>
      <xdr:row>1</xdr:row>
      <xdr:rowOff>133350</xdr:rowOff>
    </xdr:from>
    <xdr:to>
      <xdr:col>18</xdr:col>
      <xdr:colOff>133350</xdr:colOff>
      <xdr:row>3</xdr:row>
      <xdr:rowOff>161925</xdr:rowOff>
    </xdr:to>
    <xdr:sp macro="" textlink="">
      <xdr:nvSpPr>
        <xdr:cNvPr id="3" name="四角形吹き出し 2"/>
        <xdr:cNvSpPr/>
      </xdr:nvSpPr>
      <xdr:spPr>
        <a:xfrm>
          <a:off x="2657475" y="209550"/>
          <a:ext cx="2762250" cy="514350"/>
        </a:xfrm>
        <a:prstGeom prst="wedgeRectCallout">
          <a:avLst>
            <a:gd name="adj1" fmla="val -56011"/>
            <a:gd name="adj2" fmla="val 10426"/>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提出月をリストより選択してください。</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（任用時の提出は「当初」）</a:t>
          </a:r>
        </a:p>
      </xdr:txBody>
    </xdr:sp>
    <xdr:clientData/>
  </xdr:twoCellAnchor>
  <xdr:twoCellAnchor>
    <xdr:from>
      <xdr:col>15</xdr:col>
      <xdr:colOff>66675</xdr:colOff>
      <xdr:row>36</xdr:row>
      <xdr:rowOff>57149</xdr:rowOff>
    </xdr:from>
    <xdr:to>
      <xdr:col>28</xdr:col>
      <xdr:colOff>66675</xdr:colOff>
      <xdr:row>40</xdr:row>
      <xdr:rowOff>28574</xdr:rowOff>
    </xdr:to>
    <xdr:sp macro="" textlink="">
      <xdr:nvSpPr>
        <xdr:cNvPr id="4" name="四角形吹き出し 3"/>
        <xdr:cNvSpPr/>
      </xdr:nvSpPr>
      <xdr:spPr>
        <a:xfrm>
          <a:off x="4467225" y="6543674"/>
          <a:ext cx="3819525" cy="695325"/>
        </a:xfrm>
        <a:prstGeom prst="wedgeRectCallout">
          <a:avLst>
            <a:gd name="adj1" fmla="val 44394"/>
            <a:gd name="adj2" fmla="val 85793"/>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発令時数を入力してください。</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（合計勤務時間＞発令時数となると、決裁の事務担当欄にその旨が表示されますので、ご注意ください）</a:t>
          </a:r>
        </a:p>
      </xdr:txBody>
    </xdr:sp>
    <xdr:clientData/>
  </xdr:twoCellAnchor>
  <xdr:twoCellAnchor>
    <xdr:from>
      <xdr:col>26</xdr:col>
      <xdr:colOff>0</xdr:colOff>
      <xdr:row>32</xdr:row>
      <xdr:rowOff>9526</xdr:rowOff>
    </xdr:from>
    <xdr:to>
      <xdr:col>38</xdr:col>
      <xdr:colOff>0</xdr:colOff>
      <xdr:row>35</xdr:row>
      <xdr:rowOff>171451</xdr:rowOff>
    </xdr:to>
    <xdr:sp macro="" textlink="">
      <xdr:nvSpPr>
        <xdr:cNvPr id="5" name="四角形吹き出し 4"/>
        <xdr:cNvSpPr/>
      </xdr:nvSpPr>
      <xdr:spPr>
        <a:xfrm>
          <a:off x="7629525" y="5772151"/>
          <a:ext cx="3495675" cy="704850"/>
        </a:xfrm>
        <a:prstGeom prst="wedgeRectCallout">
          <a:avLst>
            <a:gd name="adj1" fmla="val 17374"/>
            <a:gd name="adj2" fmla="val 172915"/>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年間の合計勤務日数・勤務時間が表示されます。</a:t>
          </a:r>
          <a:endParaRPr kumimoji="1" lang="en-US" altLang="ja-JP" sz="1050" b="1">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合計勤務時間は発令時数以下となりますので、ご確認願います。</a:t>
          </a:r>
        </a:p>
      </xdr:txBody>
    </xdr:sp>
    <xdr:clientData/>
  </xdr:twoCellAnchor>
  <xdr:twoCellAnchor>
    <xdr:from>
      <xdr:col>3</xdr:col>
      <xdr:colOff>66675</xdr:colOff>
      <xdr:row>33</xdr:row>
      <xdr:rowOff>57149</xdr:rowOff>
    </xdr:from>
    <xdr:to>
      <xdr:col>11</xdr:col>
      <xdr:colOff>190501</xdr:colOff>
      <xdr:row>37</xdr:row>
      <xdr:rowOff>28574</xdr:rowOff>
    </xdr:to>
    <xdr:sp macro="" textlink="">
      <xdr:nvSpPr>
        <xdr:cNvPr id="6" name="四角形吹き出し 5"/>
        <xdr:cNvSpPr/>
      </xdr:nvSpPr>
      <xdr:spPr>
        <a:xfrm>
          <a:off x="923925" y="6000749"/>
          <a:ext cx="2466976" cy="695325"/>
        </a:xfrm>
        <a:prstGeom prst="wedgeRectCallout">
          <a:avLst>
            <a:gd name="adj1" fmla="val -52820"/>
            <a:gd name="adj2" fmla="val 72094"/>
          </a:avLst>
        </a:prstGeom>
        <a:solidFill>
          <a:schemeClr val="accent6">
            <a:lumMod val="60000"/>
            <a:lumOff val="40000"/>
          </a:schemeClr>
        </a:solidFill>
        <a:ln w="63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b="1">
              <a:solidFill>
                <a:sysClr val="windowText" lastClr="000000"/>
              </a:solidFill>
              <a:latin typeface="ＭＳ 明朝" panose="02020609040205080304" pitchFamily="17" charset="-128"/>
              <a:ea typeface="ＭＳ 明朝" panose="02020609040205080304" pitchFamily="17" charset="-128"/>
            </a:rPr>
            <a:t>出勤日数は、１日有給休暇等で出勤しなかった日（○を入力した日）を除いた日数になります。</a:t>
          </a:r>
        </a:p>
      </xdr:txBody>
    </xdr:sp>
    <xdr:clientData/>
  </xdr:twoCellAnchor>
  <xdr:twoCellAnchor>
    <xdr:from>
      <xdr:col>16</xdr:col>
      <xdr:colOff>57150</xdr:colOff>
      <xdr:row>9</xdr:row>
      <xdr:rowOff>152400</xdr:rowOff>
    </xdr:from>
    <xdr:to>
      <xdr:col>22</xdr:col>
      <xdr:colOff>114300</xdr:colOff>
      <xdr:row>14</xdr:row>
      <xdr:rowOff>161925</xdr:rowOff>
    </xdr:to>
    <xdr:sp macro="" textlink="">
      <xdr:nvSpPr>
        <xdr:cNvPr id="7" name="テキスト ボックス 6"/>
        <xdr:cNvSpPr txBox="1"/>
      </xdr:nvSpPr>
      <xdr:spPr>
        <a:xfrm>
          <a:off x="4733925" y="1752600"/>
          <a:ext cx="1828800" cy="9144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latin typeface="ＭＳ 明朝" panose="02020609040205080304" pitchFamily="17" charset="-128"/>
              <a:ea typeface="ＭＳ 明朝" panose="02020609040205080304" pitchFamily="17" charset="-128"/>
            </a:rPr>
            <a:t>入力例</a:t>
          </a:r>
          <a:endParaRPr kumimoji="1" lang="ja-JP" altLang="en-US" sz="1600" b="1">
            <a:latin typeface="ＭＳ 明朝" panose="02020609040205080304" pitchFamily="17" charset="-128"/>
            <a:ea typeface="ＭＳ 明朝" panose="02020609040205080304" pitchFamily="17" charset="-128"/>
          </a:endParaRPr>
        </a:p>
      </xdr:txBody>
    </xdr:sp>
    <xdr:clientData/>
  </xdr:twoCellAnchor>
  <xdr:twoCellAnchor>
    <xdr:from>
      <xdr:col>27</xdr:col>
      <xdr:colOff>9525</xdr:colOff>
      <xdr:row>2</xdr:row>
      <xdr:rowOff>9525</xdr:rowOff>
    </xdr:from>
    <xdr:to>
      <xdr:col>28</xdr:col>
      <xdr:colOff>273300</xdr:colOff>
      <xdr:row>3</xdr:row>
      <xdr:rowOff>165300</xdr:rowOff>
    </xdr:to>
    <xdr:sp macro="" textlink="">
      <xdr:nvSpPr>
        <xdr:cNvPr id="8" name="楕円 7"/>
        <xdr:cNvSpPr/>
      </xdr:nvSpPr>
      <xdr:spPr>
        <a:xfrm>
          <a:off x="7953375" y="295275"/>
          <a:ext cx="540000" cy="432000"/>
        </a:xfrm>
        <a:prstGeom prst="ellipse">
          <a:avLst/>
        </a:prstGeom>
        <a:no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123825</xdr:colOff>
      <xdr:row>3</xdr:row>
      <xdr:rowOff>102035</xdr:rowOff>
    </xdr:from>
    <xdr:to>
      <xdr:col>27</xdr:col>
      <xdr:colOff>88606</xdr:colOff>
      <xdr:row>36</xdr:row>
      <xdr:rowOff>66675</xdr:rowOff>
    </xdr:to>
    <xdr:cxnSp macro="">
      <xdr:nvCxnSpPr>
        <xdr:cNvPr id="10" name="直線矢印コネクタ 9"/>
        <xdr:cNvCxnSpPr>
          <a:endCxn id="8" idx="3"/>
        </xdr:cNvCxnSpPr>
      </xdr:nvCxnSpPr>
      <xdr:spPr>
        <a:xfrm flipV="1">
          <a:off x="6867525" y="664010"/>
          <a:ext cx="1164931" cy="5889190"/>
        </a:xfrm>
        <a:prstGeom prst="straightConnector1">
          <a:avLst/>
        </a:prstGeom>
        <a:ln w="12700">
          <a:solidFill>
            <a:schemeClr val="bg1">
              <a:lumMod val="65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4:B16"/>
  <sheetViews>
    <sheetView workbookViewId="0">
      <selection activeCell="D4" sqref="D4"/>
    </sheetView>
  </sheetViews>
  <sheetFormatPr defaultRowHeight="13.5"/>
  <sheetData>
    <row r="4" spans="2:2">
      <c r="B4" t="s">
        <v>28</v>
      </c>
    </row>
    <row r="5" spans="2:2">
      <c r="B5">
        <v>4</v>
      </c>
    </row>
    <row r="6" spans="2:2">
      <c r="B6">
        <v>5</v>
      </c>
    </row>
    <row r="7" spans="2:2">
      <c r="B7">
        <v>6</v>
      </c>
    </row>
    <row r="8" spans="2:2">
      <c r="B8">
        <v>7</v>
      </c>
    </row>
    <row r="9" spans="2:2">
      <c r="B9">
        <v>8</v>
      </c>
    </row>
    <row r="10" spans="2:2">
      <c r="B10">
        <v>9</v>
      </c>
    </row>
    <row r="11" spans="2:2">
      <c r="B11">
        <v>10</v>
      </c>
    </row>
    <row r="12" spans="2:2">
      <c r="B12">
        <v>11</v>
      </c>
    </row>
    <row r="13" spans="2:2">
      <c r="B13">
        <v>12</v>
      </c>
    </row>
    <row r="14" spans="2:2">
      <c r="B14">
        <v>1</v>
      </c>
    </row>
    <row r="15" spans="2:2">
      <c r="B15">
        <v>2</v>
      </c>
    </row>
    <row r="16" spans="2:2">
      <c r="B16">
        <v>3</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sheetPr>
  <dimension ref="A1:AP46"/>
  <sheetViews>
    <sheetView showGridLines="0" zoomScaleNormal="100" zoomScaleSheetLayoutView="85" workbookViewId="0">
      <pane xSplit="1" ySplit="6" topLeftCell="B10" activePane="bottomRight" state="frozen"/>
      <selection activeCell="AF15" sqref="AF15"/>
      <selection pane="topRight" activeCell="AF15" sqref="AF15"/>
      <selection pane="bottomLeft" activeCell="AF15" sqref="AF15"/>
      <selection pane="bottomRight" activeCell="AQ33" sqref="AQ33"/>
    </sheetView>
  </sheetViews>
  <sheetFormatPr defaultRowHeight="13.5"/>
  <cols>
    <col min="1" max="1" width="3.25" style="97" customWidth="1"/>
    <col min="2" max="2" width="3.875" style="16" customWidth="1"/>
    <col min="3" max="3" width="4.125" style="16" customWidth="1"/>
    <col min="4" max="4" width="3.625" style="17" customWidth="1"/>
    <col min="5" max="5" width="3.875" style="16" customWidth="1"/>
    <col min="6" max="6" width="4.125" style="17" customWidth="1"/>
    <col min="7" max="7" width="3.625" style="17" customWidth="1"/>
    <col min="8" max="8" width="3.875" style="16" customWidth="1"/>
    <col min="9" max="9" width="4.125" style="17" customWidth="1"/>
    <col min="10" max="10" width="3.625" style="17" customWidth="1"/>
    <col min="11" max="11" width="3.875" style="16" customWidth="1"/>
    <col min="12" max="12" width="4.125" style="17" customWidth="1"/>
    <col min="13" max="13" width="3.625" style="17" customWidth="1"/>
    <col min="14" max="14" width="3.875" style="16" customWidth="1"/>
    <col min="15" max="15" width="4.125" style="17" customWidth="1"/>
    <col min="16" max="16" width="3.625" style="17" customWidth="1"/>
    <col min="17" max="17" width="3.875" style="16" customWidth="1"/>
    <col min="18" max="18" width="4.125" style="17" customWidth="1"/>
    <col min="19" max="19" width="3.625" style="17" customWidth="1"/>
    <col min="20" max="20" width="3.875" style="16" customWidth="1"/>
    <col min="21" max="21" width="4.125" style="17" customWidth="1"/>
    <col min="22" max="22" width="3.625" style="17" customWidth="1"/>
    <col min="23" max="23" width="3.875" style="16" customWidth="1"/>
    <col min="24" max="24" width="4.125" style="17" customWidth="1"/>
    <col min="25" max="25" width="3.625" style="17" customWidth="1"/>
    <col min="26" max="26" width="3.875" style="16" customWidth="1"/>
    <col min="27" max="27" width="4.125" style="17" customWidth="1"/>
    <col min="28" max="28" width="3.625" style="17" customWidth="1"/>
    <col min="29" max="29" width="3.875" style="16" customWidth="1"/>
    <col min="30" max="30" width="4.125" style="17" customWidth="1"/>
    <col min="31" max="31" width="3.625" style="17" customWidth="1"/>
    <col min="32" max="32" width="3.875" style="16" customWidth="1"/>
    <col min="33" max="33" width="4.125" style="17" customWidth="1"/>
    <col min="34" max="34" width="3.625" style="17" customWidth="1"/>
    <col min="35" max="35" width="3.875" style="16" customWidth="1"/>
    <col min="36" max="36" width="4.125" style="17" customWidth="1"/>
    <col min="37" max="37" width="3.625" style="17" customWidth="1"/>
    <col min="38" max="38" width="3.25" style="97" customWidth="1"/>
    <col min="39" max="16384" width="9" style="17"/>
  </cols>
  <sheetData>
    <row r="1" spans="1:42" ht="6" customHeight="1" thickBot="1">
      <c r="G1" s="18"/>
      <c r="J1" s="18"/>
      <c r="M1" s="18"/>
      <c r="P1" s="18"/>
      <c r="S1" s="18"/>
      <c r="V1" s="18"/>
      <c r="Y1" s="18"/>
      <c r="AB1" s="18"/>
      <c r="AE1" s="18"/>
      <c r="AH1" s="18"/>
      <c r="AK1" s="18"/>
    </row>
    <row r="2" spans="1:42" ht="17.100000000000001" customHeight="1" thickBot="1">
      <c r="D2" s="18"/>
      <c r="G2" s="18"/>
      <c r="J2" s="18"/>
      <c r="M2" s="18"/>
      <c r="P2" s="18"/>
      <c r="R2" s="139" t="s">
        <v>17</v>
      </c>
      <c r="S2" s="142" t="s">
        <v>18</v>
      </c>
      <c r="T2" s="143"/>
      <c r="U2" s="144"/>
      <c r="V2" s="142" t="s">
        <v>19</v>
      </c>
      <c r="W2" s="143"/>
      <c r="X2" s="144"/>
      <c r="Y2" s="145" t="s">
        <v>20</v>
      </c>
      <c r="Z2" s="146"/>
      <c r="AA2" s="147"/>
      <c r="AB2" s="148" t="s">
        <v>21</v>
      </c>
      <c r="AC2" s="147"/>
      <c r="AD2" s="135" t="s">
        <v>4</v>
      </c>
      <c r="AE2" s="135"/>
      <c r="AF2" s="135"/>
      <c r="AG2" s="112" t="s">
        <v>96</v>
      </c>
      <c r="AH2" s="113"/>
      <c r="AI2" s="113"/>
      <c r="AJ2" s="113"/>
      <c r="AK2" s="113"/>
      <c r="AL2" s="114"/>
      <c r="AM2" s="111" t="s">
        <v>22</v>
      </c>
    </row>
    <row r="3" spans="1:42" ht="21.95" customHeight="1">
      <c r="C3" s="115">
        <v>2025</v>
      </c>
      <c r="D3" s="115"/>
      <c r="E3" s="115"/>
      <c r="F3" s="115"/>
      <c r="G3" s="116" t="s">
        <v>28</v>
      </c>
      <c r="H3" s="116"/>
      <c r="I3" s="116"/>
      <c r="J3" s="117" t="s">
        <v>25</v>
      </c>
      <c r="K3" s="117"/>
      <c r="L3" s="117"/>
      <c r="M3" s="117"/>
      <c r="N3" s="117"/>
      <c r="O3" s="117"/>
      <c r="P3" s="117"/>
      <c r="Q3" s="118"/>
      <c r="R3" s="140"/>
      <c r="S3" s="119"/>
      <c r="T3" s="120"/>
      <c r="U3" s="121"/>
      <c r="V3" s="119"/>
      <c r="W3" s="120"/>
      <c r="X3" s="121"/>
      <c r="Y3" s="125"/>
      <c r="Z3" s="126"/>
      <c r="AA3" s="127"/>
      <c r="AB3" s="131" t="str">
        <f>IF(AI43&gt;AB43,"発令時数超過","")</f>
        <v>発令時数超過</v>
      </c>
      <c r="AC3" s="132"/>
      <c r="AD3" s="135" t="s">
        <v>3</v>
      </c>
      <c r="AE3" s="135"/>
      <c r="AF3" s="135"/>
      <c r="AG3" s="136"/>
      <c r="AH3" s="137"/>
      <c r="AI3" s="137"/>
      <c r="AJ3" s="137"/>
      <c r="AK3" s="137"/>
      <c r="AL3" s="138"/>
      <c r="AM3" s="111" t="s">
        <v>23</v>
      </c>
    </row>
    <row r="4" spans="1:42" ht="17.100000000000001" customHeight="1" thickBot="1">
      <c r="D4" s="18"/>
      <c r="G4" s="18"/>
      <c r="J4" s="18"/>
      <c r="M4" s="18"/>
      <c r="P4" s="18"/>
      <c r="R4" s="141"/>
      <c r="S4" s="122"/>
      <c r="T4" s="123"/>
      <c r="U4" s="124"/>
      <c r="V4" s="122"/>
      <c r="W4" s="123"/>
      <c r="X4" s="124"/>
      <c r="Y4" s="128"/>
      <c r="Z4" s="129"/>
      <c r="AA4" s="130"/>
      <c r="AB4" s="133"/>
      <c r="AC4" s="134"/>
      <c r="AD4" s="135" t="s">
        <v>16</v>
      </c>
      <c r="AE4" s="135"/>
      <c r="AF4" s="135"/>
      <c r="AG4" s="136"/>
      <c r="AH4" s="137"/>
      <c r="AI4" s="137"/>
      <c r="AJ4" s="137"/>
      <c r="AK4" s="137"/>
      <c r="AL4" s="138"/>
    </row>
    <row r="5" spans="1:42" ht="3.75" customHeight="1" thickBot="1">
      <c r="D5" s="18"/>
      <c r="G5" s="18"/>
      <c r="J5" s="18"/>
      <c r="M5" s="18"/>
      <c r="P5" s="18"/>
      <c r="S5" s="18"/>
      <c r="V5" s="18"/>
      <c r="Y5" s="18"/>
      <c r="AB5" s="18"/>
      <c r="AD5" s="149"/>
      <c r="AE5" s="149"/>
      <c r="AF5" s="149"/>
      <c r="AG5" s="149"/>
      <c r="AH5" s="149"/>
      <c r="AI5" s="149"/>
    </row>
    <row r="6" spans="1:42" s="97" customFormat="1" ht="18" customHeight="1">
      <c r="A6" s="150" t="s">
        <v>0</v>
      </c>
      <c r="B6" s="152" t="s">
        <v>1</v>
      </c>
      <c r="C6" s="154">
        <v>4</v>
      </c>
      <c r="D6" s="155"/>
      <c r="E6" s="152" t="s">
        <v>1</v>
      </c>
      <c r="F6" s="154">
        <v>5</v>
      </c>
      <c r="G6" s="155"/>
      <c r="H6" s="152" t="s">
        <v>1</v>
      </c>
      <c r="I6" s="154">
        <v>6</v>
      </c>
      <c r="J6" s="155"/>
      <c r="K6" s="152" t="s">
        <v>1</v>
      </c>
      <c r="L6" s="154">
        <v>7</v>
      </c>
      <c r="M6" s="155"/>
      <c r="N6" s="152" t="s">
        <v>1</v>
      </c>
      <c r="O6" s="154">
        <v>8</v>
      </c>
      <c r="P6" s="155"/>
      <c r="Q6" s="152" t="s">
        <v>1</v>
      </c>
      <c r="R6" s="154">
        <v>9</v>
      </c>
      <c r="S6" s="155"/>
      <c r="T6" s="152" t="s">
        <v>1</v>
      </c>
      <c r="U6" s="154">
        <v>10</v>
      </c>
      <c r="V6" s="155"/>
      <c r="W6" s="152" t="s">
        <v>1</v>
      </c>
      <c r="X6" s="154">
        <v>11</v>
      </c>
      <c r="Y6" s="155"/>
      <c r="Z6" s="152" t="s">
        <v>1</v>
      </c>
      <c r="AA6" s="154">
        <v>12</v>
      </c>
      <c r="AB6" s="155"/>
      <c r="AC6" s="152" t="s">
        <v>1</v>
      </c>
      <c r="AD6" s="154">
        <v>1</v>
      </c>
      <c r="AE6" s="155"/>
      <c r="AF6" s="152" t="s">
        <v>1</v>
      </c>
      <c r="AG6" s="154">
        <v>2</v>
      </c>
      <c r="AH6" s="155"/>
      <c r="AI6" s="152" t="s">
        <v>1</v>
      </c>
      <c r="AJ6" s="154">
        <v>3</v>
      </c>
      <c r="AK6" s="155"/>
      <c r="AL6" s="150" t="s">
        <v>2</v>
      </c>
    </row>
    <row r="7" spans="1:42" s="97" customFormat="1" ht="15" customHeight="1">
      <c r="A7" s="151"/>
      <c r="B7" s="153"/>
      <c r="C7" s="38" t="s">
        <v>26</v>
      </c>
      <c r="D7" s="40" t="s">
        <v>27</v>
      </c>
      <c r="E7" s="156"/>
      <c r="F7" s="38" t="s">
        <v>26</v>
      </c>
      <c r="G7" s="39" t="s">
        <v>27</v>
      </c>
      <c r="H7" s="153"/>
      <c r="I7" s="38" t="s">
        <v>26</v>
      </c>
      <c r="J7" s="39" t="s">
        <v>27</v>
      </c>
      <c r="K7" s="153"/>
      <c r="L7" s="38" t="s">
        <v>26</v>
      </c>
      <c r="M7" s="39" t="s">
        <v>27</v>
      </c>
      <c r="N7" s="153"/>
      <c r="O7" s="38" t="s">
        <v>26</v>
      </c>
      <c r="P7" s="39" t="s">
        <v>27</v>
      </c>
      <c r="Q7" s="153"/>
      <c r="R7" s="38" t="s">
        <v>26</v>
      </c>
      <c r="S7" s="39" t="s">
        <v>27</v>
      </c>
      <c r="T7" s="153"/>
      <c r="U7" s="38" t="s">
        <v>26</v>
      </c>
      <c r="V7" s="39" t="s">
        <v>27</v>
      </c>
      <c r="W7" s="153"/>
      <c r="X7" s="38" t="s">
        <v>26</v>
      </c>
      <c r="Y7" s="39" t="s">
        <v>27</v>
      </c>
      <c r="Z7" s="153"/>
      <c r="AA7" s="38" t="s">
        <v>26</v>
      </c>
      <c r="AB7" s="39" t="s">
        <v>27</v>
      </c>
      <c r="AC7" s="153"/>
      <c r="AD7" s="38" t="s">
        <v>26</v>
      </c>
      <c r="AE7" s="39" t="s">
        <v>27</v>
      </c>
      <c r="AF7" s="153"/>
      <c r="AG7" s="38" t="s">
        <v>26</v>
      </c>
      <c r="AH7" s="39" t="s">
        <v>27</v>
      </c>
      <c r="AI7" s="153"/>
      <c r="AJ7" s="38" t="s">
        <v>26</v>
      </c>
      <c r="AK7" s="39" t="s">
        <v>27</v>
      </c>
      <c r="AL7" s="151"/>
    </row>
    <row r="8" spans="1:42" ht="14.65" customHeight="1">
      <c r="A8" s="19">
        <v>1</v>
      </c>
      <c r="B8" s="1" t="str">
        <f>IF(MONTH(DATE(($C$3),C$6,$A8))&lt;&gt;C$6,"",CHOOSE(WEEKDAY(DATE(($C$3),C$6,$A8),1),"日","月","火","水","木","金","土")&amp;IF(ISNA(VLOOKUP(DATE(($C$3),C$6,$A8),祝日一覧!$A$2:$B$73,2,FALSE)),"","（祝）"))</f>
        <v>火</v>
      </c>
      <c r="C8" s="98"/>
      <c r="D8" s="99"/>
      <c r="E8" s="2" t="str">
        <f>IF(MONTH(DATE(($C$3),F$6,$A8))&lt;&gt;F$6,"",CHOOSE(WEEKDAY(DATE(($C$3),F$6,$A8),1),"日","月","火","水","木","金","土")&amp;IF(ISNA(VLOOKUP(DATE(($C$3),F$6,$A8),祝日一覧!$A$2:$B$73,2,FALSE)),"","（祝）"))</f>
        <v>木</v>
      </c>
      <c r="F8" s="98"/>
      <c r="G8" s="100"/>
      <c r="H8" s="2" t="str">
        <f>IF(MONTH(DATE(($C$3),I$6,$A8))&lt;&gt;I$6,"",CHOOSE(WEEKDAY(DATE(($C$3),I$6,$A8),1),"日","月","火","水","木","金","土")&amp;IF(ISNA(VLOOKUP(DATE(($C$3),I$6,$A8),祝日一覧!$A$2:$B$73,2,FALSE)),"","（祝）"))</f>
        <v>日</v>
      </c>
      <c r="I8" s="98"/>
      <c r="J8" s="100"/>
      <c r="K8" s="2" t="str">
        <f>IF(MONTH(DATE(($C$3),L$6,$A8))&lt;&gt;L$6,"",CHOOSE(WEEKDAY(DATE(($C$3),L$6,$A8),1),"日","月","火","水","木","金","土")&amp;IF(ISNA(VLOOKUP(DATE(($C$3),L$6,$A8),祝日一覧!$A$2:$B$73,2,FALSE)),"","（祝）"))</f>
        <v>火</v>
      </c>
      <c r="L8" s="98"/>
      <c r="M8" s="100"/>
      <c r="N8" s="2" t="str">
        <f>IF(MONTH(DATE(($C$3),O$6,$A8))&lt;&gt;O$6,"",CHOOSE(WEEKDAY(DATE(($C$3),O$6,$A8),1),"日","月","火","水","木","金","土")&amp;IF(ISNA(VLOOKUP(DATE(($C$3),O$6,$A8),祝日一覧!$A$2:$B$73,2,FALSE)),"","（祝）"))</f>
        <v>金</v>
      </c>
      <c r="O8" s="98"/>
      <c r="P8" s="100"/>
      <c r="Q8" s="2" t="str">
        <f>IF(MONTH(DATE(($C$3),R$6,$A8))&lt;&gt;R$6,"",CHOOSE(WEEKDAY(DATE(($C$3),R$6,$A8),1),"日","月","火","水","木","金","土")&amp;IF(ISNA(VLOOKUP(DATE(($C$3),R$6,$A8),祝日一覧!$A$2:$B$73,2,FALSE)),"","（祝）"))</f>
        <v>月</v>
      </c>
      <c r="R8" s="98"/>
      <c r="S8" s="100"/>
      <c r="T8" s="2" t="str">
        <f>IF(MONTH(DATE(($C$3),U$6,$A8))&lt;&gt;U$6,"",CHOOSE(WEEKDAY(DATE(($C$3),U$6,$A8),1),"日","月","火","水","木","金","土")&amp;IF(ISNA(VLOOKUP(DATE(($C$3),U$6,$A8),祝日一覧!$A$2:$B$73,2,FALSE)),"","（祝）"))</f>
        <v>水</v>
      </c>
      <c r="U8" s="98"/>
      <c r="V8" s="100"/>
      <c r="W8" s="2" t="str">
        <f>IF(MONTH(DATE(($C$3),X$6,$A8))&lt;&gt;X$6,"",CHOOSE(WEEKDAY(DATE(($C$3),X$6,$A8),1),"日","月","火","水","木","金","土")&amp;IF(ISNA(VLOOKUP(DATE(($C$3),X$6,$A8),祝日一覧!$A$2:$B$73,2,FALSE)),"","（祝）"))</f>
        <v>土</v>
      </c>
      <c r="X8" s="98"/>
      <c r="Y8" s="100"/>
      <c r="Z8" s="2" t="str">
        <f>IF(MONTH(DATE(($C$3),AA$6,$A8))&lt;&gt;AA$6,"",CHOOSE(WEEKDAY(DATE(($C$3),AA$6,$A8),1),"日","月","火","水","木","金","土")&amp;IF(ISNA(VLOOKUP(DATE(($C$3),AA$6,$A8),祝日一覧!$A$2:$B$73,2,FALSE)),"","（祝）"))</f>
        <v>月</v>
      </c>
      <c r="AA8" s="98"/>
      <c r="AB8" s="100"/>
      <c r="AC8" s="2" t="str">
        <f>IF(MONTH(DATE(($C$3+1),AD$6,$A8))&lt;&gt;AD$6,"",CHOOSE(WEEKDAY(DATE(($C$3+1),AD$6,$A8),1),"日","月","火","水","木","金","土")&amp;IF(ISNA(VLOOKUP(DATE(($C$3+1),AD$6,$A8),祝日一覧!$A$2:$B$73,2,FALSE)),"","（祝）"))</f>
        <v>木（祝）</v>
      </c>
      <c r="AD8" s="98"/>
      <c r="AE8" s="100"/>
      <c r="AF8" s="2" t="str">
        <f>IF(MONTH(DATE(($C$3+1),AG$6,$A8))&lt;&gt;AG$6,"",CHOOSE(WEEKDAY(DATE(($C$3+1),AG$6,$A8),1),"日","月","火","水","木","金","土")&amp;IF(ISNA(VLOOKUP(DATE(($C$3+1),AG$6,$A8),祝日一覧!$A$2:$B$73,2,FALSE)),"","（祝）"))</f>
        <v>日</v>
      </c>
      <c r="AG8" s="98"/>
      <c r="AH8" s="100"/>
      <c r="AI8" s="2" t="str">
        <f>IF(MONTH(DATE(($C$3+1),AJ$6,$A8))&lt;&gt;AJ$6,"",CHOOSE(WEEKDAY(DATE(($C$3+1),AJ$6,$A8),1),"日","月","火","水","木","金","土")&amp;IF(ISNA(VLOOKUP(DATE(($C$3+1),AJ$6,$A8),祝日一覧!$A$2:$B$73,2,FALSE)),"","（祝）"))</f>
        <v>日</v>
      </c>
      <c r="AJ8" s="98"/>
      <c r="AK8" s="100"/>
      <c r="AL8" s="20">
        <v>1</v>
      </c>
    </row>
    <row r="9" spans="1:42" ht="14.65" customHeight="1">
      <c r="A9" s="21">
        <v>2</v>
      </c>
      <c r="B9" s="1" t="str">
        <f>IF(MONTH(DATE(($C$3),C$6,$A9))&lt;&gt;C$6,"",CHOOSE(WEEKDAY(DATE(($C$3),C$6,$A9),1),"日","月","火","水","木","金","土")&amp;IF(ISNA(VLOOKUP(DATE(($C$3),C$6,$A9),祝日一覧!$A$2:$B$73,2,FALSE)),"","（祝）"))</f>
        <v>水</v>
      </c>
      <c r="C9" s="101"/>
      <c r="D9" s="99"/>
      <c r="E9" s="2" t="str">
        <f>IF(MONTH(DATE(($C$3),F$6,$A9))&lt;&gt;F$6,"",CHOOSE(WEEKDAY(DATE(($C$3),F$6,$A9),1),"日","月","火","水","木","金","土")&amp;IF(ISNA(VLOOKUP(DATE(($C$3),F$6,$A9),祝日一覧!$A$2:$B$73,2,FALSE)),"","（祝）"))</f>
        <v>金</v>
      </c>
      <c r="F9" s="101"/>
      <c r="G9" s="99"/>
      <c r="H9" s="2" t="str">
        <f>IF(MONTH(DATE(($C$3),I$6,$A9))&lt;&gt;I$6,"",CHOOSE(WEEKDAY(DATE(($C$3),I$6,$A9),1),"日","月","火","水","木","金","土")&amp;IF(ISNA(VLOOKUP(DATE(($C$3),I$6,$A9),祝日一覧!$A$2:$B$73,2,FALSE)),"","（祝）"))</f>
        <v>月</v>
      </c>
      <c r="I9" s="101"/>
      <c r="J9" s="99"/>
      <c r="K9" s="2" t="str">
        <f>IF(MONTH(DATE(($C$3),L$6,$A9))&lt;&gt;L$6,"",CHOOSE(WEEKDAY(DATE(($C$3),L$6,$A9),1),"日","月","火","水","木","金","土")&amp;IF(ISNA(VLOOKUP(DATE(($C$3),L$6,$A9),祝日一覧!$A$2:$B$73,2,FALSE)),"","（祝）"))</f>
        <v>水</v>
      </c>
      <c r="L9" s="101"/>
      <c r="M9" s="99"/>
      <c r="N9" s="2" t="str">
        <f>IF(MONTH(DATE(($C$3),O$6,$A9))&lt;&gt;O$6,"",CHOOSE(WEEKDAY(DATE(($C$3),O$6,$A9),1),"日","月","火","水","木","金","土")&amp;IF(ISNA(VLOOKUP(DATE(($C$3),O$6,$A9),祝日一覧!$A$2:$B$73,2,FALSE)),"","（祝）"))</f>
        <v>土</v>
      </c>
      <c r="O9" s="101"/>
      <c r="P9" s="99"/>
      <c r="Q9" s="2" t="str">
        <f>IF(MONTH(DATE(($C$3),R$6,$A9))&lt;&gt;R$6,"",CHOOSE(WEEKDAY(DATE(($C$3),R$6,$A9),1),"日","月","火","水","木","金","土")&amp;IF(ISNA(VLOOKUP(DATE(($C$3),R$6,$A9),祝日一覧!$A$2:$B$73,2,FALSE)),"","（祝）"))</f>
        <v>火</v>
      </c>
      <c r="R9" s="101"/>
      <c r="S9" s="99"/>
      <c r="T9" s="2" t="str">
        <f>IF(MONTH(DATE(($C$3),U$6,$A9))&lt;&gt;U$6,"",CHOOSE(WEEKDAY(DATE(($C$3),U$6,$A9),1),"日","月","火","水","木","金","土")&amp;IF(ISNA(VLOOKUP(DATE(($C$3),U$6,$A9),祝日一覧!$A$2:$B$73,2,FALSE)),"","（祝）"))</f>
        <v>木</v>
      </c>
      <c r="U9" s="101"/>
      <c r="V9" s="99"/>
      <c r="W9" s="2" t="str">
        <f>IF(MONTH(DATE(($C$3),X$6,$A9))&lt;&gt;X$6,"",CHOOSE(WEEKDAY(DATE(($C$3),X$6,$A9),1),"日","月","火","水","木","金","土")&amp;IF(ISNA(VLOOKUP(DATE(($C$3),X$6,$A9),祝日一覧!$A$2:$B$73,2,FALSE)),"","（祝）"))</f>
        <v>日</v>
      </c>
      <c r="X9" s="101"/>
      <c r="Y9" s="99"/>
      <c r="Z9" s="2" t="str">
        <f>IF(MONTH(DATE(($C$3),AA$6,$A9))&lt;&gt;AA$6,"",CHOOSE(WEEKDAY(DATE(($C$3),AA$6,$A9),1),"日","月","火","水","木","金","土")&amp;IF(ISNA(VLOOKUP(DATE(($C$3),AA$6,$A9),祝日一覧!$A$2:$B$73,2,FALSE)),"","（祝）"))</f>
        <v>火</v>
      </c>
      <c r="AA9" s="101"/>
      <c r="AB9" s="99"/>
      <c r="AC9" s="2" t="str">
        <f>IF(MONTH(DATE(($C$3+1),AD$6,$A9))&lt;&gt;AD$6,"",CHOOSE(WEEKDAY(DATE(($C$3+1),AD$6,$A9),1),"日","月","火","水","木","金","土")&amp;IF(ISNA(VLOOKUP(DATE(($C$3+1),AD$6,$A9),祝日一覧!$A$2:$B$73,2,FALSE)),"","（祝）"))</f>
        <v>金</v>
      </c>
      <c r="AD9" s="101"/>
      <c r="AE9" s="99"/>
      <c r="AF9" s="2" t="str">
        <f>IF(MONTH(DATE(($C$3+1),AG$6,$A9))&lt;&gt;AG$6,"",CHOOSE(WEEKDAY(DATE(($C$3+1),AG$6,$A9),1),"日","月","火","水","木","金","土")&amp;IF(ISNA(VLOOKUP(DATE(($C$3+1),AG$6,$A9),祝日一覧!$A$2:$B$73,2,FALSE)),"","（祝）"))</f>
        <v>月</v>
      </c>
      <c r="AG9" s="101"/>
      <c r="AH9" s="99"/>
      <c r="AI9" s="2" t="str">
        <f>IF(MONTH(DATE(($C$3+1),AJ$6,$A9))&lt;&gt;AJ$6,"",CHOOSE(WEEKDAY(DATE(($C$3+1),AJ$6,$A9),1),"日","月","火","水","木","金","土")&amp;IF(ISNA(VLOOKUP(DATE(($C$3+1),AJ$6,$A9),祝日一覧!$A$2:$B$73,2,FALSE)),"","（祝）"))</f>
        <v>月</v>
      </c>
      <c r="AJ9" s="101"/>
      <c r="AK9" s="99"/>
      <c r="AL9" s="22">
        <v>2</v>
      </c>
    </row>
    <row r="10" spans="1:42" ht="14.65" customHeight="1">
      <c r="A10" s="21">
        <v>3</v>
      </c>
      <c r="B10" s="1" t="str">
        <f>IF(MONTH(DATE(($C$3),C$6,$A10))&lt;&gt;C$6,"",CHOOSE(WEEKDAY(DATE(($C$3),C$6,$A10),1),"日","月","火","水","木","金","土")&amp;IF(ISNA(VLOOKUP(DATE(($C$3),C$6,$A10),祝日一覧!$A$2:$B$73,2,FALSE)),"","（祝）"))</f>
        <v>木</v>
      </c>
      <c r="C10" s="101"/>
      <c r="D10" s="99"/>
      <c r="E10" s="2" t="str">
        <f>IF(MONTH(DATE(($C$3),F$6,$A10))&lt;&gt;F$6,"",CHOOSE(WEEKDAY(DATE(($C$3),F$6,$A10),1),"日","月","火","水","木","金","土")&amp;IF(ISNA(VLOOKUP(DATE(($C$3),F$6,$A10),祝日一覧!$A$2:$B$73,2,FALSE)),"","（祝）"))</f>
        <v>土（祝）</v>
      </c>
      <c r="F10" s="101"/>
      <c r="G10" s="99"/>
      <c r="H10" s="2" t="str">
        <f>IF(MONTH(DATE(($C$3),I$6,$A10))&lt;&gt;I$6,"",CHOOSE(WEEKDAY(DATE(($C$3),I$6,$A10),1),"日","月","火","水","木","金","土")&amp;IF(ISNA(VLOOKUP(DATE(($C$3),I$6,$A10),祝日一覧!$A$2:$B$73,2,FALSE)),"","（祝）"))</f>
        <v>火</v>
      </c>
      <c r="I10" s="101"/>
      <c r="J10" s="99"/>
      <c r="K10" s="2" t="str">
        <f>IF(MONTH(DATE(($C$3),L$6,$A10))&lt;&gt;L$6,"",CHOOSE(WEEKDAY(DATE(($C$3),L$6,$A10),1),"日","月","火","水","木","金","土")&amp;IF(ISNA(VLOOKUP(DATE(($C$3),L$6,$A10),祝日一覧!$A$2:$B$73,2,FALSE)),"","（祝）"))</f>
        <v>木</v>
      </c>
      <c r="L10" s="101"/>
      <c r="M10" s="99"/>
      <c r="N10" s="2" t="str">
        <f>IF(MONTH(DATE(($C$3),O$6,$A10))&lt;&gt;O$6,"",CHOOSE(WEEKDAY(DATE(($C$3),O$6,$A10),1),"日","月","火","水","木","金","土")&amp;IF(ISNA(VLOOKUP(DATE(($C$3),O$6,$A10),祝日一覧!$A$2:$B$73,2,FALSE)),"","（祝）"))</f>
        <v>日</v>
      </c>
      <c r="O10" s="101"/>
      <c r="P10" s="99"/>
      <c r="Q10" s="2" t="str">
        <f>IF(MONTH(DATE(($C$3),R$6,$A10))&lt;&gt;R$6,"",CHOOSE(WEEKDAY(DATE(($C$3),R$6,$A10),1),"日","月","火","水","木","金","土")&amp;IF(ISNA(VLOOKUP(DATE(($C$3),R$6,$A10),祝日一覧!$A$2:$B$73,2,FALSE)),"","（祝）"))</f>
        <v>水</v>
      </c>
      <c r="R10" s="101"/>
      <c r="S10" s="99"/>
      <c r="T10" s="2" t="str">
        <f>IF(MONTH(DATE(($C$3),U$6,$A10))&lt;&gt;U$6,"",CHOOSE(WEEKDAY(DATE(($C$3),U$6,$A10),1),"日","月","火","水","木","金","土")&amp;IF(ISNA(VLOOKUP(DATE(($C$3),U$6,$A10),祝日一覧!$A$2:$B$73,2,FALSE)),"","（祝）"))</f>
        <v>金</v>
      </c>
      <c r="U10" s="101"/>
      <c r="V10" s="99"/>
      <c r="W10" s="2" t="str">
        <f>IF(MONTH(DATE(($C$3),X$6,$A10))&lt;&gt;X$6,"",CHOOSE(WEEKDAY(DATE(($C$3),X$6,$A10),1),"日","月","火","水","木","金","土")&amp;IF(ISNA(VLOOKUP(DATE(($C$3),X$6,$A10),祝日一覧!$A$2:$B$73,2,FALSE)),"","（祝）"))</f>
        <v>月（祝）</v>
      </c>
      <c r="X10" s="101"/>
      <c r="Y10" s="99"/>
      <c r="Z10" s="2" t="str">
        <f>IF(MONTH(DATE(($C$3),AA$6,$A10))&lt;&gt;AA$6,"",CHOOSE(WEEKDAY(DATE(($C$3),AA$6,$A10),1),"日","月","火","水","木","金","土")&amp;IF(ISNA(VLOOKUP(DATE(($C$3),AA$6,$A10),祝日一覧!$A$2:$B$73,2,FALSE)),"","（祝）"))</f>
        <v>水</v>
      </c>
      <c r="AA10" s="101"/>
      <c r="AB10" s="99"/>
      <c r="AC10" s="2" t="str">
        <f>IF(MONTH(DATE(($C$3+1),AD$6,$A10))&lt;&gt;AD$6,"",CHOOSE(WEEKDAY(DATE(($C$3+1),AD$6,$A10),1),"日","月","火","水","木","金","土")&amp;IF(ISNA(VLOOKUP(DATE(($C$3+1),AD$6,$A10),祝日一覧!$A$2:$B$73,2,FALSE)),"","（祝）"))</f>
        <v>土</v>
      </c>
      <c r="AD10" s="101"/>
      <c r="AE10" s="99"/>
      <c r="AF10" s="2" t="str">
        <f>IF(MONTH(DATE(($C$3+1),AG$6,$A10))&lt;&gt;AG$6,"",CHOOSE(WEEKDAY(DATE(($C$3+1),AG$6,$A10),1),"日","月","火","水","木","金","土")&amp;IF(ISNA(VLOOKUP(DATE(($C$3+1),AG$6,$A10),祝日一覧!$A$2:$B$73,2,FALSE)),"","（祝）"))</f>
        <v>火</v>
      </c>
      <c r="AG10" s="101"/>
      <c r="AH10" s="99"/>
      <c r="AI10" s="2" t="str">
        <f>IF(MONTH(DATE(($C$3+1),AJ$6,$A10))&lt;&gt;AJ$6,"",CHOOSE(WEEKDAY(DATE(($C$3+1),AJ$6,$A10),1),"日","月","火","水","木","金","土")&amp;IF(ISNA(VLOOKUP(DATE(($C$3+1),AJ$6,$A10),祝日一覧!$A$2:$B$73,2,FALSE)),"","（祝）"))</f>
        <v>火</v>
      </c>
      <c r="AJ10" s="101"/>
      <c r="AK10" s="99"/>
      <c r="AL10" s="22">
        <v>3</v>
      </c>
    </row>
    <row r="11" spans="1:42" ht="14.65" customHeight="1">
      <c r="A11" s="21">
        <v>4</v>
      </c>
      <c r="B11" s="1" t="str">
        <f>IF(MONTH(DATE(($C$3),C$6,$A11))&lt;&gt;C$6,"",CHOOSE(WEEKDAY(DATE(($C$3),C$6,$A11),1),"日","月","火","水","木","金","土")&amp;IF(ISNA(VLOOKUP(DATE(($C$3),C$6,$A11),祝日一覧!$A$2:$B$73,2,FALSE)),"","（祝）"))</f>
        <v>金</v>
      </c>
      <c r="C11" s="101"/>
      <c r="D11" s="99"/>
      <c r="E11" s="2" t="str">
        <f>IF(MONTH(DATE(($C$3),F$6,$A11))&lt;&gt;F$6,"",CHOOSE(WEEKDAY(DATE(($C$3),F$6,$A11),1),"日","月","火","水","木","金","土")&amp;IF(ISNA(VLOOKUP(DATE(($C$3),F$6,$A11),祝日一覧!$A$2:$B$73,2,FALSE)),"","（祝）"))</f>
        <v>日（祝）</v>
      </c>
      <c r="F11" s="101"/>
      <c r="G11" s="99"/>
      <c r="H11" s="2" t="str">
        <f>IF(MONTH(DATE(($C$3),I$6,$A11))&lt;&gt;I$6,"",CHOOSE(WEEKDAY(DATE(($C$3),I$6,$A11),1),"日","月","火","水","木","金","土")&amp;IF(ISNA(VLOOKUP(DATE(($C$3),I$6,$A11),祝日一覧!$A$2:$B$73,2,FALSE)),"","（祝）"))</f>
        <v>水</v>
      </c>
      <c r="I11" s="101"/>
      <c r="J11" s="99"/>
      <c r="K11" s="2" t="str">
        <f>IF(MONTH(DATE(($C$3),L$6,$A11))&lt;&gt;L$6,"",CHOOSE(WEEKDAY(DATE(($C$3),L$6,$A11),1),"日","月","火","水","木","金","土")&amp;IF(ISNA(VLOOKUP(DATE(($C$3),L$6,$A11),祝日一覧!$A$2:$B$73,2,FALSE)),"","（祝）"))</f>
        <v>金</v>
      </c>
      <c r="L11" s="101"/>
      <c r="M11" s="99"/>
      <c r="N11" s="2" t="str">
        <f>IF(MONTH(DATE(($C$3),O$6,$A11))&lt;&gt;O$6,"",CHOOSE(WEEKDAY(DATE(($C$3),O$6,$A11),1),"日","月","火","水","木","金","土")&amp;IF(ISNA(VLOOKUP(DATE(($C$3),O$6,$A11),祝日一覧!$A$2:$B$73,2,FALSE)),"","（祝）"))</f>
        <v>月</v>
      </c>
      <c r="O11" s="101"/>
      <c r="P11" s="99"/>
      <c r="Q11" s="2" t="str">
        <f>IF(MONTH(DATE(($C$3),R$6,$A11))&lt;&gt;R$6,"",CHOOSE(WEEKDAY(DATE(($C$3),R$6,$A11),1),"日","月","火","水","木","金","土")&amp;IF(ISNA(VLOOKUP(DATE(($C$3),R$6,$A11),祝日一覧!$A$2:$B$73,2,FALSE)),"","（祝）"))</f>
        <v>木</v>
      </c>
      <c r="R11" s="101"/>
      <c r="S11" s="99"/>
      <c r="T11" s="2" t="str">
        <f>IF(MONTH(DATE(($C$3),U$6,$A11))&lt;&gt;U$6,"",CHOOSE(WEEKDAY(DATE(($C$3),U$6,$A11),1),"日","月","火","水","木","金","土")&amp;IF(ISNA(VLOOKUP(DATE(($C$3),U$6,$A11),祝日一覧!$A$2:$B$73,2,FALSE)),"","（祝）"))</f>
        <v>土</v>
      </c>
      <c r="U11" s="101"/>
      <c r="V11" s="99"/>
      <c r="W11" s="2" t="str">
        <f>IF(MONTH(DATE(($C$3),X$6,$A11))&lt;&gt;X$6,"",CHOOSE(WEEKDAY(DATE(($C$3),X$6,$A11),1),"日","月","火","水","木","金","土")&amp;IF(ISNA(VLOOKUP(DATE(($C$3),X$6,$A11),祝日一覧!$A$2:$B$73,2,FALSE)),"","（祝）"))</f>
        <v>火</v>
      </c>
      <c r="X11" s="101"/>
      <c r="Y11" s="99"/>
      <c r="Z11" s="2" t="str">
        <f>IF(MONTH(DATE(($C$3),AA$6,$A11))&lt;&gt;AA$6,"",CHOOSE(WEEKDAY(DATE(($C$3),AA$6,$A11),1),"日","月","火","水","木","金","土")&amp;IF(ISNA(VLOOKUP(DATE(($C$3),AA$6,$A11),祝日一覧!$A$2:$B$73,2,FALSE)),"","（祝）"))</f>
        <v>木</v>
      </c>
      <c r="AA11" s="101"/>
      <c r="AB11" s="99"/>
      <c r="AC11" s="2" t="str">
        <f>IF(MONTH(DATE(($C$3+1),AD$6,$A11))&lt;&gt;AD$6,"",CHOOSE(WEEKDAY(DATE(($C$3+1),AD$6,$A11),1),"日","月","火","水","木","金","土")&amp;IF(ISNA(VLOOKUP(DATE(($C$3+1),AD$6,$A11),祝日一覧!$A$2:$B$73,2,FALSE)),"","（祝）"))</f>
        <v>日</v>
      </c>
      <c r="AD11" s="101"/>
      <c r="AE11" s="99"/>
      <c r="AF11" s="2" t="str">
        <f>IF(MONTH(DATE(($C$3+1),AG$6,$A11))&lt;&gt;AG$6,"",CHOOSE(WEEKDAY(DATE(($C$3+1),AG$6,$A11),1),"日","月","火","水","木","金","土")&amp;IF(ISNA(VLOOKUP(DATE(($C$3+1),AG$6,$A11),祝日一覧!$A$2:$B$73,2,FALSE)),"","（祝）"))</f>
        <v>水</v>
      </c>
      <c r="AG11" s="101"/>
      <c r="AH11" s="99"/>
      <c r="AI11" s="2" t="str">
        <f>IF(MONTH(DATE(($C$3+1),AJ$6,$A11))&lt;&gt;AJ$6,"",CHOOSE(WEEKDAY(DATE(($C$3+1),AJ$6,$A11),1),"日","月","火","水","木","金","土")&amp;IF(ISNA(VLOOKUP(DATE(($C$3+1),AJ$6,$A11),祝日一覧!$A$2:$B$73,2,FALSE)),"","（祝）"))</f>
        <v>水</v>
      </c>
      <c r="AJ11" s="101"/>
      <c r="AK11" s="99"/>
      <c r="AL11" s="22">
        <v>4</v>
      </c>
      <c r="AP11" s="17" t="s">
        <v>92</v>
      </c>
    </row>
    <row r="12" spans="1:42" ht="14.65" customHeight="1">
      <c r="A12" s="21">
        <v>5</v>
      </c>
      <c r="B12" s="1" t="str">
        <f>IF(MONTH(DATE(($C$3),C$6,$A12))&lt;&gt;C$6,"",CHOOSE(WEEKDAY(DATE(($C$3),C$6,$A12),1),"日","月","火","水","木","金","土")&amp;IF(ISNA(VLOOKUP(DATE(($C$3),C$6,$A12),祝日一覧!$A$2:$B$73,2,FALSE)),"","（祝）"))</f>
        <v>土</v>
      </c>
      <c r="C12" s="101"/>
      <c r="D12" s="99"/>
      <c r="E12" s="2" t="str">
        <f>IF(MONTH(DATE(($C$3),F$6,$A12))&lt;&gt;F$6,"",CHOOSE(WEEKDAY(DATE(($C$3),F$6,$A12),1),"日","月","火","水","木","金","土")&amp;IF(ISNA(VLOOKUP(DATE(($C$3),F$6,$A12),祝日一覧!$A$2:$B$73,2,FALSE)),"","（祝）"))</f>
        <v>月（祝）</v>
      </c>
      <c r="F12" s="101"/>
      <c r="G12" s="99"/>
      <c r="H12" s="2" t="str">
        <f>IF(MONTH(DATE(($C$3),I$6,$A12))&lt;&gt;I$6,"",CHOOSE(WEEKDAY(DATE(($C$3),I$6,$A12),1),"日","月","火","水","木","金","土")&amp;IF(ISNA(VLOOKUP(DATE(($C$3),I$6,$A12),祝日一覧!$A$2:$B$73,2,FALSE)),"","（祝）"))</f>
        <v>木</v>
      </c>
      <c r="I12" s="101"/>
      <c r="J12" s="99"/>
      <c r="K12" s="2" t="str">
        <f>IF(MONTH(DATE(($C$3),L$6,$A12))&lt;&gt;L$6,"",CHOOSE(WEEKDAY(DATE(($C$3),L$6,$A12),1),"日","月","火","水","木","金","土")&amp;IF(ISNA(VLOOKUP(DATE(($C$3),L$6,$A12),祝日一覧!$A$2:$B$73,2,FALSE)),"","（祝）"))</f>
        <v>土</v>
      </c>
      <c r="L12" s="101"/>
      <c r="M12" s="99"/>
      <c r="N12" s="2" t="str">
        <f>IF(MONTH(DATE(($C$3),O$6,$A12))&lt;&gt;O$6,"",CHOOSE(WEEKDAY(DATE(($C$3),O$6,$A12),1),"日","月","火","水","木","金","土")&amp;IF(ISNA(VLOOKUP(DATE(($C$3),O$6,$A12),祝日一覧!$A$2:$B$73,2,FALSE)),"","（祝）"))</f>
        <v>火</v>
      </c>
      <c r="O12" s="101"/>
      <c r="P12" s="99"/>
      <c r="Q12" s="2" t="str">
        <f>IF(MONTH(DATE(($C$3),R$6,$A12))&lt;&gt;R$6,"",CHOOSE(WEEKDAY(DATE(($C$3),R$6,$A12),1),"日","月","火","水","木","金","土")&amp;IF(ISNA(VLOOKUP(DATE(($C$3),R$6,$A12),祝日一覧!$A$2:$B$73,2,FALSE)),"","（祝）"))</f>
        <v>金</v>
      </c>
      <c r="R12" s="101"/>
      <c r="S12" s="99"/>
      <c r="T12" s="2" t="str">
        <f>IF(MONTH(DATE(($C$3),U$6,$A12))&lt;&gt;U$6,"",CHOOSE(WEEKDAY(DATE(($C$3),U$6,$A12),1),"日","月","火","水","木","金","土")&amp;IF(ISNA(VLOOKUP(DATE(($C$3),U$6,$A12),祝日一覧!$A$2:$B$73,2,FALSE)),"","（祝）"))</f>
        <v>日</v>
      </c>
      <c r="U12" s="101"/>
      <c r="V12" s="99"/>
      <c r="W12" s="2" t="str">
        <f>IF(MONTH(DATE(($C$3),X$6,$A12))&lt;&gt;X$6,"",CHOOSE(WEEKDAY(DATE(($C$3),X$6,$A12),1),"日","月","火","水","木","金","土")&amp;IF(ISNA(VLOOKUP(DATE(($C$3),X$6,$A12),祝日一覧!$A$2:$B$73,2,FALSE)),"","（祝）"))</f>
        <v>水</v>
      </c>
      <c r="X12" s="101"/>
      <c r="Y12" s="99"/>
      <c r="Z12" s="2" t="str">
        <f>IF(MONTH(DATE(($C$3),AA$6,$A12))&lt;&gt;AA$6,"",CHOOSE(WEEKDAY(DATE(($C$3),AA$6,$A12),1),"日","月","火","水","木","金","土")&amp;IF(ISNA(VLOOKUP(DATE(($C$3),AA$6,$A12),祝日一覧!$A$2:$B$73,2,FALSE)),"","（祝）"))</f>
        <v>金</v>
      </c>
      <c r="AA12" s="101"/>
      <c r="AB12" s="99"/>
      <c r="AC12" s="2" t="str">
        <f>IF(MONTH(DATE(($C$3+1),AD$6,$A12))&lt;&gt;AD$6,"",CHOOSE(WEEKDAY(DATE(($C$3+1),AD$6,$A12),1),"日","月","火","水","木","金","土")&amp;IF(ISNA(VLOOKUP(DATE(($C$3+1),AD$6,$A12),祝日一覧!$A$2:$B$73,2,FALSE)),"","（祝）"))</f>
        <v>月</v>
      </c>
      <c r="AD12" s="101"/>
      <c r="AE12" s="99"/>
      <c r="AF12" s="2" t="str">
        <f>IF(MONTH(DATE(($C$3+1),AG$6,$A12))&lt;&gt;AG$6,"",CHOOSE(WEEKDAY(DATE(($C$3+1),AG$6,$A12),1),"日","月","火","水","木","金","土")&amp;IF(ISNA(VLOOKUP(DATE(($C$3+1),AG$6,$A12),祝日一覧!$A$2:$B$73,2,FALSE)),"","（祝）"))</f>
        <v>木</v>
      </c>
      <c r="AG12" s="101"/>
      <c r="AH12" s="99"/>
      <c r="AI12" s="2" t="str">
        <f>IF(MONTH(DATE(($C$3+1),AJ$6,$A12))&lt;&gt;AJ$6,"",CHOOSE(WEEKDAY(DATE(($C$3+1),AJ$6,$A12),1),"日","月","火","水","木","金","土")&amp;IF(ISNA(VLOOKUP(DATE(($C$3+1),AJ$6,$A12),祝日一覧!$A$2:$B$73,2,FALSE)),"","（祝）"))</f>
        <v>木</v>
      </c>
      <c r="AJ12" s="101"/>
      <c r="AK12" s="99"/>
      <c r="AL12" s="22">
        <v>5</v>
      </c>
      <c r="AP12" s="17" t="s">
        <v>95</v>
      </c>
    </row>
    <row r="13" spans="1:42" ht="14.65" customHeight="1">
      <c r="A13" s="21">
        <v>6</v>
      </c>
      <c r="B13" s="1" t="str">
        <f>IF(MONTH(DATE(($C$3),C$6,$A13))&lt;&gt;C$6,"",CHOOSE(WEEKDAY(DATE(($C$3),C$6,$A13),1),"日","月","火","水","木","金","土")&amp;IF(ISNA(VLOOKUP(DATE(($C$3),C$6,$A13),祝日一覧!$A$2:$B$73,2,FALSE)),"","（祝）"))</f>
        <v>日</v>
      </c>
      <c r="C13" s="101"/>
      <c r="D13" s="99"/>
      <c r="E13" s="2" t="str">
        <f>IF(MONTH(DATE(($C$3),F$6,$A13))&lt;&gt;F$6,"",CHOOSE(WEEKDAY(DATE(($C$3),F$6,$A13),1),"日","月","火","水","木","金","土")&amp;IF(ISNA(VLOOKUP(DATE(($C$3),F$6,$A13),祝日一覧!$A$2:$B$73,2,FALSE)),"","（祝）"))</f>
        <v>火（祝）</v>
      </c>
      <c r="F13" s="101"/>
      <c r="G13" s="99"/>
      <c r="H13" s="2" t="str">
        <f>IF(MONTH(DATE(($C$3),I$6,$A13))&lt;&gt;I$6,"",CHOOSE(WEEKDAY(DATE(($C$3),I$6,$A13),1),"日","月","火","水","木","金","土")&amp;IF(ISNA(VLOOKUP(DATE(($C$3),I$6,$A13),祝日一覧!$A$2:$B$73,2,FALSE)),"","（祝）"))</f>
        <v>金</v>
      </c>
      <c r="I13" s="101"/>
      <c r="J13" s="99"/>
      <c r="K13" s="2" t="str">
        <f>IF(MONTH(DATE(($C$3),L$6,$A13))&lt;&gt;L$6,"",CHOOSE(WEEKDAY(DATE(($C$3),L$6,$A13),1),"日","月","火","水","木","金","土")&amp;IF(ISNA(VLOOKUP(DATE(($C$3),L$6,$A13),祝日一覧!$A$2:$B$73,2,FALSE)),"","（祝）"))</f>
        <v>日</v>
      </c>
      <c r="L13" s="101"/>
      <c r="M13" s="99"/>
      <c r="N13" s="2" t="str">
        <f>IF(MONTH(DATE(($C$3),O$6,$A13))&lt;&gt;O$6,"",CHOOSE(WEEKDAY(DATE(($C$3),O$6,$A13),1),"日","月","火","水","木","金","土")&amp;IF(ISNA(VLOOKUP(DATE(($C$3),O$6,$A13),祝日一覧!$A$2:$B$73,2,FALSE)),"","（祝）"))</f>
        <v>水</v>
      </c>
      <c r="O13" s="101"/>
      <c r="P13" s="99"/>
      <c r="Q13" s="2" t="str">
        <f>IF(MONTH(DATE(($C$3),R$6,$A13))&lt;&gt;R$6,"",CHOOSE(WEEKDAY(DATE(($C$3),R$6,$A13),1),"日","月","火","水","木","金","土")&amp;IF(ISNA(VLOOKUP(DATE(($C$3),R$6,$A13),祝日一覧!$A$2:$B$73,2,FALSE)),"","（祝）"))</f>
        <v>土</v>
      </c>
      <c r="R13" s="101"/>
      <c r="S13" s="99"/>
      <c r="T13" s="2" t="str">
        <f>IF(MONTH(DATE(($C$3),U$6,$A13))&lt;&gt;U$6,"",CHOOSE(WEEKDAY(DATE(($C$3),U$6,$A13),1),"日","月","火","水","木","金","土")&amp;IF(ISNA(VLOOKUP(DATE(($C$3),U$6,$A13),祝日一覧!$A$2:$B$73,2,FALSE)),"","（祝）"))</f>
        <v>月</v>
      </c>
      <c r="U13" s="101"/>
      <c r="V13" s="99"/>
      <c r="W13" s="2" t="str">
        <f>IF(MONTH(DATE(($C$3),X$6,$A13))&lt;&gt;X$6,"",CHOOSE(WEEKDAY(DATE(($C$3),X$6,$A13),1),"日","月","火","水","木","金","土")&amp;IF(ISNA(VLOOKUP(DATE(($C$3),X$6,$A13),祝日一覧!$A$2:$B$73,2,FALSE)),"","（祝）"))</f>
        <v>木</v>
      </c>
      <c r="X13" s="101"/>
      <c r="Y13" s="99"/>
      <c r="Z13" s="2" t="str">
        <f>IF(MONTH(DATE(($C$3),AA$6,$A13))&lt;&gt;AA$6,"",CHOOSE(WEEKDAY(DATE(($C$3),AA$6,$A13),1),"日","月","火","水","木","金","土")&amp;IF(ISNA(VLOOKUP(DATE(($C$3),AA$6,$A13),祝日一覧!$A$2:$B$73,2,FALSE)),"","（祝）"))</f>
        <v>土</v>
      </c>
      <c r="AA13" s="101"/>
      <c r="AB13" s="99"/>
      <c r="AC13" s="2" t="str">
        <f>IF(MONTH(DATE(($C$3+1),AD$6,$A13))&lt;&gt;AD$6,"",CHOOSE(WEEKDAY(DATE(($C$3+1),AD$6,$A13),1),"日","月","火","水","木","金","土")&amp;IF(ISNA(VLOOKUP(DATE(($C$3+1),AD$6,$A13),祝日一覧!$A$2:$B$73,2,FALSE)),"","（祝）"))</f>
        <v>火</v>
      </c>
      <c r="AD13" s="101"/>
      <c r="AE13" s="99"/>
      <c r="AF13" s="2" t="str">
        <f>IF(MONTH(DATE(($C$3+1),AG$6,$A13))&lt;&gt;AG$6,"",CHOOSE(WEEKDAY(DATE(($C$3+1),AG$6,$A13),1),"日","月","火","水","木","金","土")&amp;IF(ISNA(VLOOKUP(DATE(($C$3+1),AG$6,$A13),祝日一覧!$A$2:$B$73,2,FALSE)),"","（祝）"))</f>
        <v>金</v>
      </c>
      <c r="AG13" s="101"/>
      <c r="AH13" s="99"/>
      <c r="AI13" s="2" t="str">
        <f>IF(MONTH(DATE(($C$3+1),AJ$6,$A13))&lt;&gt;AJ$6,"",CHOOSE(WEEKDAY(DATE(($C$3+1),AJ$6,$A13),1),"日","月","火","水","木","金","土")&amp;IF(ISNA(VLOOKUP(DATE(($C$3+1),AJ$6,$A13),祝日一覧!$A$2:$B$73,2,FALSE)),"","（祝）"))</f>
        <v>金</v>
      </c>
      <c r="AJ13" s="101"/>
      <c r="AK13" s="99"/>
      <c r="AL13" s="22">
        <v>6</v>
      </c>
      <c r="AP13" s="17" t="s">
        <v>97</v>
      </c>
    </row>
    <row r="14" spans="1:42" ht="14.65" customHeight="1">
      <c r="A14" s="21">
        <v>7</v>
      </c>
      <c r="B14" s="1" t="str">
        <f>IF(MONTH(DATE(($C$3),C$6,$A14))&lt;&gt;C$6,"",CHOOSE(WEEKDAY(DATE(($C$3),C$6,$A14),1),"日","月","火","水","木","金","土")&amp;IF(ISNA(VLOOKUP(DATE(($C$3),C$6,$A14),祝日一覧!$A$2:$B$73,2,FALSE)),"","（祝）"))</f>
        <v>月</v>
      </c>
      <c r="C14" s="101"/>
      <c r="D14" s="99"/>
      <c r="E14" s="2" t="str">
        <f>IF(MONTH(DATE(($C$3),F$6,$A14))&lt;&gt;F$6,"",CHOOSE(WEEKDAY(DATE(($C$3),F$6,$A14),1),"日","月","火","水","木","金","土")&amp;IF(ISNA(VLOOKUP(DATE(($C$3),F$6,$A14),祝日一覧!$A$2:$B$73,2,FALSE)),"","（祝）"))</f>
        <v>水</v>
      </c>
      <c r="F14" s="101"/>
      <c r="G14" s="99"/>
      <c r="H14" s="2" t="str">
        <f>IF(MONTH(DATE(($C$3),I$6,$A14))&lt;&gt;I$6,"",CHOOSE(WEEKDAY(DATE(($C$3),I$6,$A14),1),"日","月","火","水","木","金","土")&amp;IF(ISNA(VLOOKUP(DATE(($C$3),I$6,$A14),祝日一覧!$A$2:$B$73,2,FALSE)),"","（祝）"))</f>
        <v>土</v>
      </c>
      <c r="I14" s="101"/>
      <c r="J14" s="99"/>
      <c r="K14" s="2" t="str">
        <f>IF(MONTH(DATE(($C$3),L$6,$A14))&lt;&gt;L$6,"",CHOOSE(WEEKDAY(DATE(($C$3),L$6,$A14),1),"日","月","火","水","木","金","土")&amp;IF(ISNA(VLOOKUP(DATE(($C$3),L$6,$A14),祝日一覧!$A$2:$B$73,2,FALSE)),"","（祝）"))</f>
        <v>月</v>
      </c>
      <c r="L14" s="101"/>
      <c r="M14" s="99"/>
      <c r="N14" s="2" t="str">
        <f>IF(MONTH(DATE(($C$3),O$6,$A14))&lt;&gt;O$6,"",CHOOSE(WEEKDAY(DATE(($C$3),O$6,$A14),1),"日","月","火","水","木","金","土")&amp;IF(ISNA(VLOOKUP(DATE(($C$3),O$6,$A14),祝日一覧!$A$2:$B$73,2,FALSE)),"","（祝）"))</f>
        <v>木</v>
      </c>
      <c r="O14" s="101"/>
      <c r="P14" s="99"/>
      <c r="Q14" s="2" t="str">
        <f>IF(MONTH(DATE(($C$3),R$6,$A14))&lt;&gt;R$6,"",CHOOSE(WEEKDAY(DATE(($C$3),R$6,$A14),1),"日","月","火","水","木","金","土")&amp;IF(ISNA(VLOOKUP(DATE(($C$3),R$6,$A14),祝日一覧!$A$2:$B$73,2,FALSE)),"","（祝）"))</f>
        <v>日</v>
      </c>
      <c r="R14" s="101"/>
      <c r="S14" s="99"/>
      <c r="T14" s="2" t="str">
        <f>IF(MONTH(DATE(($C$3),U$6,$A14))&lt;&gt;U$6,"",CHOOSE(WEEKDAY(DATE(($C$3),U$6,$A14),1),"日","月","火","水","木","金","土")&amp;IF(ISNA(VLOOKUP(DATE(($C$3),U$6,$A14),祝日一覧!$A$2:$B$73,2,FALSE)),"","（祝）"))</f>
        <v>火</v>
      </c>
      <c r="U14" s="101"/>
      <c r="V14" s="99"/>
      <c r="W14" s="2" t="str">
        <f>IF(MONTH(DATE(($C$3),X$6,$A14))&lt;&gt;X$6,"",CHOOSE(WEEKDAY(DATE(($C$3),X$6,$A14),1),"日","月","火","水","木","金","土")&amp;IF(ISNA(VLOOKUP(DATE(($C$3),X$6,$A14),祝日一覧!$A$2:$B$73,2,FALSE)),"","（祝）"))</f>
        <v>金</v>
      </c>
      <c r="X14" s="101"/>
      <c r="Y14" s="99"/>
      <c r="Z14" s="2" t="str">
        <f>IF(MONTH(DATE(($C$3),AA$6,$A14))&lt;&gt;AA$6,"",CHOOSE(WEEKDAY(DATE(($C$3),AA$6,$A14),1),"日","月","火","水","木","金","土")&amp;IF(ISNA(VLOOKUP(DATE(($C$3),AA$6,$A14),祝日一覧!$A$2:$B$73,2,FALSE)),"","（祝）"))</f>
        <v>日</v>
      </c>
      <c r="AA14" s="101"/>
      <c r="AB14" s="99"/>
      <c r="AC14" s="2" t="str">
        <f>IF(MONTH(DATE(($C$3+1),AD$6,$A14))&lt;&gt;AD$6,"",CHOOSE(WEEKDAY(DATE(($C$3+1),AD$6,$A14),1),"日","月","火","水","木","金","土")&amp;IF(ISNA(VLOOKUP(DATE(($C$3+1),AD$6,$A14),祝日一覧!$A$2:$B$73,2,FALSE)),"","（祝）"))</f>
        <v>水</v>
      </c>
      <c r="AD14" s="101"/>
      <c r="AE14" s="99"/>
      <c r="AF14" s="2" t="str">
        <f>IF(MONTH(DATE(($C$3+1),AG$6,$A14))&lt;&gt;AG$6,"",CHOOSE(WEEKDAY(DATE(($C$3+1),AG$6,$A14),1),"日","月","火","水","木","金","土")&amp;IF(ISNA(VLOOKUP(DATE(($C$3+1),AG$6,$A14),祝日一覧!$A$2:$B$73,2,FALSE)),"","（祝）"))</f>
        <v>土</v>
      </c>
      <c r="AG14" s="101"/>
      <c r="AH14" s="99"/>
      <c r="AI14" s="2" t="str">
        <f>IF(MONTH(DATE(($C$3+1),AJ$6,$A14))&lt;&gt;AJ$6,"",CHOOSE(WEEKDAY(DATE(($C$3+1),AJ$6,$A14),1),"日","月","火","水","木","金","土")&amp;IF(ISNA(VLOOKUP(DATE(($C$3+1),AJ$6,$A14),祝日一覧!$A$2:$B$73,2,FALSE)),"","（祝）"))</f>
        <v>土</v>
      </c>
      <c r="AJ14" s="101"/>
      <c r="AK14" s="99"/>
      <c r="AL14" s="22">
        <v>7</v>
      </c>
      <c r="AP14" s="17" t="s">
        <v>96</v>
      </c>
    </row>
    <row r="15" spans="1:42" ht="14.65" customHeight="1">
      <c r="A15" s="21">
        <v>8</v>
      </c>
      <c r="B15" s="1" t="str">
        <f>IF(MONTH(DATE(($C$3),C$6,$A15))&lt;&gt;C$6,"",CHOOSE(WEEKDAY(DATE(($C$3),C$6,$A15),1),"日","月","火","水","木","金","土")&amp;IF(ISNA(VLOOKUP(DATE(($C$3),C$6,$A15),祝日一覧!$A$2:$B$73,2,FALSE)),"","（祝）"))</f>
        <v>火</v>
      </c>
      <c r="C15" s="101"/>
      <c r="D15" s="99"/>
      <c r="E15" s="2" t="str">
        <f>IF(MONTH(DATE(($C$3),F$6,$A15))&lt;&gt;F$6,"",CHOOSE(WEEKDAY(DATE(($C$3),F$6,$A15),1),"日","月","火","水","木","金","土")&amp;IF(ISNA(VLOOKUP(DATE(($C$3),F$6,$A15),祝日一覧!$A$2:$B$73,2,FALSE)),"","（祝）"))</f>
        <v>木</v>
      </c>
      <c r="F15" s="101"/>
      <c r="G15" s="99"/>
      <c r="H15" s="2" t="str">
        <f>IF(MONTH(DATE(($C$3),I$6,$A15))&lt;&gt;I$6,"",CHOOSE(WEEKDAY(DATE(($C$3),I$6,$A15),1),"日","月","火","水","木","金","土")&amp;IF(ISNA(VLOOKUP(DATE(($C$3),I$6,$A15),祝日一覧!$A$2:$B$73,2,FALSE)),"","（祝）"))</f>
        <v>日</v>
      </c>
      <c r="I15" s="101"/>
      <c r="J15" s="99"/>
      <c r="K15" s="2" t="str">
        <f>IF(MONTH(DATE(($C$3),L$6,$A15))&lt;&gt;L$6,"",CHOOSE(WEEKDAY(DATE(($C$3),L$6,$A15),1),"日","月","火","水","木","金","土")&amp;IF(ISNA(VLOOKUP(DATE(($C$3),L$6,$A15),祝日一覧!$A$2:$B$73,2,FALSE)),"","（祝）"))</f>
        <v>火</v>
      </c>
      <c r="L15" s="101"/>
      <c r="M15" s="99"/>
      <c r="N15" s="2" t="str">
        <f>IF(MONTH(DATE(($C$3),O$6,$A15))&lt;&gt;O$6,"",CHOOSE(WEEKDAY(DATE(($C$3),O$6,$A15),1),"日","月","火","水","木","金","土")&amp;IF(ISNA(VLOOKUP(DATE(($C$3),O$6,$A15),祝日一覧!$A$2:$B$73,2,FALSE)),"","（祝）"))</f>
        <v>金</v>
      </c>
      <c r="O15" s="101"/>
      <c r="P15" s="99"/>
      <c r="Q15" s="2" t="str">
        <f>IF(MONTH(DATE(($C$3),R$6,$A15))&lt;&gt;R$6,"",CHOOSE(WEEKDAY(DATE(($C$3),R$6,$A15),1),"日","月","火","水","木","金","土")&amp;IF(ISNA(VLOOKUP(DATE(($C$3),R$6,$A15),祝日一覧!$A$2:$B$73,2,FALSE)),"","（祝）"))</f>
        <v>月</v>
      </c>
      <c r="R15" s="101"/>
      <c r="S15" s="99"/>
      <c r="T15" s="2" t="str">
        <f>IF(MONTH(DATE(($C$3),U$6,$A15))&lt;&gt;U$6,"",CHOOSE(WEEKDAY(DATE(($C$3),U$6,$A15),1),"日","月","火","水","木","金","土")&amp;IF(ISNA(VLOOKUP(DATE(($C$3),U$6,$A15),祝日一覧!$A$2:$B$73,2,FALSE)),"","（祝）"))</f>
        <v>水</v>
      </c>
      <c r="U15" s="101"/>
      <c r="V15" s="99"/>
      <c r="W15" s="2" t="str">
        <f>IF(MONTH(DATE(($C$3),X$6,$A15))&lt;&gt;X$6,"",CHOOSE(WEEKDAY(DATE(($C$3),X$6,$A15),1),"日","月","火","水","木","金","土")&amp;IF(ISNA(VLOOKUP(DATE(($C$3),X$6,$A15),祝日一覧!$A$2:$B$73,2,FALSE)),"","（祝）"))</f>
        <v>土</v>
      </c>
      <c r="X15" s="101"/>
      <c r="Y15" s="99"/>
      <c r="Z15" s="2" t="str">
        <f>IF(MONTH(DATE(($C$3),AA$6,$A15))&lt;&gt;AA$6,"",CHOOSE(WEEKDAY(DATE(($C$3),AA$6,$A15),1),"日","月","火","水","木","金","土")&amp;IF(ISNA(VLOOKUP(DATE(($C$3),AA$6,$A15),祝日一覧!$A$2:$B$73,2,FALSE)),"","（祝）"))</f>
        <v>月</v>
      </c>
      <c r="AA15" s="101"/>
      <c r="AB15" s="99"/>
      <c r="AC15" s="2" t="str">
        <f>IF(MONTH(DATE(($C$3+1),AD$6,$A15))&lt;&gt;AD$6,"",CHOOSE(WEEKDAY(DATE(($C$3+1),AD$6,$A15),1),"日","月","火","水","木","金","土")&amp;IF(ISNA(VLOOKUP(DATE(($C$3+1),AD$6,$A15),祝日一覧!$A$2:$B$73,2,FALSE)),"","（祝）"))</f>
        <v>木</v>
      </c>
      <c r="AD15" s="101"/>
      <c r="AE15" s="99"/>
      <c r="AF15" s="2" t="str">
        <f>IF(MONTH(DATE(($C$3+1),AG$6,$A15))&lt;&gt;AG$6,"",CHOOSE(WEEKDAY(DATE(($C$3+1),AG$6,$A15),1),"日","月","火","水","木","金","土")&amp;IF(ISNA(VLOOKUP(DATE(($C$3+1),AG$6,$A15),祝日一覧!$A$2:$B$73,2,FALSE)),"","（祝）"))</f>
        <v>日</v>
      </c>
      <c r="AG15" s="101"/>
      <c r="AH15" s="99"/>
      <c r="AI15" s="2" t="str">
        <f>IF(MONTH(DATE(($C$3+1),AJ$6,$A15))&lt;&gt;AJ$6,"",CHOOSE(WEEKDAY(DATE(($C$3+1),AJ$6,$A15),1),"日","月","火","水","木","金","土")&amp;IF(ISNA(VLOOKUP(DATE(($C$3+1),AJ$6,$A15),祝日一覧!$A$2:$B$73,2,FALSE)),"","（祝）"))</f>
        <v>日</v>
      </c>
      <c r="AJ15" s="101"/>
      <c r="AK15" s="99"/>
      <c r="AL15" s="22">
        <v>8</v>
      </c>
      <c r="AP15" s="17" t="s">
        <v>24</v>
      </c>
    </row>
    <row r="16" spans="1:42" ht="14.65" customHeight="1">
      <c r="A16" s="21">
        <v>9</v>
      </c>
      <c r="B16" s="1" t="str">
        <f>IF(MONTH(DATE(($C$3),C$6,$A16))&lt;&gt;C$6,"",CHOOSE(WEEKDAY(DATE(($C$3),C$6,$A16),1),"日","月","火","水","木","金","土")&amp;IF(ISNA(VLOOKUP(DATE(($C$3),C$6,$A16),祝日一覧!$A$2:$B$73,2,FALSE)),"","（祝）"))</f>
        <v>水</v>
      </c>
      <c r="C16" s="101">
        <v>5</v>
      </c>
      <c r="D16" s="99"/>
      <c r="E16" s="2" t="str">
        <f>IF(MONTH(DATE(($C$3),F$6,$A16))&lt;&gt;F$6,"",CHOOSE(WEEKDAY(DATE(($C$3),F$6,$A16),1),"日","月","火","水","木","金","土")&amp;IF(ISNA(VLOOKUP(DATE(($C$3),F$6,$A16),祝日一覧!$A$2:$B$73,2,FALSE)),"","（祝）"))</f>
        <v>金</v>
      </c>
      <c r="F16" s="101"/>
      <c r="G16" s="99"/>
      <c r="H16" s="2" t="str">
        <f>IF(MONTH(DATE(($C$3),I$6,$A16))&lt;&gt;I$6,"",CHOOSE(WEEKDAY(DATE(($C$3),I$6,$A16),1),"日","月","火","水","木","金","土")&amp;IF(ISNA(VLOOKUP(DATE(($C$3),I$6,$A16),祝日一覧!$A$2:$B$73,2,FALSE)),"","（祝）"))</f>
        <v>月</v>
      </c>
      <c r="I16" s="101"/>
      <c r="J16" s="99"/>
      <c r="K16" s="2" t="str">
        <f>IF(MONTH(DATE(($C$3),L$6,$A16))&lt;&gt;L$6,"",CHOOSE(WEEKDAY(DATE(($C$3),L$6,$A16),1),"日","月","火","水","木","金","土")&amp;IF(ISNA(VLOOKUP(DATE(($C$3),L$6,$A16),祝日一覧!$A$2:$B$73,2,FALSE)),"","（祝）"))</f>
        <v>水</v>
      </c>
      <c r="L16" s="101"/>
      <c r="M16" s="99"/>
      <c r="N16" s="2" t="str">
        <f>IF(MONTH(DATE(($C$3),O$6,$A16))&lt;&gt;O$6,"",CHOOSE(WEEKDAY(DATE(($C$3),O$6,$A16),1),"日","月","火","水","木","金","土")&amp;IF(ISNA(VLOOKUP(DATE(($C$3),O$6,$A16),祝日一覧!$A$2:$B$73,2,FALSE)),"","（祝）"))</f>
        <v>土</v>
      </c>
      <c r="O16" s="101"/>
      <c r="P16" s="99"/>
      <c r="Q16" s="2" t="str">
        <f>IF(MONTH(DATE(($C$3),R$6,$A16))&lt;&gt;R$6,"",CHOOSE(WEEKDAY(DATE(($C$3),R$6,$A16),1),"日","月","火","水","木","金","土")&amp;IF(ISNA(VLOOKUP(DATE(($C$3),R$6,$A16),祝日一覧!$A$2:$B$73,2,FALSE)),"","（祝）"))</f>
        <v>火</v>
      </c>
      <c r="R16" s="101"/>
      <c r="S16" s="99"/>
      <c r="T16" s="2" t="str">
        <f>IF(MONTH(DATE(($C$3),U$6,$A16))&lt;&gt;U$6,"",CHOOSE(WEEKDAY(DATE(($C$3),U$6,$A16),1),"日","月","火","水","木","金","土")&amp;IF(ISNA(VLOOKUP(DATE(($C$3),U$6,$A16),祝日一覧!$A$2:$B$73,2,FALSE)),"","（祝）"))</f>
        <v>木</v>
      </c>
      <c r="U16" s="101"/>
      <c r="V16" s="99"/>
      <c r="W16" s="2" t="str">
        <f>IF(MONTH(DATE(($C$3),X$6,$A16))&lt;&gt;X$6,"",CHOOSE(WEEKDAY(DATE(($C$3),X$6,$A16),1),"日","月","火","水","木","金","土")&amp;IF(ISNA(VLOOKUP(DATE(($C$3),X$6,$A16),祝日一覧!$A$2:$B$73,2,FALSE)),"","（祝）"))</f>
        <v>日</v>
      </c>
      <c r="X16" s="101"/>
      <c r="Y16" s="99"/>
      <c r="Z16" s="2" t="str">
        <f>IF(MONTH(DATE(($C$3),AA$6,$A16))&lt;&gt;AA$6,"",CHOOSE(WEEKDAY(DATE(($C$3),AA$6,$A16),1),"日","月","火","水","木","金","土")&amp;IF(ISNA(VLOOKUP(DATE(($C$3),AA$6,$A16),祝日一覧!$A$2:$B$73,2,FALSE)),"","（祝）"))</f>
        <v>火</v>
      </c>
      <c r="AA16" s="101"/>
      <c r="AB16" s="99"/>
      <c r="AC16" s="2" t="str">
        <f>IF(MONTH(DATE(($C$3+1),AD$6,$A16))&lt;&gt;AD$6,"",CHOOSE(WEEKDAY(DATE(($C$3+1),AD$6,$A16),1),"日","月","火","水","木","金","土")&amp;IF(ISNA(VLOOKUP(DATE(($C$3+1),AD$6,$A16),祝日一覧!$A$2:$B$73,2,FALSE)),"","（祝）"))</f>
        <v>金</v>
      </c>
      <c r="AD16" s="101"/>
      <c r="AE16" s="99"/>
      <c r="AF16" s="2" t="str">
        <f>IF(MONTH(DATE(($C$3+1),AG$6,$A16))&lt;&gt;AG$6,"",CHOOSE(WEEKDAY(DATE(($C$3+1),AG$6,$A16),1),"日","月","火","水","木","金","土")&amp;IF(ISNA(VLOOKUP(DATE(($C$3+1),AG$6,$A16),祝日一覧!$A$2:$B$73,2,FALSE)),"","（祝）"))</f>
        <v>月</v>
      </c>
      <c r="AG16" s="101"/>
      <c r="AH16" s="99"/>
      <c r="AI16" s="2" t="str">
        <f>IF(MONTH(DATE(($C$3+1),AJ$6,$A16))&lt;&gt;AJ$6,"",CHOOSE(WEEKDAY(DATE(($C$3+1),AJ$6,$A16),1),"日","月","火","水","木","金","土")&amp;IF(ISNA(VLOOKUP(DATE(($C$3+1),AJ$6,$A16),祝日一覧!$A$2:$B$73,2,FALSE)),"","（祝）"))</f>
        <v>月</v>
      </c>
      <c r="AJ16" s="101"/>
      <c r="AK16" s="99"/>
      <c r="AL16" s="22">
        <v>9</v>
      </c>
      <c r="AP16" s="17" t="s">
        <v>94</v>
      </c>
    </row>
    <row r="17" spans="1:42" ht="14.65" customHeight="1">
      <c r="A17" s="21">
        <v>10</v>
      </c>
      <c r="B17" s="1" t="str">
        <f>IF(MONTH(DATE(($C$3),C$6,$A17))&lt;&gt;C$6,"",CHOOSE(WEEKDAY(DATE(($C$3),C$6,$A17),1),"日","月","火","水","木","金","土")&amp;IF(ISNA(VLOOKUP(DATE(($C$3),C$6,$A17),祝日一覧!$A$2:$B$73,2,FALSE)),"","（祝）"))</f>
        <v>木</v>
      </c>
      <c r="C17" s="101">
        <v>5</v>
      </c>
      <c r="D17" s="99"/>
      <c r="E17" s="2" t="str">
        <f>IF(MONTH(DATE(($C$3),F$6,$A17))&lt;&gt;F$6,"",CHOOSE(WEEKDAY(DATE(($C$3),F$6,$A17),1),"日","月","火","水","木","金","土")&amp;IF(ISNA(VLOOKUP(DATE(($C$3),F$6,$A17),祝日一覧!$A$2:$B$73,2,FALSE)),"","（祝）"))</f>
        <v>土</v>
      </c>
      <c r="F17" s="101"/>
      <c r="G17" s="99"/>
      <c r="H17" s="2" t="str">
        <f>IF(MONTH(DATE(($C$3),I$6,$A17))&lt;&gt;I$6,"",CHOOSE(WEEKDAY(DATE(($C$3),I$6,$A17),1),"日","月","火","水","木","金","土")&amp;IF(ISNA(VLOOKUP(DATE(($C$3),I$6,$A17),祝日一覧!$A$2:$B$73,2,FALSE)),"","（祝）"))</f>
        <v>火</v>
      </c>
      <c r="I17" s="101"/>
      <c r="J17" s="99"/>
      <c r="K17" s="2" t="str">
        <f>IF(MONTH(DATE(($C$3),L$6,$A17))&lt;&gt;L$6,"",CHOOSE(WEEKDAY(DATE(($C$3),L$6,$A17),1),"日","月","火","水","木","金","土")&amp;IF(ISNA(VLOOKUP(DATE(($C$3),L$6,$A17),祝日一覧!$A$2:$B$73,2,FALSE)),"","（祝）"))</f>
        <v>木</v>
      </c>
      <c r="L17" s="101"/>
      <c r="M17" s="99"/>
      <c r="N17" s="2" t="str">
        <f>IF(MONTH(DATE(($C$3),O$6,$A17))&lt;&gt;O$6,"",CHOOSE(WEEKDAY(DATE(($C$3),O$6,$A17),1),"日","月","火","水","木","金","土")&amp;IF(ISNA(VLOOKUP(DATE(($C$3),O$6,$A17),祝日一覧!$A$2:$B$73,2,FALSE)),"","（祝）"))</f>
        <v>日</v>
      </c>
      <c r="O17" s="101"/>
      <c r="P17" s="99"/>
      <c r="Q17" s="2" t="str">
        <f>IF(MONTH(DATE(($C$3),R$6,$A17))&lt;&gt;R$6,"",CHOOSE(WEEKDAY(DATE(($C$3),R$6,$A17),1),"日","月","火","水","木","金","土")&amp;IF(ISNA(VLOOKUP(DATE(($C$3),R$6,$A17),祝日一覧!$A$2:$B$73,2,FALSE)),"","（祝）"))</f>
        <v>水</v>
      </c>
      <c r="R17" s="101"/>
      <c r="S17" s="99"/>
      <c r="T17" s="2" t="str">
        <f>IF(MONTH(DATE(($C$3),U$6,$A17))&lt;&gt;U$6,"",CHOOSE(WEEKDAY(DATE(($C$3),U$6,$A17),1),"日","月","火","水","木","金","土")&amp;IF(ISNA(VLOOKUP(DATE(($C$3),U$6,$A17),祝日一覧!$A$2:$B$73,2,FALSE)),"","（祝）"))</f>
        <v>金</v>
      </c>
      <c r="U17" s="101"/>
      <c r="V17" s="99"/>
      <c r="W17" s="2" t="str">
        <f>IF(MONTH(DATE(($C$3),X$6,$A17))&lt;&gt;X$6,"",CHOOSE(WEEKDAY(DATE(($C$3),X$6,$A17),1),"日","月","火","水","木","金","土")&amp;IF(ISNA(VLOOKUP(DATE(($C$3),X$6,$A17),祝日一覧!$A$2:$B$73,2,FALSE)),"","（祝）"))</f>
        <v>月</v>
      </c>
      <c r="X17" s="101"/>
      <c r="Y17" s="99"/>
      <c r="Z17" s="2" t="str">
        <f>IF(MONTH(DATE(($C$3),AA$6,$A17))&lt;&gt;AA$6,"",CHOOSE(WEEKDAY(DATE(($C$3),AA$6,$A17),1),"日","月","火","水","木","金","土")&amp;IF(ISNA(VLOOKUP(DATE(($C$3),AA$6,$A17),祝日一覧!$A$2:$B$73,2,FALSE)),"","（祝）"))</f>
        <v>水</v>
      </c>
      <c r="AA17" s="101"/>
      <c r="AB17" s="99"/>
      <c r="AC17" s="2" t="str">
        <f>IF(MONTH(DATE(($C$3+1),AD$6,$A17))&lt;&gt;AD$6,"",CHOOSE(WEEKDAY(DATE(($C$3+1),AD$6,$A17),1),"日","月","火","水","木","金","土")&amp;IF(ISNA(VLOOKUP(DATE(($C$3+1),AD$6,$A17),祝日一覧!$A$2:$B$73,2,FALSE)),"","（祝）"))</f>
        <v>土</v>
      </c>
      <c r="AD17" s="101"/>
      <c r="AE17" s="99"/>
      <c r="AF17" s="2" t="str">
        <f>IF(MONTH(DATE(($C$3+1),AG$6,$A17))&lt;&gt;AG$6,"",CHOOSE(WEEKDAY(DATE(($C$3+1),AG$6,$A17),1),"日","月","火","水","木","金","土")&amp;IF(ISNA(VLOOKUP(DATE(($C$3+1),AG$6,$A17),祝日一覧!$A$2:$B$73,2,FALSE)),"","（祝）"))</f>
        <v>火</v>
      </c>
      <c r="AG17" s="101"/>
      <c r="AH17" s="99"/>
      <c r="AI17" s="2" t="str">
        <f>IF(MONTH(DATE(($C$3+1),AJ$6,$A17))&lt;&gt;AJ$6,"",CHOOSE(WEEKDAY(DATE(($C$3+1),AJ$6,$A17),1),"日","月","火","水","木","金","土")&amp;IF(ISNA(VLOOKUP(DATE(($C$3+1),AJ$6,$A17),祝日一覧!$A$2:$B$73,2,FALSE)),"","（祝）"))</f>
        <v>火</v>
      </c>
      <c r="AJ17" s="101"/>
      <c r="AK17" s="99"/>
      <c r="AL17" s="22">
        <v>10</v>
      </c>
      <c r="AP17" s="17" t="s">
        <v>93</v>
      </c>
    </row>
    <row r="18" spans="1:42" ht="14.65" customHeight="1">
      <c r="A18" s="21">
        <v>11</v>
      </c>
      <c r="B18" s="1" t="str">
        <f>IF(MONTH(DATE(($C$3),C$6,$A18))&lt;&gt;C$6,"",CHOOSE(WEEKDAY(DATE(($C$3),C$6,$A18),1),"日","月","火","水","木","金","土")&amp;IF(ISNA(VLOOKUP(DATE(($C$3),C$6,$A18),祝日一覧!$A$2:$B$73,2,FALSE)),"","（祝）"))</f>
        <v>金</v>
      </c>
      <c r="C18" s="101">
        <v>5</v>
      </c>
      <c r="D18" s="99"/>
      <c r="E18" s="2" t="str">
        <f>IF(MONTH(DATE(($C$3),F$6,$A18))&lt;&gt;F$6,"",CHOOSE(WEEKDAY(DATE(($C$3),F$6,$A18),1),"日","月","火","水","木","金","土")&amp;IF(ISNA(VLOOKUP(DATE(($C$3),F$6,$A18),祝日一覧!$A$2:$B$73,2,FALSE)),"","（祝）"))</f>
        <v>日</v>
      </c>
      <c r="F18" s="101"/>
      <c r="G18" s="99"/>
      <c r="H18" s="2" t="str">
        <f>IF(MONTH(DATE(($C$3),I$6,$A18))&lt;&gt;I$6,"",CHOOSE(WEEKDAY(DATE(($C$3),I$6,$A18),1),"日","月","火","水","木","金","土")&amp;IF(ISNA(VLOOKUP(DATE(($C$3),I$6,$A18),祝日一覧!$A$2:$B$73,2,FALSE)),"","（祝）"))</f>
        <v>水</v>
      </c>
      <c r="I18" s="101"/>
      <c r="J18" s="99"/>
      <c r="K18" s="2" t="str">
        <f>IF(MONTH(DATE(($C$3),L$6,$A18))&lt;&gt;L$6,"",CHOOSE(WEEKDAY(DATE(($C$3),L$6,$A18),1),"日","月","火","水","木","金","土")&amp;IF(ISNA(VLOOKUP(DATE(($C$3),L$6,$A18),祝日一覧!$A$2:$B$73,2,FALSE)),"","（祝）"))</f>
        <v>金</v>
      </c>
      <c r="L18" s="101"/>
      <c r="M18" s="99"/>
      <c r="N18" s="2" t="str">
        <f>IF(MONTH(DATE(($C$3),O$6,$A18))&lt;&gt;O$6,"",CHOOSE(WEEKDAY(DATE(($C$3),O$6,$A18),1),"日","月","火","水","木","金","土")&amp;IF(ISNA(VLOOKUP(DATE(($C$3),O$6,$A18),祝日一覧!$A$2:$B$73,2,FALSE)),"","（祝）"))</f>
        <v>月（祝）</v>
      </c>
      <c r="O18" s="101"/>
      <c r="P18" s="99"/>
      <c r="Q18" s="2" t="str">
        <f>IF(MONTH(DATE(($C$3),R$6,$A18))&lt;&gt;R$6,"",CHOOSE(WEEKDAY(DATE(($C$3),R$6,$A18),1),"日","月","火","水","木","金","土")&amp;IF(ISNA(VLOOKUP(DATE(($C$3),R$6,$A18),祝日一覧!$A$2:$B$73,2,FALSE)),"","（祝）"))</f>
        <v>木</v>
      </c>
      <c r="R18" s="101"/>
      <c r="S18" s="99"/>
      <c r="T18" s="2" t="str">
        <f>IF(MONTH(DATE(($C$3),U$6,$A18))&lt;&gt;U$6,"",CHOOSE(WEEKDAY(DATE(($C$3),U$6,$A18),1),"日","月","火","水","木","金","土")&amp;IF(ISNA(VLOOKUP(DATE(($C$3),U$6,$A18),祝日一覧!$A$2:$B$73,2,FALSE)),"","（祝）"))</f>
        <v>土</v>
      </c>
      <c r="U18" s="101"/>
      <c r="V18" s="99"/>
      <c r="W18" s="2" t="str">
        <f>IF(MONTH(DATE(($C$3),X$6,$A18))&lt;&gt;X$6,"",CHOOSE(WEEKDAY(DATE(($C$3),X$6,$A18),1),"日","月","火","水","木","金","土")&amp;IF(ISNA(VLOOKUP(DATE(($C$3),X$6,$A18),祝日一覧!$A$2:$B$73,2,FALSE)),"","（祝）"))</f>
        <v>火</v>
      </c>
      <c r="X18" s="101"/>
      <c r="Y18" s="99"/>
      <c r="Z18" s="2" t="str">
        <f>IF(MONTH(DATE(($C$3),AA$6,$A18))&lt;&gt;AA$6,"",CHOOSE(WEEKDAY(DATE(($C$3),AA$6,$A18),1),"日","月","火","水","木","金","土")&amp;IF(ISNA(VLOOKUP(DATE(($C$3),AA$6,$A18),祝日一覧!$A$2:$B$73,2,FALSE)),"","（祝）"))</f>
        <v>木</v>
      </c>
      <c r="AA18" s="101"/>
      <c r="AB18" s="99"/>
      <c r="AC18" s="2" t="str">
        <f>IF(MONTH(DATE(($C$3+1),AD$6,$A18))&lt;&gt;AD$6,"",CHOOSE(WEEKDAY(DATE(($C$3+1),AD$6,$A18),1),"日","月","火","水","木","金","土")&amp;IF(ISNA(VLOOKUP(DATE(($C$3+1),AD$6,$A18),祝日一覧!$A$2:$B$73,2,FALSE)),"","（祝）"))</f>
        <v>日</v>
      </c>
      <c r="AD18" s="101"/>
      <c r="AE18" s="99"/>
      <c r="AF18" s="2" t="str">
        <f>IF(MONTH(DATE(($C$3+1),AG$6,$A18))&lt;&gt;AG$6,"",CHOOSE(WEEKDAY(DATE(($C$3+1),AG$6,$A18),1),"日","月","火","水","木","金","土")&amp;IF(ISNA(VLOOKUP(DATE(($C$3+1),AG$6,$A18),祝日一覧!$A$2:$B$73,2,FALSE)),"","（祝）"))</f>
        <v>水（祝）</v>
      </c>
      <c r="AG18" s="101"/>
      <c r="AH18" s="99"/>
      <c r="AI18" s="2" t="str">
        <f>IF(MONTH(DATE(($C$3+1),AJ$6,$A18))&lt;&gt;AJ$6,"",CHOOSE(WEEKDAY(DATE(($C$3+1),AJ$6,$A18),1),"日","月","火","水","木","金","土")&amp;IF(ISNA(VLOOKUP(DATE(($C$3+1),AJ$6,$A18),祝日一覧!$A$2:$B$73,2,FALSE)),"","（祝）"))</f>
        <v>水</v>
      </c>
      <c r="AJ18" s="101"/>
      <c r="AK18" s="99"/>
      <c r="AL18" s="22">
        <v>11</v>
      </c>
      <c r="AP18" s="17" t="s">
        <v>98</v>
      </c>
    </row>
    <row r="19" spans="1:42" ht="14.65" customHeight="1">
      <c r="A19" s="21">
        <v>12</v>
      </c>
      <c r="B19" s="1" t="str">
        <f>IF(MONTH(DATE(($C$3),C$6,$A19))&lt;&gt;C$6,"",CHOOSE(WEEKDAY(DATE(($C$3),C$6,$A19),1),"日","月","火","水","木","金","土")&amp;IF(ISNA(VLOOKUP(DATE(($C$3),C$6,$A19),祝日一覧!$A$2:$B$73,2,FALSE)),"","（祝）"))</f>
        <v>土</v>
      </c>
      <c r="C19" s="101">
        <v>5</v>
      </c>
      <c r="D19" s="99" t="s">
        <v>77</v>
      </c>
      <c r="E19" s="2" t="str">
        <f>IF(MONTH(DATE(($C$3),F$6,$A19))&lt;&gt;F$6,"",CHOOSE(WEEKDAY(DATE(($C$3),F$6,$A19),1),"日","月","火","水","木","金","土")&amp;IF(ISNA(VLOOKUP(DATE(($C$3),F$6,$A19),祝日一覧!$A$2:$B$73,2,FALSE)),"","（祝）"))</f>
        <v>月</v>
      </c>
      <c r="F19" s="101"/>
      <c r="G19" s="99"/>
      <c r="H19" s="2" t="str">
        <f>IF(MONTH(DATE(($C$3),I$6,$A19))&lt;&gt;I$6,"",CHOOSE(WEEKDAY(DATE(($C$3),I$6,$A19),1),"日","月","火","水","木","金","土")&amp;IF(ISNA(VLOOKUP(DATE(($C$3),I$6,$A19),祝日一覧!$A$2:$B$73,2,FALSE)),"","（祝）"))</f>
        <v>木</v>
      </c>
      <c r="I19" s="101"/>
      <c r="J19" s="99"/>
      <c r="K19" s="2" t="str">
        <f>IF(MONTH(DATE(($C$3),L$6,$A19))&lt;&gt;L$6,"",CHOOSE(WEEKDAY(DATE(($C$3),L$6,$A19),1),"日","月","火","水","木","金","土")&amp;IF(ISNA(VLOOKUP(DATE(($C$3),L$6,$A19),祝日一覧!$A$2:$B$73,2,FALSE)),"","（祝）"))</f>
        <v>土</v>
      </c>
      <c r="L19" s="101"/>
      <c r="M19" s="99"/>
      <c r="N19" s="2" t="str">
        <f>IF(MONTH(DATE(($C$3),O$6,$A19))&lt;&gt;O$6,"",CHOOSE(WEEKDAY(DATE(($C$3),O$6,$A19),1),"日","月","火","水","木","金","土")&amp;IF(ISNA(VLOOKUP(DATE(($C$3),O$6,$A19),祝日一覧!$A$2:$B$73,2,FALSE)),"","（祝）"))</f>
        <v>火</v>
      </c>
      <c r="O19" s="101"/>
      <c r="P19" s="99"/>
      <c r="Q19" s="2" t="str">
        <f>IF(MONTH(DATE(($C$3),R$6,$A19))&lt;&gt;R$6,"",CHOOSE(WEEKDAY(DATE(($C$3),R$6,$A19),1),"日","月","火","水","木","金","土")&amp;IF(ISNA(VLOOKUP(DATE(($C$3),R$6,$A19),祝日一覧!$A$2:$B$73,2,FALSE)),"","（祝）"))</f>
        <v>金</v>
      </c>
      <c r="R19" s="101"/>
      <c r="S19" s="99"/>
      <c r="T19" s="2" t="str">
        <f>IF(MONTH(DATE(($C$3),U$6,$A19))&lt;&gt;U$6,"",CHOOSE(WEEKDAY(DATE(($C$3),U$6,$A19),1),"日","月","火","水","木","金","土")&amp;IF(ISNA(VLOOKUP(DATE(($C$3),U$6,$A19),祝日一覧!$A$2:$B$73,2,FALSE)),"","（祝）"))</f>
        <v>日</v>
      </c>
      <c r="U19" s="101"/>
      <c r="V19" s="99"/>
      <c r="W19" s="2" t="str">
        <f>IF(MONTH(DATE(($C$3),X$6,$A19))&lt;&gt;X$6,"",CHOOSE(WEEKDAY(DATE(($C$3),X$6,$A19),1),"日","月","火","水","木","金","土")&amp;IF(ISNA(VLOOKUP(DATE(($C$3),X$6,$A19),祝日一覧!$A$2:$B$73,2,FALSE)),"","（祝）"))</f>
        <v>水</v>
      </c>
      <c r="X19" s="101"/>
      <c r="Y19" s="99"/>
      <c r="Z19" s="2" t="str">
        <f>IF(MONTH(DATE(($C$3),AA$6,$A19))&lt;&gt;AA$6,"",CHOOSE(WEEKDAY(DATE(($C$3),AA$6,$A19),1),"日","月","火","水","木","金","土")&amp;IF(ISNA(VLOOKUP(DATE(($C$3),AA$6,$A19),祝日一覧!$A$2:$B$73,2,FALSE)),"","（祝）"))</f>
        <v>金</v>
      </c>
      <c r="AA19" s="101"/>
      <c r="AB19" s="99"/>
      <c r="AC19" s="2" t="str">
        <f>IF(MONTH(DATE(($C$3+1),AD$6,$A19))&lt;&gt;AD$6,"",CHOOSE(WEEKDAY(DATE(($C$3+1),AD$6,$A19),1),"日","月","火","水","木","金","土")&amp;IF(ISNA(VLOOKUP(DATE(($C$3+1),AD$6,$A19),祝日一覧!$A$2:$B$73,2,FALSE)),"","（祝）"))</f>
        <v>月（祝）</v>
      </c>
      <c r="AD19" s="101"/>
      <c r="AE19" s="99"/>
      <c r="AF19" s="2" t="str">
        <f>IF(MONTH(DATE(($C$3+1),AG$6,$A19))&lt;&gt;AG$6,"",CHOOSE(WEEKDAY(DATE(($C$3+1),AG$6,$A19),1),"日","月","火","水","木","金","土")&amp;IF(ISNA(VLOOKUP(DATE(($C$3+1),AG$6,$A19),祝日一覧!$A$2:$B$73,2,FALSE)),"","（祝）"))</f>
        <v>木</v>
      </c>
      <c r="AG19" s="101"/>
      <c r="AH19" s="99"/>
      <c r="AI19" s="2" t="str">
        <f>IF(MONTH(DATE(($C$3+1),AJ$6,$A19))&lt;&gt;AJ$6,"",CHOOSE(WEEKDAY(DATE(($C$3+1),AJ$6,$A19),1),"日","月","火","水","木","金","土")&amp;IF(ISNA(VLOOKUP(DATE(($C$3+1),AJ$6,$A19),祝日一覧!$A$2:$B$73,2,FALSE)),"","（祝）"))</f>
        <v>木</v>
      </c>
      <c r="AJ19" s="101"/>
      <c r="AK19" s="99"/>
      <c r="AL19" s="22">
        <v>12</v>
      </c>
    </row>
    <row r="20" spans="1:42" ht="14.65" customHeight="1">
      <c r="A20" s="21">
        <v>13</v>
      </c>
      <c r="B20" s="1" t="str">
        <f>IF(MONTH(DATE(($C$3),C$6,$A20))&lt;&gt;C$6,"",CHOOSE(WEEKDAY(DATE(($C$3),C$6,$A20),1),"日","月","火","水","木","金","土")&amp;IF(ISNA(VLOOKUP(DATE(($C$3),C$6,$A20),祝日一覧!$A$2:$B$73,2,FALSE)),"","（祝）"))</f>
        <v>日</v>
      </c>
      <c r="C20" s="101"/>
      <c r="D20" s="99"/>
      <c r="E20" s="2" t="str">
        <f>IF(MONTH(DATE(($C$3),F$6,$A20))&lt;&gt;F$6,"",CHOOSE(WEEKDAY(DATE(($C$3),F$6,$A20),1),"日","月","火","水","木","金","土")&amp;IF(ISNA(VLOOKUP(DATE(($C$3),F$6,$A20),祝日一覧!$A$2:$B$73,2,FALSE)),"","（祝）"))</f>
        <v>火</v>
      </c>
      <c r="F20" s="101"/>
      <c r="G20" s="99"/>
      <c r="H20" s="2" t="str">
        <f>IF(MONTH(DATE(($C$3),I$6,$A20))&lt;&gt;I$6,"",CHOOSE(WEEKDAY(DATE(($C$3),I$6,$A20),1),"日","月","火","水","木","金","土")&amp;IF(ISNA(VLOOKUP(DATE(($C$3),I$6,$A20),祝日一覧!$A$2:$B$73,2,FALSE)),"","（祝）"))</f>
        <v>金</v>
      </c>
      <c r="I20" s="101"/>
      <c r="J20" s="99"/>
      <c r="K20" s="2" t="str">
        <f>IF(MONTH(DATE(($C$3),L$6,$A20))&lt;&gt;L$6,"",CHOOSE(WEEKDAY(DATE(($C$3),L$6,$A20),1),"日","月","火","水","木","金","土")&amp;IF(ISNA(VLOOKUP(DATE(($C$3),L$6,$A20),祝日一覧!$A$2:$B$73,2,FALSE)),"","（祝）"))</f>
        <v>日</v>
      </c>
      <c r="L20" s="101"/>
      <c r="M20" s="99"/>
      <c r="N20" s="2" t="str">
        <f>IF(MONTH(DATE(($C$3),O$6,$A20))&lt;&gt;O$6,"",CHOOSE(WEEKDAY(DATE(($C$3),O$6,$A20),1),"日","月","火","水","木","金","土")&amp;IF(ISNA(VLOOKUP(DATE(($C$3),O$6,$A20),祝日一覧!$A$2:$B$73,2,FALSE)),"","（祝）"))</f>
        <v>水</v>
      </c>
      <c r="O20" s="101"/>
      <c r="P20" s="99"/>
      <c r="Q20" s="2" t="str">
        <f>IF(MONTH(DATE(($C$3),R$6,$A20))&lt;&gt;R$6,"",CHOOSE(WEEKDAY(DATE(($C$3),R$6,$A20),1),"日","月","火","水","木","金","土")&amp;IF(ISNA(VLOOKUP(DATE(($C$3),R$6,$A20),祝日一覧!$A$2:$B$73,2,FALSE)),"","（祝）"))</f>
        <v>土</v>
      </c>
      <c r="R20" s="101"/>
      <c r="S20" s="99"/>
      <c r="T20" s="2" t="str">
        <f>IF(MONTH(DATE(($C$3),U$6,$A20))&lt;&gt;U$6,"",CHOOSE(WEEKDAY(DATE(($C$3),U$6,$A20),1),"日","月","火","水","木","金","土")&amp;IF(ISNA(VLOOKUP(DATE(($C$3),U$6,$A20),祝日一覧!$A$2:$B$73,2,FALSE)),"","（祝）"))</f>
        <v>月（祝）</v>
      </c>
      <c r="U20" s="101"/>
      <c r="V20" s="99"/>
      <c r="W20" s="2" t="str">
        <f>IF(MONTH(DATE(($C$3),X$6,$A20))&lt;&gt;X$6,"",CHOOSE(WEEKDAY(DATE(($C$3),X$6,$A20),1),"日","月","火","水","木","金","土")&amp;IF(ISNA(VLOOKUP(DATE(($C$3),X$6,$A20),祝日一覧!$A$2:$B$73,2,FALSE)),"","（祝）"))</f>
        <v>木</v>
      </c>
      <c r="X20" s="101"/>
      <c r="Y20" s="99"/>
      <c r="Z20" s="2" t="str">
        <f>IF(MONTH(DATE(($C$3),AA$6,$A20))&lt;&gt;AA$6,"",CHOOSE(WEEKDAY(DATE(($C$3),AA$6,$A20),1),"日","月","火","水","木","金","土")&amp;IF(ISNA(VLOOKUP(DATE(($C$3),AA$6,$A20),祝日一覧!$A$2:$B$73,2,FALSE)),"","（祝）"))</f>
        <v>土</v>
      </c>
      <c r="AA20" s="101"/>
      <c r="AB20" s="99"/>
      <c r="AC20" s="2" t="str">
        <f>IF(MONTH(DATE(($C$3+1),AD$6,$A20))&lt;&gt;AD$6,"",CHOOSE(WEEKDAY(DATE(($C$3+1),AD$6,$A20),1),"日","月","火","水","木","金","土")&amp;IF(ISNA(VLOOKUP(DATE(($C$3+1),AD$6,$A20),祝日一覧!$A$2:$B$73,2,FALSE)),"","（祝）"))</f>
        <v>火</v>
      </c>
      <c r="AD20" s="101"/>
      <c r="AE20" s="99"/>
      <c r="AF20" s="2" t="str">
        <f>IF(MONTH(DATE(($C$3+1),AG$6,$A20))&lt;&gt;AG$6,"",CHOOSE(WEEKDAY(DATE(($C$3+1),AG$6,$A20),1),"日","月","火","水","木","金","土")&amp;IF(ISNA(VLOOKUP(DATE(($C$3+1),AG$6,$A20),祝日一覧!$A$2:$B$73,2,FALSE)),"","（祝）"))</f>
        <v>金</v>
      </c>
      <c r="AG20" s="101"/>
      <c r="AH20" s="99"/>
      <c r="AI20" s="2" t="str">
        <f>IF(MONTH(DATE(($C$3+1),AJ$6,$A20))&lt;&gt;AJ$6,"",CHOOSE(WEEKDAY(DATE(($C$3+1),AJ$6,$A20),1),"日","月","火","水","木","金","土")&amp;IF(ISNA(VLOOKUP(DATE(($C$3+1),AJ$6,$A20),祝日一覧!$A$2:$B$73,2,FALSE)),"","（祝）"))</f>
        <v>金</v>
      </c>
      <c r="AJ20" s="101"/>
      <c r="AK20" s="99"/>
      <c r="AL20" s="22">
        <v>13</v>
      </c>
    </row>
    <row r="21" spans="1:42" ht="14.65" customHeight="1">
      <c r="A21" s="21">
        <v>14</v>
      </c>
      <c r="B21" s="1" t="str">
        <f>IF(MONTH(DATE(($C$3),C$6,$A21))&lt;&gt;C$6,"",CHOOSE(WEEKDAY(DATE(($C$3),C$6,$A21),1),"日","月","火","水","木","金","土")&amp;IF(ISNA(VLOOKUP(DATE(($C$3),C$6,$A21),祝日一覧!$A$2:$B$73,2,FALSE)),"","（祝）"))</f>
        <v>月</v>
      </c>
      <c r="C21" s="101"/>
      <c r="D21" s="99"/>
      <c r="E21" s="2" t="str">
        <f>IF(MONTH(DATE(($C$3),F$6,$A21))&lt;&gt;F$6,"",CHOOSE(WEEKDAY(DATE(($C$3),F$6,$A21),1),"日","月","火","水","木","金","土")&amp;IF(ISNA(VLOOKUP(DATE(($C$3),F$6,$A21),祝日一覧!$A$2:$B$73,2,FALSE)),"","（祝）"))</f>
        <v>水</v>
      </c>
      <c r="F21" s="101"/>
      <c r="G21" s="99"/>
      <c r="H21" s="2" t="str">
        <f>IF(MONTH(DATE(($C$3),I$6,$A21))&lt;&gt;I$6,"",CHOOSE(WEEKDAY(DATE(($C$3),I$6,$A21),1),"日","月","火","水","木","金","土")&amp;IF(ISNA(VLOOKUP(DATE(($C$3),I$6,$A21),祝日一覧!$A$2:$B$73,2,FALSE)),"","（祝）"))</f>
        <v>土</v>
      </c>
      <c r="I21" s="101"/>
      <c r="J21" s="99"/>
      <c r="K21" s="2" t="str">
        <f>IF(MONTH(DATE(($C$3),L$6,$A21))&lt;&gt;L$6,"",CHOOSE(WEEKDAY(DATE(($C$3),L$6,$A21),1),"日","月","火","水","木","金","土")&amp;IF(ISNA(VLOOKUP(DATE(($C$3),L$6,$A21),祝日一覧!$A$2:$B$73,2,FALSE)),"","（祝）"))</f>
        <v>月</v>
      </c>
      <c r="L21" s="101"/>
      <c r="M21" s="99"/>
      <c r="N21" s="2" t="str">
        <f>IF(MONTH(DATE(($C$3),O$6,$A21))&lt;&gt;O$6,"",CHOOSE(WEEKDAY(DATE(($C$3),O$6,$A21),1),"日","月","火","水","木","金","土")&amp;IF(ISNA(VLOOKUP(DATE(($C$3),O$6,$A21),祝日一覧!$A$2:$B$73,2,FALSE)),"","（祝）"))</f>
        <v>木</v>
      </c>
      <c r="O21" s="101"/>
      <c r="P21" s="99"/>
      <c r="Q21" s="2" t="str">
        <f>IF(MONTH(DATE(($C$3),R$6,$A21))&lt;&gt;R$6,"",CHOOSE(WEEKDAY(DATE(($C$3),R$6,$A21),1),"日","月","火","水","木","金","土")&amp;IF(ISNA(VLOOKUP(DATE(($C$3),R$6,$A21),祝日一覧!$A$2:$B$73,2,FALSE)),"","（祝）"))</f>
        <v>日</v>
      </c>
      <c r="R21" s="101"/>
      <c r="S21" s="99"/>
      <c r="T21" s="2" t="str">
        <f>IF(MONTH(DATE(($C$3),U$6,$A21))&lt;&gt;U$6,"",CHOOSE(WEEKDAY(DATE(($C$3),U$6,$A21),1),"日","月","火","水","木","金","土")&amp;IF(ISNA(VLOOKUP(DATE(($C$3),U$6,$A21),祝日一覧!$A$2:$B$73,2,FALSE)),"","（祝）"))</f>
        <v>火</v>
      </c>
      <c r="U21" s="101"/>
      <c r="V21" s="99"/>
      <c r="W21" s="2" t="str">
        <f>IF(MONTH(DATE(($C$3),X$6,$A21))&lt;&gt;X$6,"",CHOOSE(WEEKDAY(DATE(($C$3),X$6,$A21),1),"日","月","火","水","木","金","土")&amp;IF(ISNA(VLOOKUP(DATE(($C$3),X$6,$A21),祝日一覧!$A$2:$B$73,2,FALSE)),"","（祝）"))</f>
        <v>金</v>
      </c>
      <c r="X21" s="101"/>
      <c r="Y21" s="99"/>
      <c r="Z21" s="2" t="str">
        <f>IF(MONTH(DATE(($C$3),AA$6,$A21))&lt;&gt;AA$6,"",CHOOSE(WEEKDAY(DATE(($C$3),AA$6,$A21),1),"日","月","火","水","木","金","土")&amp;IF(ISNA(VLOOKUP(DATE(($C$3),AA$6,$A21),祝日一覧!$A$2:$B$73,2,FALSE)),"","（祝）"))</f>
        <v>日</v>
      </c>
      <c r="AA21" s="101"/>
      <c r="AB21" s="99"/>
      <c r="AC21" s="2" t="str">
        <f>IF(MONTH(DATE(($C$3+1),AD$6,$A21))&lt;&gt;AD$6,"",CHOOSE(WEEKDAY(DATE(($C$3+1),AD$6,$A21),1),"日","月","火","水","木","金","土")&amp;IF(ISNA(VLOOKUP(DATE(($C$3+1),AD$6,$A21),祝日一覧!$A$2:$B$73,2,FALSE)),"","（祝）"))</f>
        <v>水</v>
      </c>
      <c r="AD21" s="101"/>
      <c r="AE21" s="99"/>
      <c r="AF21" s="2" t="str">
        <f>IF(MONTH(DATE(($C$3+1),AG$6,$A21))&lt;&gt;AG$6,"",CHOOSE(WEEKDAY(DATE(($C$3+1),AG$6,$A21),1),"日","月","火","水","木","金","土")&amp;IF(ISNA(VLOOKUP(DATE(($C$3+1),AG$6,$A21),祝日一覧!$A$2:$B$73,2,FALSE)),"","（祝）"))</f>
        <v>土</v>
      </c>
      <c r="AG21" s="101"/>
      <c r="AH21" s="99"/>
      <c r="AI21" s="2" t="str">
        <f>IF(MONTH(DATE(($C$3+1),AJ$6,$A21))&lt;&gt;AJ$6,"",CHOOSE(WEEKDAY(DATE(($C$3+1),AJ$6,$A21),1),"日","月","火","水","木","金","土")&amp;IF(ISNA(VLOOKUP(DATE(($C$3+1),AJ$6,$A21),祝日一覧!$A$2:$B$73,2,FALSE)),"","（祝）"))</f>
        <v>土</v>
      </c>
      <c r="AJ21" s="101"/>
      <c r="AK21" s="99"/>
      <c r="AL21" s="22">
        <v>14</v>
      </c>
    </row>
    <row r="22" spans="1:42" ht="14.65" customHeight="1">
      <c r="A22" s="21">
        <v>15</v>
      </c>
      <c r="B22" s="1" t="str">
        <f>IF(MONTH(DATE(($C$3),C$6,$A22))&lt;&gt;C$6,"",CHOOSE(WEEKDAY(DATE(($C$3),C$6,$A22),1),"日","月","火","水","木","金","土")&amp;IF(ISNA(VLOOKUP(DATE(($C$3),C$6,$A22),祝日一覧!$A$2:$B$73,2,FALSE)),"","（祝）"))</f>
        <v>火</v>
      </c>
      <c r="C22" s="101"/>
      <c r="D22" s="99"/>
      <c r="E22" s="2" t="str">
        <f>IF(MONTH(DATE(($C$3),F$6,$A22))&lt;&gt;F$6,"",CHOOSE(WEEKDAY(DATE(($C$3),F$6,$A22),1),"日","月","火","水","木","金","土")&amp;IF(ISNA(VLOOKUP(DATE(($C$3),F$6,$A22),祝日一覧!$A$2:$B$73,2,FALSE)),"","（祝）"))</f>
        <v>木</v>
      </c>
      <c r="F22" s="101"/>
      <c r="G22" s="99"/>
      <c r="H22" s="2" t="str">
        <f>IF(MONTH(DATE(($C$3),I$6,$A22))&lt;&gt;I$6,"",CHOOSE(WEEKDAY(DATE(($C$3),I$6,$A22),1),"日","月","火","水","木","金","土")&amp;IF(ISNA(VLOOKUP(DATE(($C$3),I$6,$A22),祝日一覧!$A$2:$B$73,2,FALSE)),"","（祝）"))</f>
        <v>日</v>
      </c>
      <c r="I22" s="101"/>
      <c r="J22" s="99"/>
      <c r="K22" s="2" t="str">
        <f>IF(MONTH(DATE(($C$3),L$6,$A22))&lt;&gt;L$6,"",CHOOSE(WEEKDAY(DATE(($C$3),L$6,$A22),1),"日","月","火","水","木","金","土")&amp;IF(ISNA(VLOOKUP(DATE(($C$3),L$6,$A22),祝日一覧!$A$2:$B$73,2,FALSE)),"","（祝）"))</f>
        <v>火</v>
      </c>
      <c r="L22" s="101"/>
      <c r="M22" s="99"/>
      <c r="N22" s="2" t="str">
        <f>IF(MONTH(DATE(($C$3),O$6,$A22))&lt;&gt;O$6,"",CHOOSE(WEEKDAY(DATE(($C$3),O$6,$A22),1),"日","月","火","水","木","金","土")&amp;IF(ISNA(VLOOKUP(DATE(($C$3),O$6,$A22),祝日一覧!$A$2:$B$73,2,FALSE)),"","（祝）"))</f>
        <v>金</v>
      </c>
      <c r="O22" s="101"/>
      <c r="P22" s="99"/>
      <c r="Q22" s="2" t="str">
        <f>IF(MONTH(DATE(($C$3),R$6,$A22))&lt;&gt;R$6,"",CHOOSE(WEEKDAY(DATE(($C$3),R$6,$A22),1),"日","月","火","水","木","金","土")&amp;IF(ISNA(VLOOKUP(DATE(($C$3),R$6,$A22),祝日一覧!$A$2:$B$73,2,FALSE)),"","（祝）"))</f>
        <v>月（祝）</v>
      </c>
      <c r="R22" s="101"/>
      <c r="S22" s="99"/>
      <c r="T22" s="2" t="str">
        <f>IF(MONTH(DATE(($C$3),U$6,$A22))&lt;&gt;U$6,"",CHOOSE(WEEKDAY(DATE(($C$3),U$6,$A22),1),"日","月","火","水","木","金","土")&amp;IF(ISNA(VLOOKUP(DATE(($C$3),U$6,$A22),祝日一覧!$A$2:$B$73,2,FALSE)),"","（祝）"))</f>
        <v>水</v>
      </c>
      <c r="U22" s="101"/>
      <c r="V22" s="99"/>
      <c r="W22" s="2" t="str">
        <f>IF(MONTH(DATE(($C$3),X$6,$A22))&lt;&gt;X$6,"",CHOOSE(WEEKDAY(DATE(($C$3),X$6,$A22),1),"日","月","火","水","木","金","土")&amp;IF(ISNA(VLOOKUP(DATE(($C$3),X$6,$A22),祝日一覧!$A$2:$B$73,2,FALSE)),"","（祝）"))</f>
        <v>土</v>
      </c>
      <c r="X22" s="101"/>
      <c r="Y22" s="99"/>
      <c r="Z22" s="2" t="str">
        <f>IF(MONTH(DATE(($C$3),AA$6,$A22))&lt;&gt;AA$6,"",CHOOSE(WEEKDAY(DATE(($C$3),AA$6,$A22),1),"日","月","火","水","木","金","土")&amp;IF(ISNA(VLOOKUP(DATE(($C$3),AA$6,$A22),祝日一覧!$A$2:$B$73,2,FALSE)),"","（祝）"))</f>
        <v>月</v>
      </c>
      <c r="AA22" s="101"/>
      <c r="AB22" s="99"/>
      <c r="AC22" s="2" t="str">
        <f>IF(MONTH(DATE(($C$3+1),AD$6,$A22))&lt;&gt;AD$6,"",CHOOSE(WEEKDAY(DATE(($C$3+1),AD$6,$A22),1),"日","月","火","水","木","金","土")&amp;IF(ISNA(VLOOKUP(DATE(($C$3+1),AD$6,$A22),祝日一覧!$A$2:$B$73,2,FALSE)),"","（祝）"))</f>
        <v>木</v>
      </c>
      <c r="AD22" s="101"/>
      <c r="AE22" s="99"/>
      <c r="AF22" s="2" t="str">
        <f>IF(MONTH(DATE(($C$3+1),AG$6,$A22))&lt;&gt;AG$6,"",CHOOSE(WEEKDAY(DATE(($C$3+1),AG$6,$A22),1),"日","月","火","水","木","金","土")&amp;IF(ISNA(VLOOKUP(DATE(($C$3+1),AG$6,$A22),祝日一覧!$A$2:$B$73,2,FALSE)),"","（祝）"))</f>
        <v>日</v>
      </c>
      <c r="AG22" s="101"/>
      <c r="AH22" s="99"/>
      <c r="AI22" s="2" t="str">
        <f>IF(MONTH(DATE(($C$3+1),AJ$6,$A22))&lt;&gt;AJ$6,"",CHOOSE(WEEKDAY(DATE(($C$3+1),AJ$6,$A22),1),"日","月","火","水","木","金","土")&amp;IF(ISNA(VLOOKUP(DATE(($C$3+1),AJ$6,$A22),祝日一覧!$A$2:$B$73,2,FALSE)),"","（祝）"))</f>
        <v>日</v>
      </c>
      <c r="AJ22" s="101"/>
      <c r="AK22" s="99"/>
      <c r="AL22" s="22">
        <v>15</v>
      </c>
    </row>
    <row r="23" spans="1:42" ht="14.65" customHeight="1">
      <c r="A23" s="21">
        <v>16</v>
      </c>
      <c r="B23" s="1" t="str">
        <f>IF(MONTH(DATE(($C$3),C$6,$A23))&lt;&gt;C$6,"",CHOOSE(WEEKDAY(DATE(($C$3),C$6,$A23),1),"日","月","火","水","木","金","土")&amp;IF(ISNA(VLOOKUP(DATE(($C$3),C$6,$A23),祝日一覧!$A$2:$B$73,2,FALSE)),"","（祝）"))</f>
        <v>水</v>
      </c>
      <c r="C23" s="101">
        <v>5</v>
      </c>
      <c r="D23" s="99"/>
      <c r="E23" s="2" t="str">
        <f>IF(MONTH(DATE(($C$3),F$6,$A23))&lt;&gt;F$6,"",CHOOSE(WEEKDAY(DATE(($C$3),F$6,$A23),1),"日","月","火","水","木","金","土")&amp;IF(ISNA(VLOOKUP(DATE(($C$3),F$6,$A23),祝日一覧!$A$2:$B$73,2,FALSE)),"","（祝）"))</f>
        <v>金</v>
      </c>
      <c r="F23" s="101"/>
      <c r="G23" s="99"/>
      <c r="H23" s="2" t="str">
        <f>IF(MONTH(DATE(($C$3),I$6,$A23))&lt;&gt;I$6,"",CHOOSE(WEEKDAY(DATE(($C$3),I$6,$A23),1),"日","月","火","水","木","金","土")&amp;IF(ISNA(VLOOKUP(DATE(($C$3),I$6,$A23),祝日一覧!$A$2:$B$73,2,FALSE)),"","（祝）"))</f>
        <v>月</v>
      </c>
      <c r="I23" s="101"/>
      <c r="J23" s="99"/>
      <c r="K23" s="2" t="str">
        <f>IF(MONTH(DATE(($C$3),L$6,$A23))&lt;&gt;L$6,"",CHOOSE(WEEKDAY(DATE(($C$3),L$6,$A23),1),"日","月","火","水","木","金","土")&amp;IF(ISNA(VLOOKUP(DATE(($C$3),L$6,$A23),祝日一覧!$A$2:$B$73,2,FALSE)),"","（祝）"))</f>
        <v>水</v>
      </c>
      <c r="L23" s="101"/>
      <c r="M23" s="99"/>
      <c r="N23" s="2" t="str">
        <f>IF(MONTH(DATE(($C$3),O$6,$A23))&lt;&gt;O$6,"",CHOOSE(WEEKDAY(DATE(($C$3),O$6,$A23),1),"日","月","火","水","木","金","土")&amp;IF(ISNA(VLOOKUP(DATE(($C$3),O$6,$A23),祝日一覧!$A$2:$B$73,2,FALSE)),"","（祝）"))</f>
        <v>土</v>
      </c>
      <c r="O23" s="101"/>
      <c r="P23" s="99"/>
      <c r="Q23" s="2" t="str">
        <f>IF(MONTH(DATE(($C$3),R$6,$A23))&lt;&gt;R$6,"",CHOOSE(WEEKDAY(DATE(($C$3),R$6,$A23),1),"日","月","火","水","木","金","土")&amp;IF(ISNA(VLOOKUP(DATE(($C$3),R$6,$A23),祝日一覧!$A$2:$B$73,2,FALSE)),"","（祝）"))</f>
        <v>火</v>
      </c>
      <c r="R23" s="101"/>
      <c r="S23" s="99"/>
      <c r="T23" s="2" t="str">
        <f>IF(MONTH(DATE(($C$3),U$6,$A23))&lt;&gt;U$6,"",CHOOSE(WEEKDAY(DATE(($C$3),U$6,$A23),1),"日","月","火","水","木","金","土")&amp;IF(ISNA(VLOOKUP(DATE(($C$3),U$6,$A23),祝日一覧!$A$2:$B$73,2,FALSE)),"","（祝）"))</f>
        <v>木</v>
      </c>
      <c r="U23" s="101"/>
      <c r="V23" s="99"/>
      <c r="W23" s="2" t="str">
        <f>IF(MONTH(DATE(($C$3),X$6,$A23))&lt;&gt;X$6,"",CHOOSE(WEEKDAY(DATE(($C$3),X$6,$A23),1),"日","月","火","水","木","金","土")&amp;IF(ISNA(VLOOKUP(DATE(($C$3),X$6,$A23),祝日一覧!$A$2:$B$73,2,FALSE)),"","（祝）"))</f>
        <v>日</v>
      </c>
      <c r="X23" s="101"/>
      <c r="Y23" s="99"/>
      <c r="Z23" s="2" t="str">
        <f>IF(MONTH(DATE(($C$3),AA$6,$A23))&lt;&gt;AA$6,"",CHOOSE(WEEKDAY(DATE(($C$3),AA$6,$A23),1),"日","月","火","水","木","金","土")&amp;IF(ISNA(VLOOKUP(DATE(($C$3),AA$6,$A23),祝日一覧!$A$2:$B$73,2,FALSE)),"","（祝）"))</f>
        <v>火</v>
      </c>
      <c r="AA23" s="101"/>
      <c r="AB23" s="99"/>
      <c r="AC23" s="2" t="str">
        <f>IF(MONTH(DATE(($C$3+1),AD$6,$A23))&lt;&gt;AD$6,"",CHOOSE(WEEKDAY(DATE(($C$3+1),AD$6,$A23),1),"日","月","火","水","木","金","土")&amp;IF(ISNA(VLOOKUP(DATE(($C$3+1),AD$6,$A23),祝日一覧!$A$2:$B$73,2,FALSE)),"","（祝）"))</f>
        <v>金</v>
      </c>
      <c r="AD23" s="101"/>
      <c r="AE23" s="99"/>
      <c r="AF23" s="2" t="str">
        <f>IF(MONTH(DATE(($C$3+1),AG$6,$A23))&lt;&gt;AG$6,"",CHOOSE(WEEKDAY(DATE(($C$3+1),AG$6,$A23),1),"日","月","火","水","木","金","土")&amp;IF(ISNA(VLOOKUP(DATE(($C$3+1),AG$6,$A23),祝日一覧!$A$2:$B$73,2,FALSE)),"","（祝）"))</f>
        <v>月</v>
      </c>
      <c r="AG23" s="101"/>
      <c r="AH23" s="99"/>
      <c r="AI23" s="2" t="str">
        <f>IF(MONTH(DATE(($C$3+1),AJ$6,$A23))&lt;&gt;AJ$6,"",CHOOSE(WEEKDAY(DATE(($C$3+1),AJ$6,$A23),1),"日","月","火","水","木","金","土")&amp;IF(ISNA(VLOOKUP(DATE(($C$3+1),AJ$6,$A23),祝日一覧!$A$2:$B$73,2,FALSE)),"","（祝）"))</f>
        <v>月</v>
      </c>
      <c r="AJ23" s="101"/>
      <c r="AK23" s="99"/>
      <c r="AL23" s="22">
        <v>16</v>
      </c>
    </row>
    <row r="24" spans="1:42" ht="14.65" customHeight="1">
      <c r="A24" s="21">
        <v>17</v>
      </c>
      <c r="B24" s="1" t="str">
        <f>IF(MONTH(DATE(($C$3),C$6,$A24))&lt;&gt;C$6,"",CHOOSE(WEEKDAY(DATE(($C$3),C$6,$A24),1),"日","月","火","水","木","金","土")&amp;IF(ISNA(VLOOKUP(DATE(($C$3),C$6,$A24),祝日一覧!$A$2:$B$73,2,FALSE)),"","（祝）"))</f>
        <v>木</v>
      </c>
      <c r="C24" s="101">
        <v>5</v>
      </c>
      <c r="D24" s="99"/>
      <c r="E24" s="2" t="str">
        <f>IF(MONTH(DATE(($C$3),F$6,$A24))&lt;&gt;F$6,"",CHOOSE(WEEKDAY(DATE(($C$3),F$6,$A24),1),"日","月","火","水","木","金","土")&amp;IF(ISNA(VLOOKUP(DATE(($C$3),F$6,$A24),祝日一覧!$A$2:$B$73,2,FALSE)),"","（祝）"))</f>
        <v>土</v>
      </c>
      <c r="F24" s="101"/>
      <c r="G24" s="99"/>
      <c r="H24" s="2" t="str">
        <f>IF(MONTH(DATE(($C$3),I$6,$A24))&lt;&gt;I$6,"",CHOOSE(WEEKDAY(DATE(($C$3),I$6,$A24),1),"日","月","火","水","木","金","土")&amp;IF(ISNA(VLOOKUP(DATE(($C$3),I$6,$A24),祝日一覧!$A$2:$B$73,2,FALSE)),"","（祝）"))</f>
        <v>火</v>
      </c>
      <c r="I24" s="101"/>
      <c r="J24" s="99"/>
      <c r="K24" s="2" t="str">
        <f>IF(MONTH(DATE(($C$3),L$6,$A24))&lt;&gt;L$6,"",CHOOSE(WEEKDAY(DATE(($C$3),L$6,$A24),1),"日","月","火","水","木","金","土")&amp;IF(ISNA(VLOOKUP(DATE(($C$3),L$6,$A24),祝日一覧!$A$2:$B$73,2,FALSE)),"","（祝）"))</f>
        <v>木</v>
      </c>
      <c r="L24" s="101"/>
      <c r="M24" s="99"/>
      <c r="N24" s="2" t="str">
        <f>IF(MONTH(DATE(($C$3),O$6,$A24))&lt;&gt;O$6,"",CHOOSE(WEEKDAY(DATE(($C$3),O$6,$A24),1),"日","月","火","水","木","金","土")&amp;IF(ISNA(VLOOKUP(DATE(($C$3),O$6,$A24),祝日一覧!$A$2:$B$73,2,FALSE)),"","（祝）"))</f>
        <v>日</v>
      </c>
      <c r="O24" s="101"/>
      <c r="P24" s="99"/>
      <c r="Q24" s="2" t="str">
        <f>IF(MONTH(DATE(($C$3),R$6,$A24))&lt;&gt;R$6,"",CHOOSE(WEEKDAY(DATE(($C$3),R$6,$A24),1),"日","月","火","水","木","金","土")&amp;IF(ISNA(VLOOKUP(DATE(($C$3),R$6,$A24),祝日一覧!$A$2:$B$73,2,FALSE)),"","（祝）"))</f>
        <v>水</v>
      </c>
      <c r="R24" s="101"/>
      <c r="S24" s="99"/>
      <c r="T24" s="2" t="str">
        <f>IF(MONTH(DATE(($C$3),U$6,$A24))&lt;&gt;U$6,"",CHOOSE(WEEKDAY(DATE(($C$3),U$6,$A24),1),"日","月","火","水","木","金","土")&amp;IF(ISNA(VLOOKUP(DATE(($C$3),U$6,$A24),祝日一覧!$A$2:$B$73,2,FALSE)),"","（祝）"))</f>
        <v>金</v>
      </c>
      <c r="U24" s="101"/>
      <c r="V24" s="99"/>
      <c r="W24" s="2" t="str">
        <f>IF(MONTH(DATE(($C$3),X$6,$A24))&lt;&gt;X$6,"",CHOOSE(WEEKDAY(DATE(($C$3),X$6,$A24),1),"日","月","火","水","木","金","土")&amp;IF(ISNA(VLOOKUP(DATE(($C$3),X$6,$A24),祝日一覧!$A$2:$B$73,2,FALSE)),"","（祝）"))</f>
        <v>月</v>
      </c>
      <c r="X24" s="101"/>
      <c r="Y24" s="99"/>
      <c r="Z24" s="2" t="str">
        <f>IF(MONTH(DATE(($C$3),AA$6,$A24))&lt;&gt;AA$6,"",CHOOSE(WEEKDAY(DATE(($C$3),AA$6,$A24),1),"日","月","火","水","木","金","土")&amp;IF(ISNA(VLOOKUP(DATE(($C$3),AA$6,$A24),祝日一覧!$A$2:$B$73,2,FALSE)),"","（祝）"))</f>
        <v>水</v>
      </c>
      <c r="AA24" s="101"/>
      <c r="AB24" s="99"/>
      <c r="AC24" s="2" t="str">
        <f>IF(MONTH(DATE(($C$3+1),AD$6,$A24))&lt;&gt;AD$6,"",CHOOSE(WEEKDAY(DATE(($C$3+1),AD$6,$A24),1),"日","月","火","水","木","金","土")&amp;IF(ISNA(VLOOKUP(DATE(($C$3+1),AD$6,$A24),祝日一覧!$A$2:$B$73,2,FALSE)),"","（祝）"))</f>
        <v>土</v>
      </c>
      <c r="AD24" s="101"/>
      <c r="AE24" s="99"/>
      <c r="AF24" s="2" t="str">
        <f>IF(MONTH(DATE(($C$3+1),AG$6,$A24))&lt;&gt;AG$6,"",CHOOSE(WEEKDAY(DATE(($C$3+1),AG$6,$A24),1),"日","月","火","水","木","金","土")&amp;IF(ISNA(VLOOKUP(DATE(($C$3+1),AG$6,$A24),祝日一覧!$A$2:$B$73,2,FALSE)),"","（祝）"))</f>
        <v>火</v>
      </c>
      <c r="AG24" s="101"/>
      <c r="AH24" s="99"/>
      <c r="AI24" s="2" t="str">
        <f>IF(MONTH(DATE(($C$3+1),AJ$6,$A24))&lt;&gt;AJ$6,"",CHOOSE(WEEKDAY(DATE(($C$3+1),AJ$6,$A24),1),"日","月","火","水","木","金","土")&amp;IF(ISNA(VLOOKUP(DATE(($C$3+1),AJ$6,$A24),祝日一覧!$A$2:$B$73,2,FALSE)),"","（祝）"))</f>
        <v>火</v>
      </c>
      <c r="AJ24" s="101"/>
      <c r="AK24" s="99"/>
      <c r="AL24" s="22">
        <v>17</v>
      </c>
    </row>
    <row r="25" spans="1:42" ht="14.65" customHeight="1">
      <c r="A25" s="21">
        <v>18</v>
      </c>
      <c r="B25" s="1" t="str">
        <f>IF(MONTH(DATE(($C$3),C$6,$A25))&lt;&gt;C$6,"",CHOOSE(WEEKDAY(DATE(($C$3),C$6,$A25),1),"日","月","火","水","木","金","土")&amp;IF(ISNA(VLOOKUP(DATE(($C$3),C$6,$A25),祝日一覧!$A$2:$B$73,2,FALSE)),"","（祝）"))</f>
        <v>金</v>
      </c>
      <c r="C25" s="101">
        <v>5</v>
      </c>
      <c r="D25" s="99"/>
      <c r="E25" s="2" t="str">
        <f>IF(MONTH(DATE(($C$3),F$6,$A25))&lt;&gt;F$6,"",CHOOSE(WEEKDAY(DATE(($C$3),F$6,$A25),1),"日","月","火","水","木","金","土")&amp;IF(ISNA(VLOOKUP(DATE(($C$3),F$6,$A25),祝日一覧!$A$2:$B$73,2,FALSE)),"","（祝）"))</f>
        <v>日</v>
      </c>
      <c r="F25" s="101"/>
      <c r="G25" s="99"/>
      <c r="H25" s="2" t="str">
        <f>IF(MONTH(DATE(($C$3),I$6,$A25))&lt;&gt;I$6,"",CHOOSE(WEEKDAY(DATE(($C$3),I$6,$A25),1),"日","月","火","水","木","金","土")&amp;IF(ISNA(VLOOKUP(DATE(($C$3),I$6,$A25),祝日一覧!$A$2:$B$73,2,FALSE)),"","（祝）"))</f>
        <v>水</v>
      </c>
      <c r="I25" s="101"/>
      <c r="J25" s="99"/>
      <c r="K25" s="2" t="str">
        <f>IF(MONTH(DATE(($C$3),L$6,$A25))&lt;&gt;L$6,"",CHOOSE(WEEKDAY(DATE(($C$3),L$6,$A25),1),"日","月","火","水","木","金","土")&amp;IF(ISNA(VLOOKUP(DATE(($C$3),L$6,$A25),祝日一覧!$A$2:$B$73,2,FALSE)),"","（祝）"))</f>
        <v>金</v>
      </c>
      <c r="L25" s="101"/>
      <c r="M25" s="99"/>
      <c r="N25" s="2" t="str">
        <f>IF(MONTH(DATE(($C$3),O$6,$A25))&lt;&gt;O$6,"",CHOOSE(WEEKDAY(DATE(($C$3),O$6,$A25),1),"日","月","火","水","木","金","土")&amp;IF(ISNA(VLOOKUP(DATE(($C$3),O$6,$A25),祝日一覧!$A$2:$B$73,2,FALSE)),"","（祝）"))</f>
        <v>月</v>
      </c>
      <c r="O25" s="101"/>
      <c r="P25" s="99"/>
      <c r="Q25" s="2" t="str">
        <f>IF(MONTH(DATE(($C$3),R$6,$A25))&lt;&gt;R$6,"",CHOOSE(WEEKDAY(DATE(($C$3),R$6,$A25),1),"日","月","火","水","木","金","土")&amp;IF(ISNA(VLOOKUP(DATE(($C$3),R$6,$A25),祝日一覧!$A$2:$B$73,2,FALSE)),"","（祝）"))</f>
        <v>木</v>
      </c>
      <c r="R25" s="101"/>
      <c r="S25" s="99"/>
      <c r="T25" s="2" t="str">
        <f>IF(MONTH(DATE(($C$3),U$6,$A25))&lt;&gt;U$6,"",CHOOSE(WEEKDAY(DATE(($C$3),U$6,$A25),1),"日","月","火","水","木","金","土")&amp;IF(ISNA(VLOOKUP(DATE(($C$3),U$6,$A25),祝日一覧!$A$2:$B$73,2,FALSE)),"","（祝）"))</f>
        <v>土</v>
      </c>
      <c r="U25" s="101"/>
      <c r="V25" s="99"/>
      <c r="W25" s="2" t="str">
        <f>IF(MONTH(DATE(($C$3),X$6,$A25))&lt;&gt;X$6,"",CHOOSE(WEEKDAY(DATE(($C$3),X$6,$A25),1),"日","月","火","水","木","金","土")&amp;IF(ISNA(VLOOKUP(DATE(($C$3),X$6,$A25),祝日一覧!$A$2:$B$73,2,FALSE)),"","（祝）"))</f>
        <v>火</v>
      </c>
      <c r="X25" s="101"/>
      <c r="Y25" s="99"/>
      <c r="Z25" s="2" t="str">
        <f>IF(MONTH(DATE(($C$3),AA$6,$A25))&lt;&gt;AA$6,"",CHOOSE(WEEKDAY(DATE(($C$3),AA$6,$A25),1),"日","月","火","水","木","金","土")&amp;IF(ISNA(VLOOKUP(DATE(($C$3),AA$6,$A25),祝日一覧!$A$2:$B$73,2,FALSE)),"","（祝）"))</f>
        <v>木</v>
      </c>
      <c r="AA25" s="101"/>
      <c r="AB25" s="99"/>
      <c r="AC25" s="2" t="str">
        <f>IF(MONTH(DATE(($C$3+1),AD$6,$A25))&lt;&gt;AD$6,"",CHOOSE(WEEKDAY(DATE(($C$3+1),AD$6,$A25),1),"日","月","火","水","木","金","土")&amp;IF(ISNA(VLOOKUP(DATE(($C$3+1),AD$6,$A25),祝日一覧!$A$2:$B$73,2,FALSE)),"","（祝）"))</f>
        <v>日</v>
      </c>
      <c r="AD25" s="101"/>
      <c r="AE25" s="99"/>
      <c r="AF25" s="2" t="str">
        <f>IF(MONTH(DATE(($C$3+1),AG$6,$A25))&lt;&gt;AG$6,"",CHOOSE(WEEKDAY(DATE(($C$3+1),AG$6,$A25),1),"日","月","火","水","木","金","土")&amp;IF(ISNA(VLOOKUP(DATE(($C$3+1),AG$6,$A25),祝日一覧!$A$2:$B$73,2,FALSE)),"","（祝）"))</f>
        <v>水</v>
      </c>
      <c r="AG25" s="101"/>
      <c r="AH25" s="99"/>
      <c r="AI25" s="2" t="str">
        <f>IF(MONTH(DATE(($C$3+1),AJ$6,$A25))&lt;&gt;AJ$6,"",CHOOSE(WEEKDAY(DATE(($C$3+1),AJ$6,$A25),1),"日","月","火","水","木","金","土")&amp;IF(ISNA(VLOOKUP(DATE(($C$3+1),AJ$6,$A25),祝日一覧!$A$2:$B$73,2,FALSE)),"","（祝）"))</f>
        <v>水</v>
      </c>
      <c r="AJ25" s="101"/>
      <c r="AK25" s="99"/>
      <c r="AL25" s="22">
        <v>18</v>
      </c>
    </row>
    <row r="26" spans="1:42" ht="14.65" customHeight="1">
      <c r="A26" s="21">
        <v>19</v>
      </c>
      <c r="B26" s="1" t="str">
        <f>IF(MONTH(DATE(($C$3),C$6,$A26))&lt;&gt;C$6,"",CHOOSE(WEEKDAY(DATE(($C$3),C$6,$A26),1),"日","月","火","水","木","金","土")&amp;IF(ISNA(VLOOKUP(DATE(($C$3),C$6,$A26),祝日一覧!$A$2:$B$73,2,FALSE)),"","（祝）"))</f>
        <v>土</v>
      </c>
      <c r="C26" s="101">
        <v>5</v>
      </c>
      <c r="D26" s="99"/>
      <c r="E26" s="2" t="str">
        <f>IF(MONTH(DATE(($C$3),F$6,$A26))&lt;&gt;F$6,"",CHOOSE(WEEKDAY(DATE(($C$3),F$6,$A26),1),"日","月","火","水","木","金","土")&amp;IF(ISNA(VLOOKUP(DATE(($C$3),F$6,$A26),祝日一覧!$A$2:$B$73,2,FALSE)),"","（祝）"))</f>
        <v>月</v>
      </c>
      <c r="F26" s="101"/>
      <c r="G26" s="99"/>
      <c r="H26" s="2" t="str">
        <f>IF(MONTH(DATE(($C$3),I$6,$A26))&lt;&gt;I$6,"",CHOOSE(WEEKDAY(DATE(($C$3),I$6,$A26),1),"日","月","火","水","木","金","土")&amp;IF(ISNA(VLOOKUP(DATE(($C$3),I$6,$A26),祝日一覧!$A$2:$B$73,2,FALSE)),"","（祝）"))</f>
        <v>木</v>
      </c>
      <c r="I26" s="101"/>
      <c r="J26" s="99"/>
      <c r="K26" s="2" t="str">
        <f>IF(MONTH(DATE(($C$3),L$6,$A26))&lt;&gt;L$6,"",CHOOSE(WEEKDAY(DATE(($C$3),L$6,$A26),1),"日","月","火","水","木","金","土")&amp;IF(ISNA(VLOOKUP(DATE(($C$3),L$6,$A26),祝日一覧!$A$2:$B$73,2,FALSE)),"","（祝）"))</f>
        <v>土</v>
      </c>
      <c r="L26" s="101"/>
      <c r="M26" s="99"/>
      <c r="N26" s="2" t="str">
        <f>IF(MONTH(DATE(($C$3),O$6,$A26))&lt;&gt;O$6,"",CHOOSE(WEEKDAY(DATE(($C$3),O$6,$A26),1),"日","月","火","水","木","金","土")&amp;IF(ISNA(VLOOKUP(DATE(($C$3),O$6,$A26),祝日一覧!$A$2:$B$73,2,FALSE)),"","（祝）"))</f>
        <v>火</v>
      </c>
      <c r="O26" s="101"/>
      <c r="P26" s="99"/>
      <c r="Q26" s="2" t="str">
        <f>IF(MONTH(DATE(($C$3),R$6,$A26))&lt;&gt;R$6,"",CHOOSE(WEEKDAY(DATE(($C$3),R$6,$A26),1),"日","月","火","水","木","金","土")&amp;IF(ISNA(VLOOKUP(DATE(($C$3),R$6,$A26),祝日一覧!$A$2:$B$73,2,FALSE)),"","（祝）"))</f>
        <v>金</v>
      </c>
      <c r="R26" s="101"/>
      <c r="S26" s="99"/>
      <c r="T26" s="2" t="str">
        <f>IF(MONTH(DATE(($C$3),U$6,$A26))&lt;&gt;U$6,"",CHOOSE(WEEKDAY(DATE(($C$3),U$6,$A26),1),"日","月","火","水","木","金","土")&amp;IF(ISNA(VLOOKUP(DATE(($C$3),U$6,$A26),祝日一覧!$A$2:$B$73,2,FALSE)),"","（祝）"))</f>
        <v>日</v>
      </c>
      <c r="U26" s="101"/>
      <c r="V26" s="99"/>
      <c r="W26" s="2" t="str">
        <f>IF(MONTH(DATE(($C$3),X$6,$A26))&lt;&gt;X$6,"",CHOOSE(WEEKDAY(DATE(($C$3),X$6,$A26),1),"日","月","火","水","木","金","土")&amp;IF(ISNA(VLOOKUP(DATE(($C$3),X$6,$A26),祝日一覧!$A$2:$B$73,2,FALSE)),"","（祝）"))</f>
        <v>水</v>
      </c>
      <c r="X26" s="101"/>
      <c r="Y26" s="99"/>
      <c r="Z26" s="2" t="str">
        <f>IF(MONTH(DATE(($C$3),AA$6,$A26))&lt;&gt;AA$6,"",CHOOSE(WEEKDAY(DATE(($C$3),AA$6,$A26),1),"日","月","火","水","木","金","土")&amp;IF(ISNA(VLOOKUP(DATE(($C$3),AA$6,$A26),祝日一覧!$A$2:$B$73,2,FALSE)),"","（祝）"))</f>
        <v>金</v>
      </c>
      <c r="AA26" s="101"/>
      <c r="AB26" s="99"/>
      <c r="AC26" s="2" t="str">
        <f>IF(MONTH(DATE(($C$3+1),AD$6,$A26))&lt;&gt;AD$6,"",CHOOSE(WEEKDAY(DATE(($C$3+1),AD$6,$A26),1),"日","月","火","水","木","金","土")&amp;IF(ISNA(VLOOKUP(DATE(($C$3+1),AD$6,$A26),祝日一覧!$A$2:$B$73,2,FALSE)),"","（祝）"))</f>
        <v>月</v>
      </c>
      <c r="AD26" s="101"/>
      <c r="AE26" s="99"/>
      <c r="AF26" s="2" t="str">
        <f>IF(MONTH(DATE(($C$3+1),AG$6,$A26))&lt;&gt;AG$6,"",CHOOSE(WEEKDAY(DATE(($C$3+1),AG$6,$A26),1),"日","月","火","水","木","金","土")&amp;IF(ISNA(VLOOKUP(DATE(($C$3+1),AG$6,$A26),祝日一覧!$A$2:$B$73,2,FALSE)),"","（祝）"))</f>
        <v>木</v>
      </c>
      <c r="AG26" s="101"/>
      <c r="AH26" s="99"/>
      <c r="AI26" s="2" t="str">
        <f>IF(MONTH(DATE(($C$3+1),AJ$6,$A26))&lt;&gt;AJ$6,"",CHOOSE(WEEKDAY(DATE(($C$3+1),AJ$6,$A26),1),"日","月","火","水","木","金","土")&amp;IF(ISNA(VLOOKUP(DATE(($C$3+1),AJ$6,$A26),祝日一覧!$A$2:$B$73,2,FALSE)),"","（祝）"))</f>
        <v>木</v>
      </c>
      <c r="AJ26" s="101"/>
      <c r="AK26" s="99"/>
      <c r="AL26" s="22">
        <v>19</v>
      </c>
    </row>
    <row r="27" spans="1:42" ht="14.65" customHeight="1">
      <c r="A27" s="21">
        <v>20</v>
      </c>
      <c r="B27" s="1" t="str">
        <f>IF(MONTH(DATE(($C$3),C$6,$A27))&lt;&gt;C$6,"",CHOOSE(WEEKDAY(DATE(($C$3),C$6,$A27),1),"日","月","火","水","木","金","土")&amp;IF(ISNA(VLOOKUP(DATE(($C$3),C$6,$A27),祝日一覧!$A$2:$B$73,2,FALSE)),"","（祝）"))</f>
        <v>日</v>
      </c>
      <c r="C27" s="101"/>
      <c r="D27" s="99"/>
      <c r="E27" s="2" t="str">
        <f>IF(MONTH(DATE(($C$3),F$6,$A27))&lt;&gt;F$6,"",CHOOSE(WEEKDAY(DATE(($C$3),F$6,$A27),1),"日","月","火","水","木","金","土")&amp;IF(ISNA(VLOOKUP(DATE(($C$3),F$6,$A27),祝日一覧!$A$2:$B$73,2,FALSE)),"","（祝）"))</f>
        <v>火</v>
      </c>
      <c r="F27" s="101"/>
      <c r="G27" s="99"/>
      <c r="H27" s="2" t="str">
        <f>IF(MONTH(DATE(($C$3),I$6,$A27))&lt;&gt;I$6,"",CHOOSE(WEEKDAY(DATE(($C$3),I$6,$A27),1),"日","月","火","水","木","金","土")&amp;IF(ISNA(VLOOKUP(DATE(($C$3),I$6,$A27),祝日一覧!$A$2:$B$73,2,FALSE)),"","（祝）"))</f>
        <v>金</v>
      </c>
      <c r="I27" s="101"/>
      <c r="J27" s="99"/>
      <c r="K27" s="2" t="str">
        <f>IF(MONTH(DATE(($C$3),L$6,$A27))&lt;&gt;L$6,"",CHOOSE(WEEKDAY(DATE(($C$3),L$6,$A27),1),"日","月","火","水","木","金","土")&amp;IF(ISNA(VLOOKUP(DATE(($C$3),L$6,$A27),祝日一覧!$A$2:$B$73,2,FALSE)),"","（祝）"))</f>
        <v>日</v>
      </c>
      <c r="L27" s="101"/>
      <c r="M27" s="99"/>
      <c r="N27" s="2" t="str">
        <f>IF(MONTH(DATE(($C$3),O$6,$A27))&lt;&gt;O$6,"",CHOOSE(WEEKDAY(DATE(($C$3),O$6,$A27),1),"日","月","火","水","木","金","土")&amp;IF(ISNA(VLOOKUP(DATE(($C$3),O$6,$A27),祝日一覧!$A$2:$B$73,2,FALSE)),"","（祝）"))</f>
        <v>水</v>
      </c>
      <c r="O27" s="101"/>
      <c r="P27" s="99"/>
      <c r="Q27" s="2" t="str">
        <f>IF(MONTH(DATE(($C$3),R$6,$A27))&lt;&gt;R$6,"",CHOOSE(WEEKDAY(DATE(($C$3),R$6,$A27),1),"日","月","火","水","木","金","土")&amp;IF(ISNA(VLOOKUP(DATE(($C$3),R$6,$A27),祝日一覧!$A$2:$B$73,2,FALSE)),"","（祝）"))</f>
        <v>土</v>
      </c>
      <c r="R27" s="101"/>
      <c r="S27" s="99"/>
      <c r="T27" s="2" t="str">
        <f>IF(MONTH(DATE(($C$3),U$6,$A27))&lt;&gt;U$6,"",CHOOSE(WEEKDAY(DATE(($C$3),U$6,$A27),1),"日","月","火","水","木","金","土")&amp;IF(ISNA(VLOOKUP(DATE(($C$3),U$6,$A27),祝日一覧!$A$2:$B$73,2,FALSE)),"","（祝）"))</f>
        <v>月</v>
      </c>
      <c r="U27" s="101"/>
      <c r="V27" s="99"/>
      <c r="W27" s="2" t="str">
        <f>IF(MONTH(DATE(($C$3),X$6,$A27))&lt;&gt;X$6,"",CHOOSE(WEEKDAY(DATE(($C$3),X$6,$A27),1),"日","月","火","水","木","金","土")&amp;IF(ISNA(VLOOKUP(DATE(($C$3),X$6,$A27),祝日一覧!$A$2:$B$73,2,FALSE)),"","（祝）"))</f>
        <v>木</v>
      </c>
      <c r="X27" s="101"/>
      <c r="Y27" s="99"/>
      <c r="Z27" s="2" t="str">
        <f>IF(MONTH(DATE(($C$3),AA$6,$A27))&lt;&gt;AA$6,"",CHOOSE(WEEKDAY(DATE(($C$3),AA$6,$A27),1),"日","月","火","水","木","金","土")&amp;IF(ISNA(VLOOKUP(DATE(($C$3),AA$6,$A27),祝日一覧!$A$2:$B$73,2,FALSE)),"","（祝）"))</f>
        <v>土</v>
      </c>
      <c r="AA27" s="101"/>
      <c r="AB27" s="99"/>
      <c r="AC27" s="2" t="str">
        <f>IF(MONTH(DATE(($C$3+1),AD$6,$A27))&lt;&gt;AD$6,"",CHOOSE(WEEKDAY(DATE(($C$3+1),AD$6,$A27),1),"日","月","火","水","木","金","土")&amp;IF(ISNA(VLOOKUP(DATE(($C$3+1),AD$6,$A27),祝日一覧!$A$2:$B$73,2,FALSE)),"","（祝）"))</f>
        <v>火</v>
      </c>
      <c r="AD27" s="101"/>
      <c r="AE27" s="99"/>
      <c r="AF27" s="2" t="str">
        <f>IF(MONTH(DATE(($C$3+1),AG$6,$A27))&lt;&gt;AG$6,"",CHOOSE(WEEKDAY(DATE(($C$3+1),AG$6,$A27),1),"日","月","火","水","木","金","土")&amp;IF(ISNA(VLOOKUP(DATE(($C$3+1),AG$6,$A27),祝日一覧!$A$2:$B$73,2,FALSE)),"","（祝）"))</f>
        <v>金</v>
      </c>
      <c r="AG27" s="101"/>
      <c r="AH27" s="99"/>
      <c r="AI27" s="2" t="str">
        <f>IF(MONTH(DATE(($C$3+1),AJ$6,$A27))&lt;&gt;AJ$6,"",CHOOSE(WEEKDAY(DATE(($C$3+1),AJ$6,$A27),1),"日","月","火","水","木","金","土")&amp;IF(ISNA(VLOOKUP(DATE(($C$3+1),AJ$6,$A27),祝日一覧!$A$2:$B$73,2,FALSE)),"","（祝）"))</f>
        <v>金（祝）</v>
      </c>
      <c r="AJ27" s="101"/>
      <c r="AK27" s="99"/>
      <c r="AL27" s="22">
        <v>20</v>
      </c>
    </row>
    <row r="28" spans="1:42" ht="14.65" customHeight="1">
      <c r="A28" s="21">
        <v>21</v>
      </c>
      <c r="B28" s="1" t="str">
        <f>IF(MONTH(DATE(($C$3),C$6,$A28))&lt;&gt;C$6,"",CHOOSE(WEEKDAY(DATE(($C$3),C$6,$A28),1),"日","月","火","水","木","金","土")&amp;IF(ISNA(VLOOKUP(DATE(($C$3),C$6,$A28),祝日一覧!$A$2:$B$73,2,FALSE)),"","（祝）"))</f>
        <v>月</v>
      </c>
      <c r="C28" s="101"/>
      <c r="D28" s="99"/>
      <c r="E28" s="2" t="str">
        <f>IF(MONTH(DATE(($C$3),F$6,$A28))&lt;&gt;F$6,"",CHOOSE(WEEKDAY(DATE(($C$3),F$6,$A28),1),"日","月","火","水","木","金","土")&amp;IF(ISNA(VLOOKUP(DATE(($C$3),F$6,$A28),祝日一覧!$A$2:$B$73,2,FALSE)),"","（祝）"))</f>
        <v>水</v>
      </c>
      <c r="F28" s="101"/>
      <c r="G28" s="99"/>
      <c r="H28" s="2" t="str">
        <f>IF(MONTH(DATE(($C$3),I$6,$A28))&lt;&gt;I$6,"",CHOOSE(WEEKDAY(DATE(($C$3),I$6,$A28),1),"日","月","火","水","木","金","土")&amp;IF(ISNA(VLOOKUP(DATE(($C$3),I$6,$A28),祝日一覧!$A$2:$B$73,2,FALSE)),"","（祝）"))</f>
        <v>土</v>
      </c>
      <c r="I28" s="101"/>
      <c r="J28" s="99"/>
      <c r="K28" s="2" t="str">
        <f>IF(MONTH(DATE(($C$3),L$6,$A28))&lt;&gt;L$6,"",CHOOSE(WEEKDAY(DATE(($C$3),L$6,$A28),1),"日","月","火","水","木","金","土")&amp;IF(ISNA(VLOOKUP(DATE(($C$3),L$6,$A28),祝日一覧!$A$2:$B$73,2,FALSE)),"","（祝）"))</f>
        <v>月（祝）</v>
      </c>
      <c r="L28" s="101"/>
      <c r="M28" s="99"/>
      <c r="N28" s="2" t="str">
        <f>IF(MONTH(DATE(($C$3),O$6,$A28))&lt;&gt;O$6,"",CHOOSE(WEEKDAY(DATE(($C$3),O$6,$A28),1),"日","月","火","水","木","金","土")&amp;IF(ISNA(VLOOKUP(DATE(($C$3),O$6,$A28),祝日一覧!$A$2:$B$73,2,FALSE)),"","（祝）"))</f>
        <v>木</v>
      </c>
      <c r="O28" s="101"/>
      <c r="P28" s="99"/>
      <c r="Q28" s="2" t="str">
        <f>IF(MONTH(DATE(($C$3),R$6,$A28))&lt;&gt;R$6,"",CHOOSE(WEEKDAY(DATE(($C$3),R$6,$A28),1),"日","月","火","水","木","金","土")&amp;IF(ISNA(VLOOKUP(DATE(($C$3),R$6,$A28),祝日一覧!$A$2:$B$73,2,FALSE)),"","（祝）"))</f>
        <v>日</v>
      </c>
      <c r="R28" s="101"/>
      <c r="S28" s="99"/>
      <c r="T28" s="2" t="str">
        <f>IF(MONTH(DATE(($C$3),U$6,$A28))&lt;&gt;U$6,"",CHOOSE(WEEKDAY(DATE(($C$3),U$6,$A28),1),"日","月","火","水","木","金","土")&amp;IF(ISNA(VLOOKUP(DATE(($C$3),U$6,$A28),祝日一覧!$A$2:$B$73,2,FALSE)),"","（祝）"))</f>
        <v>火</v>
      </c>
      <c r="U28" s="101"/>
      <c r="V28" s="99"/>
      <c r="W28" s="2" t="str">
        <f>IF(MONTH(DATE(($C$3),X$6,$A28))&lt;&gt;X$6,"",CHOOSE(WEEKDAY(DATE(($C$3),X$6,$A28),1),"日","月","火","水","木","金","土")&amp;IF(ISNA(VLOOKUP(DATE(($C$3),X$6,$A28),祝日一覧!$A$2:$B$73,2,FALSE)),"","（祝）"))</f>
        <v>金</v>
      </c>
      <c r="X28" s="101"/>
      <c r="Y28" s="99"/>
      <c r="Z28" s="2" t="str">
        <f>IF(MONTH(DATE(($C$3),AA$6,$A28))&lt;&gt;AA$6,"",CHOOSE(WEEKDAY(DATE(($C$3),AA$6,$A28),1),"日","月","火","水","木","金","土")&amp;IF(ISNA(VLOOKUP(DATE(($C$3),AA$6,$A28),祝日一覧!$A$2:$B$73,2,FALSE)),"","（祝）"))</f>
        <v>日</v>
      </c>
      <c r="AA28" s="101"/>
      <c r="AB28" s="99"/>
      <c r="AC28" s="2" t="str">
        <f>IF(MONTH(DATE(($C$3+1),AD$6,$A28))&lt;&gt;AD$6,"",CHOOSE(WEEKDAY(DATE(($C$3+1),AD$6,$A28),1),"日","月","火","水","木","金","土")&amp;IF(ISNA(VLOOKUP(DATE(($C$3+1),AD$6,$A28),祝日一覧!$A$2:$B$73,2,FALSE)),"","（祝）"))</f>
        <v>水</v>
      </c>
      <c r="AD28" s="101"/>
      <c r="AE28" s="99"/>
      <c r="AF28" s="2" t="str">
        <f>IF(MONTH(DATE(($C$3+1),AG$6,$A28))&lt;&gt;AG$6,"",CHOOSE(WEEKDAY(DATE(($C$3+1),AG$6,$A28),1),"日","月","火","水","木","金","土")&amp;IF(ISNA(VLOOKUP(DATE(($C$3+1),AG$6,$A28),祝日一覧!$A$2:$B$73,2,FALSE)),"","（祝）"))</f>
        <v>土</v>
      </c>
      <c r="AG28" s="101"/>
      <c r="AH28" s="99"/>
      <c r="AI28" s="2" t="str">
        <f>IF(MONTH(DATE(($C$3+1),AJ$6,$A28))&lt;&gt;AJ$6,"",CHOOSE(WEEKDAY(DATE(($C$3+1),AJ$6,$A28),1),"日","月","火","水","木","金","土")&amp;IF(ISNA(VLOOKUP(DATE(($C$3+1),AJ$6,$A28),祝日一覧!$A$2:$B$73,2,FALSE)),"","（祝）"))</f>
        <v>土</v>
      </c>
      <c r="AJ28" s="101"/>
      <c r="AK28" s="99"/>
      <c r="AL28" s="22">
        <v>21</v>
      </c>
    </row>
    <row r="29" spans="1:42" ht="14.65" customHeight="1">
      <c r="A29" s="21">
        <v>22</v>
      </c>
      <c r="B29" s="1" t="str">
        <f>IF(MONTH(DATE(($C$3),C$6,$A29))&lt;&gt;C$6,"",CHOOSE(WEEKDAY(DATE(($C$3),C$6,$A29),1),"日","月","火","水","木","金","土")&amp;IF(ISNA(VLOOKUP(DATE(($C$3),C$6,$A29),祝日一覧!$A$2:$B$73,2,FALSE)),"","（祝）"))</f>
        <v>火</v>
      </c>
      <c r="C29" s="101"/>
      <c r="D29" s="99"/>
      <c r="E29" s="2" t="str">
        <f>IF(MONTH(DATE(($C$3),F$6,$A29))&lt;&gt;F$6,"",CHOOSE(WEEKDAY(DATE(($C$3),F$6,$A29),1),"日","月","火","水","木","金","土")&amp;IF(ISNA(VLOOKUP(DATE(($C$3),F$6,$A29),祝日一覧!$A$2:$B$73,2,FALSE)),"","（祝）"))</f>
        <v>木</v>
      </c>
      <c r="F29" s="101"/>
      <c r="G29" s="99"/>
      <c r="H29" s="2" t="str">
        <f>IF(MONTH(DATE(($C$3),I$6,$A29))&lt;&gt;I$6,"",CHOOSE(WEEKDAY(DATE(($C$3),I$6,$A29),1),"日","月","火","水","木","金","土")&amp;IF(ISNA(VLOOKUP(DATE(($C$3),I$6,$A29),祝日一覧!$A$2:$B$73,2,FALSE)),"","（祝）"))</f>
        <v>日</v>
      </c>
      <c r="I29" s="101"/>
      <c r="J29" s="99"/>
      <c r="K29" s="2" t="str">
        <f>IF(MONTH(DATE(($C$3),L$6,$A29))&lt;&gt;L$6,"",CHOOSE(WEEKDAY(DATE(($C$3),L$6,$A29),1),"日","月","火","水","木","金","土")&amp;IF(ISNA(VLOOKUP(DATE(($C$3),L$6,$A29),祝日一覧!$A$2:$B$73,2,FALSE)),"","（祝）"))</f>
        <v>火</v>
      </c>
      <c r="L29" s="101"/>
      <c r="M29" s="99"/>
      <c r="N29" s="2" t="str">
        <f>IF(MONTH(DATE(($C$3),O$6,$A29))&lt;&gt;O$6,"",CHOOSE(WEEKDAY(DATE(($C$3),O$6,$A29),1),"日","月","火","水","木","金","土")&amp;IF(ISNA(VLOOKUP(DATE(($C$3),O$6,$A29),祝日一覧!$A$2:$B$73,2,FALSE)),"","（祝）"))</f>
        <v>金</v>
      </c>
      <c r="O29" s="101"/>
      <c r="P29" s="99"/>
      <c r="Q29" s="2" t="str">
        <f>IF(MONTH(DATE(($C$3),R$6,$A29))&lt;&gt;R$6,"",CHOOSE(WEEKDAY(DATE(($C$3),R$6,$A29),1),"日","月","火","水","木","金","土")&amp;IF(ISNA(VLOOKUP(DATE(($C$3),R$6,$A29),祝日一覧!$A$2:$B$73,2,FALSE)),"","（祝）"))</f>
        <v>月</v>
      </c>
      <c r="R29" s="101"/>
      <c r="S29" s="99"/>
      <c r="T29" s="2" t="str">
        <f>IF(MONTH(DATE(($C$3),U$6,$A29))&lt;&gt;U$6,"",CHOOSE(WEEKDAY(DATE(($C$3),U$6,$A29),1),"日","月","火","水","木","金","土")&amp;IF(ISNA(VLOOKUP(DATE(($C$3),U$6,$A29),祝日一覧!$A$2:$B$73,2,FALSE)),"","（祝）"))</f>
        <v>水</v>
      </c>
      <c r="U29" s="101"/>
      <c r="V29" s="99"/>
      <c r="W29" s="2" t="str">
        <f>IF(MONTH(DATE(($C$3),X$6,$A29))&lt;&gt;X$6,"",CHOOSE(WEEKDAY(DATE(($C$3),X$6,$A29),1),"日","月","火","水","木","金","土")&amp;IF(ISNA(VLOOKUP(DATE(($C$3),X$6,$A29),祝日一覧!$A$2:$B$73,2,FALSE)),"","（祝）"))</f>
        <v>土</v>
      </c>
      <c r="X29" s="101"/>
      <c r="Y29" s="99"/>
      <c r="Z29" s="2" t="str">
        <f>IF(MONTH(DATE(($C$3),AA$6,$A29))&lt;&gt;AA$6,"",CHOOSE(WEEKDAY(DATE(($C$3),AA$6,$A29),1),"日","月","火","水","木","金","土")&amp;IF(ISNA(VLOOKUP(DATE(($C$3),AA$6,$A29),祝日一覧!$A$2:$B$73,2,FALSE)),"","（祝）"))</f>
        <v>月</v>
      </c>
      <c r="AA29" s="101"/>
      <c r="AB29" s="99"/>
      <c r="AC29" s="2" t="str">
        <f>IF(MONTH(DATE(($C$3+1),AD$6,$A29))&lt;&gt;AD$6,"",CHOOSE(WEEKDAY(DATE(($C$3+1),AD$6,$A29),1),"日","月","火","水","木","金","土")&amp;IF(ISNA(VLOOKUP(DATE(($C$3+1),AD$6,$A29),祝日一覧!$A$2:$B$73,2,FALSE)),"","（祝）"))</f>
        <v>木</v>
      </c>
      <c r="AD29" s="101"/>
      <c r="AE29" s="99"/>
      <c r="AF29" s="2" t="str">
        <f>IF(MONTH(DATE(($C$3+1),AG$6,$A29))&lt;&gt;AG$6,"",CHOOSE(WEEKDAY(DATE(($C$3+1),AG$6,$A29),1),"日","月","火","水","木","金","土")&amp;IF(ISNA(VLOOKUP(DATE(($C$3+1),AG$6,$A29),祝日一覧!$A$2:$B$73,2,FALSE)),"","（祝）"))</f>
        <v>日</v>
      </c>
      <c r="AG29" s="101"/>
      <c r="AH29" s="99"/>
      <c r="AI29" s="2" t="str">
        <f>IF(MONTH(DATE(($C$3+1),AJ$6,$A29))&lt;&gt;AJ$6,"",CHOOSE(WEEKDAY(DATE(($C$3+1),AJ$6,$A29),1),"日","月","火","水","木","金","土")&amp;IF(ISNA(VLOOKUP(DATE(($C$3+1),AJ$6,$A29),祝日一覧!$A$2:$B$73,2,FALSE)),"","（祝）"))</f>
        <v>日</v>
      </c>
      <c r="AJ29" s="101"/>
      <c r="AK29" s="99"/>
      <c r="AL29" s="22">
        <v>22</v>
      </c>
    </row>
    <row r="30" spans="1:42" ht="14.65" customHeight="1">
      <c r="A30" s="21">
        <v>23</v>
      </c>
      <c r="B30" s="1" t="str">
        <f>IF(MONTH(DATE(($C$3),C$6,$A30))&lt;&gt;C$6,"",CHOOSE(WEEKDAY(DATE(($C$3),C$6,$A30),1),"日","月","火","水","木","金","土")&amp;IF(ISNA(VLOOKUP(DATE(($C$3),C$6,$A30),祝日一覧!$A$2:$B$73,2,FALSE)),"","（祝）"))</f>
        <v>水</v>
      </c>
      <c r="C30" s="101">
        <v>5</v>
      </c>
      <c r="D30" s="99"/>
      <c r="E30" s="2" t="str">
        <f>IF(MONTH(DATE(($C$3),F$6,$A30))&lt;&gt;F$6,"",CHOOSE(WEEKDAY(DATE(($C$3),F$6,$A30),1),"日","月","火","水","木","金","土")&amp;IF(ISNA(VLOOKUP(DATE(($C$3),F$6,$A30),祝日一覧!$A$2:$B$73,2,FALSE)),"","（祝）"))</f>
        <v>金</v>
      </c>
      <c r="F30" s="101"/>
      <c r="G30" s="99"/>
      <c r="H30" s="2" t="str">
        <f>IF(MONTH(DATE(($C$3),I$6,$A30))&lt;&gt;I$6,"",CHOOSE(WEEKDAY(DATE(($C$3),I$6,$A30),1),"日","月","火","水","木","金","土")&amp;IF(ISNA(VLOOKUP(DATE(($C$3),I$6,$A30),祝日一覧!$A$2:$B$73,2,FALSE)),"","（祝）"))</f>
        <v>月</v>
      </c>
      <c r="I30" s="101"/>
      <c r="J30" s="99"/>
      <c r="K30" s="2" t="str">
        <f>IF(MONTH(DATE(($C$3),L$6,$A30))&lt;&gt;L$6,"",CHOOSE(WEEKDAY(DATE(($C$3),L$6,$A30),1),"日","月","火","水","木","金","土")&amp;IF(ISNA(VLOOKUP(DATE(($C$3),L$6,$A30),祝日一覧!$A$2:$B$73,2,FALSE)),"","（祝）"))</f>
        <v>水</v>
      </c>
      <c r="L30" s="101"/>
      <c r="M30" s="99"/>
      <c r="N30" s="2" t="str">
        <f>IF(MONTH(DATE(($C$3),O$6,$A30))&lt;&gt;O$6,"",CHOOSE(WEEKDAY(DATE(($C$3),O$6,$A30),1),"日","月","火","水","木","金","土")&amp;IF(ISNA(VLOOKUP(DATE(($C$3),O$6,$A30),祝日一覧!$A$2:$B$73,2,FALSE)),"","（祝）"))</f>
        <v>土</v>
      </c>
      <c r="O30" s="101"/>
      <c r="P30" s="99"/>
      <c r="Q30" s="2" t="str">
        <f>IF(MONTH(DATE(($C$3),R$6,$A30))&lt;&gt;R$6,"",CHOOSE(WEEKDAY(DATE(($C$3),R$6,$A30),1),"日","月","火","水","木","金","土")&amp;IF(ISNA(VLOOKUP(DATE(($C$3),R$6,$A30),祝日一覧!$A$2:$B$73,2,FALSE)),"","（祝）"))</f>
        <v>火（祝）</v>
      </c>
      <c r="R30" s="101"/>
      <c r="S30" s="99"/>
      <c r="T30" s="2" t="str">
        <f>IF(MONTH(DATE(($C$3),U$6,$A30))&lt;&gt;U$6,"",CHOOSE(WEEKDAY(DATE(($C$3),U$6,$A30),1),"日","月","火","水","木","金","土")&amp;IF(ISNA(VLOOKUP(DATE(($C$3),U$6,$A30),祝日一覧!$A$2:$B$73,2,FALSE)),"","（祝）"))</f>
        <v>木</v>
      </c>
      <c r="U30" s="101"/>
      <c r="V30" s="99"/>
      <c r="W30" s="2" t="str">
        <f>IF(MONTH(DATE(($C$3),X$6,$A30))&lt;&gt;X$6,"",CHOOSE(WEEKDAY(DATE(($C$3),X$6,$A30),1),"日","月","火","水","木","金","土")&amp;IF(ISNA(VLOOKUP(DATE(($C$3),X$6,$A30),祝日一覧!$A$2:$B$73,2,FALSE)),"","（祝）"))</f>
        <v>日（祝）</v>
      </c>
      <c r="X30" s="101"/>
      <c r="Y30" s="99"/>
      <c r="Z30" s="2" t="str">
        <f>IF(MONTH(DATE(($C$3),AA$6,$A30))&lt;&gt;AA$6,"",CHOOSE(WEEKDAY(DATE(($C$3),AA$6,$A30),1),"日","月","火","水","木","金","土")&amp;IF(ISNA(VLOOKUP(DATE(($C$3),AA$6,$A30),祝日一覧!$A$2:$B$73,2,FALSE)),"","（祝）"))</f>
        <v>火</v>
      </c>
      <c r="AA30" s="101"/>
      <c r="AB30" s="99"/>
      <c r="AC30" s="2" t="str">
        <f>IF(MONTH(DATE(($C$3+1),AD$6,$A30))&lt;&gt;AD$6,"",CHOOSE(WEEKDAY(DATE(($C$3+1),AD$6,$A30),1),"日","月","火","水","木","金","土")&amp;IF(ISNA(VLOOKUP(DATE(($C$3+1),AD$6,$A30),祝日一覧!$A$2:$B$73,2,FALSE)),"","（祝）"))</f>
        <v>金</v>
      </c>
      <c r="AD30" s="101"/>
      <c r="AE30" s="99"/>
      <c r="AF30" s="2" t="str">
        <f>IF(MONTH(DATE(($C$3+1),AG$6,$A30))&lt;&gt;AG$6,"",CHOOSE(WEEKDAY(DATE(($C$3+1),AG$6,$A30),1),"日","月","火","水","木","金","土")&amp;IF(ISNA(VLOOKUP(DATE(($C$3+1),AG$6,$A30),祝日一覧!$A$2:$B$73,2,FALSE)),"","（祝）"))</f>
        <v>月（祝）</v>
      </c>
      <c r="AG30" s="101"/>
      <c r="AH30" s="99"/>
      <c r="AI30" s="2" t="str">
        <f>IF(MONTH(DATE(($C$3+1),AJ$6,$A30))&lt;&gt;AJ$6,"",CHOOSE(WEEKDAY(DATE(($C$3+1),AJ$6,$A30),1),"日","月","火","水","木","金","土")&amp;IF(ISNA(VLOOKUP(DATE(($C$3+1),AJ$6,$A30),祝日一覧!$A$2:$B$73,2,FALSE)),"","（祝）"))</f>
        <v>月</v>
      </c>
      <c r="AJ30" s="101"/>
      <c r="AK30" s="99"/>
      <c r="AL30" s="22">
        <v>23</v>
      </c>
    </row>
    <row r="31" spans="1:42" ht="14.65" customHeight="1">
      <c r="A31" s="21">
        <v>24</v>
      </c>
      <c r="B31" s="1" t="str">
        <f>IF(MONTH(DATE(($C$3),C$6,$A31))&lt;&gt;C$6,"",CHOOSE(WEEKDAY(DATE(($C$3),C$6,$A31),1),"日","月","火","水","木","金","土")&amp;IF(ISNA(VLOOKUP(DATE(($C$3),C$6,$A31),祝日一覧!$A$2:$B$73,2,FALSE)),"","（祝）"))</f>
        <v>木</v>
      </c>
      <c r="C31" s="101">
        <v>5</v>
      </c>
      <c r="D31" s="99"/>
      <c r="E31" s="2" t="str">
        <f>IF(MONTH(DATE(($C$3),F$6,$A31))&lt;&gt;F$6,"",CHOOSE(WEEKDAY(DATE(($C$3),F$6,$A31),1),"日","月","火","水","木","金","土")&amp;IF(ISNA(VLOOKUP(DATE(($C$3),F$6,$A31),祝日一覧!$A$2:$B$73,2,FALSE)),"","（祝）"))</f>
        <v>土</v>
      </c>
      <c r="F31" s="101"/>
      <c r="G31" s="99"/>
      <c r="H31" s="2" t="str">
        <f>IF(MONTH(DATE(($C$3),I$6,$A31))&lt;&gt;I$6,"",CHOOSE(WEEKDAY(DATE(($C$3),I$6,$A31),1),"日","月","火","水","木","金","土")&amp;IF(ISNA(VLOOKUP(DATE(($C$3),I$6,$A31),祝日一覧!$A$2:$B$73,2,FALSE)),"","（祝）"))</f>
        <v>火</v>
      </c>
      <c r="I31" s="101"/>
      <c r="J31" s="99"/>
      <c r="K31" s="2" t="str">
        <f>IF(MONTH(DATE(($C$3),L$6,$A31))&lt;&gt;L$6,"",CHOOSE(WEEKDAY(DATE(($C$3),L$6,$A31),1),"日","月","火","水","木","金","土")&amp;IF(ISNA(VLOOKUP(DATE(($C$3),L$6,$A31),祝日一覧!$A$2:$B$73,2,FALSE)),"","（祝）"))</f>
        <v>木</v>
      </c>
      <c r="L31" s="101"/>
      <c r="M31" s="99"/>
      <c r="N31" s="2" t="str">
        <f>IF(MONTH(DATE(($C$3),O$6,$A31))&lt;&gt;O$6,"",CHOOSE(WEEKDAY(DATE(($C$3),O$6,$A31),1),"日","月","火","水","木","金","土")&amp;IF(ISNA(VLOOKUP(DATE(($C$3),O$6,$A31),祝日一覧!$A$2:$B$73,2,FALSE)),"","（祝）"))</f>
        <v>日</v>
      </c>
      <c r="O31" s="101"/>
      <c r="P31" s="99"/>
      <c r="Q31" s="2" t="str">
        <f>IF(MONTH(DATE(($C$3),R$6,$A31))&lt;&gt;R$6,"",CHOOSE(WEEKDAY(DATE(($C$3),R$6,$A31),1),"日","月","火","水","木","金","土")&amp;IF(ISNA(VLOOKUP(DATE(($C$3),R$6,$A31),祝日一覧!$A$2:$B$73,2,FALSE)),"","（祝）"))</f>
        <v>水</v>
      </c>
      <c r="R31" s="101"/>
      <c r="S31" s="99"/>
      <c r="T31" s="2" t="str">
        <f>IF(MONTH(DATE(($C$3),U$6,$A31))&lt;&gt;U$6,"",CHOOSE(WEEKDAY(DATE(($C$3),U$6,$A31),1),"日","月","火","水","木","金","土")&amp;IF(ISNA(VLOOKUP(DATE(($C$3),U$6,$A31),祝日一覧!$A$2:$B$73,2,FALSE)),"","（祝）"))</f>
        <v>金</v>
      </c>
      <c r="U31" s="101"/>
      <c r="V31" s="99"/>
      <c r="W31" s="2" t="str">
        <f>IF(MONTH(DATE(($C$3),X$6,$A31))&lt;&gt;X$6,"",CHOOSE(WEEKDAY(DATE(($C$3),X$6,$A31),1),"日","月","火","水","木","金","土")&amp;IF(ISNA(VLOOKUP(DATE(($C$3),X$6,$A31),祝日一覧!$A$2:$B$73,2,FALSE)),"","（祝）"))</f>
        <v>月（祝）</v>
      </c>
      <c r="X31" s="101"/>
      <c r="Y31" s="99"/>
      <c r="Z31" s="2" t="str">
        <f>IF(MONTH(DATE(($C$3),AA$6,$A31))&lt;&gt;AA$6,"",CHOOSE(WEEKDAY(DATE(($C$3),AA$6,$A31),1),"日","月","火","水","木","金","土")&amp;IF(ISNA(VLOOKUP(DATE(($C$3),AA$6,$A31),祝日一覧!$A$2:$B$73,2,FALSE)),"","（祝）"))</f>
        <v>水</v>
      </c>
      <c r="AA31" s="101"/>
      <c r="AB31" s="99"/>
      <c r="AC31" s="2" t="str">
        <f>IF(MONTH(DATE(($C$3+1),AD$6,$A31))&lt;&gt;AD$6,"",CHOOSE(WEEKDAY(DATE(($C$3+1),AD$6,$A31),1),"日","月","火","水","木","金","土")&amp;IF(ISNA(VLOOKUP(DATE(($C$3+1),AD$6,$A31),祝日一覧!$A$2:$B$73,2,FALSE)),"","（祝）"))</f>
        <v>土</v>
      </c>
      <c r="AD31" s="101"/>
      <c r="AE31" s="99"/>
      <c r="AF31" s="2" t="str">
        <f>IF(MONTH(DATE(($C$3+1),AG$6,$A31))&lt;&gt;AG$6,"",CHOOSE(WEEKDAY(DATE(($C$3+1),AG$6,$A31),1),"日","月","火","水","木","金","土")&amp;IF(ISNA(VLOOKUP(DATE(($C$3+1),AG$6,$A31),祝日一覧!$A$2:$B$73,2,FALSE)),"","（祝）"))</f>
        <v>火</v>
      </c>
      <c r="AG31" s="101"/>
      <c r="AH31" s="99"/>
      <c r="AI31" s="2" t="str">
        <f>IF(MONTH(DATE(($C$3+1),AJ$6,$A31))&lt;&gt;AJ$6,"",CHOOSE(WEEKDAY(DATE(($C$3+1),AJ$6,$A31),1),"日","月","火","水","木","金","土")&amp;IF(ISNA(VLOOKUP(DATE(($C$3+1),AJ$6,$A31),祝日一覧!$A$2:$B$73,2,FALSE)),"","（祝）"))</f>
        <v>火</v>
      </c>
      <c r="AJ31" s="101"/>
      <c r="AK31" s="99"/>
      <c r="AL31" s="22">
        <v>24</v>
      </c>
    </row>
    <row r="32" spans="1:42" ht="14.65" customHeight="1">
      <c r="A32" s="21">
        <v>25</v>
      </c>
      <c r="B32" s="1" t="str">
        <f>IF(MONTH(DATE(($C$3),C$6,$A32))&lt;&gt;C$6,"",CHOOSE(WEEKDAY(DATE(($C$3),C$6,$A32),1),"日","月","火","水","木","金","土")&amp;IF(ISNA(VLOOKUP(DATE(($C$3),C$6,$A32),祝日一覧!$A$2:$B$73,2,FALSE)),"","（祝）"))</f>
        <v>金</v>
      </c>
      <c r="C32" s="101">
        <v>5</v>
      </c>
      <c r="D32" s="99"/>
      <c r="E32" s="2" t="str">
        <f>IF(MONTH(DATE(($C$3),F$6,$A32))&lt;&gt;F$6,"",CHOOSE(WEEKDAY(DATE(($C$3),F$6,$A32),1),"日","月","火","水","木","金","土")&amp;IF(ISNA(VLOOKUP(DATE(($C$3),F$6,$A32),祝日一覧!$A$2:$B$73,2,FALSE)),"","（祝）"))</f>
        <v>日</v>
      </c>
      <c r="F32" s="101"/>
      <c r="G32" s="99"/>
      <c r="H32" s="2" t="str">
        <f>IF(MONTH(DATE(($C$3),I$6,$A32))&lt;&gt;I$6,"",CHOOSE(WEEKDAY(DATE(($C$3),I$6,$A32),1),"日","月","火","水","木","金","土")&amp;IF(ISNA(VLOOKUP(DATE(($C$3),I$6,$A32),祝日一覧!$A$2:$B$73,2,FALSE)),"","（祝）"))</f>
        <v>水</v>
      </c>
      <c r="I32" s="101"/>
      <c r="J32" s="99"/>
      <c r="K32" s="2" t="str">
        <f>IF(MONTH(DATE(($C$3),L$6,$A32))&lt;&gt;L$6,"",CHOOSE(WEEKDAY(DATE(($C$3),L$6,$A32),1),"日","月","火","水","木","金","土")&amp;IF(ISNA(VLOOKUP(DATE(($C$3),L$6,$A32),祝日一覧!$A$2:$B$73,2,FALSE)),"","（祝）"))</f>
        <v>金</v>
      </c>
      <c r="L32" s="101"/>
      <c r="M32" s="99"/>
      <c r="N32" s="2" t="str">
        <f>IF(MONTH(DATE(($C$3),O$6,$A32))&lt;&gt;O$6,"",CHOOSE(WEEKDAY(DATE(($C$3),O$6,$A32),1),"日","月","火","水","木","金","土")&amp;IF(ISNA(VLOOKUP(DATE(($C$3),O$6,$A32),祝日一覧!$A$2:$B$73,2,FALSE)),"","（祝）"))</f>
        <v>月</v>
      </c>
      <c r="O32" s="101"/>
      <c r="P32" s="99"/>
      <c r="Q32" s="2" t="str">
        <f>IF(MONTH(DATE(($C$3),R$6,$A32))&lt;&gt;R$6,"",CHOOSE(WEEKDAY(DATE(($C$3),R$6,$A32),1),"日","月","火","水","木","金","土")&amp;IF(ISNA(VLOOKUP(DATE(($C$3),R$6,$A32),祝日一覧!$A$2:$B$73,2,FALSE)),"","（祝）"))</f>
        <v>木</v>
      </c>
      <c r="R32" s="101"/>
      <c r="S32" s="99"/>
      <c r="T32" s="2" t="str">
        <f>IF(MONTH(DATE(($C$3),U$6,$A32))&lt;&gt;U$6,"",CHOOSE(WEEKDAY(DATE(($C$3),U$6,$A32),1),"日","月","火","水","木","金","土")&amp;IF(ISNA(VLOOKUP(DATE(($C$3),U$6,$A32),祝日一覧!$A$2:$B$73,2,FALSE)),"","（祝）"))</f>
        <v>土</v>
      </c>
      <c r="U32" s="101"/>
      <c r="V32" s="99"/>
      <c r="W32" s="2" t="str">
        <f>IF(MONTH(DATE(($C$3),X$6,$A32))&lt;&gt;X$6,"",CHOOSE(WEEKDAY(DATE(($C$3),X$6,$A32),1),"日","月","火","水","木","金","土")&amp;IF(ISNA(VLOOKUP(DATE(($C$3),X$6,$A32),祝日一覧!$A$2:$B$73,2,FALSE)),"","（祝）"))</f>
        <v>火</v>
      </c>
      <c r="X32" s="101"/>
      <c r="Y32" s="99"/>
      <c r="Z32" s="2" t="str">
        <f>IF(MONTH(DATE(($C$3),AA$6,$A32))&lt;&gt;AA$6,"",CHOOSE(WEEKDAY(DATE(($C$3),AA$6,$A32),1),"日","月","火","水","木","金","土")&amp;IF(ISNA(VLOOKUP(DATE(($C$3),AA$6,$A32),祝日一覧!$A$2:$B$73,2,FALSE)),"","（祝）"))</f>
        <v>木</v>
      </c>
      <c r="AA32" s="101"/>
      <c r="AB32" s="99"/>
      <c r="AC32" s="2" t="str">
        <f>IF(MONTH(DATE(($C$3+1),AD$6,$A32))&lt;&gt;AD$6,"",CHOOSE(WEEKDAY(DATE(($C$3+1),AD$6,$A32),1),"日","月","火","水","木","金","土")&amp;IF(ISNA(VLOOKUP(DATE(($C$3+1),AD$6,$A32),祝日一覧!$A$2:$B$73,2,FALSE)),"","（祝）"))</f>
        <v>日</v>
      </c>
      <c r="AD32" s="101"/>
      <c r="AE32" s="99"/>
      <c r="AF32" s="2" t="str">
        <f>IF(MONTH(DATE(($C$3+1),AG$6,$A32))&lt;&gt;AG$6,"",CHOOSE(WEEKDAY(DATE(($C$3+1),AG$6,$A32),1),"日","月","火","水","木","金","土")&amp;IF(ISNA(VLOOKUP(DATE(($C$3+1),AG$6,$A32),祝日一覧!$A$2:$B$73,2,FALSE)),"","（祝）"))</f>
        <v>水</v>
      </c>
      <c r="AG32" s="101"/>
      <c r="AH32" s="99"/>
      <c r="AI32" s="2" t="str">
        <f>IF(MONTH(DATE(($C$3+1),AJ$6,$A32))&lt;&gt;AJ$6,"",CHOOSE(WEEKDAY(DATE(($C$3+1),AJ$6,$A32),1),"日","月","火","水","木","金","土")&amp;IF(ISNA(VLOOKUP(DATE(($C$3+1),AJ$6,$A32),祝日一覧!$A$2:$B$73,2,FALSE)),"","（祝）"))</f>
        <v>水</v>
      </c>
      <c r="AJ32" s="101"/>
      <c r="AK32" s="99"/>
      <c r="AL32" s="22">
        <v>25</v>
      </c>
    </row>
    <row r="33" spans="1:38" ht="14.65" customHeight="1">
      <c r="A33" s="21">
        <v>26</v>
      </c>
      <c r="B33" s="1" t="str">
        <f>IF(MONTH(DATE(($C$3),C$6,$A33))&lt;&gt;C$6,"",CHOOSE(WEEKDAY(DATE(($C$3),C$6,$A33),1),"日","月","火","水","木","金","土")&amp;IF(ISNA(VLOOKUP(DATE(($C$3),C$6,$A33),祝日一覧!$A$2:$B$73,2,FALSE)),"","（祝）"))</f>
        <v>土</v>
      </c>
      <c r="C33" s="101">
        <v>5</v>
      </c>
      <c r="D33" s="99"/>
      <c r="E33" s="2" t="str">
        <f>IF(MONTH(DATE(($C$3),F$6,$A33))&lt;&gt;F$6,"",CHOOSE(WEEKDAY(DATE(($C$3),F$6,$A33),1),"日","月","火","水","木","金","土")&amp;IF(ISNA(VLOOKUP(DATE(($C$3),F$6,$A33),祝日一覧!$A$2:$B$73,2,FALSE)),"","（祝）"))</f>
        <v>月</v>
      </c>
      <c r="F33" s="101"/>
      <c r="G33" s="99"/>
      <c r="H33" s="2" t="str">
        <f>IF(MONTH(DATE(($C$3),I$6,$A33))&lt;&gt;I$6,"",CHOOSE(WEEKDAY(DATE(($C$3),I$6,$A33),1),"日","月","火","水","木","金","土")&amp;IF(ISNA(VLOOKUP(DATE(($C$3),I$6,$A33),祝日一覧!$A$2:$B$73,2,FALSE)),"","（祝）"))</f>
        <v>木</v>
      </c>
      <c r="I33" s="101"/>
      <c r="J33" s="99"/>
      <c r="K33" s="2" t="str">
        <f>IF(MONTH(DATE(($C$3),L$6,$A33))&lt;&gt;L$6,"",CHOOSE(WEEKDAY(DATE(($C$3),L$6,$A33),1),"日","月","火","水","木","金","土")&amp;IF(ISNA(VLOOKUP(DATE(($C$3),L$6,$A33),祝日一覧!$A$2:$B$73,2,FALSE)),"","（祝）"))</f>
        <v>土</v>
      </c>
      <c r="L33" s="101"/>
      <c r="M33" s="99"/>
      <c r="N33" s="2" t="str">
        <f>IF(MONTH(DATE(($C$3),O$6,$A33))&lt;&gt;O$6,"",CHOOSE(WEEKDAY(DATE(($C$3),O$6,$A33),1),"日","月","火","水","木","金","土")&amp;IF(ISNA(VLOOKUP(DATE(($C$3),O$6,$A33),祝日一覧!$A$2:$B$73,2,FALSE)),"","（祝）"))</f>
        <v>火</v>
      </c>
      <c r="O33" s="101"/>
      <c r="P33" s="99"/>
      <c r="Q33" s="2" t="str">
        <f>IF(MONTH(DATE(($C$3),R$6,$A33))&lt;&gt;R$6,"",CHOOSE(WEEKDAY(DATE(($C$3),R$6,$A33),1),"日","月","火","水","木","金","土")&amp;IF(ISNA(VLOOKUP(DATE(($C$3),R$6,$A33),祝日一覧!$A$2:$B$73,2,FALSE)),"","（祝）"))</f>
        <v>金</v>
      </c>
      <c r="R33" s="101"/>
      <c r="S33" s="99"/>
      <c r="T33" s="2" t="str">
        <f>IF(MONTH(DATE(($C$3),U$6,$A33))&lt;&gt;U$6,"",CHOOSE(WEEKDAY(DATE(($C$3),U$6,$A33),1),"日","月","火","水","木","金","土")&amp;IF(ISNA(VLOOKUP(DATE(($C$3),U$6,$A33),祝日一覧!$A$2:$B$73,2,FALSE)),"","（祝）"))</f>
        <v>日</v>
      </c>
      <c r="U33" s="101"/>
      <c r="V33" s="99"/>
      <c r="W33" s="2" t="str">
        <f>IF(MONTH(DATE(($C$3),X$6,$A33))&lt;&gt;X$6,"",CHOOSE(WEEKDAY(DATE(($C$3),X$6,$A33),1),"日","月","火","水","木","金","土")&amp;IF(ISNA(VLOOKUP(DATE(($C$3),X$6,$A33),祝日一覧!$A$2:$B$73,2,FALSE)),"","（祝）"))</f>
        <v>水</v>
      </c>
      <c r="X33" s="101"/>
      <c r="Y33" s="99"/>
      <c r="Z33" s="2" t="str">
        <f>IF(MONTH(DATE(($C$3),AA$6,$A33))&lt;&gt;AA$6,"",CHOOSE(WEEKDAY(DATE(($C$3),AA$6,$A33),1),"日","月","火","水","木","金","土")&amp;IF(ISNA(VLOOKUP(DATE(($C$3),AA$6,$A33),祝日一覧!$A$2:$B$73,2,FALSE)),"","（祝）"))</f>
        <v>金</v>
      </c>
      <c r="AA33" s="101"/>
      <c r="AB33" s="99"/>
      <c r="AC33" s="2" t="str">
        <f>IF(MONTH(DATE(($C$3+1),AD$6,$A33))&lt;&gt;AD$6,"",CHOOSE(WEEKDAY(DATE(($C$3+1),AD$6,$A33),1),"日","月","火","水","木","金","土")&amp;IF(ISNA(VLOOKUP(DATE(($C$3+1),AD$6,$A33),祝日一覧!$A$2:$B$73,2,FALSE)),"","（祝）"))</f>
        <v>月</v>
      </c>
      <c r="AD33" s="101"/>
      <c r="AE33" s="99"/>
      <c r="AF33" s="2" t="str">
        <f>IF(MONTH(DATE(($C$3+1),AG$6,$A33))&lt;&gt;AG$6,"",CHOOSE(WEEKDAY(DATE(($C$3+1),AG$6,$A33),1),"日","月","火","水","木","金","土")&amp;IF(ISNA(VLOOKUP(DATE(($C$3+1),AG$6,$A33),祝日一覧!$A$2:$B$73,2,FALSE)),"","（祝）"))</f>
        <v>木</v>
      </c>
      <c r="AG33" s="101"/>
      <c r="AH33" s="99"/>
      <c r="AI33" s="2" t="str">
        <f>IF(MONTH(DATE(($C$3+1),AJ$6,$A33))&lt;&gt;AJ$6,"",CHOOSE(WEEKDAY(DATE(($C$3+1),AJ$6,$A33),1),"日","月","火","水","木","金","土")&amp;IF(ISNA(VLOOKUP(DATE(($C$3+1),AJ$6,$A33),祝日一覧!$A$2:$B$73,2,FALSE)),"","（祝）"))</f>
        <v>木</v>
      </c>
      <c r="AJ33" s="101"/>
      <c r="AK33" s="99"/>
      <c r="AL33" s="22">
        <v>26</v>
      </c>
    </row>
    <row r="34" spans="1:38" ht="14.65" customHeight="1">
      <c r="A34" s="21">
        <v>27</v>
      </c>
      <c r="B34" s="1" t="str">
        <f>IF(MONTH(DATE(($C$3),C$6,$A34))&lt;&gt;C$6,"",CHOOSE(WEEKDAY(DATE(($C$3),C$6,$A34),1),"日","月","火","水","木","金","土")&amp;IF(ISNA(VLOOKUP(DATE(($C$3),C$6,$A34),祝日一覧!$A$2:$B$73,2,FALSE)),"","（祝）"))</f>
        <v>日</v>
      </c>
      <c r="C34" s="101"/>
      <c r="D34" s="99"/>
      <c r="E34" s="2" t="str">
        <f>IF(MONTH(DATE(($C$3),F$6,$A34))&lt;&gt;F$6,"",CHOOSE(WEEKDAY(DATE(($C$3),F$6,$A34),1),"日","月","火","水","木","金","土")&amp;IF(ISNA(VLOOKUP(DATE(($C$3),F$6,$A34),祝日一覧!$A$2:$B$73,2,FALSE)),"","（祝）"))</f>
        <v>火</v>
      </c>
      <c r="F34" s="101"/>
      <c r="G34" s="99"/>
      <c r="H34" s="2" t="str">
        <f>IF(MONTH(DATE(($C$3),I$6,$A34))&lt;&gt;I$6,"",CHOOSE(WEEKDAY(DATE(($C$3),I$6,$A34),1),"日","月","火","水","木","金","土")&amp;IF(ISNA(VLOOKUP(DATE(($C$3),I$6,$A34),祝日一覧!$A$2:$B$73,2,FALSE)),"","（祝）"))</f>
        <v>金</v>
      </c>
      <c r="I34" s="101"/>
      <c r="J34" s="99"/>
      <c r="K34" s="2" t="str">
        <f>IF(MONTH(DATE(($C$3),L$6,$A34))&lt;&gt;L$6,"",CHOOSE(WEEKDAY(DATE(($C$3),L$6,$A34),1),"日","月","火","水","木","金","土")&amp;IF(ISNA(VLOOKUP(DATE(($C$3),L$6,$A34),祝日一覧!$A$2:$B$73,2,FALSE)),"","（祝）"))</f>
        <v>日</v>
      </c>
      <c r="L34" s="101"/>
      <c r="M34" s="99"/>
      <c r="N34" s="2" t="str">
        <f>IF(MONTH(DATE(($C$3),O$6,$A34))&lt;&gt;O$6,"",CHOOSE(WEEKDAY(DATE(($C$3),O$6,$A34),1),"日","月","火","水","木","金","土")&amp;IF(ISNA(VLOOKUP(DATE(($C$3),O$6,$A34),祝日一覧!$A$2:$B$73,2,FALSE)),"","（祝）"))</f>
        <v>水</v>
      </c>
      <c r="O34" s="101"/>
      <c r="P34" s="99"/>
      <c r="Q34" s="2" t="str">
        <f>IF(MONTH(DATE(($C$3),R$6,$A34))&lt;&gt;R$6,"",CHOOSE(WEEKDAY(DATE(($C$3),R$6,$A34),1),"日","月","火","水","木","金","土")&amp;IF(ISNA(VLOOKUP(DATE(($C$3),R$6,$A34),祝日一覧!$A$2:$B$73,2,FALSE)),"","（祝）"))</f>
        <v>土</v>
      </c>
      <c r="R34" s="101"/>
      <c r="S34" s="99"/>
      <c r="T34" s="2" t="str">
        <f>IF(MONTH(DATE(($C$3),U$6,$A34))&lt;&gt;U$6,"",CHOOSE(WEEKDAY(DATE(($C$3),U$6,$A34),1),"日","月","火","水","木","金","土")&amp;IF(ISNA(VLOOKUP(DATE(($C$3),U$6,$A34),祝日一覧!$A$2:$B$73,2,FALSE)),"","（祝）"))</f>
        <v>月</v>
      </c>
      <c r="U34" s="101"/>
      <c r="V34" s="99"/>
      <c r="W34" s="2" t="str">
        <f>IF(MONTH(DATE(($C$3),X$6,$A34))&lt;&gt;X$6,"",CHOOSE(WEEKDAY(DATE(($C$3),X$6,$A34),1),"日","月","火","水","木","金","土")&amp;IF(ISNA(VLOOKUP(DATE(($C$3),X$6,$A34),祝日一覧!$A$2:$B$73,2,FALSE)),"","（祝）"))</f>
        <v>木</v>
      </c>
      <c r="X34" s="101"/>
      <c r="Y34" s="99"/>
      <c r="Z34" s="2" t="str">
        <f>IF(MONTH(DATE(($C$3),AA$6,$A34))&lt;&gt;AA$6,"",CHOOSE(WEEKDAY(DATE(($C$3),AA$6,$A34),1),"日","月","火","水","木","金","土")&amp;IF(ISNA(VLOOKUP(DATE(($C$3),AA$6,$A34),祝日一覧!$A$2:$B$73,2,FALSE)),"","（祝）"))</f>
        <v>土</v>
      </c>
      <c r="AA34" s="101"/>
      <c r="AB34" s="99"/>
      <c r="AC34" s="2" t="str">
        <f>IF(MONTH(DATE(($C$3+1),AD$6,$A34))&lt;&gt;AD$6,"",CHOOSE(WEEKDAY(DATE(($C$3+1),AD$6,$A34),1),"日","月","火","水","木","金","土")&amp;IF(ISNA(VLOOKUP(DATE(($C$3+1),AD$6,$A34),祝日一覧!$A$2:$B$73,2,FALSE)),"","（祝）"))</f>
        <v>火</v>
      </c>
      <c r="AD34" s="101"/>
      <c r="AE34" s="99"/>
      <c r="AF34" s="2" t="str">
        <f>IF(MONTH(DATE(($C$3+1),AG$6,$A34))&lt;&gt;AG$6,"",CHOOSE(WEEKDAY(DATE(($C$3+1),AG$6,$A34),1),"日","月","火","水","木","金","土")&amp;IF(ISNA(VLOOKUP(DATE(($C$3+1),AG$6,$A34),祝日一覧!$A$2:$B$73,2,FALSE)),"","（祝）"))</f>
        <v>金</v>
      </c>
      <c r="AG34" s="101"/>
      <c r="AH34" s="99"/>
      <c r="AI34" s="2" t="str">
        <f>IF(MONTH(DATE(($C$3+1),AJ$6,$A34))&lt;&gt;AJ$6,"",CHOOSE(WEEKDAY(DATE(($C$3+1),AJ$6,$A34),1),"日","月","火","水","木","金","土")&amp;IF(ISNA(VLOOKUP(DATE(($C$3+1),AJ$6,$A34),祝日一覧!$A$2:$B$73,2,FALSE)),"","（祝）"))</f>
        <v>金</v>
      </c>
      <c r="AJ34" s="101"/>
      <c r="AK34" s="99"/>
      <c r="AL34" s="22">
        <v>27</v>
      </c>
    </row>
    <row r="35" spans="1:38" ht="14.65" customHeight="1">
      <c r="A35" s="21">
        <v>28</v>
      </c>
      <c r="B35" s="1" t="str">
        <f>IF(MONTH(DATE(($C$3),C$6,$A35))&lt;&gt;C$6,"",CHOOSE(WEEKDAY(DATE(($C$3),C$6,$A35),1),"日","月","火","水","木","金","土")&amp;IF(ISNA(VLOOKUP(DATE(($C$3),C$6,$A35),祝日一覧!$A$2:$B$73,2,FALSE)),"","（祝）"))</f>
        <v>月</v>
      </c>
      <c r="C35" s="101"/>
      <c r="D35" s="99"/>
      <c r="E35" s="2" t="str">
        <f>IF(MONTH(DATE(($C$3),F$6,$A35))&lt;&gt;F$6,"",CHOOSE(WEEKDAY(DATE(($C$3),F$6,$A35),1),"日","月","火","水","木","金","土")&amp;IF(ISNA(VLOOKUP(DATE(($C$3),F$6,$A35),祝日一覧!$A$2:$B$73,2,FALSE)),"","（祝）"))</f>
        <v>水</v>
      </c>
      <c r="F35" s="101"/>
      <c r="G35" s="99"/>
      <c r="H35" s="2" t="str">
        <f>IF(MONTH(DATE(($C$3),I$6,$A35))&lt;&gt;I$6,"",CHOOSE(WEEKDAY(DATE(($C$3),I$6,$A35),1),"日","月","火","水","木","金","土")&amp;IF(ISNA(VLOOKUP(DATE(($C$3),I$6,$A35),祝日一覧!$A$2:$B$73,2,FALSE)),"","（祝）"))</f>
        <v>土</v>
      </c>
      <c r="I35" s="101"/>
      <c r="J35" s="99"/>
      <c r="K35" s="2" t="str">
        <f>IF(MONTH(DATE(($C$3),L$6,$A35))&lt;&gt;L$6,"",CHOOSE(WEEKDAY(DATE(($C$3),L$6,$A35),1),"日","月","火","水","木","金","土")&amp;IF(ISNA(VLOOKUP(DATE(($C$3),L$6,$A35),祝日一覧!$A$2:$B$73,2,FALSE)),"","（祝）"))</f>
        <v>月</v>
      </c>
      <c r="L35" s="101"/>
      <c r="M35" s="99"/>
      <c r="N35" s="2" t="str">
        <f>IF(MONTH(DATE(($C$3),O$6,$A35))&lt;&gt;O$6,"",CHOOSE(WEEKDAY(DATE(($C$3),O$6,$A35),1),"日","月","火","水","木","金","土")&amp;IF(ISNA(VLOOKUP(DATE(($C$3),O$6,$A35),祝日一覧!$A$2:$B$73,2,FALSE)),"","（祝）"))</f>
        <v>木</v>
      </c>
      <c r="O35" s="101"/>
      <c r="P35" s="99"/>
      <c r="Q35" s="2" t="str">
        <f>IF(MONTH(DATE(($C$3),R$6,$A35))&lt;&gt;R$6,"",CHOOSE(WEEKDAY(DATE(($C$3),R$6,$A35),1),"日","月","火","水","木","金","土")&amp;IF(ISNA(VLOOKUP(DATE(($C$3),R$6,$A35),祝日一覧!$A$2:$B$73,2,FALSE)),"","（祝）"))</f>
        <v>日</v>
      </c>
      <c r="R35" s="101"/>
      <c r="S35" s="99"/>
      <c r="T35" s="2" t="str">
        <f>IF(MONTH(DATE(($C$3),U$6,$A35))&lt;&gt;U$6,"",CHOOSE(WEEKDAY(DATE(($C$3),U$6,$A35),1),"日","月","火","水","木","金","土")&amp;IF(ISNA(VLOOKUP(DATE(($C$3),U$6,$A35),祝日一覧!$A$2:$B$73,2,FALSE)),"","（祝）"))</f>
        <v>火</v>
      </c>
      <c r="U35" s="101"/>
      <c r="V35" s="99"/>
      <c r="W35" s="2" t="str">
        <f>IF(MONTH(DATE(($C$3),X$6,$A35))&lt;&gt;X$6,"",CHOOSE(WEEKDAY(DATE(($C$3),X$6,$A35),1),"日","月","火","水","木","金","土")&amp;IF(ISNA(VLOOKUP(DATE(($C$3),X$6,$A35),祝日一覧!$A$2:$B$73,2,FALSE)),"","（祝）"))</f>
        <v>金</v>
      </c>
      <c r="X35" s="101"/>
      <c r="Y35" s="99"/>
      <c r="Z35" s="2" t="str">
        <f>IF(MONTH(DATE(($C$3),AA$6,$A35))&lt;&gt;AA$6,"",CHOOSE(WEEKDAY(DATE(($C$3),AA$6,$A35),1),"日","月","火","水","木","金","土")&amp;IF(ISNA(VLOOKUP(DATE(($C$3),AA$6,$A35),祝日一覧!$A$2:$B$73,2,FALSE)),"","（祝）"))</f>
        <v>日</v>
      </c>
      <c r="AA35" s="101"/>
      <c r="AB35" s="99"/>
      <c r="AC35" s="2" t="str">
        <f>IF(MONTH(DATE(($C$3+1),AD$6,$A35))&lt;&gt;AD$6,"",CHOOSE(WEEKDAY(DATE(($C$3+1),AD$6,$A35),1),"日","月","火","水","木","金","土")&amp;IF(ISNA(VLOOKUP(DATE(($C$3+1),AD$6,$A35),祝日一覧!$A$2:$B$73,2,FALSE)),"","（祝）"))</f>
        <v>水</v>
      </c>
      <c r="AD35" s="101"/>
      <c r="AE35" s="99"/>
      <c r="AF35" s="2" t="str">
        <f>IF(MONTH(DATE(($C$3+1),AG$6,$A35))&lt;&gt;AG$6,"",CHOOSE(WEEKDAY(DATE(($C$3+1),AG$6,$A35),1),"日","月","火","水","木","金","土")&amp;IF(ISNA(VLOOKUP(DATE(($C$3+1),AG$6,$A35),祝日一覧!$A$2:$B$73,2,FALSE)),"","（祝）"))</f>
        <v>土</v>
      </c>
      <c r="AG35" s="101"/>
      <c r="AH35" s="99"/>
      <c r="AI35" s="2" t="str">
        <f>IF(MONTH(DATE(($C$3+1),AJ$6,$A35))&lt;&gt;AJ$6,"",CHOOSE(WEEKDAY(DATE(($C$3+1),AJ$6,$A35),1),"日","月","火","水","木","金","土")&amp;IF(ISNA(VLOOKUP(DATE(($C$3+1),AJ$6,$A35),祝日一覧!$A$2:$B$73,2,FALSE)),"","（祝）"))</f>
        <v>土</v>
      </c>
      <c r="AJ35" s="101"/>
      <c r="AK35" s="99"/>
      <c r="AL35" s="22">
        <v>28</v>
      </c>
    </row>
    <row r="36" spans="1:38" ht="14.65" customHeight="1">
      <c r="A36" s="21">
        <v>29</v>
      </c>
      <c r="B36" s="1" t="str">
        <f>IF(MONTH(DATE(($C$3),C$6,$A36))&lt;&gt;C$6,"",CHOOSE(WEEKDAY(DATE(($C$3),C$6,$A36),1),"日","月","火","水","木","金","土")&amp;IF(ISNA(VLOOKUP(DATE(($C$3),C$6,$A36),祝日一覧!$A$2:$B$73,2,FALSE)),"","（祝）"))</f>
        <v>火（祝）</v>
      </c>
      <c r="C36" s="101"/>
      <c r="D36" s="99"/>
      <c r="E36" s="2" t="str">
        <f>IF(MONTH(DATE(($C$3),F$6,$A36))&lt;&gt;F$6,"",CHOOSE(WEEKDAY(DATE(($C$3),F$6,$A36),1),"日","月","火","水","木","金","土")&amp;IF(ISNA(VLOOKUP(DATE(($C$3),F$6,$A36),祝日一覧!$A$2:$B$73,2,FALSE)),"","（祝）"))</f>
        <v>木</v>
      </c>
      <c r="F36" s="101"/>
      <c r="G36" s="99"/>
      <c r="H36" s="2" t="str">
        <f>IF(MONTH(DATE(($C$3),I$6,$A36))&lt;&gt;I$6,"",CHOOSE(WEEKDAY(DATE(($C$3),I$6,$A36),1),"日","月","火","水","木","金","土")&amp;IF(ISNA(VLOOKUP(DATE(($C$3),I$6,$A36),祝日一覧!$A$2:$B$73,2,FALSE)),"","（祝）"))</f>
        <v>日</v>
      </c>
      <c r="I36" s="101"/>
      <c r="J36" s="99"/>
      <c r="K36" s="2" t="str">
        <f>IF(MONTH(DATE(($C$3),L$6,$A36))&lt;&gt;L$6,"",CHOOSE(WEEKDAY(DATE(($C$3),L$6,$A36),1),"日","月","火","水","木","金","土")&amp;IF(ISNA(VLOOKUP(DATE(($C$3),L$6,$A36),祝日一覧!$A$2:$B$73,2,FALSE)),"","（祝）"))</f>
        <v>火</v>
      </c>
      <c r="L36" s="101"/>
      <c r="M36" s="99"/>
      <c r="N36" s="2" t="str">
        <f>IF(MONTH(DATE(($C$3),O$6,$A36))&lt;&gt;O$6,"",CHOOSE(WEEKDAY(DATE(($C$3),O$6,$A36),1),"日","月","火","水","木","金","土")&amp;IF(ISNA(VLOOKUP(DATE(($C$3),O$6,$A36),祝日一覧!$A$2:$B$73,2,FALSE)),"","（祝）"))</f>
        <v>金</v>
      </c>
      <c r="O36" s="101"/>
      <c r="P36" s="99"/>
      <c r="Q36" s="2" t="str">
        <f>IF(MONTH(DATE(($C$3),R$6,$A36))&lt;&gt;R$6,"",CHOOSE(WEEKDAY(DATE(($C$3),R$6,$A36),1),"日","月","火","水","木","金","土")&amp;IF(ISNA(VLOOKUP(DATE(($C$3),R$6,$A36),祝日一覧!$A$2:$B$73,2,FALSE)),"","（祝）"))</f>
        <v>月</v>
      </c>
      <c r="R36" s="101"/>
      <c r="S36" s="99"/>
      <c r="T36" s="2" t="str">
        <f>IF(MONTH(DATE(($C$3),U$6,$A36))&lt;&gt;U$6,"",CHOOSE(WEEKDAY(DATE(($C$3),U$6,$A36),1),"日","月","火","水","木","金","土")&amp;IF(ISNA(VLOOKUP(DATE(($C$3),U$6,$A36),祝日一覧!$A$2:$B$73,2,FALSE)),"","（祝）"))</f>
        <v>水</v>
      </c>
      <c r="U36" s="101"/>
      <c r="V36" s="99"/>
      <c r="W36" s="2" t="str">
        <f>IF(MONTH(DATE(($C$3),X$6,$A36))&lt;&gt;X$6,"",CHOOSE(WEEKDAY(DATE(($C$3),X$6,$A36),1),"日","月","火","水","木","金","土")&amp;IF(ISNA(VLOOKUP(DATE(($C$3),X$6,$A36),祝日一覧!$A$2:$B$73,2,FALSE)),"","（祝）"))</f>
        <v>土</v>
      </c>
      <c r="X36" s="101"/>
      <c r="Y36" s="99"/>
      <c r="Z36" s="2" t="str">
        <f>IF(MONTH(DATE(($C$3),AA$6,$A36))&lt;&gt;AA$6,"",CHOOSE(WEEKDAY(DATE(($C$3),AA$6,$A36),1),"日","月","火","水","木","金","土")&amp;IF(ISNA(VLOOKUP(DATE(($C$3),AA$6,$A36),祝日一覧!$A$2:$B$73,2,FALSE)),"","（祝）"))</f>
        <v>月</v>
      </c>
      <c r="AA36" s="101"/>
      <c r="AB36" s="99"/>
      <c r="AC36" s="2" t="str">
        <f>IF(MONTH(DATE(($C$3+1),AD$6,$A36))&lt;&gt;AD$6,"",CHOOSE(WEEKDAY(DATE(($C$3+1),AD$6,$A36),1),"日","月","火","水","木","金","土")&amp;IF(ISNA(VLOOKUP(DATE(($C$3+1),AD$6,$A36),祝日一覧!$A$2:$B$73,2,FALSE)),"","（祝）"))</f>
        <v>木</v>
      </c>
      <c r="AD36" s="101"/>
      <c r="AE36" s="99"/>
      <c r="AF36" s="2" t="str">
        <f>IF(MONTH(DATE(($C$3+1),AG$6,$A36))&lt;&gt;AG$6,"",CHOOSE(WEEKDAY(DATE(($C$3+1),AG$6,$A36),1),"日","月","火","水","木","金","土")&amp;IF(ISNA(VLOOKUP(DATE(($C$3+1),AG$6,$A36),祝日一覧!$A$2:$B$73,2,FALSE)),"","（祝）"))</f>
        <v/>
      </c>
      <c r="AG36" s="101"/>
      <c r="AH36" s="99"/>
      <c r="AI36" s="2" t="str">
        <f>IF(MONTH(DATE(($C$3+1),AJ$6,$A36))&lt;&gt;AJ$6,"",CHOOSE(WEEKDAY(DATE(($C$3+1),AJ$6,$A36),1),"日","月","火","水","木","金","土")&amp;IF(ISNA(VLOOKUP(DATE(($C$3+1),AJ$6,$A36),祝日一覧!$A$2:$B$73,2,FALSE)),"","（祝）"))</f>
        <v>日</v>
      </c>
      <c r="AJ36" s="101"/>
      <c r="AK36" s="99"/>
      <c r="AL36" s="22">
        <v>29</v>
      </c>
    </row>
    <row r="37" spans="1:38" ht="14.65" customHeight="1">
      <c r="A37" s="21">
        <v>30</v>
      </c>
      <c r="B37" s="1" t="str">
        <f>IF(MONTH(DATE(($C$3),C$6,$A37))&lt;&gt;C$6,"",CHOOSE(WEEKDAY(DATE(($C$3),C$6,$A37),1),"日","月","火","水","木","金","土")&amp;IF(ISNA(VLOOKUP(DATE(($C$3),C$6,$A37),祝日一覧!$A$2:$B$73,2,FALSE)),"","（祝）"))</f>
        <v>水</v>
      </c>
      <c r="C37" s="101"/>
      <c r="D37" s="99"/>
      <c r="E37" s="2" t="str">
        <f>IF(MONTH(DATE(($C$3),F$6,$A37))&lt;&gt;F$6,"",CHOOSE(WEEKDAY(DATE(($C$3),F$6,$A37),1),"日","月","火","水","木","金","土")&amp;IF(ISNA(VLOOKUP(DATE(($C$3),F$6,$A37),祝日一覧!$A$2:$B$73,2,FALSE)),"","（祝）"))</f>
        <v>金</v>
      </c>
      <c r="F37" s="101"/>
      <c r="G37" s="99"/>
      <c r="H37" s="2" t="str">
        <f>IF(MONTH(DATE(($C$3),I$6,$A37))&lt;&gt;I$6,"",CHOOSE(WEEKDAY(DATE(($C$3),I$6,$A37),1),"日","月","火","水","木","金","土")&amp;IF(ISNA(VLOOKUP(DATE(($C$3),I$6,$A37),祝日一覧!$A$2:$B$73,2,FALSE)),"","（祝）"))</f>
        <v>月</v>
      </c>
      <c r="I37" s="101"/>
      <c r="J37" s="99"/>
      <c r="K37" s="2" t="str">
        <f>IF(MONTH(DATE(($C$3),L$6,$A37))&lt;&gt;L$6,"",CHOOSE(WEEKDAY(DATE(($C$3),L$6,$A37),1),"日","月","火","水","木","金","土")&amp;IF(ISNA(VLOOKUP(DATE(($C$3),L$6,$A37),祝日一覧!$A$2:$B$73,2,FALSE)),"","（祝）"))</f>
        <v>水</v>
      </c>
      <c r="L37" s="101"/>
      <c r="M37" s="99"/>
      <c r="N37" s="2" t="str">
        <f>IF(MONTH(DATE(($C$3),O$6,$A37))&lt;&gt;O$6,"",CHOOSE(WEEKDAY(DATE(($C$3),O$6,$A37),1),"日","月","火","水","木","金","土")&amp;IF(ISNA(VLOOKUP(DATE(($C$3),O$6,$A37),祝日一覧!$A$2:$B$73,2,FALSE)),"","（祝）"))</f>
        <v>土</v>
      </c>
      <c r="O37" s="101"/>
      <c r="P37" s="99"/>
      <c r="Q37" s="2" t="str">
        <f>IF(MONTH(DATE(($C$3),R$6,$A37))&lt;&gt;R$6,"",CHOOSE(WEEKDAY(DATE(($C$3),R$6,$A37),1),"日","月","火","水","木","金","土")&amp;IF(ISNA(VLOOKUP(DATE(($C$3),R$6,$A37),祝日一覧!$A$2:$B$73,2,FALSE)),"","（祝）"))</f>
        <v>火</v>
      </c>
      <c r="R37" s="101"/>
      <c r="S37" s="99"/>
      <c r="T37" s="2" t="str">
        <f>IF(MONTH(DATE(($C$3),U$6,$A37))&lt;&gt;U$6,"",CHOOSE(WEEKDAY(DATE(($C$3),U$6,$A37),1),"日","月","火","水","木","金","土")&amp;IF(ISNA(VLOOKUP(DATE(($C$3),U$6,$A37),祝日一覧!$A$2:$B$73,2,FALSE)),"","（祝）"))</f>
        <v>木</v>
      </c>
      <c r="U37" s="101"/>
      <c r="V37" s="99"/>
      <c r="W37" s="2" t="str">
        <f>IF(MONTH(DATE(($C$3),X$6,$A37))&lt;&gt;X$6,"",CHOOSE(WEEKDAY(DATE(($C$3),X$6,$A37),1),"日","月","火","水","木","金","土")&amp;IF(ISNA(VLOOKUP(DATE(($C$3),X$6,$A37),祝日一覧!$A$2:$B$73,2,FALSE)),"","（祝）"))</f>
        <v>日</v>
      </c>
      <c r="X37" s="101"/>
      <c r="Y37" s="99"/>
      <c r="Z37" s="2" t="str">
        <f>IF(MONTH(DATE(($C$3),AA$6,$A37))&lt;&gt;AA$6,"",CHOOSE(WEEKDAY(DATE(($C$3),AA$6,$A37),1),"日","月","火","水","木","金","土")&amp;IF(ISNA(VLOOKUP(DATE(($C$3),AA$6,$A37),祝日一覧!$A$2:$B$73,2,FALSE)),"","（祝）"))</f>
        <v>火</v>
      </c>
      <c r="AA37" s="101"/>
      <c r="AB37" s="99"/>
      <c r="AC37" s="2" t="str">
        <f>IF(MONTH(DATE(($C$3+1),AD$6,$A37))&lt;&gt;AD$6,"",CHOOSE(WEEKDAY(DATE(($C$3+1),AD$6,$A37),1),"日","月","火","水","木","金","土")&amp;IF(ISNA(VLOOKUP(DATE(($C$3+1),AD$6,$A37),祝日一覧!$A$2:$B$73,2,FALSE)),"","（祝）"))</f>
        <v>金</v>
      </c>
      <c r="AD37" s="101"/>
      <c r="AE37" s="99"/>
      <c r="AF37" s="2" t="str">
        <f>IF(MONTH(DATE(($C$3+1),AG$6,$A37))&lt;&gt;AG$6,"",CHOOSE(WEEKDAY(DATE(($C$3+1),AG$6,$A37),1),"日","月","火","水","木","金","土")&amp;IF(ISNA(VLOOKUP(DATE(($C$3+1),AG$6,$A37),祝日一覧!$A$2:$B$73,2,FALSE)),"","（祝）"))</f>
        <v/>
      </c>
      <c r="AG37" s="101"/>
      <c r="AH37" s="99"/>
      <c r="AI37" s="2" t="str">
        <f>IF(MONTH(DATE(($C$3+1),AJ$6,$A37))&lt;&gt;AJ$6,"",CHOOSE(WEEKDAY(DATE(($C$3+1),AJ$6,$A37),1),"日","月","火","水","木","金","土")&amp;IF(ISNA(VLOOKUP(DATE(($C$3+1),AJ$6,$A37),祝日一覧!$A$2:$B$73,2,FALSE)),"","（祝）"))</f>
        <v>月</v>
      </c>
      <c r="AJ37" s="101"/>
      <c r="AK37" s="99"/>
      <c r="AL37" s="22">
        <v>30</v>
      </c>
    </row>
    <row r="38" spans="1:38" ht="14.65" customHeight="1" thickBot="1">
      <c r="A38" s="23">
        <v>31</v>
      </c>
      <c r="B38" s="1" t="str">
        <f>IF(MONTH(DATE(($C$3),C$6,$A38))&lt;&gt;C$6,"",CHOOSE(WEEKDAY(DATE(($C$3),C$6,$A38),1),"日","月","火","水","木","金","土")&amp;IF(ISNA(VLOOKUP(DATE(($C$3),C$6,$A38),祝日一覧!$A$2:$B$73,2,FALSE)),"","（祝）"))</f>
        <v/>
      </c>
      <c r="C38" s="102"/>
      <c r="D38" s="103"/>
      <c r="E38" s="2" t="str">
        <f>IF(MONTH(DATE(($C$3),F$6,$A38))&lt;&gt;F$6,"",CHOOSE(WEEKDAY(DATE(($C$3),F$6,$A38),1),"日","月","火","水","木","金","土")&amp;IF(ISNA(VLOOKUP(DATE(($C$3),F$6,$A38),祝日一覧!$A$2:$B$73,2,FALSE)),"","（祝）"))</f>
        <v>土</v>
      </c>
      <c r="F38" s="102"/>
      <c r="G38" s="103"/>
      <c r="H38" s="2" t="str">
        <f>IF(MONTH(DATE(($C$3),I$6,$A38))&lt;&gt;I$6,"",CHOOSE(WEEKDAY(DATE(($C$3),I$6,$A38),1),"日","月","火","水","木","金","土")&amp;IF(ISNA(VLOOKUP(DATE(($C$3),I$6,$A38),祝日一覧!$A$2:$B$73,2,FALSE)),"","（祝）"))</f>
        <v/>
      </c>
      <c r="I38" s="102"/>
      <c r="J38" s="103"/>
      <c r="K38" s="2" t="str">
        <f>IF(MONTH(DATE(($C$3),L$6,$A38))&lt;&gt;L$6,"",CHOOSE(WEEKDAY(DATE(($C$3),L$6,$A38),1),"日","月","火","水","木","金","土")&amp;IF(ISNA(VLOOKUP(DATE(($C$3),L$6,$A38),祝日一覧!$A$2:$B$73,2,FALSE)),"","（祝）"))</f>
        <v>木</v>
      </c>
      <c r="L38" s="102"/>
      <c r="M38" s="103"/>
      <c r="N38" s="2" t="str">
        <f>IF(MONTH(DATE(($C$3),O$6,$A38))&lt;&gt;O$6,"",CHOOSE(WEEKDAY(DATE(($C$3),O$6,$A38),1),"日","月","火","水","木","金","土")&amp;IF(ISNA(VLOOKUP(DATE(($C$3),O$6,$A38),祝日一覧!$A$2:$B$73,2,FALSE)),"","（祝）"))</f>
        <v>日</v>
      </c>
      <c r="O38" s="102"/>
      <c r="P38" s="103"/>
      <c r="Q38" s="2" t="str">
        <f>IF(MONTH(DATE(($C$3),R$6,$A38))&lt;&gt;R$6,"",CHOOSE(WEEKDAY(DATE(($C$3),R$6,$A38),1),"日","月","火","水","木","金","土")&amp;IF(ISNA(VLOOKUP(DATE(($C$3),R$6,$A38),祝日一覧!$A$2:$B$73,2,FALSE)),"","（祝）"))</f>
        <v/>
      </c>
      <c r="R38" s="102"/>
      <c r="S38" s="103"/>
      <c r="T38" s="2" t="str">
        <f>IF(MONTH(DATE(($C$3),U$6,$A38))&lt;&gt;U$6,"",CHOOSE(WEEKDAY(DATE(($C$3),U$6,$A38),1),"日","月","火","水","木","金","土")&amp;IF(ISNA(VLOOKUP(DATE(($C$3),U$6,$A38),祝日一覧!$A$2:$B$73,2,FALSE)),"","（祝）"))</f>
        <v>金</v>
      </c>
      <c r="U38" s="102"/>
      <c r="V38" s="103"/>
      <c r="W38" s="2" t="str">
        <f>IF(MONTH(DATE(($C$3),X$6,$A38))&lt;&gt;X$6,"",CHOOSE(WEEKDAY(DATE(($C$3),X$6,$A38),1),"日","月","火","水","木","金","土")&amp;IF(ISNA(VLOOKUP(DATE(($C$3),X$6,$A38),祝日一覧!$A$2:$B$73,2,FALSE)),"","（祝）"))</f>
        <v/>
      </c>
      <c r="X38" s="102"/>
      <c r="Y38" s="103"/>
      <c r="Z38" s="2" t="str">
        <f>IF(MONTH(DATE(($C$3),AA$6,$A38))&lt;&gt;AA$6,"",CHOOSE(WEEKDAY(DATE(($C$3),AA$6,$A38),1),"日","月","火","水","木","金","土")&amp;IF(ISNA(VLOOKUP(DATE(($C$3),AA$6,$A38),祝日一覧!$A$2:$B$73,2,FALSE)),"","（祝）"))</f>
        <v>水</v>
      </c>
      <c r="AA38" s="102"/>
      <c r="AB38" s="103"/>
      <c r="AC38" s="2" t="str">
        <f>IF(MONTH(DATE(($C$3+1),AD$6,$A38))&lt;&gt;AD$6,"",CHOOSE(WEEKDAY(DATE(($C$3+1),AD$6,$A38),1),"日","月","火","水","木","金","土")&amp;IF(ISNA(VLOOKUP(DATE(($C$3+1),AD$6,$A38),祝日一覧!$A$2:$B$73,2,FALSE)),"","（祝）"))</f>
        <v>土</v>
      </c>
      <c r="AD38" s="102"/>
      <c r="AE38" s="103"/>
      <c r="AF38" s="2" t="str">
        <f>IF(MONTH(DATE(($C$3+1),AG$6,$A38))&lt;&gt;AG$6,"",CHOOSE(WEEKDAY(DATE(($C$3+1),AG$6,$A38),1),"日","月","火","水","木","金","土")&amp;IF(ISNA(VLOOKUP(DATE(($C$3+1),AG$6,$A38),祝日一覧!$A$2:$B$73,2,FALSE)),"","（祝）"))</f>
        <v/>
      </c>
      <c r="AG38" s="102"/>
      <c r="AH38" s="103"/>
      <c r="AI38" s="2" t="str">
        <f>IF(MONTH(DATE(($C$3+1),AJ$6,$A38))&lt;&gt;AJ$6,"",CHOOSE(WEEKDAY(DATE(($C$3+1),AJ$6,$A38),1),"日","月","火","水","木","金","土")&amp;IF(ISNA(VLOOKUP(DATE(($C$3+1),AJ$6,$A38),祝日一覧!$A$2:$B$73,2,FALSE)),"","（祝）"))</f>
        <v>火</v>
      </c>
      <c r="AJ38" s="102"/>
      <c r="AK38" s="103"/>
      <c r="AL38" s="24">
        <v>31</v>
      </c>
    </row>
    <row r="39" spans="1:38" ht="14.45" customHeight="1">
      <c r="A39" s="165" t="s">
        <v>75</v>
      </c>
      <c r="B39" s="166"/>
      <c r="C39" s="95">
        <f>COUNT(C8:C38)-COUNTA(D8:D38)</f>
        <v>11</v>
      </c>
      <c r="D39" s="5" t="s">
        <v>6</v>
      </c>
      <c r="E39" s="6"/>
      <c r="F39" s="96">
        <f>COUNT(F8:F38)-COUNTA(G8:G38)</f>
        <v>0</v>
      </c>
      <c r="G39" s="5" t="s">
        <v>6</v>
      </c>
      <c r="H39" s="6"/>
      <c r="I39" s="96">
        <f>COUNT(I8:I38)-COUNTA(J8:J38)</f>
        <v>0</v>
      </c>
      <c r="J39" s="5" t="s">
        <v>6</v>
      </c>
      <c r="K39" s="6"/>
      <c r="L39" s="96">
        <f>COUNT(L8:L38)-COUNTA(M8:M38)</f>
        <v>0</v>
      </c>
      <c r="M39" s="5" t="s">
        <v>6</v>
      </c>
      <c r="N39" s="6"/>
      <c r="O39" s="96">
        <f>COUNT(O8:O38)-COUNTA(P8:P38)</f>
        <v>0</v>
      </c>
      <c r="P39" s="5" t="s">
        <v>6</v>
      </c>
      <c r="Q39" s="6"/>
      <c r="R39" s="96">
        <f>COUNT(R8:R38)-COUNTA(S8:S38)</f>
        <v>0</v>
      </c>
      <c r="S39" s="5" t="s">
        <v>6</v>
      </c>
      <c r="T39" s="6"/>
      <c r="U39" s="96">
        <f>COUNT(U8:U38)-COUNTA(V8:V38)</f>
        <v>0</v>
      </c>
      <c r="V39" s="5" t="s">
        <v>6</v>
      </c>
      <c r="W39" s="6"/>
      <c r="X39" s="96">
        <f>COUNT(X8:X38)-COUNTA(Y8:Y38)</f>
        <v>0</v>
      </c>
      <c r="Y39" s="5" t="s">
        <v>6</v>
      </c>
      <c r="Z39" s="6"/>
      <c r="AA39" s="96">
        <f>COUNT(AA8:AA38)-COUNTA(AB8:AB38)</f>
        <v>0</v>
      </c>
      <c r="AB39" s="5" t="s">
        <v>6</v>
      </c>
      <c r="AC39" s="6"/>
      <c r="AD39" s="96">
        <f>COUNT(AD8:AD38)-COUNTA(AE8:AE38)</f>
        <v>0</v>
      </c>
      <c r="AE39" s="5" t="s">
        <v>6</v>
      </c>
      <c r="AF39" s="6"/>
      <c r="AG39" s="96">
        <f>COUNT(AG8:AG38)-COUNTA(AH8:AH38)</f>
        <v>0</v>
      </c>
      <c r="AH39" s="5" t="s">
        <v>6</v>
      </c>
      <c r="AI39" s="6"/>
      <c r="AJ39" s="96">
        <f>COUNT(AJ8:AJ38)-COUNTA(AK8:AK38)</f>
        <v>0</v>
      </c>
      <c r="AK39" s="5" t="s">
        <v>6</v>
      </c>
      <c r="AL39" s="7"/>
    </row>
    <row r="40" spans="1:38" ht="14.45" customHeight="1" thickBot="1">
      <c r="A40" s="167" t="s">
        <v>7</v>
      </c>
      <c r="B40" s="168"/>
      <c r="C40" s="8">
        <f>SUM(C8:C38)</f>
        <v>60</v>
      </c>
      <c r="D40" s="9" t="s">
        <v>5</v>
      </c>
      <c r="E40" s="10"/>
      <c r="F40" s="11">
        <f>SUM(F8:F38)</f>
        <v>0</v>
      </c>
      <c r="G40" s="9" t="s">
        <v>5</v>
      </c>
      <c r="H40" s="10"/>
      <c r="I40" s="11">
        <f>SUM(I8:I38)</f>
        <v>0</v>
      </c>
      <c r="J40" s="9" t="s">
        <v>5</v>
      </c>
      <c r="K40" s="10"/>
      <c r="L40" s="11">
        <f>SUM(L8:L38)</f>
        <v>0</v>
      </c>
      <c r="M40" s="9" t="s">
        <v>5</v>
      </c>
      <c r="N40" s="10"/>
      <c r="O40" s="11">
        <f>SUM(O8:O38)</f>
        <v>0</v>
      </c>
      <c r="P40" s="9" t="s">
        <v>5</v>
      </c>
      <c r="Q40" s="10"/>
      <c r="R40" s="11">
        <f>SUM(R8:R38)</f>
        <v>0</v>
      </c>
      <c r="S40" s="9" t="s">
        <v>5</v>
      </c>
      <c r="T40" s="10"/>
      <c r="U40" s="11">
        <f>SUM(U8:U38)</f>
        <v>0</v>
      </c>
      <c r="V40" s="9" t="s">
        <v>5</v>
      </c>
      <c r="W40" s="10"/>
      <c r="X40" s="11">
        <f>SUM(X8:X38)</f>
        <v>0</v>
      </c>
      <c r="Y40" s="9" t="s">
        <v>5</v>
      </c>
      <c r="Z40" s="10"/>
      <c r="AA40" s="11">
        <f>SUM(AA8:AA38)</f>
        <v>0</v>
      </c>
      <c r="AB40" s="9" t="s">
        <v>5</v>
      </c>
      <c r="AC40" s="10"/>
      <c r="AD40" s="11">
        <f>SUM(AD8:AD38)</f>
        <v>0</v>
      </c>
      <c r="AE40" s="9" t="s">
        <v>5</v>
      </c>
      <c r="AF40" s="10"/>
      <c r="AG40" s="11">
        <f>SUM(AG8:AG38)</f>
        <v>0</v>
      </c>
      <c r="AH40" s="9" t="s">
        <v>5</v>
      </c>
      <c r="AI40" s="10"/>
      <c r="AJ40" s="11">
        <f>SUM(AJ8:AJ38)</f>
        <v>0</v>
      </c>
      <c r="AK40" s="12" t="s">
        <v>5</v>
      </c>
      <c r="AL40" s="13"/>
    </row>
    <row r="41" spans="1:38" ht="8.25" customHeight="1" thickBot="1"/>
    <row r="42" spans="1:38" ht="14.25" thickBot="1">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AF42" s="169" t="s">
        <v>74</v>
      </c>
      <c r="AG42" s="170"/>
      <c r="AH42" s="170"/>
      <c r="AI42" s="171">
        <f>C39+F39+I39+L39+O39+R39+U39+X39+AA39+AD39+AG39+AJ39</f>
        <v>11</v>
      </c>
      <c r="AJ42" s="172"/>
      <c r="AK42" s="172"/>
      <c r="AL42" s="25" t="s">
        <v>6</v>
      </c>
    </row>
    <row r="43" spans="1:38" ht="14.25" thickBot="1">
      <c r="B43" s="16" t="s">
        <v>11</v>
      </c>
      <c r="C43" s="157" t="s">
        <v>91</v>
      </c>
      <c r="D43" s="157"/>
      <c r="E43" s="157"/>
      <c r="F43" s="157"/>
      <c r="G43" s="157"/>
      <c r="H43" s="157"/>
      <c r="I43" s="157"/>
      <c r="J43" s="157"/>
      <c r="K43" s="157"/>
      <c r="L43" s="157"/>
      <c r="M43" s="157"/>
      <c r="N43" s="157"/>
      <c r="O43" s="157"/>
      <c r="P43" s="157"/>
      <c r="Q43" s="157"/>
      <c r="R43" s="157"/>
      <c r="S43" s="157"/>
      <c r="T43" s="157"/>
      <c r="U43" s="157"/>
      <c r="Z43" s="158" t="s">
        <v>29</v>
      </c>
      <c r="AA43" s="159"/>
      <c r="AB43" s="160"/>
      <c r="AC43" s="160"/>
      <c r="AD43" s="41" t="s">
        <v>5</v>
      </c>
      <c r="AF43" s="161" t="s">
        <v>8</v>
      </c>
      <c r="AG43" s="162"/>
      <c r="AH43" s="162"/>
      <c r="AI43" s="163">
        <f>C40+F40+I40+L40+O40+R40+U40+X40+AA40+AD40+AG40+AJ40</f>
        <v>60</v>
      </c>
      <c r="AJ43" s="164"/>
      <c r="AK43" s="164"/>
      <c r="AL43" s="26" t="s">
        <v>5</v>
      </c>
    </row>
    <row r="45" spans="1:38">
      <c r="B45" s="31"/>
      <c r="C45" s="31"/>
      <c r="D45" s="32"/>
      <c r="E45" s="31"/>
      <c r="F45" s="27" t="s">
        <v>9</v>
      </c>
    </row>
    <row r="46" spans="1:38">
      <c r="B46" s="28"/>
      <c r="C46" s="28"/>
      <c r="D46" s="29"/>
      <c r="E46" s="28"/>
      <c r="F46" s="27" t="s">
        <v>10</v>
      </c>
      <c r="G46" s="27"/>
      <c r="H46" s="30"/>
    </row>
  </sheetData>
  <mergeCells count="55">
    <mergeCell ref="AI43:AK43"/>
    <mergeCell ref="A39:B39"/>
    <mergeCell ref="A40:B40"/>
    <mergeCell ref="C42:Y42"/>
    <mergeCell ref="AF42:AH42"/>
    <mergeCell ref="AI42:AK42"/>
    <mergeCell ref="T6:T7"/>
    <mergeCell ref="C43:U43"/>
    <mergeCell ref="Z43:AA43"/>
    <mergeCell ref="AB43:AC43"/>
    <mergeCell ref="AF43:AH43"/>
    <mergeCell ref="AL6:AL7"/>
    <mergeCell ref="U6:V6"/>
    <mergeCell ref="W6:W7"/>
    <mergeCell ref="X6:Y6"/>
    <mergeCell ref="Z6:Z7"/>
    <mergeCell ref="AA6:AB6"/>
    <mergeCell ref="AC6:AC7"/>
    <mergeCell ref="AD6:AE6"/>
    <mergeCell ref="AF6:AF7"/>
    <mergeCell ref="AG6:AH6"/>
    <mergeCell ref="AI6:AI7"/>
    <mergeCell ref="AJ6:AK6"/>
    <mergeCell ref="AG4:AL4"/>
    <mergeCell ref="AD5:AI5"/>
    <mergeCell ref="A6:A7"/>
    <mergeCell ref="B6:B7"/>
    <mergeCell ref="C6:D6"/>
    <mergeCell ref="E6:E7"/>
    <mergeCell ref="F6:G6"/>
    <mergeCell ref="H6:H7"/>
    <mergeCell ref="I6:J6"/>
    <mergeCell ref="K6:K7"/>
    <mergeCell ref="AD4:AF4"/>
    <mergeCell ref="L6:M6"/>
    <mergeCell ref="N6:N7"/>
    <mergeCell ref="O6:P6"/>
    <mergeCell ref="Q6:Q7"/>
    <mergeCell ref="R6:S6"/>
    <mergeCell ref="AG2:AL2"/>
    <mergeCell ref="C3:F3"/>
    <mergeCell ref="G3:I3"/>
    <mergeCell ref="J3:Q3"/>
    <mergeCell ref="S3:U4"/>
    <mergeCell ref="V3:X4"/>
    <mergeCell ref="Y3:AA4"/>
    <mergeCell ref="AB3:AC4"/>
    <mergeCell ref="AD3:AF3"/>
    <mergeCell ref="AG3:AL3"/>
    <mergeCell ref="R2:R4"/>
    <mergeCell ref="S2:U2"/>
    <mergeCell ref="V2:X2"/>
    <mergeCell ref="Y2:AA2"/>
    <mergeCell ref="AB2:AC2"/>
    <mergeCell ref="AD2:AF2"/>
  </mergeCells>
  <phoneticPr fontId="3"/>
  <conditionalFormatting sqref="B8:C38 E8:E38 H8:H38 K8:K38 N8:N38 Q8:Q38 T8:T38 W8:W38 Z8:Z38 AC8:AC38 AF8:AF38 AI8:AI38">
    <cfRule type="cellIs" dxfId="607" priority="279" operator="equal">
      <formula>"金（休）"</formula>
    </cfRule>
    <cfRule type="cellIs" dxfId="606" priority="280" operator="equal">
      <formula>"木（休）"</formula>
    </cfRule>
    <cfRule type="cellIs" dxfId="605" priority="281" operator="equal">
      <formula>"水（休）"</formula>
    </cfRule>
    <cfRule type="cellIs" dxfId="604" priority="282" operator="equal">
      <formula>"火（休）"</formula>
    </cfRule>
    <cfRule type="cellIs" dxfId="603" priority="283" operator="equal">
      <formula>"月（休）"</formula>
    </cfRule>
    <cfRule type="cellIs" dxfId="602" priority="284" operator="equal">
      <formula>"金（祝）"</formula>
    </cfRule>
    <cfRule type="cellIs" dxfId="601" priority="285" operator="equal">
      <formula>"木（祝）"</formula>
    </cfRule>
    <cfRule type="cellIs" dxfId="600" priority="286" operator="equal">
      <formula>"水（祝）"</formula>
    </cfRule>
    <cfRule type="cellIs" dxfId="599" priority="287" operator="equal">
      <formula>"火（祝）"</formula>
    </cfRule>
    <cfRule type="cellIs" dxfId="598" priority="288" operator="equal">
      <formula>"月（祝）"</formula>
    </cfRule>
    <cfRule type="cellIs" dxfId="597" priority="289" operator="equal">
      <formula>"土"</formula>
    </cfRule>
    <cfRule type="cellIs" dxfId="596" priority="290" operator="equal">
      <formula>"日"</formula>
    </cfRule>
  </conditionalFormatting>
  <conditionalFormatting sqref="B8:B38 E8:E38 H8:H38 K8:K38 N8:N38 Q8:Q38 T8:T38 W8:W38 Z8:Z38 AC8:AC38 AF8:AF38 AI8:AI38">
    <cfRule type="cellIs" dxfId="595" priority="277" operator="equal">
      <formula>"日（祝）"</formula>
    </cfRule>
    <cfRule type="cellIs" dxfId="594" priority="278" operator="equal">
      <formula>"土（祝）"</formula>
    </cfRule>
  </conditionalFormatting>
  <conditionalFormatting sqref="D8:D38">
    <cfRule type="cellIs" dxfId="593" priority="265" operator="equal">
      <formula>"金（休）"</formula>
    </cfRule>
    <cfRule type="cellIs" dxfId="592" priority="266" operator="equal">
      <formula>"木（休）"</formula>
    </cfRule>
    <cfRule type="cellIs" dxfId="591" priority="267" operator="equal">
      <formula>"水（休）"</formula>
    </cfRule>
    <cfRule type="cellIs" dxfId="590" priority="268" operator="equal">
      <formula>"火（休）"</formula>
    </cfRule>
    <cfRule type="cellIs" dxfId="589" priority="269" operator="equal">
      <formula>"月（休）"</formula>
    </cfRule>
    <cfRule type="cellIs" dxfId="588" priority="270" operator="equal">
      <formula>"金（祝）"</formula>
    </cfRule>
    <cfRule type="cellIs" dxfId="587" priority="271" operator="equal">
      <formula>"木（祝）"</formula>
    </cfRule>
    <cfRule type="cellIs" dxfId="586" priority="272" operator="equal">
      <formula>"水（祝）"</formula>
    </cfRule>
    <cfRule type="cellIs" dxfId="585" priority="273" operator="equal">
      <formula>"火（祝）"</formula>
    </cfRule>
    <cfRule type="cellIs" dxfId="584" priority="274" operator="equal">
      <formula>"月（祝）"</formula>
    </cfRule>
    <cfRule type="cellIs" dxfId="583" priority="275" operator="equal">
      <formula>"土"</formula>
    </cfRule>
    <cfRule type="cellIs" dxfId="582" priority="276" operator="equal">
      <formula>"日"</formula>
    </cfRule>
  </conditionalFormatting>
  <conditionalFormatting sqref="F8:F38">
    <cfRule type="cellIs" dxfId="581" priority="253" operator="equal">
      <formula>"金（休）"</formula>
    </cfRule>
    <cfRule type="cellIs" dxfId="580" priority="254" operator="equal">
      <formula>"木（休）"</formula>
    </cfRule>
    <cfRule type="cellIs" dxfId="579" priority="255" operator="equal">
      <formula>"水（休）"</formula>
    </cfRule>
    <cfRule type="cellIs" dxfId="578" priority="256" operator="equal">
      <formula>"火（休）"</formula>
    </cfRule>
    <cfRule type="cellIs" dxfId="577" priority="257" operator="equal">
      <formula>"月（休）"</formula>
    </cfRule>
    <cfRule type="cellIs" dxfId="576" priority="258" operator="equal">
      <formula>"金（祝）"</formula>
    </cfRule>
    <cfRule type="cellIs" dxfId="575" priority="259" operator="equal">
      <formula>"木（祝）"</formula>
    </cfRule>
    <cfRule type="cellIs" dxfId="574" priority="260" operator="equal">
      <formula>"水（祝）"</formula>
    </cfRule>
    <cfRule type="cellIs" dxfId="573" priority="261" operator="equal">
      <formula>"火（祝）"</formula>
    </cfRule>
    <cfRule type="cellIs" dxfId="572" priority="262" operator="equal">
      <formula>"月（祝）"</formula>
    </cfRule>
    <cfRule type="cellIs" dxfId="571" priority="263" operator="equal">
      <formula>"土"</formula>
    </cfRule>
    <cfRule type="cellIs" dxfId="570" priority="264" operator="equal">
      <formula>"日"</formula>
    </cfRule>
  </conditionalFormatting>
  <conditionalFormatting sqref="G8:G38">
    <cfRule type="cellIs" dxfId="569" priority="241" operator="equal">
      <formula>"金（休）"</formula>
    </cfRule>
    <cfRule type="cellIs" dxfId="568" priority="242" operator="equal">
      <formula>"木（休）"</formula>
    </cfRule>
    <cfRule type="cellIs" dxfId="567" priority="243" operator="equal">
      <formula>"水（休）"</formula>
    </cfRule>
    <cfRule type="cellIs" dxfId="566" priority="244" operator="equal">
      <formula>"火（休）"</formula>
    </cfRule>
    <cfRule type="cellIs" dxfId="565" priority="245" operator="equal">
      <formula>"月（休）"</formula>
    </cfRule>
    <cfRule type="cellIs" dxfId="564" priority="246" operator="equal">
      <formula>"金（祝）"</formula>
    </cfRule>
    <cfRule type="cellIs" dxfId="563" priority="247" operator="equal">
      <formula>"木（祝）"</formula>
    </cfRule>
    <cfRule type="cellIs" dxfId="562" priority="248" operator="equal">
      <formula>"水（祝）"</formula>
    </cfRule>
    <cfRule type="cellIs" dxfId="561" priority="249" operator="equal">
      <formula>"火（祝）"</formula>
    </cfRule>
    <cfRule type="cellIs" dxfId="560" priority="250" operator="equal">
      <formula>"月（祝）"</formula>
    </cfRule>
    <cfRule type="cellIs" dxfId="559" priority="251" operator="equal">
      <formula>"土"</formula>
    </cfRule>
    <cfRule type="cellIs" dxfId="558" priority="252" operator="equal">
      <formula>"日"</formula>
    </cfRule>
  </conditionalFormatting>
  <conditionalFormatting sqref="I8:I38">
    <cfRule type="cellIs" dxfId="557" priority="229" operator="equal">
      <formula>"金（休）"</formula>
    </cfRule>
    <cfRule type="cellIs" dxfId="556" priority="230" operator="equal">
      <formula>"木（休）"</formula>
    </cfRule>
    <cfRule type="cellIs" dxfId="555" priority="231" operator="equal">
      <formula>"水（休）"</formula>
    </cfRule>
    <cfRule type="cellIs" dxfId="554" priority="232" operator="equal">
      <formula>"火（休）"</formula>
    </cfRule>
    <cfRule type="cellIs" dxfId="553" priority="233" operator="equal">
      <formula>"月（休）"</formula>
    </cfRule>
    <cfRule type="cellIs" dxfId="552" priority="234" operator="equal">
      <formula>"金（祝）"</formula>
    </cfRule>
    <cfRule type="cellIs" dxfId="551" priority="235" operator="equal">
      <formula>"木（祝）"</formula>
    </cfRule>
    <cfRule type="cellIs" dxfId="550" priority="236" operator="equal">
      <formula>"水（祝）"</formula>
    </cfRule>
    <cfRule type="cellIs" dxfId="549" priority="237" operator="equal">
      <formula>"火（祝）"</formula>
    </cfRule>
    <cfRule type="cellIs" dxfId="548" priority="238" operator="equal">
      <formula>"月（祝）"</formula>
    </cfRule>
    <cfRule type="cellIs" dxfId="547" priority="239" operator="equal">
      <formula>"土"</formula>
    </cfRule>
    <cfRule type="cellIs" dxfId="546" priority="240" operator="equal">
      <formula>"日"</formula>
    </cfRule>
  </conditionalFormatting>
  <conditionalFormatting sqref="J8:J38">
    <cfRule type="cellIs" dxfId="545" priority="217" operator="equal">
      <formula>"金（休）"</formula>
    </cfRule>
    <cfRule type="cellIs" dxfId="544" priority="218" operator="equal">
      <formula>"木（休）"</formula>
    </cfRule>
    <cfRule type="cellIs" dxfId="543" priority="219" operator="equal">
      <formula>"水（休）"</formula>
    </cfRule>
    <cfRule type="cellIs" dxfId="542" priority="220" operator="equal">
      <formula>"火（休）"</formula>
    </cfRule>
    <cfRule type="cellIs" dxfId="541" priority="221" operator="equal">
      <formula>"月（休）"</formula>
    </cfRule>
    <cfRule type="cellIs" dxfId="540" priority="222" operator="equal">
      <formula>"金（祝）"</formula>
    </cfRule>
    <cfRule type="cellIs" dxfId="539" priority="223" operator="equal">
      <formula>"木（祝）"</formula>
    </cfRule>
    <cfRule type="cellIs" dxfId="538" priority="224" operator="equal">
      <formula>"水（祝）"</formula>
    </cfRule>
    <cfRule type="cellIs" dxfId="537" priority="225" operator="equal">
      <formula>"火（祝）"</formula>
    </cfRule>
    <cfRule type="cellIs" dxfId="536" priority="226" operator="equal">
      <formula>"月（祝）"</formula>
    </cfRule>
    <cfRule type="cellIs" dxfId="535" priority="227" operator="equal">
      <formula>"土"</formula>
    </cfRule>
    <cfRule type="cellIs" dxfId="534" priority="228" operator="equal">
      <formula>"日"</formula>
    </cfRule>
  </conditionalFormatting>
  <conditionalFormatting sqref="L8:L38">
    <cfRule type="cellIs" dxfId="533" priority="205" operator="equal">
      <formula>"金（休）"</formula>
    </cfRule>
    <cfRule type="cellIs" dxfId="532" priority="206" operator="equal">
      <formula>"木（休）"</formula>
    </cfRule>
    <cfRule type="cellIs" dxfId="531" priority="207" operator="equal">
      <formula>"水（休）"</formula>
    </cfRule>
    <cfRule type="cellIs" dxfId="530" priority="208" operator="equal">
      <formula>"火（休）"</formula>
    </cfRule>
    <cfRule type="cellIs" dxfId="529" priority="209" operator="equal">
      <formula>"月（休）"</formula>
    </cfRule>
    <cfRule type="cellIs" dxfId="528" priority="210" operator="equal">
      <formula>"金（祝）"</formula>
    </cfRule>
    <cfRule type="cellIs" dxfId="527" priority="211" operator="equal">
      <formula>"木（祝）"</formula>
    </cfRule>
    <cfRule type="cellIs" dxfId="526" priority="212" operator="equal">
      <formula>"水（祝）"</formula>
    </cfRule>
    <cfRule type="cellIs" dxfId="525" priority="213" operator="equal">
      <formula>"火（祝）"</formula>
    </cfRule>
    <cfRule type="cellIs" dxfId="524" priority="214" operator="equal">
      <formula>"月（祝）"</formula>
    </cfRule>
    <cfRule type="cellIs" dxfId="523" priority="215" operator="equal">
      <formula>"土"</formula>
    </cfRule>
    <cfRule type="cellIs" dxfId="522" priority="216" operator="equal">
      <formula>"日"</formula>
    </cfRule>
  </conditionalFormatting>
  <conditionalFormatting sqref="M8:M38">
    <cfRule type="cellIs" dxfId="521" priority="193" operator="equal">
      <formula>"金（休）"</formula>
    </cfRule>
    <cfRule type="cellIs" dxfId="520" priority="194" operator="equal">
      <formula>"木（休）"</formula>
    </cfRule>
    <cfRule type="cellIs" dxfId="519" priority="195" operator="equal">
      <formula>"水（休）"</formula>
    </cfRule>
    <cfRule type="cellIs" dxfId="518" priority="196" operator="equal">
      <formula>"火（休）"</formula>
    </cfRule>
    <cfRule type="cellIs" dxfId="517" priority="197" operator="equal">
      <formula>"月（休）"</formula>
    </cfRule>
    <cfRule type="cellIs" dxfId="516" priority="198" operator="equal">
      <formula>"金（祝）"</formula>
    </cfRule>
    <cfRule type="cellIs" dxfId="515" priority="199" operator="equal">
      <formula>"木（祝）"</formula>
    </cfRule>
    <cfRule type="cellIs" dxfId="514" priority="200" operator="equal">
      <formula>"水（祝）"</formula>
    </cfRule>
    <cfRule type="cellIs" dxfId="513" priority="201" operator="equal">
      <formula>"火（祝）"</formula>
    </cfRule>
    <cfRule type="cellIs" dxfId="512" priority="202" operator="equal">
      <formula>"月（祝）"</formula>
    </cfRule>
    <cfRule type="cellIs" dxfId="511" priority="203" operator="equal">
      <formula>"土"</formula>
    </cfRule>
    <cfRule type="cellIs" dxfId="510" priority="204" operator="equal">
      <formula>"日"</formula>
    </cfRule>
  </conditionalFormatting>
  <conditionalFormatting sqref="O8:O38">
    <cfRule type="cellIs" dxfId="509" priority="181" operator="equal">
      <formula>"金（休）"</formula>
    </cfRule>
    <cfRule type="cellIs" dxfId="508" priority="182" operator="equal">
      <formula>"木（休）"</formula>
    </cfRule>
    <cfRule type="cellIs" dxfId="507" priority="183" operator="equal">
      <formula>"水（休）"</formula>
    </cfRule>
    <cfRule type="cellIs" dxfId="506" priority="184" operator="equal">
      <formula>"火（休）"</formula>
    </cfRule>
    <cfRule type="cellIs" dxfId="505" priority="185" operator="equal">
      <formula>"月（休）"</formula>
    </cfRule>
    <cfRule type="cellIs" dxfId="504" priority="186" operator="equal">
      <formula>"金（祝）"</formula>
    </cfRule>
    <cfRule type="cellIs" dxfId="503" priority="187" operator="equal">
      <formula>"木（祝）"</formula>
    </cfRule>
    <cfRule type="cellIs" dxfId="502" priority="188" operator="equal">
      <formula>"水（祝）"</formula>
    </cfRule>
    <cfRule type="cellIs" dxfId="501" priority="189" operator="equal">
      <formula>"火（祝）"</formula>
    </cfRule>
    <cfRule type="cellIs" dxfId="500" priority="190" operator="equal">
      <formula>"月（祝）"</formula>
    </cfRule>
    <cfRule type="cellIs" dxfId="499" priority="191" operator="equal">
      <formula>"土"</formula>
    </cfRule>
    <cfRule type="cellIs" dxfId="498" priority="192" operator="equal">
      <formula>"日"</formula>
    </cfRule>
  </conditionalFormatting>
  <conditionalFormatting sqref="P8:P38">
    <cfRule type="cellIs" dxfId="497" priority="169" operator="equal">
      <formula>"金（休）"</formula>
    </cfRule>
    <cfRule type="cellIs" dxfId="496" priority="170" operator="equal">
      <formula>"木（休）"</formula>
    </cfRule>
    <cfRule type="cellIs" dxfId="495" priority="171" operator="equal">
      <formula>"水（休）"</formula>
    </cfRule>
    <cfRule type="cellIs" dxfId="494" priority="172" operator="equal">
      <formula>"火（休）"</formula>
    </cfRule>
    <cfRule type="cellIs" dxfId="493" priority="173" operator="equal">
      <formula>"月（休）"</formula>
    </cfRule>
    <cfRule type="cellIs" dxfId="492" priority="174" operator="equal">
      <formula>"金（祝）"</formula>
    </cfRule>
    <cfRule type="cellIs" dxfId="491" priority="175" operator="equal">
      <formula>"木（祝）"</formula>
    </cfRule>
    <cfRule type="cellIs" dxfId="490" priority="176" operator="equal">
      <formula>"水（祝）"</formula>
    </cfRule>
    <cfRule type="cellIs" dxfId="489" priority="177" operator="equal">
      <formula>"火（祝）"</formula>
    </cfRule>
    <cfRule type="cellIs" dxfId="488" priority="178" operator="equal">
      <formula>"月（祝）"</formula>
    </cfRule>
    <cfRule type="cellIs" dxfId="487" priority="179" operator="equal">
      <formula>"土"</formula>
    </cfRule>
    <cfRule type="cellIs" dxfId="486" priority="180" operator="equal">
      <formula>"日"</formula>
    </cfRule>
  </conditionalFormatting>
  <conditionalFormatting sqref="R8:R38">
    <cfRule type="cellIs" dxfId="485" priority="157" operator="equal">
      <formula>"金（休）"</formula>
    </cfRule>
    <cfRule type="cellIs" dxfId="484" priority="158" operator="equal">
      <formula>"木（休）"</formula>
    </cfRule>
    <cfRule type="cellIs" dxfId="483" priority="159" operator="equal">
      <formula>"水（休）"</formula>
    </cfRule>
    <cfRule type="cellIs" dxfId="482" priority="160" operator="equal">
      <formula>"火（休）"</formula>
    </cfRule>
    <cfRule type="cellIs" dxfId="481" priority="161" operator="equal">
      <formula>"月（休）"</formula>
    </cfRule>
    <cfRule type="cellIs" dxfId="480" priority="162" operator="equal">
      <formula>"金（祝）"</formula>
    </cfRule>
    <cfRule type="cellIs" dxfId="479" priority="163" operator="equal">
      <formula>"木（祝）"</formula>
    </cfRule>
    <cfRule type="cellIs" dxfId="478" priority="164" operator="equal">
      <formula>"水（祝）"</formula>
    </cfRule>
    <cfRule type="cellIs" dxfId="477" priority="165" operator="equal">
      <formula>"火（祝）"</formula>
    </cfRule>
    <cfRule type="cellIs" dxfId="476" priority="166" operator="equal">
      <formula>"月（祝）"</formula>
    </cfRule>
    <cfRule type="cellIs" dxfId="475" priority="167" operator="equal">
      <formula>"土"</formula>
    </cfRule>
    <cfRule type="cellIs" dxfId="474" priority="168" operator="equal">
      <formula>"日"</formula>
    </cfRule>
  </conditionalFormatting>
  <conditionalFormatting sqref="S8:S38">
    <cfRule type="cellIs" dxfId="473" priority="145" operator="equal">
      <formula>"金（休）"</formula>
    </cfRule>
    <cfRule type="cellIs" dxfId="472" priority="146" operator="equal">
      <formula>"木（休）"</formula>
    </cfRule>
    <cfRule type="cellIs" dxfId="471" priority="147" operator="equal">
      <formula>"水（休）"</formula>
    </cfRule>
    <cfRule type="cellIs" dxfId="470" priority="148" operator="equal">
      <formula>"火（休）"</formula>
    </cfRule>
    <cfRule type="cellIs" dxfId="469" priority="149" operator="equal">
      <formula>"月（休）"</formula>
    </cfRule>
    <cfRule type="cellIs" dxfId="468" priority="150" operator="equal">
      <formula>"金（祝）"</formula>
    </cfRule>
    <cfRule type="cellIs" dxfId="467" priority="151" operator="equal">
      <formula>"木（祝）"</formula>
    </cfRule>
    <cfRule type="cellIs" dxfId="466" priority="152" operator="equal">
      <formula>"水（祝）"</formula>
    </cfRule>
    <cfRule type="cellIs" dxfId="465" priority="153" operator="equal">
      <formula>"火（祝）"</formula>
    </cfRule>
    <cfRule type="cellIs" dxfId="464" priority="154" operator="equal">
      <formula>"月（祝）"</formula>
    </cfRule>
    <cfRule type="cellIs" dxfId="463" priority="155" operator="equal">
      <formula>"土"</formula>
    </cfRule>
    <cfRule type="cellIs" dxfId="462" priority="156" operator="equal">
      <formula>"日"</formula>
    </cfRule>
  </conditionalFormatting>
  <conditionalFormatting sqref="U8:U38">
    <cfRule type="cellIs" dxfId="461" priority="133" operator="equal">
      <formula>"金（休）"</formula>
    </cfRule>
    <cfRule type="cellIs" dxfId="460" priority="134" operator="equal">
      <formula>"木（休）"</formula>
    </cfRule>
    <cfRule type="cellIs" dxfId="459" priority="135" operator="equal">
      <formula>"水（休）"</formula>
    </cfRule>
    <cfRule type="cellIs" dxfId="458" priority="136" operator="equal">
      <formula>"火（休）"</formula>
    </cfRule>
    <cfRule type="cellIs" dxfId="457" priority="137" operator="equal">
      <formula>"月（休）"</formula>
    </cfRule>
    <cfRule type="cellIs" dxfId="456" priority="138" operator="equal">
      <formula>"金（祝）"</formula>
    </cfRule>
    <cfRule type="cellIs" dxfId="455" priority="139" operator="equal">
      <formula>"木（祝）"</formula>
    </cfRule>
    <cfRule type="cellIs" dxfId="454" priority="140" operator="equal">
      <formula>"水（祝）"</formula>
    </cfRule>
    <cfRule type="cellIs" dxfId="453" priority="141" operator="equal">
      <formula>"火（祝）"</formula>
    </cfRule>
    <cfRule type="cellIs" dxfId="452" priority="142" operator="equal">
      <formula>"月（祝）"</formula>
    </cfRule>
    <cfRule type="cellIs" dxfId="451" priority="143" operator="equal">
      <formula>"土"</formula>
    </cfRule>
    <cfRule type="cellIs" dxfId="450" priority="144" operator="equal">
      <formula>"日"</formula>
    </cfRule>
  </conditionalFormatting>
  <conditionalFormatting sqref="V8:V38">
    <cfRule type="cellIs" dxfId="449" priority="121" operator="equal">
      <formula>"金（休）"</formula>
    </cfRule>
    <cfRule type="cellIs" dxfId="448" priority="122" operator="equal">
      <formula>"木（休）"</formula>
    </cfRule>
    <cfRule type="cellIs" dxfId="447" priority="123" operator="equal">
      <formula>"水（休）"</formula>
    </cfRule>
    <cfRule type="cellIs" dxfId="446" priority="124" operator="equal">
      <formula>"火（休）"</formula>
    </cfRule>
    <cfRule type="cellIs" dxfId="445" priority="125" operator="equal">
      <formula>"月（休）"</formula>
    </cfRule>
    <cfRule type="cellIs" dxfId="444" priority="126" operator="equal">
      <formula>"金（祝）"</formula>
    </cfRule>
    <cfRule type="cellIs" dxfId="443" priority="127" operator="equal">
      <formula>"木（祝）"</formula>
    </cfRule>
    <cfRule type="cellIs" dxfId="442" priority="128" operator="equal">
      <formula>"水（祝）"</formula>
    </cfRule>
    <cfRule type="cellIs" dxfId="441" priority="129" operator="equal">
      <formula>"火（祝）"</formula>
    </cfRule>
    <cfRule type="cellIs" dxfId="440" priority="130" operator="equal">
      <formula>"月（祝）"</formula>
    </cfRule>
    <cfRule type="cellIs" dxfId="439" priority="131" operator="equal">
      <formula>"土"</formula>
    </cfRule>
    <cfRule type="cellIs" dxfId="438" priority="132" operator="equal">
      <formula>"日"</formula>
    </cfRule>
  </conditionalFormatting>
  <conditionalFormatting sqref="X8:X38">
    <cfRule type="cellIs" dxfId="437" priority="109" operator="equal">
      <formula>"金（休）"</formula>
    </cfRule>
    <cfRule type="cellIs" dxfId="436" priority="110" operator="equal">
      <formula>"木（休）"</formula>
    </cfRule>
    <cfRule type="cellIs" dxfId="435" priority="111" operator="equal">
      <formula>"水（休）"</formula>
    </cfRule>
    <cfRule type="cellIs" dxfId="434" priority="112" operator="equal">
      <formula>"火（休）"</formula>
    </cfRule>
    <cfRule type="cellIs" dxfId="433" priority="113" operator="equal">
      <formula>"月（休）"</formula>
    </cfRule>
    <cfRule type="cellIs" dxfId="432" priority="114" operator="equal">
      <formula>"金（祝）"</formula>
    </cfRule>
    <cfRule type="cellIs" dxfId="431" priority="115" operator="equal">
      <formula>"木（祝）"</formula>
    </cfRule>
    <cfRule type="cellIs" dxfId="430" priority="116" operator="equal">
      <formula>"水（祝）"</formula>
    </cfRule>
    <cfRule type="cellIs" dxfId="429" priority="117" operator="equal">
      <formula>"火（祝）"</formula>
    </cfRule>
    <cfRule type="cellIs" dxfId="428" priority="118" operator="equal">
      <formula>"月（祝）"</formula>
    </cfRule>
    <cfRule type="cellIs" dxfId="427" priority="119" operator="equal">
      <formula>"土"</formula>
    </cfRule>
    <cfRule type="cellIs" dxfId="426" priority="120" operator="equal">
      <formula>"日"</formula>
    </cfRule>
  </conditionalFormatting>
  <conditionalFormatting sqref="Y8:Y38">
    <cfRule type="cellIs" dxfId="425" priority="97" operator="equal">
      <formula>"金（休）"</formula>
    </cfRule>
    <cfRule type="cellIs" dxfId="424" priority="98" operator="equal">
      <formula>"木（休）"</formula>
    </cfRule>
    <cfRule type="cellIs" dxfId="423" priority="99" operator="equal">
      <formula>"水（休）"</formula>
    </cfRule>
    <cfRule type="cellIs" dxfId="422" priority="100" operator="equal">
      <formula>"火（休）"</formula>
    </cfRule>
    <cfRule type="cellIs" dxfId="421" priority="101" operator="equal">
      <formula>"月（休）"</formula>
    </cfRule>
    <cfRule type="cellIs" dxfId="420" priority="102" operator="equal">
      <formula>"金（祝）"</formula>
    </cfRule>
    <cfRule type="cellIs" dxfId="419" priority="103" operator="equal">
      <formula>"木（祝）"</formula>
    </cfRule>
    <cfRule type="cellIs" dxfId="418" priority="104" operator="equal">
      <formula>"水（祝）"</formula>
    </cfRule>
    <cfRule type="cellIs" dxfId="417" priority="105" operator="equal">
      <formula>"火（祝）"</formula>
    </cfRule>
    <cfRule type="cellIs" dxfId="416" priority="106" operator="equal">
      <formula>"月（祝）"</formula>
    </cfRule>
    <cfRule type="cellIs" dxfId="415" priority="107" operator="equal">
      <formula>"土"</formula>
    </cfRule>
    <cfRule type="cellIs" dxfId="414" priority="108" operator="equal">
      <formula>"日"</formula>
    </cfRule>
  </conditionalFormatting>
  <conditionalFormatting sqref="AA8:AA38">
    <cfRule type="cellIs" dxfId="413" priority="85" operator="equal">
      <formula>"金（休）"</formula>
    </cfRule>
    <cfRule type="cellIs" dxfId="412" priority="86" operator="equal">
      <formula>"木（休）"</formula>
    </cfRule>
    <cfRule type="cellIs" dxfId="411" priority="87" operator="equal">
      <formula>"水（休）"</formula>
    </cfRule>
    <cfRule type="cellIs" dxfId="410" priority="88" operator="equal">
      <formula>"火（休）"</formula>
    </cfRule>
    <cfRule type="cellIs" dxfId="409" priority="89" operator="equal">
      <formula>"月（休）"</formula>
    </cfRule>
    <cfRule type="cellIs" dxfId="408" priority="90" operator="equal">
      <formula>"金（祝）"</formula>
    </cfRule>
    <cfRule type="cellIs" dxfId="407" priority="91" operator="equal">
      <formula>"木（祝）"</formula>
    </cfRule>
    <cfRule type="cellIs" dxfId="406" priority="92" operator="equal">
      <formula>"水（祝）"</formula>
    </cfRule>
    <cfRule type="cellIs" dxfId="405" priority="93" operator="equal">
      <formula>"火（祝）"</formula>
    </cfRule>
    <cfRule type="cellIs" dxfId="404" priority="94" operator="equal">
      <formula>"月（祝）"</formula>
    </cfRule>
    <cfRule type="cellIs" dxfId="403" priority="95" operator="equal">
      <formula>"土"</formula>
    </cfRule>
    <cfRule type="cellIs" dxfId="402" priority="96" operator="equal">
      <formula>"日"</formula>
    </cfRule>
  </conditionalFormatting>
  <conditionalFormatting sqref="AB8:AB38">
    <cfRule type="cellIs" dxfId="401" priority="73" operator="equal">
      <formula>"金（休）"</formula>
    </cfRule>
    <cfRule type="cellIs" dxfId="400" priority="74" operator="equal">
      <formula>"木（休）"</formula>
    </cfRule>
    <cfRule type="cellIs" dxfId="399" priority="75" operator="equal">
      <formula>"水（休）"</formula>
    </cfRule>
    <cfRule type="cellIs" dxfId="398" priority="76" operator="equal">
      <formula>"火（休）"</formula>
    </cfRule>
    <cfRule type="cellIs" dxfId="397" priority="77" operator="equal">
      <formula>"月（休）"</formula>
    </cfRule>
    <cfRule type="cellIs" dxfId="396" priority="78" operator="equal">
      <formula>"金（祝）"</formula>
    </cfRule>
    <cfRule type="cellIs" dxfId="395" priority="79" operator="equal">
      <formula>"木（祝）"</formula>
    </cfRule>
    <cfRule type="cellIs" dxfId="394" priority="80" operator="equal">
      <formula>"水（祝）"</formula>
    </cfRule>
    <cfRule type="cellIs" dxfId="393" priority="81" operator="equal">
      <formula>"火（祝）"</formula>
    </cfRule>
    <cfRule type="cellIs" dxfId="392" priority="82" operator="equal">
      <formula>"月（祝）"</formula>
    </cfRule>
    <cfRule type="cellIs" dxfId="391" priority="83" operator="equal">
      <formula>"土"</formula>
    </cfRule>
    <cfRule type="cellIs" dxfId="390" priority="84" operator="equal">
      <formula>"日"</formula>
    </cfRule>
  </conditionalFormatting>
  <conditionalFormatting sqref="AD8:AD38">
    <cfRule type="cellIs" dxfId="389" priority="61" operator="equal">
      <formula>"金（休）"</formula>
    </cfRule>
    <cfRule type="cellIs" dxfId="388" priority="62" operator="equal">
      <formula>"木（休）"</formula>
    </cfRule>
    <cfRule type="cellIs" dxfId="387" priority="63" operator="equal">
      <formula>"水（休）"</formula>
    </cfRule>
    <cfRule type="cellIs" dxfId="386" priority="64" operator="equal">
      <formula>"火（休）"</formula>
    </cfRule>
    <cfRule type="cellIs" dxfId="385" priority="65" operator="equal">
      <formula>"月（休）"</formula>
    </cfRule>
    <cfRule type="cellIs" dxfId="384" priority="66" operator="equal">
      <formula>"金（祝）"</formula>
    </cfRule>
    <cfRule type="cellIs" dxfId="383" priority="67" operator="equal">
      <formula>"木（祝）"</formula>
    </cfRule>
    <cfRule type="cellIs" dxfId="382" priority="68" operator="equal">
      <formula>"水（祝）"</formula>
    </cfRule>
    <cfRule type="cellIs" dxfId="381" priority="69" operator="equal">
      <formula>"火（祝）"</formula>
    </cfRule>
    <cfRule type="cellIs" dxfId="380" priority="70" operator="equal">
      <formula>"月（祝）"</formula>
    </cfRule>
    <cfRule type="cellIs" dxfId="379" priority="71" operator="equal">
      <formula>"土"</formula>
    </cfRule>
    <cfRule type="cellIs" dxfId="378" priority="72" operator="equal">
      <formula>"日"</formula>
    </cfRule>
  </conditionalFormatting>
  <conditionalFormatting sqref="AE8:AE38">
    <cfRule type="cellIs" dxfId="377" priority="49" operator="equal">
      <formula>"金（休）"</formula>
    </cfRule>
    <cfRule type="cellIs" dxfId="376" priority="50" operator="equal">
      <formula>"木（休）"</formula>
    </cfRule>
    <cfRule type="cellIs" dxfId="375" priority="51" operator="equal">
      <formula>"水（休）"</formula>
    </cfRule>
    <cfRule type="cellIs" dxfId="374" priority="52" operator="equal">
      <formula>"火（休）"</formula>
    </cfRule>
    <cfRule type="cellIs" dxfId="373" priority="53" operator="equal">
      <formula>"月（休）"</formula>
    </cfRule>
    <cfRule type="cellIs" dxfId="372" priority="54" operator="equal">
      <formula>"金（祝）"</formula>
    </cfRule>
    <cfRule type="cellIs" dxfId="371" priority="55" operator="equal">
      <formula>"木（祝）"</formula>
    </cfRule>
    <cfRule type="cellIs" dxfId="370" priority="56" operator="equal">
      <formula>"水（祝）"</formula>
    </cfRule>
    <cfRule type="cellIs" dxfId="369" priority="57" operator="equal">
      <formula>"火（祝）"</formula>
    </cfRule>
    <cfRule type="cellIs" dxfId="368" priority="58" operator="equal">
      <formula>"月（祝）"</formula>
    </cfRule>
    <cfRule type="cellIs" dxfId="367" priority="59" operator="equal">
      <formula>"土"</formula>
    </cfRule>
    <cfRule type="cellIs" dxfId="366" priority="60" operator="equal">
      <formula>"日"</formula>
    </cfRule>
  </conditionalFormatting>
  <conditionalFormatting sqref="AG8:AG38">
    <cfRule type="cellIs" dxfId="365" priority="37" operator="equal">
      <formula>"金（休）"</formula>
    </cfRule>
    <cfRule type="cellIs" dxfId="364" priority="38" operator="equal">
      <formula>"木（休）"</formula>
    </cfRule>
    <cfRule type="cellIs" dxfId="363" priority="39" operator="equal">
      <formula>"水（休）"</formula>
    </cfRule>
    <cfRule type="cellIs" dxfId="362" priority="40" operator="equal">
      <formula>"火（休）"</formula>
    </cfRule>
    <cfRule type="cellIs" dxfId="361" priority="41" operator="equal">
      <formula>"月（休）"</formula>
    </cfRule>
    <cfRule type="cellIs" dxfId="360" priority="42" operator="equal">
      <formula>"金（祝）"</formula>
    </cfRule>
    <cfRule type="cellIs" dxfId="359" priority="43" operator="equal">
      <formula>"木（祝）"</formula>
    </cfRule>
    <cfRule type="cellIs" dxfId="358" priority="44" operator="equal">
      <formula>"水（祝）"</formula>
    </cfRule>
    <cfRule type="cellIs" dxfId="357" priority="45" operator="equal">
      <formula>"火（祝）"</formula>
    </cfRule>
    <cfRule type="cellIs" dxfId="356" priority="46" operator="equal">
      <formula>"月（祝）"</formula>
    </cfRule>
    <cfRule type="cellIs" dxfId="355" priority="47" operator="equal">
      <formula>"土"</formula>
    </cfRule>
    <cfRule type="cellIs" dxfId="354" priority="48" operator="equal">
      <formula>"日"</formula>
    </cfRule>
  </conditionalFormatting>
  <conditionalFormatting sqref="AH8:AH38">
    <cfRule type="cellIs" dxfId="353" priority="25" operator="equal">
      <formula>"金（休）"</formula>
    </cfRule>
    <cfRule type="cellIs" dxfId="352" priority="26" operator="equal">
      <formula>"木（休）"</formula>
    </cfRule>
    <cfRule type="cellIs" dxfId="351" priority="27" operator="equal">
      <formula>"水（休）"</formula>
    </cfRule>
    <cfRule type="cellIs" dxfId="350" priority="28" operator="equal">
      <formula>"火（休）"</formula>
    </cfRule>
    <cfRule type="cellIs" dxfId="349" priority="29" operator="equal">
      <formula>"月（休）"</formula>
    </cfRule>
    <cfRule type="cellIs" dxfId="348" priority="30" operator="equal">
      <formula>"金（祝）"</formula>
    </cfRule>
    <cfRule type="cellIs" dxfId="347" priority="31" operator="equal">
      <formula>"木（祝）"</formula>
    </cfRule>
    <cfRule type="cellIs" dxfId="346" priority="32" operator="equal">
      <formula>"水（祝）"</formula>
    </cfRule>
    <cfRule type="cellIs" dxfId="345" priority="33" operator="equal">
      <formula>"火（祝）"</formula>
    </cfRule>
    <cfRule type="cellIs" dxfId="344" priority="34" operator="equal">
      <formula>"月（祝）"</formula>
    </cfRule>
    <cfRule type="cellIs" dxfId="343" priority="35" operator="equal">
      <formula>"土"</formula>
    </cfRule>
    <cfRule type="cellIs" dxfId="342" priority="36" operator="equal">
      <formula>"日"</formula>
    </cfRule>
  </conditionalFormatting>
  <conditionalFormatting sqref="AJ8:AJ38">
    <cfRule type="cellIs" dxfId="341" priority="13" operator="equal">
      <formula>"金（休）"</formula>
    </cfRule>
    <cfRule type="cellIs" dxfId="340" priority="14" operator="equal">
      <formula>"木（休）"</formula>
    </cfRule>
    <cfRule type="cellIs" dxfId="339" priority="15" operator="equal">
      <formula>"水（休）"</formula>
    </cfRule>
    <cfRule type="cellIs" dxfId="338" priority="16" operator="equal">
      <formula>"火（休）"</formula>
    </cfRule>
    <cfRule type="cellIs" dxfId="337" priority="17" operator="equal">
      <formula>"月（休）"</formula>
    </cfRule>
    <cfRule type="cellIs" dxfId="336" priority="18" operator="equal">
      <formula>"金（祝）"</formula>
    </cfRule>
    <cfRule type="cellIs" dxfId="335" priority="19" operator="equal">
      <formula>"木（祝）"</formula>
    </cfRule>
    <cfRule type="cellIs" dxfId="334" priority="20" operator="equal">
      <formula>"水（祝）"</formula>
    </cfRule>
    <cfRule type="cellIs" dxfId="333" priority="21" operator="equal">
      <formula>"火（祝）"</formula>
    </cfRule>
    <cfRule type="cellIs" dxfId="332" priority="22" operator="equal">
      <formula>"月（祝）"</formula>
    </cfRule>
    <cfRule type="cellIs" dxfId="331" priority="23" operator="equal">
      <formula>"土"</formula>
    </cfRule>
    <cfRule type="cellIs" dxfId="330" priority="24" operator="equal">
      <formula>"日"</formula>
    </cfRule>
  </conditionalFormatting>
  <conditionalFormatting sqref="AK8:AK38">
    <cfRule type="cellIs" dxfId="329" priority="1" operator="equal">
      <formula>"金（休）"</formula>
    </cfRule>
    <cfRule type="cellIs" dxfId="328" priority="2" operator="equal">
      <formula>"木（休）"</formula>
    </cfRule>
    <cfRule type="cellIs" dxfId="327" priority="3" operator="equal">
      <formula>"水（休）"</formula>
    </cfRule>
    <cfRule type="cellIs" dxfId="326" priority="4" operator="equal">
      <formula>"火（休）"</formula>
    </cfRule>
    <cfRule type="cellIs" dxfId="325" priority="5" operator="equal">
      <formula>"月（休）"</formula>
    </cfRule>
    <cfRule type="cellIs" dxfId="324" priority="6" operator="equal">
      <formula>"金（祝）"</formula>
    </cfRule>
    <cfRule type="cellIs" dxfId="323" priority="7" operator="equal">
      <formula>"木（祝）"</formula>
    </cfRule>
    <cfRule type="cellIs" dxfId="322" priority="8" operator="equal">
      <formula>"水（祝）"</formula>
    </cfRule>
    <cfRule type="cellIs" dxfId="321" priority="9" operator="equal">
      <formula>"火（祝）"</formula>
    </cfRule>
    <cfRule type="cellIs" dxfId="320" priority="10" operator="equal">
      <formula>"月（祝）"</formula>
    </cfRule>
    <cfRule type="cellIs" dxfId="319" priority="11" operator="equal">
      <formula>"土"</formula>
    </cfRule>
    <cfRule type="cellIs" dxfId="318" priority="12" operator="equal">
      <formula>"日"</formula>
    </cfRule>
  </conditionalFormatting>
  <dataValidations count="3">
    <dataValidation type="list" allowBlank="1" showInputMessage="1" showErrorMessage="1" sqref="D8:D38 G8:G38 M8:M38 J8:J38 P8:P38 S8:S38 V8:V38 Y8:Y38 AB8:AB38 AE8:AE38 AH8:AH38 AK8:AK38">
      <formula1>"○"</formula1>
    </dataValidation>
    <dataValidation allowBlank="1" showErrorMessage="1" prompt="年度を入力ください。_x000a_H２２～２４年度まで対応しています。" sqref="C3"/>
    <dataValidation type="list" errorStyle="warning" allowBlank="1" showInputMessage="1" showErrorMessage="1" sqref="AG2:AL2">
      <formula1>$AP$11:$AP$19</formula1>
    </dataValidation>
  </dataValidations>
  <pageMargins left="0.19685039370078741" right="0.15748031496062992" top="0.23622047244094491" bottom="0.11811023622047245" header="0" footer="0"/>
  <pageSetup paperSize="9" orientation="landscape"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ErrorMessage="1" prompt="年度を入力ください。_x000a_H２２～２４年度まで対応しています。">
          <x14:formula1>
            <xm:f>プルダウン用!$B$4:$B$16</xm:f>
          </x14:formula1>
          <xm:sqref>G3:I3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AP47"/>
  <sheetViews>
    <sheetView showGridLines="0" view="pageBreakPreview" zoomScaleNormal="100" zoomScaleSheetLayoutView="100" workbookViewId="0">
      <pane xSplit="1" ySplit="6" topLeftCell="B7" activePane="bottomRight" state="frozen"/>
      <selection activeCell="AF15" sqref="AF15"/>
      <selection pane="topRight" activeCell="AF15" sqref="AF15"/>
      <selection pane="bottomLeft" activeCell="AF15" sqref="AF15"/>
      <selection pane="bottomRight" activeCell="AP11" sqref="AP11:AP18"/>
    </sheetView>
  </sheetViews>
  <sheetFormatPr defaultRowHeight="13.5"/>
  <cols>
    <col min="1" max="1" width="3.25" style="51" customWidth="1"/>
    <col min="2" max="2" width="3.875" style="52" customWidth="1"/>
    <col min="3" max="3" width="4.125" style="52" customWidth="1"/>
    <col min="4" max="4" width="3.625" style="53" customWidth="1"/>
    <col min="5" max="5" width="3.875" style="52" customWidth="1"/>
    <col min="6" max="6" width="4.125" style="53" customWidth="1"/>
    <col min="7" max="7" width="3.625" style="53" customWidth="1"/>
    <col min="8" max="8" width="3.875" style="52" customWidth="1"/>
    <col min="9" max="9" width="4.125" style="53" customWidth="1"/>
    <col min="10" max="10" width="3.625" style="53" customWidth="1"/>
    <col min="11" max="11" width="3.875" style="52" customWidth="1"/>
    <col min="12" max="12" width="4.125" style="53" customWidth="1"/>
    <col min="13" max="13" width="3.625" style="53" customWidth="1"/>
    <col min="14" max="14" width="3.875" style="52" customWidth="1"/>
    <col min="15" max="15" width="4.125" style="53" customWidth="1"/>
    <col min="16" max="16" width="3.625" style="53" customWidth="1"/>
    <col min="17" max="17" width="3.875" style="52" customWidth="1"/>
    <col min="18" max="18" width="4.125" style="53" customWidth="1"/>
    <col min="19" max="19" width="3.625" style="53" customWidth="1"/>
    <col min="20" max="20" width="3.875" style="52" customWidth="1"/>
    <col min="21" max="21" width="4.125" style="53" customWidth="1"/>
    <col min="22" max="22" width="3.625" style="53" customWidth="1"/>
    <col min="23" max="23" width="3.875" style="52" customWidth="1"/>
    <col min="24" max="24" width="4.125" style="53" customWidth="1"/>
    <col min="25" max="25" width="3.625" style="53" customWidth="1"/>
    <col min="26" max="26" width="3.875" style="52" customWidth="1"/>
    <col min="27" max="27" width="4.125" style="53" customWidth="1"/>
    <col min="28" max="28" width="3.625" style="53" customWidth="1"/>
    <col min="29" max="29" width="3.875" style="52" customWidth="1"/>
    <col min="30" max="30" width="4.125" style="53" customWidth="1"/>
    <col min="31" max="31" width="3.625" style="53" customWidth="1"/>
    <col min="32" max="32" width="3.875" style="52" customWidth="1"/>
    <col min="33" max="33" width="4.125" style="53" customWidth="1"/>
    <col min="34" max="34" width="3.625" style="53" customWidth="1"/>
    <col min="35" max="35" width="3.875" style="52" customWidth="1"/>
    <col min="36" max="36" width="4.125" style="53" customWidth="1"/>
    <col min="37" max="37" width="3.625" style="53" customWidth="1"/>
    <col min="38" max="38" width="3.25" style="51" customWidth="1"/>
    <col min="39" max="16384" width="9" style="53"/>
  </cols>
  <sheetData>
    <row r="1" spans="1:42" ht="6" customHeight="1" thickBot="1">
      <c r="G1" s="54"/>
      <c r="J1" s="54"/>
      <c r="M1" s="54"/>
      <c r="P1" s="54"/>
      <c r="S1" s="54"/>
      <c r="V1" s="54"/>
      <c r="Y1" s="54"/>
      <c r="AB1" s="54"/>
      <c r="AE1" s="54"/>
      <c r="AH1" s="54"/>
      <c r="AK1" s="54"/>
    </row>
    <row r="2" spans="1:42" ht="17.100000000000001" customHeight="1" thickBot="1">
      <c r="D2" s="54"/>
      <c r="G2" s="54"/>
      <c r="J2" s="54"/>
      <c r="M2" s="54"/>
      <c r="P2" s="54"/>
      <c r="R2" s="139" t="s">
        <v>17</v>
      </c>
      <c r="S2" s="178" t="s">
        <v>18</v>
      </c>
      <c r="T2" s="179"/>
      <c r="U2" s="180"/>
      <c r="V2" s="178" t="s">
        <v>19</v>
      </c>
      <c r="W2" s="179"/>
      <c r="X2" s="180"/>
      <c r="Y2" s="181" t="s">
        <v>20</v>
      </c>
      <c r="Z2" s="182"/>
      <c r="AA2" s="183"/>
      <c r="AB2" s="184" t="s">
        <v>21</v>
      </c>
      <c r="AC2" s="183"/>
      <c r="AD2" s="135" t="s">
        <v>4</v>
      </c>
      <c r="AE2" s="135"/>
      <c r="AF2" s="135"/>
      <c r="AG2" s="173"/>
      <c r="AH2" s="174"/>
      <c r="AI2" s="174"/>
      <c r="AJ2" s="174"/>
      <c r="AK2" s="174"/>
      <c r="AL2" s="175"/>
      <c r="AM2" s="53" t="s">
        <v>22</v>
      </c>
    </row>
    <row r="3" spans="1:42" ht="21.95" customHeight="1">
      <c r="C3" s="176">
        <v>2025</v>
      </c>
      <c r="D3" s="176"/>
      <c r="E3" s="176"/>
      <c r="F3" s="176"/>
      <c r="G3" s="177" t="s">
        <v>28</v>
      </c>
      <c r="H3" s="177"/>
      <c r="I3" s="177"/>
      <c r="J3" s="117" t="s">
        <v>25</v>
      </c>
      <c r="K3" s="117"/>
      <c r="L3" s="117"/>
      <c r="M3" s="117"/>
      <c r="N3" s="117"/>
      <c r="O3" s="117"/>
      <c r="P3" s="117"/>
      <c r="Q3" s="118"/>
      <c r="R3" s="140"/>
      <c r="S3" s="119"/>
      <c r="T3" s="120"/>
      <c r="U3" s="121"/>
      <c r="V3" s="119"/>
      <c r="W3" s="120"/>
      <c r="X3" s="121"/>
      <c r="Y3" s="125"/>
      <c r="Z3" s="126"/>
      <c r="AA3" s="127"/>
      <c r="AB3" s="131" t="str">
        <f>IF(AI44&gt;AB44,"発令時数超過","")</f>
        <v/>
      </c>
      <c r="AC3" s="132"/>
      <c r="AD3" s="135" t="s">
        <v>3</v>
      </c>
      <c r="AE3" s="135"/>
      <c r="AF3" s="135"/>
      <c r="AG3" s="173"/>
      <c r="AH3" s="174"/>
      <c r="AI3" s="174"/>
      <c r="AJ3" s="174"/>
      <c r="AK3" s="174"/>
      <c r="AL3" s="175"/>
      <c r="AM3" s="53" t="s">
        <v>23</v>
      </c>
    </row>
    <row r="4" spans="1:42" ht="17.100000000000001" customHeight="1" thickBot="1">
      <c r="D4" s="54"/>
      <c r="G4" s="54"/>
      <c r="J4" s="54"/>
      <c r="M4" s="54"/>
      <c r="P4" s="54"/>
      <c r="R4" s="141"/>
      <c r="S4" s="122"/>
      <c r="T4" s="123"/>
      <c r="U4" s="124"/>
      <c r="V4" s="122"/>
      <c r="W4" s="123"/>
      <c r="X4" s="124"/>
      <c r="Y4" s="128"/>
      <c r="Z4" s="129"/>
      <c r="AA4" s="130"/>
      <c r="AB4" s="133"/>
      <c r="AC4" s="134"/>
      <c r="AD4" s="135" t="s">
        <v>16</v>
      </c>
      <c r="AE4" s="135"/>
      <c r="AF4" s="135"/>
      <c r="AG4" s="173"/>
      <c r="AH4" s="174"/>
      <c r="AI4" s="174"/>
      <c r="AJ4" s="174"/>
      <c r="AK4" s="174"/>
      <c r="AL4" s="175"/>
    </row>
    <row r="5" spans="1:42" ht="3.75" customHeight="1" thickBot="1">
      <c r="D5" s="54"/>
      <c r="G5" s="54"/>
      <c r="J5" s="54"/>
      <c r="M5" s="54"/>
      <c r="P5" s="54"/>
      <c r="S5" s="54"/>
      <c r="V5" s="54"/>
      <c r="Y5" s="54"/>
      <c r="AB5" s="54"/>
      <c r="AD5" s="185"/>
      <c r="AE5" s="185"/>
      <c r="AF5" s="185"/>
      <c r="AG5" s="185"/>
      <c r="AH5" s="185"/>
      <c r="AI5" s="185"/>
    </row>
    <row r="6" spans="1:42" s="51" customFormat="1" ht="18" customHeight="1">
      <c r="A6" s="186" t="s">
        <v>0</v>
      </c>
      <c r="B6" s="188" t="s">
        <v>1</v>
      </c>
      <c r="C6" s="154">
        <v>4</v>
      </c>
      <c r="D6" s="155"/>
      <c r="E6" s="152" t="s">
        <v>1</v>
      </c>
      <c r="F6" s="154">
        <v>5</v>
      </c>
      <c r="G6" s="155"/>
      <c r="H6" s="152" t="s">
        <v>1</v>
      </c>
      <c r="I6" s="154">
        <v>6</v>
      </c>
      <c r="J6" s="155"/>
      <c r="K6" s="152" t="s">
        <v>1</v>
      </c>
      <c r="L6" s="154">
        <v>7</v>
      </c>
      <c r="M6" s="155"/>
      <c r="N6" s="152" t="s">
        <v>1</v>
      </c>
      <c r="O6" s="154">
        <v>8</v>
      </c>
      <c r="P6" s="155"/>
      <c r="Q6" s="152" t="s">
        <v>1</v>
      </c>
      <c r="R6" s="154">
        <v>9</v>
      </c>
      <c r="S6" s="155"/>
      <c r="T6" s="152" t="s">
        <v>1</v>
      </c>
      <c r="U6" s="154">
        <v>10</v>
      </c>
      <c r="V6" s="155"/>
      <c r="W6" s="152" t="s">
        <v>1</v>
      </c>
      <c r="X6" s="154">
        <v>11</v>
      </c>
      <c r="Y6" s="155"/>
      <c r="Z6" s="152" t="s">
        <v>1</v>
      </c>
      <c r="AA6" s="154">
        <v>12</v>
      </c>
      <c r="AB6" s="155"/>
      <c r="AC6" s="152" t="s">
        <v>1</v>
      </c>
      <c r="AD6" s="154">
        <v>1</v>
      </c>
      <c r="AE6" s="155"/>
      <c r="AF6" s="152" t="s">
        <v>1</v>
      </c>
      <c r="AG6" s="154">
        <v>2</v>
      </c>
      <c r="AH6" s="155"/>
      <c r="AI6" s="152" t="s">
        <v>1</v>
      </c>
      <c r="AJ6" s="154">
        <v>3</v>
      </c>
      <c r="AK6" s="155"/>
      <c r="AL6" s="186" t="s">
        <v>2</v>
      </c>
    </row>
    <row r="7" spans="1:42" s="51" customFormat="1" ht="15" customHeight="1">
      <c r="A7" s="187"/>
      <c r="B7" s="189"/>
      <c r="C7" s="38" t="s">
        <v>26</v>
      </c>
      <c r="D7" s="40" t="s">
        <v>27</v>
      </c>
      <c r="E7" s="156"/>
      <c r="F7" s="38" t="s">
        <v>26</v>
      </c>
      <c r="G7" s="39" t="s">
        <v>27</v>
      </c>
      <c r="H7" s="153"/>
      <c r="I7" s="38" t="s">
        <v>26</v>
      </c>
      <c r="J7" s="39" t="s">
        <v>27</v>
      </c>
      <c r="K7" s="153"/>
      <c r="L7" s="38" t="s">
        <v>26</v>
      </c>
      <c r="M7" s="39" t="s">
        <v>27</v>
      </c>
      <c r="N7" s="153"/>
      <c r="O7" s="38" t="s">
        <v>26</v>
      </c>
      <c r="P7" s="39" t="s">
        <v>27</v>
      </c>
      <c r="Q7" s="153"/>
      <c r="R7" s="38" t="s">
        <v>26</v>
      </c>
      <c r="S7" s="39" t="s">
        <v>27</v>
      </c>
      <c r="T7" s="153"/>
      <c r="U7" s="38" t="s">
        <v>26</v>
      </c>
      <c r="V7" s="39" t="s">
        <v>27</v>
      </c>
      <c r="W7" s="153"/>
      <c r="X7" s="38" t="s">
        <v>26</v>
      </c>
      <c r="Y7" s="39" t="s">
        <v>27</v>
      </c>
      <c r="Z7" s="153"/>
      <c r="AA7" s="38" t="s">
        <v>26</v>
      </c>
      <c r="AB7" s="39" t="s">
        <v>27</v>
      </c>
      <c r="AC7" s="153"/>
      <c r="AD7" s="38" t="s">
        <v>26</v>
      </c>
      <c r="AE7" s="39" t="s">
        <v>27</v>
      </c>
      <c r="AF7" s="153"/>
      <c r="AG7" s="38" t="s">
        <v>26</v>
      </c>
      <c r="AH7" s="39" t="s">
        <v>27</v>
      </c>
      <c r="AI7" s="153"/>
      <c r="AJ7" s="38" t="s">
        <v>26</v>
      </c>
      <c r="AK7" s="39" t="s">
        <v>27</v>
      </c>
      <c r="AL7" s="187"/>
    </row>
    <row r="8" spans="1:42" ht="14.65" customHeight="1">
      <c r="A8" s="19">
        <v>1</v>
      </c>
      <c r="B8" s="1" t="str">
        <f>IF(MONTH(DATE(($C$3),C$6,$A8))&lt;&gt;C$6,"",CHOOSE(WEEKDAY(DATE(($C$3),C$6,$A8),1),"日","月","火","水","木","金","土")&amp;IF(ISNA(VLOOKUP(DATE(($C$3),C$6,$A8),祝日一覧!$A$2:$B$73,2,FALSE)),"","（祝）"))</f>
        <v>火</v>
      </c>
      <c r="C8" s="34"/>
      <c r="D8" s="35"/>
      <c r="E8" s="2" t="str">
        <f>IF(MONTH(DATE(($C$3),F$6,$A8))&lt;&gt;F$6,"",CHOOSE(WEEKDAY(DATE(($C$3),F$6,$A8),1),"日","月","火","水","木","金","土")&amp;IF(ISNA(VLOOKUP(DATE(($C$3),F$6,$A8),祝日一覧!$A$2:$B$73,2,FALSE)),"","（祝）"))</f>
        <v>木</v>
      </c>
      <c r="F8" s="34"/>
      <c r="G8" s="37"/>
      <c r="H8" s="2" t="str">
        <f>IF(MONTH(DATE(($C$3),I$6,$A8))&lt;&gt;I$6,"",CHOOSE(WEEKDAY(DATE(($C$3),I$6,$A8),1),"日","月","火","水","木","金","土")&amp;IF(ISNA(VLOOKUP(DATE(($C$3),I$6,$A8),祝日一覧!$A$2:$B$73,2,FALSE)),"","（祝）"))</f>
        <v>日</v>
      </c>
      <c r="I8" s="34"/>
      <c r="J8" s="37"/>
      <c r="K8" s="2" t="str">
        <f>IF(MONTH(DATE(($C$3),L$6,$A8))&lt;&gt;L$6,"",CHOOSE(WEEKDAY(DATE(($C$3),L$6,$A8),1),"日","月","火","水","木","金","土")&amp;IF(ISNA(VLOOKUP(DATE(($C$3),L$6,$A8),祝日一覧!$A$2:$B$73,2,FALSE)),"","（祝）"))</f>
        <v>火</v>
      </c>
      <c r="L8" s="34"/>
      <c r="M8" s="37"/>
      <c r="N8" s="2" t="str">
        <f>IF(MONTH(DATE(($C$3),O$6,$A8))&lt;&gt;O$6,"",CHOOSE(WEEKDAY(DATE(($C$3),O$6,$A8),1),"日","月","火","水","木","金","土")&amp;IF(ISNA(VLOOKUP(DATE(($C$3),O$6,$A8),祝日一覧!$A$2:$B$73,2,FALSE)),"","（祝）"))</f>
        <v>金</v>
      </c>
      <c r="O8" s="34"/>
      <c r="P8" s="37"/>
      <c r="Q8" s="2" t="str">
        <f>IF(MONTH(DATE(($C$3),R$6,$A8))&lt;&gt;R$6,"",CHOOSE(WEEKDAY(DATE(($C$3),R$6,$A8),1),"日","月","火","水","木","金","土")&amp;IF(ISNA(VLOOKUP(DATE(($C$3),R$6,$A8),祝日一覧!$A$2:$B$73,2,FALSE)),"","（祝）"))</f>
        <v>月</v>
      </c>
      <c r="R8" s="34"/>
      <c r="S8" s="37"/>
      <c r="T8" s="2" t="str">
        <f>IF(MONTH(DATE(($C$3),U$6,$A8))&lt;&gt;U$6,"",CHOOSE(WEEKDAY(DATE(($C$3),U$6,$A8),1),"日","月","火","水","木","金","土")&amp;IF(ISNA(VLOOKUP(DATE(($C$3),U$6,$A8),祝日一覧!$A$2:$B$73,2,FALSE)),"","（祝）"))</f>
        <v>水</v>
      </c>
      <c r="U8" s="34"/>
      <c r="V8" s="37"/>
      <c r="W8" s="2" t="str">
        <f>IF(MONTH(DATE(($C$3),X$6,$A8))&lt;&gt;X$6,"",CHOOSE(WEEKDAY(DATE(($C$3),X$6,$A8),1),"日","月","火","水","木","金","土")&amp;IF(ISNA(VLOOKUP(DATE(($C$3),X$6,$A8),祝日一覧!$A$2:$B$73,2,FALSE)),"","（祝）"))</f>
        <v>土</v>
      </c>
      <c r="X8" s="34"/>
      <c r="Y8" s="37"/>
      <c r="Z8" s="2" t="str">
        <f>IF(MONTH(DATE(($C$3),AA$6,$A8))&lt;&gt;AA$6,"",CHOOSE(WEEKDAY(DATE(($C$3),AA$6,$A8),1),"日","月","火","水","木","金","土")&amp;IF(ISNA(VLOOKUP(DATE(($C$3),AA$6,$A8),祝日一覧!$A$2:$B$73,2,FALSE)),"","（祝）"))</f>
        <v>月</v>
      </c>
      <c r="AA8" s="34"/>
      <c r="AB8" s="37"/>
      <c r="AC8" s="2" t="str">
        <f>IF(MONTH(DATE(($C$3+1),AD$6,$A8))&lt;&gt;AD$6,"",CHOOSE(WEEKDAY(DATE(($C$3+1),AD$6,$A8),1),"日","月","火","水","木","金","土")&amp;IF(ISNA(VLOOKUP(DATE(($C$3+1),AD$6,$A8),祝日一覧!$A$2:$B$73,2,FALSE)),"","（祝）"))</f>
        <v>木（祝）</v>
      </c>
      <c r="AD8" s="34"/>
      <c r="AE8" s="37"/>
      <c r="AF8" s="2" t="str">
        <f>IF(MONTH(DATE(($C$3+1),AG$6,$A8))&lt;&gt;AG$6,"",CHOOSE(WEEKDAY(DATE(($C$3+1),AG$6,$A8),1),"日","月","火","水","木","金","土")&amp;IF(ISNA(VLOOKUP(DATE(($C$3+1),AG$6,$A8),祝日一覧!$A$2:$B$73,2,FALSE)),"","（祝）"))</f>
        <v>日</v>
      </c>
      <c r="AG8" s="34"/>
      <c r="AH8" s="37"/>
      <c r="AI8" s="2" t="str">
        <f>IF(MONTH(DATE(($C$3+1),AJ$6,$A8))&lt;&gt;AJ$6,"",CHOOSE(WEEKDAY(DATE(($C$3+1),AJ$6,$A8),1),"日","月","火","水","木","金","土")&amp;IF(ISNA(VLOOKUP(DATE(($C$3+1),AJ$6,$A8),祝日一覧!$A$2:$B$73,2,FALSE)),"","（祝）"))</f>
        <v>日</v>
      </c>
      <c r="AJ8" s="34"/>
      <c r="AK8" s="37"/>
      <c r="AL8" s="55">
        <v>1</v>
      </c>
    </row>
    <row r="9" spans="1:42" ht="14.65" customHeight="1">
      <c r="A9" s="21">
        <v>2</v>
      </c>
      <c r="B9" s="1" t="str">
        <f>IF(MONTH(DATE(($C$3),C$6,$A9))&lt;&gt;C$6,"",CHOOSE(WEEKDAY(DATE(($C$3),C$6,$A9),1),"日","月","火","水","木","金","土")&amp;IF(ISNA(VLOOKUP(DATE(($C$3),C$6,$A9),祝日一覧!$A$2:$B$73,2,FALSE)),"","（祝）"))</f>
        <v>水</v>
      </c>
      <c r="C9" s="3"/>
      <c r="D9" s="35"/>
      <c r="E9" s="2" t="str">
        <f>IF(MONTH(DATE(($C$3),F$6,$A9))&lt;&gt;F$6,"",CHOOSE(WEEKDAY(DATE(($C$3),F$6,$A9),1),"日","月","火","水","木","金","土")&amp;IF(ISNA(VLOOKUP(DATE(($C$3),F$6,$A9),祝日一覧!$A$2:$B$73,2,FALSE)),"","（祝）"))</f>
        <v>金</v>
      </c>
      <c r="F9" s="3"/>
      <c r="G9" s="35"/>
      <c r="H9" s="2" t="str">
        <f>IF(MONTH(DATE(($C$3),I$6,$A9))&lt;&gt;I$6,"",CHOOSE(WEEKDAY(DATE(($C$3),I$6,$A9),1),"日","月","火","水","木","金","土")&amp;IF(ISNA(VLOOKUP(DATE(($C$3),I$6,$A9),祝日一覧!$A$2:$B$73,2,FALSE)),"","（祝）"))</f>
        <v>月</v>
      </c>
      <c r="I9" s="3"/>
      <c r="J9" s="35"/>
      <c r="K9" s="2" t="str">
        <f>IF(MONTH(DATE(($C$3),L$6,$A9))&lt;&gt;L$6,"",CHOOSE(WEEKDAY(DATE(($C$3),L$6,$A9),1),"日","月","火","水","木","金","土")&amp;IF(ISNA(VLOOKUP(DATE(($C$3),L$6,$A9),祝日一覧!$A$2:$B$73,2,FALSE)),"","（祝）"))</f>
        <v>水</v>
      </c>
      <c r="L9" s="3"/>
      <c r="M9" s="35"/>
      <c r="N9" s="2" t="str">
        <f>IF(MONTH(DATE(($C$3),O$6,$A9))&lt;&gt;O$6,"",CHOOSE(WEEKDAY(DATE(($C$3),O$6,$A9),1),"日","月","火","水","木","金","土")&amp;IF(ISNA(VLOOKUP(DATE(($C$3),O$6,$A9),祝日一覧!$A$2:$B$73,2,FALSE)),"","（祝）"))</f>
        <v>土</v>
      </c>
      <c r="O9" s="3"/>
      <c r="P9" s="35"/>
      <c r="Q9" s="2" t="str">
        <f>IF(MONTH(DATE(($C$3),R$6,$A9))&lt;&gt;R$6,"",CHOOSE(WEEKDAY(DATE(($C$3),R$6,$A9),1),"日","月","火","水","木","金","土")&amp;IF(ISNA(VLOOKUP(DATE(($C$3),R$6,$A9),祝日一覧!$A$2:$B$73,2,FALSE)),"","（祝）"))</f>
        <v>火</v>
      </c>
      <c r="R9" s="3"/>
      <c r="S9" s="35"/>
      <c r="T9" s="2" t="str">
        <f>IF(MONTH(DATE(($C$3),U$6,$A9))&lt;&gt;U$6,"",CHOOSE(WEEKDAY(DATE(($C$3),U$6,$A9),1),"日","月","火","水","木","金","土")&amp;IF(ISNA(VLOOKUP(DATE(($C$3),U$6,$A9),祝日一覧!$A$2:$B$73,2,FALSE)),"","（祝）"))</f>
        <v>木</v>
      </c>
      <c r="U9" s="3"/>
      <c r="V9" s="35"/>
      <c r="W9" s="2" t="str">
        <f>IF(MONTH(DATE(($C$3),X$6,$A9))&lt;&gt;X$6,"",CHOOSE(WEEKDAY(DATE(($C$3),X$6,$A9),1),"日","月","火","水","木","金","土")&amp;IF(ISNA(VLOOKUP(DATE(($C$3),X$6,$A9),祝日一覧!$A$2:$B$73,2,FALSE)),"","（祝）"))</f>
        <v>日</v>
      </c>
      <c r="X9" s="3"/>
      <c r="Y9" s="35"/>
      <c r="Z9" s="2" t="str">
        <f>IF(MONTH(DATE(($C$3),AA$6,$A9))&lt;&gt;AA$6,"",CHOOSE(WEEKDAY(DATE(($C$3),AA$6,$A9),1),"日","月","火","水","木","金","土")&amp;IF(ISNA(VLOOKUP(DATE(($C$3),AA$6,$A9),祝日一覧!$A$2:$B$73,2,FALSE)),"","（祝）"))</f>
        <v>火</v>
      </c>
      <c r="AA9" s="3"/>
      <c r="AB9" s="35"/>
      <c r="AC9" s="2" t="str">
        <f>IF(MONTH(DATE(($C$3+1),AD$6,$A9))&lt;&gt;AD$6,"",CHOOSE(WEEKDAY(DATE(($C$3+1),AD$6,$A9),1),"日","月","火","水","木","金","土")&amp;IF(ISNA(VLOOKUP(DATE(($C$3+1),AD$6,$A9),祝日一覧!$A$2:$B$73,2,FALSE)),"","（祝）"))</f>
        <v>金</v>
      </c>
      <c r="AD9" s="3"/>
      <c r="AE9" s="35"/>
      <c r="AF9" s="2" t="str">
        <f>IF(MONTH(DATE(($C$3+1),AG$6,$A9))&lt;&gt;AG$6,"",CHOOSE(WEEKDAY(DATE(($C$3+1),AG$6,$A9),1),"日","月","火","水","木","金","土")&amp;IF(ISNA(VLOOKUP(DATE(($C$3+1),AG$6,$A9),祝日一覧!$A$2:$B$73,2,FALSE)),"","（祝）"))</f>
        <v>月</v>
      </c>
      <c r="AG9" s="3"/>
      <c r="AH9" s="35"/>
      <c r="AI9" s="2" t="str">
        <f>IF(MONTH(DATE(($C$3+1),AJ$6,$A9))&lt;&gt;AJ$6,"",CHOOSE(WEEKDAY(DATE(($C$3+1),AJ$6,$A9),1),"日","月","火","水","木","金","土")&amp;IF(ISNA(VLOOKUP(DATE(($C$3+1),AJ$6,$A9),祝日一覧!$A$2:$B$73,2,FALSE)),"","（祝）"))</f>
        <v>月</v>
      </c>
      <c r="AJ9" s="3"/>
      <c r="AK9" s="35"/>
      <c r="AL9" s="56">
        <v>2</v>
      </c>
    </row>
    <row r="10" spans="1:42" ht="14.65" customHeight="1">
      <c r="A10" s="21">
        <v>3</v>
      </c>
      <c r="B10" s="1" t="str">
        <f>IF(MONTH(DATE(($C$3),C$6,$A10))&lt;&gt;C$6,"",CHOOSE(WEEKDAY(DATE(($C$3),C$6,$A10),1),"日","月","火","水","木","金","土")&amp;IF(ISNA(VLOOKUP(DATE(($C$3),C$6,$A10),祝日一覧!$A$2:$B$73,2,FALSE)),"","（祝）"))</f>
        <v>木</v>
      </c>
      <c r="C10" s="3"/>
      <c r="D10" s="35"/>
      <c r="E10" s="2" t="str">
        <f>IF(MONTH(DATE(($C$3),F$6,$A10))&lt;&gt;F$6,"",CHOOSE(WEEKDAY(DATE(($C$3),F$6,$A10),1),"日","月","火","水","木","金","土")&amp;IF(ISNA(VLOOKUP(DATE(($C$3),F$6,$A10),祝日一覧!$A$2:$B$73,2,FALSE)),"","（祝）"))</f>
        <v>土（祝）</v>
      </c>
      <c r="F10" s="3"/>
      <c r="G10" s="35"/>
      <c r="H10" s="2" t="str">
        <f>IF(MONTH(DATE(($C$3),I$6,$A10))&lt;&gt;I$6,"",CHOOSE(WEEKDAY(DATE(($C$3),I$6,$A10),1),"日","月","火","水","木","金","土")&amp;IF(ISNA(VLOOKUP(DATE(($C$3),I$6,$A10),祝日一覧!$A$2:$B$73,2,FALSE)),"","（祝）"))</f>
        <v>火</v>
      </c>
      <c r="I10" s="3"/>
      <c r="J10" s="35"/>
      <c r="K10" s="2" t="str">
        <f>IF(MONTH(DATE(($C$3),L$6,$A10))&lt;&gt;L$6,"",CHOOSE(WEEKDAY(DATE(($C$3),L$6,$A10),1),"日","月","火","水","木","金","土")&amp;IF(ISNA(VLOOKUP(DATE(($C$3),L$6,$A10),祝日一覧!$A$2:$B$73,2,FALSE)),"","（祝）"))</f>
        <v>木</v>
      </c>
      <c r="L10" s="3"/>
      <c r="M10" s="35"/>
      <c r="N10" s="2" t="str">
        <f>IF(MONTH(DATE(($C$3),O$6,$A10))&lt;&gt;O$6,"",CHOOSE(WEEKDAY(DATE(($C$3),O$6,$A10),1),"日","月","火","水","木","金","土")&amp;IF(ISNA(VLOOKUP(DATE(($C$3),O$6,$A10),祝日一覧!$A$2:$B$73,2,FALSE)),"","（祝）"))</f>
        <v>日</v>
      </c>
      <c r="O10" s="3"/>
      <c r="P10" s="35"/>
      <c r="Q10" s="2" t="str">
        <f>IF(MONTH(DATE(($C$3),R$6,$A10))&lt;&gt;R$6,"",CHOOSE(WEEKDAY(DATE(($C$3),R$6,$A10),1),"日","月","火","水","木","金","土")&amp;IF(ISNA(VLOOKUP(DATE(($C$3),R$6,$A10),祝日一覧!$A$2:$B$73,2,FALSE)),"","（祝）"))</f>
        <v>水</v>
      </c>
      <c r="R10" s="3"/>
      <c r="S10" s="35"/>
      <c r="T10" s="2" t="str">
        <f>IF(MONTH(DATE(($C$3),U$6,$A10))&lt;&gt;U$6,"",CHOOSE(WEEKDAY(DATE(($C$3),U$6,$A10),1),"日","月","火","水","木","金","土")&amp;IF(ISNA(VLOOKUP(DATE(($C$3),U$6,$A10),祝日一覧!$A$2:$B$73,2,FALSE)),"","（祝）"))</f>
        <v>金</v>
      </c>
      <c r="U10" s="3"/>
      <c r="V10" s="35"/>
      <c r="W10" s="2" t="str">
        <f>IF(MONTH(DATE(($C$3),X$6,$A10))&lt;&gt;X$6,"",CHOOSE(WEEKDAY(DATE(($C$3),X$6,$A10),1),"日","月","火","水","木","金","土")&amp;IF(ISNA(VLOOKUP(DATE(($C$3),X$6,$A10),祝日一覧!$A$2:$B$73,2,FALSE)),"","（祝）"))</f>
        <v>月（祝）</v>
      </c>
      <c r="X10" s="3"/>
      <c r="Y10" s="35"/>
      <c r="Z10" s="2" t="str">
        <f>IF(MONTH(DATE(($C$3),AA$6,$A10))&lt;&gt;AA$6,"",CHOOSE(WEEKDAY(DATE(($C$3),AA$6,$A10),1),"日","月","火","水","木","金","土")&amp;IF(ISNA(VLOOKUP(DATE(($C$3),AA$6,$A10),祝日一覧!$A$2:$B$73,2,FALSE)),"","（祝）"))</f>
        <v>水</v>
      </c>
      <c r="AA10" s="3"/>
      <c r="AB10" s="35"/>
      <c r="AC10" s="2" t="str">
        <f>IF(MONTH(DATE(($C$3+1),AD$6,$A10))&lt;&gt;AD$6,"",CHOOSE(WEEKDAY(DATE(($C$3+1),AD$6,$A10),1),"日","月","火","水","木","金","土")&amp;IF(ISNA(VLOOKUP(DATE(($C$3+1),AD$6,$A10),祝日一覧!$A$2:$B$73,2,FALSE)),"","（祝）"))</f>
        <v>土</v>
      </c>
      <c r="AD10" s="3"/>
      <c r="AE10" s="35"/>
      <c r="AF10" s="2" t="str">
        <f>IF(MONTH(DATE(($C$3+1),AG$6,$A10))&lt;&gt;AG$6,"",CHOOSE(WEEKDAY(DATE(($C$3+1),AG$6,$A10),1),"日","月","火","水","木","金","土")&amp;IF(ISNA(VLOOKUP(DATE(($C$3+1),AG$6,$A10),祝日一覧!$A$2:$B$73,2,FALSE)),"","（祝）"))</f>
        <v>火</v>
      </c>
      <c r="AG10" s="3"/>
      <c r="AH10" s="35"/>
      <c r="AI10" s="2" t="str">
        <f>IF(MONTH(DATE(($C$3+1),AJ$6,$A10))&lt;&gt;AJ$6,"",CHOOSE(WEEKDAY(DATE(($C$3+1),AJ$6,$A10),1),"日","月","火","水","木","金","土")&amp;IF(ISNA(VLOOKUP(DATE(($C$3+1),AJ$6,$A10),祝日一覧!$A$2:$B$73,2,FALSE)),"","（祝）"))</f>
        <v>火</v>
      </c>
      <c r="AJ10" s="3"/>
      <c r="AK10" s="35"/>
      <c r="AL10" s="56">
        <v>3</v>
      </c>
    </row>
    <row r="11" spans="1:42" ht="14.65" customHeight="1">
      <c r="A11" s="21">
        <v>4</v>
      </c>
      <c r="B11" s="1" t="str">
        <f>IF(MONTH(DATE(($C$3),C$6,$A11))&lt;&gt;C$6,"",CHOOSE(WEEKDAY(DATE(($C$3),C$6,$A11),1),"日","月","火","水","木","金","土")&amp;IF(ISNA(VLOOKUP(DATE(($C$3),C$6,$A11),祝日一覧!$A$2:$B$73,2,FALSE)),"","（祝）"))</f>
        <v>金</v>
      </c>
      <c r="C11" s="3"/>
      <c r="D11" s="35"/>
      <c r="E11" s="2" t="str">
        <f>IF(MONTH(DATE(($C$3),F$6,$A11))&lt;&gt;F$6,"",CHOOSE(WEEKDAY(DATE(($C$3),F$6,$A11),1),"日","月","火","水","木","金","土")&amp;IF(ISNA(VLOOKUP(DATE(($C$3),F$6,$A11),祝日一覧!$A$2:$B$73,2,FALSE)),"","（祝）"))</f>
        <v>日（祝）</v>
      </c>
      <c r="F11" s="3"/>
      <c r="G11" s="35"/>
      <c r="H11" s="2" t="str">
        <f>IF(MONTH(DATE(($C$3),I$6,$A11))&lt;&gt;I$6,"",CHOOSE(WEEKDAY(DATE(($C$3),I$6,$A11),1),"日","月","火","水","木","金","土")&amp;IF(ISNA(VLOOKUP(DATE(($C$3),I$6,$A11),祝日一覧!$A$2:$B$73,2,FALSE)),"","（祝）"))</f>
        <v>水</v>
      </c>
      <c r="I11" s="3"/>
      <c r="J11" s="35"/>
      <c r="K11" s="2" t="str">
        <f>IF(MONTH(DATE(($C$3),L$6,$A11))&lt;&gt;L$6,"",CHOOSE(WEEKDAY(DATE(($C$3),L$6,$A11),1),"日","月","火","水","木","金","土")&amp;IF(ISNA(VLOOKUP(DATE(($C$3),L$6,$A11),祝日一覧!$A$2:$B$73,2,FALSE)),"","（祝）"))</f>
        <v>金</v>
      </c>
      <c r="L11" s="3"/>
      <c r="M11" s="35"/>
      <c r="N11" s="2" t="str">
        <f>IF(MONTH(DATE(($C$3),O$6,$A11))&lt;&gt;O$6,"",CHOOSE(WEEKDAY(DATE(($C$3),O$6,$A11),1),"日","月","火","水","木","金","土")&amp;IF(ISNA(VLOOKUP(DATE(($C$3),O$6,$A11),祝日一覧!$A$2:$B$73,2,FALSE)),"","（祝）"))</f>
        <v>月</v>
      </c>
      <c r="O11" s="3"/>
      <c r="P11" s="35"/>
      <c r="Q11" s="2" t="str">
        <f>IF(MONTH(DATE(($C$3),R$6,$A11))&lt;&gt;R$6,"",CHOOSE(WEEKDAY(DATE(($C$3),R$6,$A11),1),"日","月","火","水","木","金","土")&amp;IF(ISNA(VLOOKUP(DATE(($C$3),R$6,$A11),祝日一覧!$A$2:$B$73,2,FALSE)),"","（祝）"))</f>
        <v>木</v>
      </c>
      <c r="R11" s="3"/>
      <c r="S11" s="35"/>
      <c r="T11" s="2" t="str">
        <f>IF(MONTH(DATE(($C$3),U$6,$A11))&lt;&gt;U$6,"",CHOOSE(WEEKDAY(DATE(($C$3),U$6,$A11),1),"日","月","火","水","木","金","土")&amp;IF(ISNA(VLOOKUP(DATE(($C$3),U$6,$A11),祝日一覧!$A$2:$B$73,2,FALSE)),"","（祝）"))</f>
        <v>土</v>
      </c>
      <c r="U11" s="3"/>
      <c r="V11" s="35"/>
      <c r="W11" s="2" t="str">
        <f>IF(MONTH(DATE(($C$3),X$6,$A11))&lt;&gt;X$6,"",CHOOSE(WEEKDAY(DATE(($C$3),X$6,$A11),1),"日","月","火","水","木","金","土")&amp;IF(ISNA(VLOOKUP(DATE(($C$3),X$6,$A11),祝日一覧!$A$2:$B$73,2,FALSE)),"","（祝）"))</f>
        <v>火</v>
      </c>
      <c r="X11" s="3"/>
      <c r="Y11" s="35"/>
      <c r="Z11" s="2" t="str">
        <f>IF(MONTH(DATE(($C$3),AA$6,$A11))&lt;&gt;AA$6,"",CHOOSE(WEEKDAY(DATE(($C$3),AA$6,$A11),1),"日","月","火","水","木","金","土")&amp;IF(ISNA(VLOOKUP(DATE(($C$3),AA$6,$A11),祝日一覧!$A$2:$B$73,2,FALSE)),"","（祝）"))</f>
        <v>木</v>
      </c>
      <c r="AA11" s="3"/>
      <c r="AB11" s="35"/>
      <c r="AC11" s="2" t="str">
        <f>IF(MONTH(DATE(($C$3+1),AD$6,$A11))&lt;&gt;AD$6,"",CHOOSE(WEEKDAY(DATE(($C$3+1),AD$6,$A11),1),"日","月","火","水","木","金","土")&amp;IF(ISNA(VLOOKUP(DATE(($C$3+1),AD$6,$A11),祝日一覧!$A$2:$B$73,2,FALSE)),"","（祝）"))</f>
        <v>日</v>
      </c>
      <c r="AD11" s="3"/>
      <c r="AE11" s="35"/>
      <c r="AF11" s="2" t="str">
        <f>IF(MONTH(DATE(($C$3+1),AG$6,$A11))&lt;&gt;AG$6,"",CHOOSE(WEEKDAY(DATE(($C$3+1),AG$6,$A11),1),"日","月","火","水","木","金","土")&amp;IF(ISNA(VLOOKUP(DATE(($C$3+1),AG$6,$A11),祝日一覧!$A$2:$B$73,2,FALSE)),"","（祝）"))</f>
        <v>水</v>
      </c>
      <c r="AG11" s="3"/>
      <c r="AH11" s="35"/>
      <c r="AI11" s="2" t="str">
        <f>IF(MONTH(DATE(($C$3+1),AJ$6,$A11))&lt;&gt;AJ$6,"",CHOOSE(WEEKDAY(DATE(($C$3+1),AJ$6,$A11),1),"日","月","火","水","木","金","土")&amp;IF(ISNA(VLOOKUP(DATE(($C$3+1),AJ$6,$A11),祝日一覧!$A$2:$B$73,2,FALSE)),"","（祝）"))</f>
        <v>水</v>
      </c>
      <c r="AJ11" s="3"/>
      <c r="AK11" s="35"/>
      <c r="AL11" s="56">
        <v>4</v>
      </c>
      <c r="AP11" s="53" t="s">
        <v>92</v>
      </c>
    </row>
    <row r="12" spans="1:42" ht="14.65" customHeight="1">
      <c r="A12" s="21">
        <v>5</v>
      </c>
      <c r="B12" s="1" t="str">
        <f>IF(MONTH(DATE(($C$3),C$6,$A12))&lt;&gt;C$6,"",CHOOSE(WEEKDAY(DATE(($C$3),C$6,$A12),1),"日","月","火","水","木","金","土")&amp;IF(ISNA(VLOOKUP(DATE(($C$3),C$6,$A12),祝日一覧!$A$2:$B$73,2,FALSE)),"","（祝）"))</f>
        <v>土</v>
      </c>
      <c r="C12" s="3"/>
      <c r="D12" s="35"/>
      <c r="E12" s="2" t="str">
        <f>IF(MONTH(DATE(($C$3),F$6,$A12))&lt;&gt;F$6,"",CHOOSE(WEEKDAY(DATE(($C$3),F$6,$A12),1),"日","月","火","水","木","金","土")&amp;IF(ISNA(VLOOKUP(DATE(($C$3),F$6,$A12),祝日一覧!$A$2:$B$73,2,FALSE)),"","（祝）"))</f>
        <v>月（祝）</v>
      </c>
      <c r="F12" s="3"/>
      <c r="G12" s="35"/>
      <c r="H12" s="2" t="str">
        <f>IF(MONTH(DATE(($C$3),I$6,$A12))&lt;&gt;I$6,"",CHOOSE(WEEKDAY(DATE(($C$3),I$6,$A12),1),"日","月","火","水","木","金","土")&amp;IF(ISNA(VLOOKUP(DATE(($C$3),I$6,$A12),祝日一覧!$A$2:$B$73,2,FALSE)),"","（祝）"))</f>
        <v>木</v>
      </c>
      <c r="I12" s="3"/>
      <c r="J12" s="35"/>
      <c r="K12" s="2" t="str">
        <f>IF(MONTH(DATE(($C$3),L$6,$A12))&lt;&gt;L$6,"",CHOOSE(WEEKDAY(DATE(($C$3),L$6,$A12),1),"日","月","火","水","木","金","土")&amp;IF(ISNA(VLOOKUP(DATE(($C$3),L$6,$A12),祝日一覧!$A$2:$B$73,2,FALSE)),"","（祝）"))</f>
        <v>土</v>
      </c>
      <c r="L12" s="3"/>
      <c r="M12" s="35"/>
      <c r="N12" s="2" t="str">
        <f>IF(MONTH(DATE(($C$3),O$6,$A12))&lt;&gt;O$6,"",CHOOSE(WEEKDAY(DATE(($C$3),O$6,$A12),1),"日","月","火","水","木","金","土")&amp;IF(ISNA(VLOOKUP(DATE(($C$3),O$6,$A12),祝日一覧!$A$2:$B$73,2,FALSE)),"","（祝）"))</f>
        <v>火</v>
      </c>
      <c r="O12" s="3"/>
      <c r="P12" s="35"/>
      <c r="Q12" s="2" t="str">
        <f>IF(MONTH(DATE(($C$3),R$6,$A12))&lt;&gt;R$6,"",CHOOSE(WEEKDAY(DATE(($C$3),R$6,$A12),1),"日","月","火","水","木","金","土")&amp;IF(ISNA(VLOOKUP(DATE(($C$3),R$6,$A12),祝日一覧!$A$2:$B$73,2,FALSE)),"","（祝）"))</f>
        <v>金</v>
      </c>
      <c r="R12" s="3"/>
      <c r="S12" s="35"/>
      <c r="T12" s="2" t="str">
        <f>IF(MONTH(DATE(($C$3),U$6,$A12))&lt;&gt;U$6,"",CHOOSE(WEEKDAY(DATE(($C$3),U$6,$A12),1),"日","月","火","水","木","金","土")&amp;IF(ISNA(VLOOKUP(DATE(($C$3),U$6,$A12),祝日一覧!$A$2:$B$73,2,FALSE)),"","（祝）"))</f>
        <v>日</v>
      </c>
      <c r="U12" s="3"/>
      <c r="V12" s="35"/>
      <c r="W12" s="2" t="str">
        <f>IF(MONTH(DATE(($C$3),X$6,$A12))&lt;&gt;X$6,"",CHOOSE(WEEKDAY(DATE(($C$3),X$6,$A12),1),"日","月","火","水","木","金","土")&amp;IF(ISNA(VLOOKUP(DATE(($C$3),X$6,$A12),祝日一覧!$A$2:$B$73,2,FALSE)),"","（祝）"))</f>
        <v>水</v>
      </c>
      <c r="X12" s="3"/>
      <c r="Y12" s="35"/>
      <c r="Z12" s="2" t="str">
        <f>IF(MONTH(DATE(($C$3),AA$6,$A12))&lt;&gt;AA$6,"",CHOOSE(WEEKDAY(DATE(($C$3),AA$6,$A12),1),"日","月","火","水","木","金","土")&amp;IF(ISNA(VLOOKUP(DATE(($C$3),AA$6,$A12),祝日一覧!$A$2:$B$73,2,FALSE)),"","（祝）"))</f>
        <v>金</v>
      </c>
      <c r="AA12" s="3"/>
      <c r="AB12" s="35"/>
      <c r="AC12" s="2" t="str">
        <f>IF(MONTH(DATE(($C$3+1),AD$6,$A12))&lt;&gt;AD$6,"",CHOOSE(WEEKDAY(DATE(($C$3+1),AD$6,$A12),1),"日","月","火","水","木","金","土")&amp;IF(ISNA(VLOOKUP(DATE(($C$3+1),AD$6,$A12),祝日一覧!$A$2:$B$73,2,FALSE)),"","（祝）"))</f>
        <v>月</v>
      </c>
      <c r="AD12" s="3"/>
      <c r="AE12" s="35"/>
      <c r="AF12" s="2" t="str">
        <f>IF(MONTH(DATE(($C$3+1),AG$6,$A12))&lt;&gt;AG$6,"",CHOOSE(WEEKDAY(DATE(($C$3+1),AG$6,$A12),1),"日","月","火","水","木","金","土")&amp;IF(ISNA(VLOOKUP(DATE(($C$3+1),AG$6,$A12),祝日一覧!$A$2:$B$73,2,FALSE)),"","（祝）"))</f>
        <v>木</v>
      </c>
      <c r="AG12" s="3"/>
      <c r="AH12" s="35"/>
      <c r="AI12" s="2" t="str">
        <f>IF(MONTH(DATE(($C$3+1),AJ$6,$A12))&lt;&gt;AJ$6,"",CHOOSE(WEEKDAY(DATE(($C$3+1),AJ$6,$A12),1),"日","月","火","水","木","金","土")&amp;IF(ISNA(VLOOKUP(DATE(($C$3+1),AJ$6,$A12),祝日一覧!$A$2:$B$73,2,FALSE)),"","（祝）"))</f>
        <v>木</v>
      </c>
      <c r="AJ12" s="3"/>
      <c r="AK12" s="35"/>
      <c r="AL12" s="56">
        <v>5</v>
      </c>
      <c r="AP12" s="53" t="s">
        <v>95</v>
      </c>
    </row>
    <row r="13" spans="1:42" ht="14.65" customHeight="1">
      <c r="A13" s="21">
        <v>6</v>
      </c>
      <c r="B13" s="1" t="str">
        <f>IF(MONTH(DATE(($C$3),C$6,$A13))&lt;&gt;C$6,"",CHOOSE(WEEKDAY(DATE(($C$3),C$6,$A13),1),"日","月","火","水","木","金","土")&amp;IF(ISNA(VLOOKUP(DATE(($C$3),C$6,$A13),祝日一覧!$A$2:$B$73,2,FALSE)),"","（祝）"))</f>
        <v>日</v>
      </c>
      <c r="C13" s="3"/>
      <c r="D13" s="35"/>
      <c r="E13" s="2" t="str">
        <f>IF(MONTH(DATE(($C$3),F$6,$A13))&lt;&gt;F$6,"",CHOOSE(WEEKDAY(DATE(($C$3),F$6,$A13),1),"日","月","火","水","木","金","土")&amp;IF(ISNA(VLOOKUP(DATE(($C$3),F$6,$A13),祝日一覧!$A$2:$B$73,2,FALSE)),"","（祝）"))</f>
        <v>火（祝）</v>
      </c>
      <c r="F13" s="3"/>
      <c r="G13" s="35"/>
      <c r="H13" s="2" t="str">
        <f>IF(MONTH(DATE(($C$3),I$6,$A13))&lt;&gt;I$6,"",CHOOSE(WEEKDAY(DATE(($C$3),I$6,$A13),1),"日","月","火","水","木","金","土")&amp;IF(ISNA(VLOOKUP(DATE(($C$3),I$6,$A13),祝日一覧!$A$2:$B$73,2,FALSE)),"","（祝）"))</f>
        <v>金</v>
      </c>
      <c r="I13" s="3"/>
      <c r="J13" s="35"/>
      <c r="K13" s="2" t="str">
        <f>IF(MONTH(DATE(($C$3),L$6,$A13))&lt;&gt;L$6,"",CHOOSE(WEEKDAY(DATE(($C$3),L$6,$A13),1),"日","月","火","水","木","金","土")&amp;IF(ISNA(VLOOKUP(DATE(($C$3),L$6,$A13),祝日一覧!$A$2:$B$73,2,FALSE)),"","（祝）"))</f>
        <v>日</v>
      </c>
      <c r="L13" s="3"/>
      <c r="M13" s="35"/>
      <c r="N13" s="2" t="str">
        <f>IF(MONTH(DATE(($C$3),O$6,$A13))&lt;&gt;O$6,"",CHOOSE(WEEKDAY(DATE(($C$3),O$6,$A13),1),"日","月","火","水","木","金","土")&amp;IF(ISNA(VLOOKUP(DATE(($C$3),O$6,$A13),祝日一覧!$A$2:$B$73,2,FALSE)),"","（祝）"))</f>
        <v>水</v>
      </c>
      <c r="O13" s="3"/>
      <c r="P13" s="35"/>
      <c r="Q13" s="2" t="str">
        <f>IF(MONTH(DATE(($C$3),R$6,$A13))&lt;&gt;R$6,"",CHOOSE(WEEKDAY(DATE(($C$3),R$6,$A13),1),"日","月","火","水","木","金","土")&amp;IF(ISNA(VLOOKUP(DATE(($C$3),R$6,$A13),祝日一覧!$A$2:$B$73,2,FALSE)),"","（祝）"))</f>
        <v>土</v>
      </c>
      <c r="R13" s="3"/>
      <c r="S13" s="35"/>
      <c r="T13" s="2" t="str">
        <f>IF(MONTH(DATE(($C$3),U$6,$A13))&lt;&gt;U$6,"",CHOOSE(WEEKDAY(DATE(($C$3),U$6,$A13),1),"日","月","火","水","木","金","土")&amp;IF(ISNA(VLOOKUP(DATE(($C$3),U$6,$A13),祝日一覧!$A$2:$B$73,2,FALSE)),"","（祝）"))</f>
        <v>月</v>
      </c>
      <c r="U13" s="3"/>
      <c r="V13" s="35"/>
      <c r="W13" s="2" t="str">
        <f>IF(MONTH(DATE(($C$3),X$6,$A13))&lt;&gt;X$6,"",CHOOSE(WEEKDAY(DATE(($C$3),X$6,$A13),1),"日","月","火","水","木","金","土")&amp;IF(ISNA(VLOOKUP(DATE(($C$3),X$6,$A13),祝日一覧!$A$2:$B$73,2,FALSE)),"","（祝）"))</f>
        <v>木</v>
      </c>
      <c r="X13" s="3"/>
      <c r="Y13" s="35"/>
      <c r="Z13" s="2" t="str">
        <f>IF(MONTH(DATE(($C$3),AA$6,$A13))&lt;&gt;AA$6,"",CHOOSE(WEEKDAY(DATE(($C$3),AA$6,$A13),1),"日","月","火","水","木","金","土")&amp;IF(ISNA(VLOOKUP(DATE(($C$3),AA$6,$A13),祝日一覧!$A$2:$B$73,2,FALSE)),"","（祝）"))</f>
        <v>土</v>
      </c>
      <c r="AA13" s="3"/>
      <c r="AB13" s="35"/>
      <c r="AC13" s="2" t="str">
        <f>IF(MONTH(DATE(($C$3+1),AD$6,$A13))&lt;&gt;AD$6,"",CHOOSE(WEEKDAY(DATE(($C$3+1),AD$6,$A13),1),"日","月","火","水","木","金","土")&amp;IF(ISNA(VLOOKUP(DATE(($C$3+1),AD$6,$A13),祝日一覧!$A$2:$B$73,2,FALSE)),"","（祝）"))</f>
        <v>火</v>
      </c>
      <c r="AD13" s="3"/>
      <c r="AE13" s="35"/>
      <c r="AF13" s="2" t="str">
        <f>IF(MONTH(DATE(($C$3+1),AG$6,$A13))&lt;&gt;AG$6,"",CHOOSE(WEEKDAY(DATE(($C$3+1),AG$6,$A13),1),"日","月","火","水","木","金","土")&amp;IF(ISNA(VLOOKUP(DATE(($C$3+1),AG$6,$A13),祝日一覧!$A$2:$B$73,2,FALSE)),"","（祝）"))</f>
        <v>金</v>
      </c>
      <c r="AG13" s="3"/>
      <c r="AH13" s="35"/>
      <c r="AI13" s="2" t="str">
        <f>IF(MONTH(DATE(($C$3+1),AJ$6,$A13))&lt;&gt;AJ$6,"",CHOOSE(WEEKDAY(DATE(($C$3+1),AJ$6,$A13),1),"日","月","火","水","木","金","土")&amp;IF(ISNA(VLOOKUP(DATE(($C$3+1),AJ$6,$A13),祝日一覧!$A$2:$B$73,2,FALSE)),"","（祝）"))</f>
        <v>金</v>
      </c>
      <c r="AJ13" s="3"/>
      <c r="AK13" s="35"/>
      <c r="AL13" s="56">
        <v>6</v>
      </c>
      <c r="AP13" s="53" t="s">
        <v>97</v>
      </c>
    </row>
    <row r="14" spans="1:42" ht="14.65" customHeight="1">
      <c r="A14" s="21">
        <v>7</v>
      </c>
      <c r="B14" s="1" t="str">
        <f>IF(MONTH(DATE(($C$3),C$6,$A14))&lt;&gt;C$6,"",CHOOSE(WEEKDAY(DATE(($C$3),C$6,$A14),1),"日","月","火","水","木","金","土")&amp;IF(ISNA(VLOOKUP(DATE(($C$3),C$6,$A14),祝日一覧!$A$2:$B$73,2,FALSE)),"","（祝）"))</f>
        <v>月</v>
      </c>
      <c r="C14" s="3"/>
      <c r="D14" s="35"/>
      <c r="E14" s="2" t="str">
        <f>IF(MONTH(DATE(($C$3),F$6,$A14))&lt;&gt;F$6,"",CHOOSE(WEEKDAY(DATE(($C$3),F$6,$A14),1),"日","月","火","水","木","金","土")&amp;IF(ISNA(VLOOKUP(DATE(($C$3),F$6,$A14),祝日一覧!$A$2:$B$73,2,FALSE)),"","（祝）"))</f>
        <v>水</v>
      </c>
      <c r="F14" s="3"/>
      <c r="G14" s="35"/>
      <c r="H14" s="2" t="str">
        <f>IF(MONTH(DATE(($C$3),I$6,$A14))&lt;&gt;I$6,"",CHOOSE(WEEKDAY(DATE(($C$3),I$6,$A14),1),"日","月","火","水","木","金","土")&amp;IF(ISNA(VLOOKUP(DATE(($C$3),I$6,$A14),祝日一覧!$A$2:$B$73,2,FALSE)),"","（祝）"))</f>
        <v>土</v>
      </c>
      <c r="I14" s="3"/>
      <c r="J14" s="35"/>
      <c r="K14" s="2" t="str">
        <f>IF(MONTH(DATE(($C$3),L$6,$A14))&lt;&gt;L$6,"",CHOOSE(WEEKDAY(DATE(($C$3),L$6,$A14),1),"日","月","火","水","木","金","土")&amp;IF(ISNA(VLOOKUP(DATE(($C$3),L$6,$A14),祝日一覧!$A$2:$B$73,2,FALSE)),"","（祝）"))</f>
        <v>月</v>
      </c>
      <c r="L14" s="3"/>
      <c r="M14" s="35"/>
      <c r="N14" s="2" t="str">
        <f>IF(MONTH(DATE(($C$3),O$6,$A14))&lt;&gt;O$6,"",CHOOSE(WEEKDAY(DATE(($C$3),O$6,$A14),1),"日","月","火","水","木","金","土")&amp;IF(ISNA(VLOOKUP(DATE(($C$3),O$6,$A14),祝日一覧!$A$2:$B$73,2,FALSE)),"","（祝）"))</f>
        <v>木</v>
      </c>
      <c r="O14" s="3"/>
      <c r="P14" s="35"/>
      <c r="Q14" s="2" t="str">
        <f>IF(MONTH(DATE(($C$3),R$6,$A14))&lt;&gt;R$6,"",CHOOSE(WEEKDAY(DATE(($C$3),R$6,$A14),1),"日","月","火","水","木","金","土")&amp;IF(ISNA(VLOOKUP(DATE(($C$3),R$6,$A14),祝日一覧!$A$2:$B$73,2,FALSE)),"","（祝）"))</f>
        <v>日</v>
      </c>
      <c r="R14" s="3"/>
      <c r="S14" s="35"/>
      <c r="T14" s="2" t="str">
        <f>IF(MONTH(DATE(($C$3),U$6,$A14))&lt;&gt;U$6,"",CHOOSE(WEEKDAY(DATE(($C$3),U$6,$A14),1),"日","月","火","水","木","金","土")&amp;IF(ISNA(VLOOKUP(DATE(($C$3),U$6,$A14),祝日一覧!$A$2:$B$73,2,FALSE)),"","（祝）"))</f>
        <v>火</v>
      </c>
      <c r="U14" s="3"/>
      <c r="V14" s="35"/>
      <c r="W14" s="2" t="str">
        <f>IF(MONTH(DATE(($C$3),X$6,$A14))&lt;&gt;X$6,"",CHOOSE(WEEKDAY(DATE(($C$3),X$6,$A14),1),"日","月","火","水","木","金","土")&amp;IF(ISNA(VLOOKUP(DATE(($C$3),X$6,$A14),祝日一覧!$A$2:$B$73,2,FALSE)),"","（祝）"))</f>
        <v>金</v>
      </c>
      <c r="X14" s="3"/>
      <c r="Y14" s="35"/>
      <c r="Z14" s="2" t="str">
        <f>IF(MONTH(DATE(($C$3),AA$6,$A14))&lt;&gt;AA$6,"",CHOOSE(WEEKDAY(DATE(($C$3),AA$6,$A14),1),"日","月","火","水","木","金","土")&amp;IF(ISNA(VLOOKUP(DATE(($C$3),AA$6,$A14),祝日一覧!$A$2:$B$73,2,FALSE)),"","（祝）"))</f>
        <v>日</v>
      </c>
      <c r="AA14" s="3"/>
      <c r="AB14" s="35"/>
      <c r="AC14" s="2" t="str">
        <f>IF(MONTH(DATE(($C$3+1),AD$6,$A14))&lt;&gt;AD$6,"",CHOOSE(WEEKDAY(DATE(($C$3+1),AD$6,$A14),1),"日","月","火","水","木","金","土")&amp;IF(ISNA(VLOOKUP(DATE(($C$3+1),AD$6,$A14),祝日一覧!$A$2:$B$73,2,FALSE)),"","（祝）"))</f>
        <v>水</v>
      </c>
      <c r="AD14" s="3"/>
      <c r="AE14" s="35"/>
      <c r="AF14" s="2" t="str">
        <f>IF(MONTH(DATE(($C$3+1),AG$6,$A14))&lt;&gt;AG$6,"",CHOOSE(WEEKDAY(DATE(($C$3+1),AG$6,$A14),1),"日","月","火","水","木","金","土")&amp;IF(ISNA(VLOOKUP(DATE(($C$3+1),AG$6,$A14),祝日一覧!$A$2:$B$73,2,FALSE)),"","（祝）"))</f>
        <v>土</v>
      </c>
      <c r="AG14" s="3"/>
      <c r="AH14" s="35"/>
      <c r="AI14" s="2" t="str">
        <f>IF(MONTH(DATE(($C$3+1),AJ$6,$A14))&lt;&gt;AJ$6,"",CHOOSE(WEEKDAY(DATE(($C$3+1),AJ$6,$A14),1),"日","月","火","水","木","金","土")&amp;IF(ISNA(VLOOKUP(DATE(($C$3+1),AJ$6,$A14),祝日一覧!$A$2:$B$73,2,FALSE)),"","（祝）"))</f>
        <v>土</v>
      </c>
      <c r="AJ14" s="3"/>
      <c r="AK14" s="35"/>
      <c r="AL14" s="56">
        <v>7</v>
      </c>
      <c r="AP14" s="53" t="s">
        <v>96</v>
      </c>
    </row>
    <row r="15" spans="1:42" ht="14.65" customHeight="1">
      <c r="A15" s="21">
        <v>8</v>
      </c>
      <c r="B15" s="1" t="str">
        <f>IF(MONTH(DATE(($C$3),C$6,$A15))&lt;&gt;C$6,"",CHOOSE(WEEKDAY(DATE(($C$3),C$6,$A15),1),"日","月","火","水","木","金","土")&amp;IF(ISNA(VLOOKUP(DATE(($C$3),C$6,$A15),祝日一覧!$A$2:$B$73,2,FALSE)),"","（祝）"))</f>
        <v>火</v>
      </c>
      <c r="C15" s="3"/>
      <c r="D15" s="35"/>
      <c r="E15" s="2" t="str">
        <f>IF(MONTH(DATE(($C$3),F$6,$A15))&lt;&gt;F$6,"",CHOOSE(WEEKDAY(DATE(($C$3),F$6,$A15),1),"日","月","火","水","木","金","土")&amp;IF(ISNA(VLOOKUP(DATE(($C$3),F$6,$A15),祝日一覧!$A$2:$B$73,2,FALSE)),"","（祝）"))</f>
        <v>木</v>
      </c>
      <c r="F15" s="3"/>
      <c r="G15" s="35"/>
      <c r="H15" s="2" t="str">
        <f>IF(MONTH(DATE(($C$3),I$6,$A15))&lt;&gt;I$6,"",CHOOSE(WEEKDAY(DATE(($C$3),I$6,$A15),1),"日","月","火","水","木","金","土")&amp;IF(ISNA(VLOOKUP(DATE(($C$3),I$6,$A15),祝日一覧!$A$2:$B$73,2,FALSE)),"","（祝）"))</f>
        <v>日</v>
      </c>
      <c r="I15" s="3"/>
      <c r="J15" s="35"/>
      <c r="K15" s="2" t="str">
        <f>IF(MONTH(DATE(($C$3),L$6,$A15))&lt;&gt;L$6,"",CHOOSE(WEEKDAY(DATE(($C$3),L$6,$A15),1),"日","月","火","水","木","金","土")&amp;IF(ISNA(VLOOKUP(DATE(($C$3),L$6,$A15),祝日一覧!$A$2:$B$73,2,FALSE)),"","（祝）"))</f>
        <v>火</v>
      </c>
      <c r="L15" s="3"/>
      <c r="M15" s="35"/>
      <c r="N15" s="2" t="str">
        <f>IF(MONTH(DATE(($C$3),O$6,$A15))&lt;&gt;O$6,"",CHOOSE(WEEKDAY(DATE(($C$3),O$6,$A15),1),"日","月","火","水","木","金","土")&amp;IF(ISNA(VLOOKUP(DATE(($C$3),O$6,$A15),祝日一覧!$A$2:$B$73,2,FALSE)),"","（祝）"))</f>
        <v>金</v>
      </c>
      <c r="O15" s="3"/>
      <c r="P15" s="35"/>
      <c r="Q15" s="2" t="str">
        <f>IF(MONTH(DATE(($C$3),R$6,$A15))&lt;&gt;R$6,"",CHOOSE(WEEKDAY(DATE(($C$3),R$6,$A15),1),"日","月","火","水","木","金","土")&amp;IF(ISNA(VLOOKUP(DATE(($C$3),R$6,$A15),祝日一覧!$A$2:$B$73,2,FALSE)),"","（祝）"))</f>
        <v>月</v>
      </c>
      <c r="R15" s="3"/>
      <c r="S15" s="35"/>
      <c r="T15" s="2" t="str">
        <f>IF(MONTH(DATE(($C$3),U$6,$A15))&lt;&gt;U$6,"",CHOOSE(WEEKDAY(DATE(($C$3),U$6,$A15),1),"日","月","火","水","木","金","土")&amp;IF(ISNA(VLOOKUP(DATE(($C$3),U$6,$A15),祝日一覧!$A$2:$B$73,2,FALSE)),"","（祝）"))</f>
        <v>水</v>
      </c>
      <c r="U15" s="3"/>
      <c r="V15" s="35"/>
      <c r="W15" s="2" t="str">
        <f>IF(MONTH(DATE(($C$3),X$6,$A15))&lt;&gt;X$6,"",CHOOSE(WEEKDAY(DATE(($C$3),X$6,$A15),1),"日","月","火","水","木","金","土")&amp;IF(ISNA(VLOOKUP(DATE(($C$3),X$6,$A15),祝日一覧!$A$2:$B$73,2,FALSE)),"","（祝）"))</f>
        <v>土</v>
      </c>
      <c r="X15" s="3"/>
      <c r="Y15" s="35"/>
      <c r="Z15" s="2" t="str">
        <f>IF(MONTH(DATE(($C$3),AA$6,$A15))&lt;&gt;AA$6,"",CHOOSE(WEEKDAY(DATE(($C$3),AA$6,$A15),1),"日","月","火","水","木","金","土")&amp;IF(ISNA(VLOOKUP(DATE(($C$3),AA$6,$A15),祝日一覧!$A$2:$B$73,2,FALSE)),"","（祝）"))</f>
        <v>月</v>
      </c>
      <c r="AA15" s="3"/>
      <c r="AB15" s="35"/>
      <c r="AC15" s="2" t="str">
        <f>IF(MONTH(DATE(($C$3+1),AD$6,$A15))&lt;&gt;AD$6,"",CHOOSE(WEEKDAY(DATE(($C$3+1),AD$6,$A15),1),"日","月","火","水","木","金","土")&amp;IF(ISNA(VLOOKUP(DATE(($C$3+1),AD$6,$A15),祝日一覧!$A$2:$B$73,2,FALSE)),"","（祝）"))</f>
        <v>木</v>
      </c>
      <c r="AD15" s="3"/>
      <c r="AE15" s="35"/>
      <c r="AF15" s="2" t="str">
        <f>IF(MONTH(DATE(($C$3+1),AG$6,$A15))&lt;&gt;AG$6,"",CHOOSE(WEEKDAY(DATE(($C$3+1),AG$6,$A15),1),"日","月","火","水","木","金","土")&amp;IF(ISNA(VLOOKUP(DATE(($C$3+1),AG$6,$A15),祝日一覧!$A$2:$B$73,2,FALSE)),"","（祝）"))</f>
        <v>日</v>
      </c>
      <c r="AG15" s="3"/>
      <c r="AH15" s="35"/>
      <c r="AI15" s="2" t="str">
        <f>IF(MONTH(DATE(($C$3+1),AJ$6,$A15))&lt;&gt;AJ$6,"",CHOOSE(WEEKDAY(DATE(($C$3+1),AJ$6,$A15),1),"日","月","火","水","木","金","土")&amp;IF(ISNA(VLOOKUP(DATE(($C$3+1),AJ$6,$A15),祝日一覧!$A$2:$B$73,2,FALSE)),"","（祝）"))</f>
        <v>日</v>
      </c>
      <c r="AJ15" s="3"/>
      <c r="AK15" s="35"/>
      <c r="AL15" s="56">
        <v>8</v>
      </c>
      <c r="AP15" s="53" t="s">
        <v>24</v>
      </c>
    </row>
    <row r="16" spans="1:42" ht="14.65" customHeight="1">
      <c r="A16" s="21">
        <v>9</v>
      </c>
      <c r="B16" s="1" t="str">
        <f>IF(MONTH(DATE(($C$3),C$6,$A16))&lt;&gt;C$6,"",CHOOSE(WEEKDAY(DATE(($C$3),C$6,$A16),1),"日","月","火","水","木","金","土")&amp;IF(ISNA(VLOOKUP(DATE(($C$3),C$6,$A16),祝日一覧!$A$2:$B$73,2,FALSE)),"","（祝）"))</f>
        <v>水</v>
      </c>
      <c r="C16" s="3"/>
      <c r="D16" s="35"/>
      <c r="E16" s="2" t="str">
        <f>IF(MONTH(DATE(($C$3),F$6,$A16))&lt;&gt;F$6,"",CHOOSE(WEEKDAY(DATE(($C$3),F$6,$A16),1),"日","月","火","水","木","金","土")&amp;IF(ISNA(VLOOKUP(DATE(($C$3),F$6,$A16),祝日一覧!$A$2:$B$73,2,FALSE)),"","（祝）"))</f>
        <v>金</v>
      </c>
      <c r="F16" s="3"/>
      <c r="G16" s="35"/>
      <c r="H16" s="2" t="str">
        <f>IF(MONTH(DATE(($C$3),I$6,$A16))&lt;&gt;I$6,"",CHOOSE(WEEKDAY(DATE(($C$3),I$6,$A16),1),"日","月","火","水","木","金","土")&amp;IF(ISNA(VLOOKUP(DATE(($C$3),I$6,$A16),祝日一覧!$A$2:$B$73,2,FALSE)),"","（祝）"))</f>
        <v>月</v>
      </c>
      <c r="I16" s="3"/>
      <c r="J16" s="35"/>
      <c r="K16" s="2" t="str">
        <f>IF(MONTH(DATE(($C$3),L$6,$A16))&lt;&gt;L$6,"",CHOOSE(WEEKDAY(DATE(($C$3),L$6,$A16),1),"日","月","火","水","木","金","土")&amp;IF(ISNA(VLOOKUP(DATE(($C$3),L$6,$A16),祝日一覧!$A$2:$B$73,2,FALSE)),"","（祝）"))</f>
        <v>水</v>
      </c>
      <c r="L16" s="3"/>
      <c r="M16" s="35"/>
      <c r="N16" s="2" t="str">
        <f>IF(MONTH(DATE(($C$3),O$6,$A16))&lt;&gt;O$6,"",CHOOSE(WEEKDAY(DATE(($C$3),O$6,$A16),1),"日","月","火","水","木","金","土")&amp;IF(ISNA(VLOOKUP(DATE(($C$3),O$6,$A16),祝日一覧!$A$2:$B$73,2,FALSE)),"","（祝）"))</f>
        <v>土</v>
      </c>
      <c r="O16" s="3"/>
      <c r="P16" s="35"/>
      <c r="Q16" s="2" t="str">
        <f>IF(MONTH(DATE(($C$3),R$6,$A16))&lt;&gt;R$6,"",CHOOSE(WEEKDAY(DATE(($C$3),R$6,$A16),1),"日","月","火","水","木","金","土")&amp;IF(ISNA(VLOOKUP(DATE(($C$3),R$6,$A16),祝日一覧!$A$2:$B$73,2,FALSE)),"","（祝）"))</f>
        <v>火</v>
      </c>
      <c r="R16" s="3"/>
      <c r="S16" s="35"/>
      <c r="T16" s="2" t="str">
        <f>IF(MONTH(DATE(($C$3),U$6,$A16))&lt;&gt;U$6,"",CHOOSE(WEEKDAY(DATE(($C$3),U$6,$A16),1),"日","月","火","水","木","金","土")&amp;IF(ISNA(VLOOKUP(DATE(($C$3),U$6,$A16),祝日一覧!$A$2:$B$73,2,FALSE)),"","（祝）"))</f>
        <v>木</v>
      </c>
      <c r="U16" s="3"/>
      <c r="V16" s="35"/>
      <c r="W16" s="2" t="str">
        <f>IF(MONTH(DATE(($C$3),X$6,$A16))&lt;&gt;X$6,"",CHOOSE(WEEKDAY(DATE(($C$3),X$6,$A16),1),"日","月","火","水","木","金","土")&amp;IF(ISNA(VLOOKUP(DATE(($C$3),X$6,$A16),祝日一覧!$A$2:$B$73,2,FALSE)),"","（祝）"))</f>
        <v>日</v>
      </c>
      <c r="X16" s="3"/>
      <c r="Y16" s="35"/>
      <c r="Z16" s="2" t="str">
        <f>IF(MONTH(DATE(($C$3),AA$6,$A16))&lt;&gt;AA$6,"",CHOOSE(WEEKDAY(DATE(($C$3),AA$6,$A16),1),"日","月","火","水","木","金","土")&amp;IF(ISNA(VLOOKUP(DATE(($C$3),AA$6,$A16),祝日一覧!$A$2:$B$73,2,FALSE)),"","（祝）"))</f>
        <v>火</v>
      </c>
      <c r="AA16" s="3"/>
      <c r="AB16" s="35"/>
      <c r="AC16" s="2" t="str">
        <f>IF(MONTH(DATE(($C$3+1),AD$6,$A16))&lt;&gt;AD$6,"",CHOOSE(WEEKDAY(DATE(($C$3+1),AD$6,$A16),1),"日","月","火","水","木","金","土")&amp;IF(ISNA(VLOOKUP(DATE(($C$3+1),AD$6,$A16),祝日一覧!$A$2:$B$73,2,FALSE)),"","（祝）"))</f>
        <v>金</v>
      </c>
      <c r="AD16" s="3"/>
      <c r="AE16" s="35"/>
      <c r="AF16" s="2" t="str">
        <f>IF(MONTH(DATE(($C$3+1),AG$6,$A16))&lt;&gt;AG$6,"",CHOOSE(WEEKDAY(DATE(($C$3+1),AG$6,$A16),1),"日","月","火","水","木","金","土")&amp;IF(ISNA(VLOOKUP(DATE(($C$3+1),AG$6,$A16),祝日一覧!$A$2:$B$73,2,FALSE)),"","（祝）"))</f>
        <v>月</v>
      </c>
      <c r="AG16" s="3"/>
      <c r="AH16" s="35"/>
      <c r="AI16" s="2" t="str">
        <f>IF(MONTH(DATE(($C$3+1),AJ$6,$A16))&lt;&gt;AJ$6,"",CHOOSE(WEEKDAY(DATE(($C$3+1),AJ$6,$A16),1),"日","月","火","水","木","金","土")&amp;IF(ISNA(VLOOKUP(DATE(($C$3+1),AJ$6,$A16),祝日一覧!$A$2:$B$73,2,FALSE)),"","（祝）"))</f>
        <v>月</v>
      </c>
      <c r="AJ16" s="3"/>
      <c r="AK16" s="35"/>
      <c r="AL16" s="56">
        <v>9</v>
      </c>
      <c r="AP16" s="53" t="s">
        <v>94</v>
      </c>
    </row>
    <row r="17" spans="1:42" ht="14.65" customHeight="1">
      <c r="A17" s="21">
        <v>10</v>
      </c>
      <c r="B17" s="1" t="str">
        <f>IF(MONTH(DATE(($C$3),C$6,$A17))&lt;&gt;C$6,"",CHOOSE(WEEKDAY(DATE(($C$3),C$6,$A17),1),"日","月","火","水","木","金","土")&amp;IF(ISNA(VLOOKUP(DATE(($C$3),C$6,$A17),祝日一覧!$A$2:$B$73,2,FALSE)),"","（祝）"))</f>
        <v>木</v>
      </c>
      <c r="C17" s="3"/>
      <c r="D17" s="35"/>
      <c r="E17" s="2" t="str">
        <f>IF(MONTH(DATE(($C$3),F$6,$A17))&lt;&gt;F$6,"",CHOOSE(WEEKDAY(DATE(($C$3),F$6,$A17),1),"日","月","火","水","木","金","土")&amp;IF(ISNA(VLOOKUP(DATE(($C$3),F$6,$A17),祝日一覧!$A$2:$B$73,2,FALSE)),"","（祝）"))</f>
        <v>土</v>
      </c>
      <c r="F17" s="3"/>
      <c r="G17" s="35"/>
      <c r="H17" s="2" t="str">
        <f>IF(MONTH(DATE(($C$3),I$6,$A17))&lt;&gt;I$6,"",CHOOSE(WEEKDAY(DATE(($C$3),I$6,$A17),1),"日","月","火","水","木","金","土")&amp;IF(ISNA(VLOOKUP(DATE(($C$3),I$6,$A17),祝日一覧!$A$2:$B$73,2,FALSE)),"","（祝）"))</f>
        <v>火</v>
      </c>
      <c r="I17" s="3"/>
      <c r="J17" s="35"/>
      <c r="K17" s="2" t="str">
        <f>IF(MONTH(DATE(($C$3),L$6,$A17))&lt;&gt;L$6,"",CHOOSE(WEEKDAY(DATE(($C$3),L$6,$A17),1),"日","月","火","水","木","金","土")&amp;IF(ISNA(VLOOKUP(DATE(($C$3),L$6,$A17),祝日一覧!$A$2:$B$73,2,FALSE)),"","（祝）"))</f>
        <v>木</v>
      </c>
      <c r="L17" s="3"/>
      <c r="M17" s="35"/>
      <c r="N17" s="2" t="str">
        <f>IF(MONTH(DATE(($C$3),O$6,$A17))&lt;&gt;O$6,"",CHOOSE(WEEKDAY(DATE(($C$3),O$6,$A17),1),"日","月","火","水","木","金","土")&amp;IF(ISNA(VLOOKUP(DATE(($C$3),O$6,$A17),祝日一覧!$A$2:$B$73,2,FALSE)),"","（祝）"))</f>
        <v>日</v>
      </c>
      <c r="O17" s="3"/>
      <c r="P17" s="35"/>
      <c r="Q17" s="2" t="str">
        <f>IF(MONTH(DATE(($C$3),R$6,$A17))&lt;&gt;R$6,"",CHOOSE(WEEKDAY(DATE(($C$3),R$6,$A17),1),"日","月","火","水","木","金","土")&amp;IF(ISNA(VLOOKUP(DATE(($C$3),R$6,$A17),祝日一覧!$A$2:$B$73,2,FALSE)),"","（祝）"))</f>
        <v>水</v>
      </c>
      <c r="R17" s="3"/>
      <c r="S17" s="35"/>
      <c r="T17" s="2" t="str">
        <f>IF(MONTH(DATE(($C$3),U$6,$A17))&lt;&gt;U$6,"",CHOOSE(WEEKDAY(DATE(($C$3),U$6,$A17),1),"日","月","火","水","木","金","土")&amp;IF(ISNA(VLOOKUP(DATE(($C$3),U$6,$A17),祝日一覧!$A$2:$B$73,2,FALSE)),"","（祝）"))</f>
        <v>金</v>
      </c>
      <c r="U17" s="3"/>
      <c r="V17" s="35"/>
      <c r="W17" s="2" t="str">
        <f>IF(MONTH(DATE(($C$3),X$6,$A17))&lt;&gt;X$6,"",CHOOSE(WEEKDAY(DATE(($C$3),X$6,$A17),1),"日","月","火","水","木","金","土")&amp;IF(ISNA(VLOOKUP(DATE(($C$3),X$6,$A17),祝日一覧!$A$2:$B$73,2,FALSE)),"","（祝）"))</f>
        <v>月</v>
      </c>
      <c r="X17" s="3"/>
      <c r="Y17" s="35"/>
      <c r="Z17" s="2" t="str">
        <f>IF(MONTH(DATE(($C$3),AA$6,$A17))&lt;&gt;AA$6,"",CHOOSE(WEEKDAY(DATE(($C$3),AA$6,$A17),1),"日","月","火","水","木","金","土")&amp;IF(ISNA(VLOOKUP(DATE(($C$3),AA$6,$A17),祝日一覧!$A$2:$B$73,2,FALSE)),"","（祝）"))</f>
        <v>水</v>
      </c>
      <c r="AA17" s="3"/>
      <c r="AB17" s="35"/>
      <c r="AC17" s="2" t="str">
        <f>IF(MONTH(DATE(($C$3+1),AD$6,$A17))&lt;&gt;AD$6,"",CHOOSE(WEEKDAY(DATE(($C$3+1),AD$6,$A17),1),"日","月","火","水","木","金","土")&amp;IF(ISNA(VLOOKUP(DATE(($C$3+1),AD$6,$A17),祝日一覧!$A$2:$B$73,2,FALSE)),"","（祝）"))</f>
        <v>土</v>
      </c>
      <c r="AD17" s="3"/>
      <c r="AE17" s="35"/>
      <c r="AF17" s="2" t="str">
        <f>IF(MONTH(DATE(($C$3+1),AG$6,$A17))&lt;&gt;AG$6,"",CHOOSE(WEEKDAY(DATE(($C$3+1),AG$6,$A17),1),"日","月","火","水","木","金","土")&amp;IF(ISNA(VLOOKUP(DATE(($C$3+1),AG$6,$A17),祝日一覧!$A$2:$B$73,2,FALSE)),"","（祝）"))</f>
        <v>火</v>
      </c>
      <c r="AG17" s="3"/>
      <c r="AH17" s="35"/>
      <c r="AI17" s="2" t="str">
        <f>IF(MONTH(DATE(($C$3+1),AJ$6,$A17))&lt;&gt;AJ$6,"",CHOOSE(WEEKDAY(DATE(($C$3+1),AJ$6,$A17),1),"日","月","火","水","木","金","土")&amp;IF(ISNA(VLOOKUP(DATE(($C$3+1),AJ$6,$A17),祝日一覧!$A$2:$B$73,2,FALSE)),"","（祝）"))</f>
        <v>火</v>
      </c>
      <c r="AJ17" s="3"/>
      <c r="AK17" s="35"/>
      <c r="AL17" s="56">
        <v>10</v>
      </c>
      <c r="AP17" s="53" t="s">
        <v>93</v>
      </c>
    </row>
    <row r="18" spans="1:42" ht="14.65" customHeight="1">
      <c r="A18" s="21">
        <v>11</v>
      </c>
      <c r="B18" s="1" t="str">
        <f>IF(MONTH(DATE(($C$3),C$6,$A18))&lt;&gt;C$6,"",CHOOSE(WEEKDAY(DATE(($C$3),C$6,$A18),1),"日","月","火","水","木","金","土")&amp;IF(ISNA(VLOOKUP(DATE(($C$3),C$6,$A18),祝日一覧!$A$2:$B$73,2,FALSE)),"","（祝）"))</f>
        <v>金</v>
      </c>
      <c r="C18" s="3"/>
      <c r="D18" s="35"/>
      <c r="E18" s="2" t="str">
        <f>IF(MONTH(DATE(($C$3),F$6,$A18))&lt;&gt;F$6,"",CHOOSE(WEEKDAY(DATE(($C$3),F$6,$A18),1),"日","月","火","水","木","金","土")&amp;IF(ISNA(VLOOKUP(DATE(($C$3),F$6,$A18),祝日一覧!$A$2:$B$73,2,FALSE)),"","（祝）"))</f>
        <v>日</v>
      </c>
      <c r="F18" s="3"/>
      <c r="G18" s="35"/>
      <c r="H18" s="2" t="str">
        <f>IF(MONTH(DATE(($C$3),I$6,$A18))&lt;&gt;I$6,"",CHOOSE(WEEKDAY(DATE(($C$3),I$6,$A18),1),"日","月","火","水","木","金","土")&amp;IF(ISNA(VLOOKUP(DATE(($C$3),I$6,$A18),祝日一覧!$A$2:$B$73,2,FALSE)),"","（祝）"))</f>
        <v>水</v>
      </c>
      <c r="I18" s="3"/>
      <c r="J18" s="35"/>
      <c r="K18" s="2" t="str">
        <f>IF(MONTH(DATE(($C$3),L$6,$A18))&lt;&gt;L$6,"",CHOOSE(WEEKDAY(DATE(($C$3),L$6,$A18),1),"日","月","火","水","木","金","土")&amp;IF(ISNA(VLOOKUP(DATE(($C$3),L$6,$A18),祝日一覧!$A$2:$B$73,2,FALSE)),"","（祝）"))</f>
        <v>金</v>
      </c>
      <c r="L18" s="3"/>
      <c r="M18" s="35"/>
      <c r="N18" s="2" t="str">
        <f>IF(MONTH(DATE(($C$3),O$6,$A18))&lt;&gt;O$6,"",CHOOSE(WEEKDAY(DATE(($C$3),O$6,$A18),1),"日","月","火","水","木","金","土")&amp;IF(ISNA(VLOOKUP(DATE(($C$3),O$6,$A18),祝日一覧!$A$2:$B$73,2,FALSE)),"","（祝）"))</f>
        <v>月（祝）</v>
      </c>
      <c r="O18" s="3"/>
      <c r="P18" s="35"/>
      <c r="Q18" s="2" t="str">
        <f>IF(MONTH(DATE(($C$3),R$6,$A18))&lt;&gt;R$6,"",CHOOSE(WEEKDAY(DATE(($C$3),R$6,$A18),1),"日","月","火","水","木","金","土")&amp;IF(ISNA(VLOOKUP(DATE(($C$3),R$6,$A18),祝日一覧!$A$2:$B$73,2,FALSE)),"","（祝）"))</f>
        <v>木</v>
      </c>
      <c r="R18" s="3"/>
      <c r="S18" s="35"/>
      <c r="T18" s="2" t="str">
        <f>IF(MONTH(DATE(($C$3),U$6,$A18))&lt;&gt;U$6,"",CHOOSE(WEEKDAY(DATE(($C$3),U$6,$A18),1),"日","月","火","水","木","金","土")&amp;IF(ISNA(VLOOKUP(DATE(($C$3),U$6,$A18),祝日一覧!$A$2:$B$73,2,FALSE)),"","（祝）"))</f>
        <v>土</v>
      </c>
      <c r="U18" s="3"/>
      <c r="V18" s="35"/>
      <c r="W18" s="2" t="str">
        <f>IF(MONTH(DATE(($C$3),X$6,$A18))&lt;&gt;X$6,"",CHOOSE(WEEKDAY(DATE(($C$3),X$6,$A18),1),"日","月","火","水","木","金","土")&amp;IF(ISNA(VLOOKUP(DATE(($C$3),X$6,$A18),祝日一覧!$A$2:$B$73,2,FALSE)),"","（祝）"))</f>
        <v>火</v>
      </c>
      <c r="X18" s="3"/>
      <c r="Y18" s="35"/>
      <c r="Z18" s="2" t="str">
        <f>IF(MONTH(DATE(($C$3),AA$6,$A18))&lt;&gt;AA$6,"",CHOOSE(WEEKDAY(DATE(($C$3),AA$6,$A18),1),"日","月","火","水","木","金","土")&amp;IF(ISNA(VLOOKUP(DATE(($C$3),AA$6,$A18),祝日一覧!$A$2:$B$73,2,FALSE)),"","（祝）"))</f>
        <v>木</v>
      </c>
      <c r="AA18" s="3"/>
      <c r="AB18" s="35"/>
      <c r="AC18" s="2" t="str">
        <f>IF(MONTH(DATE(($C$3+1),AD$6,$A18))&lt;&gt;AD$6,"",CHOOSE(WEEKDAY(DATE(($C$3+1),AD$6,$A18),1),"日","月","火","水","木","金","土")&amp;IF(ISNA(VLOOKUP(DATE(($C$3+1),AD$6,$A18),祝日一覧!$A$2:$B$73,2,FALSE)),"","（祝）"))</f>
        <v>日</v>
      </c>
      <c r="AD18" s="3"/>
      <c r="AE18" s="35"/>
      <c r="AF18" s="2" t="str">
        <f>IF(MONTH(DATE(($C$3+1),AG$6,$A18))&lt;&gt;AG$6,"",CHOOSE(WEEKDAY(DATE(($C$3+1),AG$6,$A18),1),"日","月","火","水","木","金","土")&amp;IF(ISNA(VLOOKUP(DATE(($C$3+1),AG$6,$A18),祝日一覧!$A$2:$B$73,2,FALSE)),"","（祝）"))</f>
        <v>水（祝）</v>
      </c>
      <c r="AG18" s="3"/>
      <c r="AH18" s="35"/>
      <c r="AI18" s="2" t="str">
        <f>IF(MONTH(DATE(($C$3+1),AJ$6,$A18))&lt;&gt;AJ$6,"",CHOOSE(WEEKDAY(DATE(($C$3+1),AJ$6,$A18),1),"日","月","火","水","木","金","土")&amp;IF(ISNA(VLOOKUP(DATE(($C$3+1),AJ$6,$A18),祝日一覧!$A$2:$B$73,2,FALSE)),"","（祝）"))</f>
        <v>水</v>
      </c>
      <c r="AJ18" s="3"/>
      <c r="AK18" s="35"/>
      <c r="AL18" s="56">
        <v>11</v>
      </c>
      <c r="AP18" s="53" t="s">
        <v>98</v>
      </c>
    </row>
    <row r="19" spans="1:42" ht="14.65" customHeight="1">
      <c r="A19" s="21">
        <v>12</v>
      </c>
      <c r="B19" s="1" t="str">
        <f>IF(MONTH(DATE(($C$3),C$6,$A19))&lt;&gt;C$6,"",CHOOSE(WEEKDAY(DATE(($C$3),C$6,$A19),1),"日","月","火","水","木","金","土")&amp;IF(ISNA(VLOOKUP(DATE(($C$3),C$6,$A19),祝日一覧!$A$2:$B$73,2,FALSE)),"","（祝）"))</f>
        <v>土</v>
      </c>
      <c r="C19" s="3"/>
      <c r="D19" s="35"/>
      <c r="E19" s="2" t="str">
        <f>IF(MONTH(DATE(($C$3),F$6,$A19))&lt;&gt;F$6,"",CHOOSE(WEEKDAY(DATE(($C$3),F$6,$A19),1),"日","月","火","水","木","金","土")&amp;IF(ISNA(VLOOKUP(DATE(($C$3),F$6,$A19),祝日一覧!$A$2:$B$73,2,FALSE)),"","（祝）"))</f>
        <v>月</v>
      </c>
      <c r="F19" s="3"/>
      <c r="G19" s="35"/>
      <c r="H19" s="2" t="str">
        <f>IF(MONTH(DATE(($C$3),I$6,$A19))&lt;&gt;I$6,"",CHOOSE(WEEKDAY(DATE(($C$3),I$6,$A19),1),"日","月","火","水","木","金","土")&amp;IF(ISNA(VLOOKUP(DATE(($C$3),I$6,$A19),祝日一覧!$A$2:$B$73,2,FALSE)),"","（祝）"))</f>
        <v>木</v>
      </c>
      <c r="I19" s="3"/>
      <c r="J19" s="35"/>
      <c r="K19" s="2" t="str">
        <f>IF(MONTH(DATE(($C$3),L$6,$A19))&lt;&gt;L$6,"",CHOOSE(WEEKDAY(DATE(($C$3),L$6,$A19),1),"日","月","火","水","木","金","土")&amp;IF(ISNA(VLOOKUP(DATE(($C$3),L$6,$A19),祝日一覧!$A$2:$B$73,2,FALSE)),"","（祝）"))</f>
        <v>土</v>
      </c>
      <c r="L19" s="3"/>
      <c r="M19" s="35"/>
      <c r="N19" s="2" t="str">
        <f>IF(MONTH(DATE(($C$3),O$6,$A19))&lt;&gt;O$6,"",CHOOSE(WEEKDAY(DATE(($C$3),O$6,$A19),1),"日","月","火","水","木","金","土")&amp;IF(ISNA(VLOOKUP(DATE(($C$3),O$6,$A19),祝日一覧!$A$2:$B$73,2,FALSE)),"","（祝）"))</f>
        <v>火</v>
      </c>
      <c r="O19" s="3"/>
      <c r="P19" s="35"/>
      <c r="Q19" s="2" t="str">
        <f>IF(MONTH(DATE(($C$3),R$6,$A19))&lt;&gt;R$6,"",CHOOSE(WEEKDAY(DATE(($C$3),R$6,$A19),1),"日","月","火","水","木","金","土")&amp;IF(ISNA(VLOOKUP(DATE(($C$3),R$6,$A19),祝日一覧!$A$2:$B$73,2,FALSE)),"","（祝）"))</f>
        <v>金</v>
      </c>
      <c r="R19" s="3"/>
      <c r="S19" s="35"/>
      <c r="T19" s="2" t="str">
        <f>IF(MONTH(DATE(($C$3),U$6,$A19))&lt;&gt;U$6,"",CHOOSE(WEEKDAY(DATE(($C$3),U$6,$A19),1),"日","月","火","水","木","金","土")&amp;IF(ISNA(VLOOKUP(DATE(($C$3),U$6,$A19),祝日一覧!$A$2:$B$73,2,FALSE)),"","（祝）"))</f>
        <v>日</v>
      </c>
      <c r="U19" s="3"/>
      <c r="V19" s="35"/>
      <c r="W19" s="2" t="str">
        <f>IF(MONTH(DATE(($C$3),X$6,$A19))&lt;&gt;X$6,"",CHOOSE(WEEKDAY(DATE(($C$3),X$6,$A19),1),"日","月","火","水","木","金","土")&amp;IF(ISNA(VLOOKUP(DATE(($C$3),X$6,$A19),祝日一覧!$A$2:$B$73,2,FALSE)),"","（祝）"))</f>
        <v>水</v>
      </c>
      <c r="X19" s="3"/>
      <c r="Y19" s="35"/>
      <c r="Z19" s="2" t="str">
        <f>IF(MONTH(DATE(($C$3),AA$6,$A19))&lt;&gt;AA$6,"",CHOOSE(WEEKDAY(DATE(($C$3),AA$6,$A19),1),"日","月","火","水","木","金","土")&amp;IF(ISNA(VLOOKUP(DATE(($C$3),AA$6,$A19),祝日一覧!$A$2:$B$73,2,FALSE)),"","（祝）"))</f>
        <v>金</v>
      </c>
      <c r="AA19" s="3"/>
      <c r="AB19" s="35"/>
      <c r="AC19" s="2" t="str">
        <f>IF(MONTH(DATE(($C$3+1),AD$6,$A19))&lt;&gt;AD$6,"",CHOOSE(WEEKDAY(DATE(($C$3+1),AD$6,$A19),1),"日","月","火","水","木","金","土")&amp;IF(ISNA(VLOOKUP(DATE(($C$3+1),AD$6,$A19),祝日一覧!$A$2:$B$73,2,FALSE)),"","（祝）"))</f>
        <v>月（祝）</v>
      </c>
      <c r="AD19" s="3"/>
      <c r="AE19" s="35"/>
      <c r="AF19" s="2" t="str">
        <f>IF(MONTH(DATE(($C$3+1),AG$6,$A19))&lt;&gt;AG$6,"",CHOOSE(WEEKDAY(DATE(($C$3+1),AG$6,$A19),1),"日","月","火","水","木","金","土")&amp;IF(ISNA(VLOOKUP(DATE(($C$3+1),AG$6,$A19),祝日一覧!$A$2:$B$73,2,FALSE)),"","（祝）"))</f>
        <v>木</v>
      </c>
      <c r="AG19" s="3"/>
      <c r="AH19" s="35"/>
      <c r="AI19" s="2" t="str">
        <f>IF(MONTH(DATE(($C$3+1),AJ$6,$A19))&lt;&gt;AJ$6,"",CHOOSE(WEEKDAY(DATE(($C$3+1),AJ$6,$A19),1),"日","月","火","水","木","金","土")&amp;IF(ISNA(VLOOKUP(DATE(($C$3+1),AJ$6,$A19),祝日一覧!$A$2:$B$73,2,FALSE)),"","（祝）"))</f>
        <v>木</v>
      </c>
      <c r="AJ19" s="3"/>
      <c r="AK19" s="35"/>
      <c r="AL19" s="56">
        <v>12</v>
      </c>
    </row>
    <row r="20" spans="1:42" ht="14.65" customHeight="1">
      <c r="A20" s="21">
        <v>13</v>
      </c>
      <c r="B20" s="1" t="str">
        <f>IF(MONTH(DATE(($C$3),C$6,$A20))&lt;&gt;C$6,"",CHOOSE(WEEKDAY(DATE(($C$3),C$6,$A20),1),"日","月","火","水","木","金","土")&amp;IF(ISNA(VLOOKUP(DATE(($C$3),C$6,$A20),祝日一覧!$A$2:$B$73,2,FALSE)),"","（祝）"))</f>
        <v>日</v>
      </c>
      <c r="C20" s="3"/>
      <c r="D20" s="35"/>
      <c r="E20" s="2" t="str">
        <f>IF(MONTH(DATE(($C$3),F$6,$A20))&lt;&gt;F$6,"",CHOOSE(WEEKDAY(DATE(($C$3),F$6,$A20),1),"日","月","火","水","木","金","土")&amp;IF(ISNA(VLOOKUP(DATE(($C$3),F$6,$A20),祝日一覧!$A$2:$B$73,2,FALSE)),"","（祝）"))</f>
        <v>火</v>
      </c>
      <c r="F20" s="3"/>
      <c r="G20" s="35"/>
      <c r="H20" s="2" t="str">
        <f>IF(MONTH(DATE(($C$3),I$6,$A20))&lt;&gt;I$6,"",CHOOSE(WEEKDAY(DATE(($C$3),I$6,$A20),1),"日","月","火","水","木","金","土")&amp;IF(ISNA(VLOOKUP(DATE(($C$3),I$6,$A20),祝日一覧!$A$2:$B$73,2,FALSE)),"","（祝）"))</f>
        <v>金</v>
      </c>
      <c r="I20" s="3"/>
      <c r="J20" s="35"/>
      <c r="K20" s="2" t="str">
        <f>IF(MONTH(DATE(($C$3),L$6,$A20))&lt;&gt;L$6,"",CHOOSE(WEEKDAY(DATE(($C$3),L$6,$A20),1),"日","月","火","水","木","金","土")&amp;IF(ISNA(VLOOKUP(DATE(($C$3),L$6,$A20),祝日一覧!$A$2:$B$73,2,FALSE)),"","（祝）"))</f>
        <v>日</v>
      </c>
      <c r="L20" s="3"/>
      <c r="M20" s="35"/>
      <c r="N20" s="2" t="str">
        <f>IF(MONTH(DATE(($C$3),O$6,$A20))&lt;&gt;O$6,"",CHOOSE(WEEKDAY(DATE(($C$3),O$6,$A20),1),"日","月","火","水","木","金","土")&amp;IF(ISNA(VLOOKUP(DATE(($C$3),O$6,$A20),祝日一覧!$A$2:$B$73,2,FALSE)),"","（祝）"))</f>
        <v>水</v>
      </c>
      <c r="O20" s="3"/>
      <c r="P20" s="35"/>
      <c r="Q20" s="2" t="str">
        <f>IF(MONTH(DATE(($C$3),R$6,$A20))&lt;&gt;R$6,"",CHOOSE(WEEKDAY(DATE(($C$3),R$6,$A20),1),"日","月","火","水","木","金","土")&amp;IF(ISNA(VLOOKUP(DATE(($C$3),R$6,$A20),祝日一覧!$A$2:$B$73,2,FALSE)),"","（祝）"))</f>
        <v>土</v>
      </c>
      <c r="R20" s="3"/>
      <c r="S20" s="35"/>
      <c r="T20" s="2" t="str">
        <f>IF(MONTH(DATE(($C$3),U$6,$A20))&lt;&gt;U$6,"",CHOOSE(WEEKDAY(DATE(($C$3),U$6,$A20),1),"日","月","火","水","木","金","土")&amp;IF(ISNA(VLOOKUP(DATE(($C$3),U$6,$A20),祝日一覧!$A$2:$B$73,2,FALSE)),"","（祝）"))</f>
        <v>月（祝）</v>
      </c>
      <c r="U20" s="3"/>
      <c r="V20" s="35"/>
      <c r="W20" s="2" t="str">
        <f>IF(MONTH(DATE(($C$3),X$6,$A20))&lt;&gt;X$6,"",CHOOSE(WEEKDAY(DATE(($C$3),X$6,$A20),1),"日","月","火","水","木","金","土")&amp;IF(ISNA(VLOOKUP(DATE(($C$3),X$6,$A20),祝日一覧!$A$2:$B$73,2,FALSE)),"","（祝）"))</f>
        <v>木</v>
      </c>
      <c r="X20" s="3"/>
      <c r="Y20" s="35"/>
      <c r="Z20" s="2" t="str">
        <f>IF(MONTH(DATE(($C$3),AA$6,$A20))&lt;&gt;AA$6,"",CHOOSE(WEEKDAY(DATE(($C$3),AA$6,$A20),1),"日","月","火","水","木","金","土")&amp;IF(ISNA(VLOOKUP(DATE(($C$3),AA$6,$A20),祝日一覧!$A$2:$B$73,2,FALSE)),"","（祝）"))</f>
        <v>土</v>
      </c>
      <c r="AA20" s="3"/>
      <c r="AB20" s="35"/>
      <c r="AC20" s="2" t="str">
        <f>IF(MONTH(DATE(($C$3+1),AD$6,$A20))&lt;&gt;AD$6,"",CHOOSE(WEEKDAY(DATE(($C$3+1),AD$6,$A20),1),"日","月","火","水","木","金","土")&amp;IF(ISNA(VLOOKUP(DATE(($C$3+1),AD$6,$A20),祝日一覧!$A$2:$B$73,2,FALSE)),"","（祝）"))</f>
        <v>火</v>
      </c>
      <c r="AD20" s="3"/>
      <c r="AE20" s="35"/>
      <c r="AF20" s="2" t="str">
        <f>IF(MONTH(DATE(($C$3+1),AG$6,$A20))&lt;&gt;AG$6,"",CHOOSE(WEEKDAY(DATE(($C$3+1),AG$6,$A20),1),"日","月","火","水","木","金","土")&amp;IF(ISNA(VLOOKUP(DATE(($C$3+1),AG$6,$A20),祝日一覧!$A$2:$B$73,2,FALSE)),"","（祝）"))</f>
        <v>金</v>
      </c>
      <c r="AG20" s="3"/>
      <c r="AH20" s="35"/>
      <c r="AI20" s="2" t="str">
        <f>IF(MONTH(DATE(($C$3+1),AJ$6,$A20))&lt;&gt;AJ$6,"",CHOOSE(WEEKDAY(DATE(($C$3+1),AJ$6,$A20),1),"日","月","火","水","木","金","土")&amp;IF(ISNA(VLOOKUP(DATE(($C$3+1),AJ$6,$A20),祝日一覧!$A$2:$B$73,2,FALSE)),"","（祝）"))</f>
        <v>金</v>
      </c>
      <c r="AJ20" s="3"/>
      <c r="AK20" s="35"/>
      <c r="AL20" s="56">
        <v>13</v>
      </c>
    </row>
    <row r="21" spans="1:42" ht="14.65" customHeight="1">
      <c r="A21" s="21">
        <v>14</v>
      </c>
      <c r="B21" s="1" t="str">
        <f>IF(MONTH(DATE(($C$3),C$6,$A21))&lt;&gt;C$6,"",CHOOSE(WEEKDAY(DATE(($C$3),C$6,$A21),1),"日","月","火","水","木","金","土")&amp;IF(ISNA(VLOOKUP(DATE(($C$3),C$6,$A21),祝日一覧!$A$2:$B$73,2,FALSE)),"","（祝）"))</f>
        <v>月</v>
      </c>
      <c r="C21" s="3"/>
      <c r="D21" s="35"/>
      <c r="E21" s="2" t="str">
        <f>IF(MONTH(DATE(($C$3),F$6,$A21))&lt;&gt;F$6,"",CHOOSE(WEEKDAY(DATE(($C$3),F$6,$A21),1),"日","月","火","水","木","金","土")&amp;IF(ISNA(VLOOKUP(DATE(($C$3),F$6,$A21),祝日一覧!$A$2:$B$73,2,FALSE)),"","（祝）"))</f>
        <v>水</v>
      </c>
      <c r="F21" s="3"/>
      <c r="G21" s="35"/>
      <c r="H21" s="2" t="str">
        <f>IF(MONTH(DATE(($C$3),I$6,$A21))&lt;&gt;I$6,"",CHOOSE(WEEKDAY(DATE(($C$3),I$6,$A21),1),"日","月","火","水","木","金","土")&amp;IF(ISNA(VLOOKUP(DATE(($C$3),I$6,$A21),祝日一覧!$A$2:$B$73,2,FALSE)),"","（祝）"))</f>
        <v>土</v>
      </c>
      <c r="I21" s="3"/>
      <c r="J21" s="35"/>
      <c r="K21" s="2" t="str">
        <f>IF(MONTH(DATE(($C$3),L$6,$A21))&lt;&gt;L$6,"",CHOOSE(WEEKDAY(DATE(($C$3),L$6,$A21),1),"日","月","火","水","木","金","土")&amp;IF(ISNA(VLOOKUP(DATE(($C$3),L$6,$A21),祝日一覧!$A$2:$B$73,2,FALSE)),"","（祝）"))</f>
        <v>月</v>
      </c>
      <c r="L21" s="3"/>
      <c r="M21" s="35"/>
      <c r="N21" s="2" t="str">
        <f>IF(MONTH(DATE(($C$3),O$6,$A21))&lt;&gt;O$6,"",CHOOSE(WEEKDAY(DATE(($C$3),O$6,$A21),1),"日","月","火","水","木","金","土")&amp;IF(ISNA(VLOOKUP(DATE(($C$3),O$6,$A21),祝日一覧!$A$2:$B$73,2,FALSE)),"","（祝）"))</f>
        <v>木</v>
      </c>
      <c r="O21" s="3"/>
      <c r="P21" s="35"/>
      <c r="Q21" s="2" t="str">
        <f>IF(MONTH(DATE(($C$3),R$6,$A21))&lt;&gt;R$6,"",CHOOSE(WEEKDAY(DATE(($C$3),R$6,$A21),1),"日","月","火","水","木","金","土")&amp;IF(ISNA(VLOOKUP(DATE(($C$3),R$6,$A21),祝日一覧!$A$2:$B$73,2,FALSE)),"","（祝）"))</f>
        <v>日</v>
      </c>
      <c r="R21" s="3"/>
      <c r="S21" s="35"/>
      <c r="T21" s="2" t="str">
        <f>IF(MONTH(DATE(($C$3),U$6,$A21))&lt;&gt;U$6,"",CHOOSE(WEEKDAY(DATE(($C$3),U$6,$A21),1),"日","月","火","水","木","金","土")&amp;IF(ISNA(VLOOKUP(DATE(($C$3),U$6,$A21),祝日一覧!$A$2:$B$73,2,FALSE)),"","（祝）"))</f>
        <v>火</v>
      </c>
      <c r="U21" s="3"/>
      <c r="V21" s="35"/>
      <c r="W21" s="2" t="str">
        <f>IF(MONTH(DATE(($C$3),X$6,$A21))&lt;&gt;X$6,"",CHOOSE(WEEKDAY(DATE(($C$3),X$6,$A21),1),"日","月","火","水","木","金","土")&amp;IF(ISNA(VLOOKUP(DATE(($C$3),X$6,$A21),祝日一覧!$A$2:$B$73,2,FALSE)),"","（祝）"))</f>
        <v>金</v>
      </c>
      <c r="X21" s="3"/>
      <c r="Y21" s="35"/>
      <c r="Z21" s="2" t="str">
        <f>IF(MONTH(DATE(($C$3),AA$6,$A21))&lt;&gt;AA$6,"",CHOOSE(WEEKDAY(DATE(($C$3),AA$6,$A21),1),"日","月","火","水","木","金","土")&amp;IF(ISNA(VLOOKUP(DATE(($C$3),AA$6,$A21),祝日一覧!$A$2:$B$73,2,FALSE)),"","（祝）"))</f>
        <v>日</v>
      </c>
      <c r="AA21" s="3"/>
      <c r="AB21" s="35"/>
      <c r="AC21" s="2" t="str">
        <f>IF(MONTH(DATE(($C$3+1),AD$6,$A21))&lt;&gt;AD$6,"",CHOOSE(WEEKDAY(DATE(($C$3+1),AD$6,$A21),1),"日","月","火","水","木","金","土")&amp;IF(ISNA(VLOOKUP(DATE(($C$3+1),AD$6,$A21),祝日一覧!$A$2:$B$73,2,FALSE)),"","（祝）"))</f>
        <v>水</v>
      </c>
      <c r="AD21" s="3"/>
      <c r="AE21" s="35"/>
      <c r="AF21" s="2" t="str">
        <f>IF(MONTH(DATE(($C$3+1),AG$6,$A21))&lt;&gt;AG$6,"",CHOOSE(WEEKDAY(DATE(($C$3+1),AG$6,$A21),1),"日","月","火","水","木","金","土")&amp;IF(ISNA(VLOOKUP(DATE(($C$3+1),AG$6,$A21),祝日一覧!$A$2:$B$73,2,FALSE)),"","（祝）"))</f>
        <v>土</v>
      </c>
      <c r="AG21" s="3"/>
      <c r="AH21" s="35"/>
      <c r="AI21" s="2" t="str">
        <f>IF(MONTH(DATE(($C$3+1),AJ$6,$A21))&lt;&gt;AJ$6,"",CHOOSE(WEEKDAY(DATE(($C$3+1),AJ$6,$A21),1),"日","月","火","水","木","金","土")&amp;IF(ISNA(VLOOKUP(DATE(($C$3+1),AJ$6,$A21),祝日一覧!$A$2:$B$73,2,FALSE)),"","（祝）"))</f>
        <v>土</v>
      </c>
      <c r="AJ21" s="3"/>
      <c r="AK21" s="35"/>
      <c r="AL21" s="56">
        <v>14</v>
      </c>
    </row>
    <row r="22" spans="1:42" ht="14.65" customHeight="1">
      <c r="A22" s="21">
        <v>15</v>
      </c>
      <c r="B22" s="1" t="str">
        <f>IF(MONTH(DATE(($C$3),C$6,$A22))&lt;&gt;C$6,"",CHOOSE(WEEKDAY(DATE(($C$3),C$6,$A22),1),"日","月","火","水","木","金","土")&amp;IF(ISNA(VLOOKUP(DATE(($C$3),C$6,$A22),祝日一覧!$A$2:$B$73,2,FALSE)),"","（祝）"))</f>
        <v>火</v>
      </c>
      <c r="C22" s="3"/>
      <c r="D22" s="35"/>
      <c r="E22" s="2" t="str">
        <f>IF(MONTH(DATE(($C$3),F$6,$A22))&lt;&gt;F$6,"",CHOOSE(WEEKDAY(DATE(($C$3),F$6,$A22),1),"日","月","火","水","木","金","土")&amp;IF(ISNA(VLOOKUP(DATE(($C$3),F$6,$A22),祝日一覧!$A$2:$B$73,2,FALSE)),"","（祝）"))</f>
        <v>木</v>
      </c>
      <c r="F22" s="3"/>
      <c r="G22" s="35"/>
      <c r="H22" s="2" t="str">
        <f>IF(MONTH(DATE(($C$3),I$6,$A22))&lt;&gt;I$6,"",CHOOSE(WEEKDAY(DATE(($C$3),I$6,$A22),1),"日","月","火","水","木","金","土")&amp;IF(ISNA(VLOOKUP(DATE(($C$3),I$6,$A22),祝日一覧!$A$2:$B$73,2,FALSE)),"","（祝）"))</f>
        <v>日</v>
      </c>
      <c r="I22" s="3"/>
      <c r="J22" s="35"/>
      <c r="K22" s="2" t="str">
        <f>IF(MONTH(DATE(($C$3),L$6,$A22))&lt;&gt;L$6,"",CHOOSE(WEEKDAY(DATE(($C$3),L$6,$A22),1),"日","月","火","水","木","金","土")&amp;IF(ISNA(VLOOKUP(DATE(($C$3),L$6,$A22),祝日一覧!$A$2:$B$73,2,FALSE)),"","（祝）"))</f>
        <v>火</v>
      </c>
      <c r="L22" s="3"/>
      <c r="M22" s="35"/>
      <c r="N22" s="2" t="str">
        <f>IF(MONTH(DATE(($C$3),O$6,$A22))&lt;&gt;O$6,"",CHOOSE(WEEKDAY(DATE(($C$3),O$6,$A22),1),"日","月","火","水","木","金","土")&amp;IF(ISNA(VLOOKUP(DATE(($C$3),O$6,$A22),祝日一覧!$A$2:$B$73,2,FALSE)),"","（祝）"))</f>
        <v>金</v>
      </c>
      <c r="O22" s="3"/>
      <c r="P22" s="35"/>
      <c r="Q22" s="2" t="str">
        <f>IF(MONTH(DATE(($C$3),R$6,$A22))&lt;&gt;R$6,"",CHOOSE(WEEKDAY(DATE(($C$3),R$6,$A22),1),"日","月","火","水","木","金","土")&amp;IF(ISNA(VLOOKUP(DATE(($C$3),R$6,$A22),祝日一覧!$A$2:$B$73,2,FALSE)),"","（祝）"))</f>
        <v>月（祝）</v>
      </c>
      <c r="R22" s="3"/>
      <c r="S22" s="35"/>
      <c r="T22" s="2" t="str">
        <f>IF(MONTH(DATE(($C$3),U$6,$A22))&lt;&gt;U$6,"",CHOOSE(WEEKDAY(DATE(($C$3),U$6,$A22),1),"日","月","火","水","木","金","土")&amp;IF(ISNA(VLOOKUP(DATE(($C$3),U$6,$A22),祝日一覧!$A$2:$B$73,2,FALSE)),"","（祝）"))</f>
        <v>水</v>
      </c>
      <c r="U22" s="3"/>
      <c r="V22" s="35"/>
      <c r="W22" s="2" t="str">
        <f>IF(MONTH(DATE(($C$3),X$6,$A22))&lt;&gt;X$6,"",CHOOSE(WEEKDAY(DATE(($C$3),X$6,$A22),1),"日","月","火","水","木","金","土")&amp;IF(ISNA(VLOOKUP(DATE(($C$3),X$6,$A22),祝日一覧!$A$2:$B$73,2,FALSE)),"","（祝）"))</f>
        <v>土</v>
      </c>
      <c r="X22" s="3"/>
      <c r="Y22" s="35"/>
      <c r="Z22" s="2" t="str">
        <f>IF(MONTH(DATE(($C$3),AA$6,$A22))&lt;&gt;AA$6,"",CHOOSE(WEEKDAY(DATE(($C$3),AA$6,$A22),1),"日","月","火","水","木","金","土")&amp;IF(ISNA(VLOOKUP(DATE(($C$3),AA$6,$A22),祝日一覧!$A$2:$B$73,2,FALSE)),"","（祝）"))</f>
        <v>月</v>
      </c>
      <c r="AA22" s="3"/>
      <c r="AB22" s="35"/>
      <c r="AC22" s="2" t="str">
        <f>IF(MONTH(DATE(($C$3+1),AD$6,$A22))&lt;&gt;AD$6,"",CHOOSE(WEEKDAY(DATE(($C$3+1),AD$6,$A22),1),"日","月","火","水","木","金","土")&amp;IF(ISNA(VLOOKUP(DATE(($C$3+1),AD$6,$A22),祝日一覧!$A$2:$B$73,2,FALSE)),"","（祝）"))</f>
        <v>木</v>
      </c>
      <c r="AD22" s="3"/>
      <c r="AE22" s="35"/>
      <c r="AF22" s="2" t="str">
        <f>IF(MONTH(DATE(($C$3+1),AG$6,$A22))&lt;&gt;AG$6,"",CHOOSE(WEEKDAY(DATE(($C$3+1),AG$6,$A22),1),"日","月","火","水","木","金","土")&amp;IF(ISNA(VLOOKUP(DATE(($C$3+1),AG$6,$A22),祝日一覧!$A$2:$B$73,2,FALSE)),"","（祝）"))</f>
        <v>日</v>
      </c>
      <c r="AG22" s="3"/>
      <c r="AH22" s="35"/>
      <c r="AI22" s="2" t="str">
        <f>IF(MONTH(DATE(($C$3+1),AJ$6,$A22))&lt;&gt;AJ$6,"",CHOOSE(WEEKDAY(DATE(($C$3+1),AJ$6,$A22),1),"日","月","火","水","木","金","土")&amp;IF(ISNA(VLOOKUP(DATE(($C$3+1),AJ$6,$A22),祝日一覧!$A$2:$B$73,2,FALSE)),"","（祝）"))</f>
        <v>日</v>
      </c>
      <c r="AJ22" s="3"/>
      <c r="AK22" s="35"/>
      <c r="AL22" s="56">
        <v>15</v>
      </c>
    </row>
    <row r="23" spans="1:42" ht="14.65" customHeight="1">
      <c r="A23" s="21">
        <v>16</v>
      </c>
      <c r="B23" s="1" t="str">
        <f>IF(MONTH(DATE(($C$3),C$6,$A23))&lt;&gt;C$6,"",CHOOSE(WEEKDAY(DATE(($C$3),C$6,$A23),1),"日","月","火","水","木","金","土")&amp;IF(ISNA(VLOOKUP(DATE(($C$3),C$6,$A23),祝日一覧!$A$2:$B$73,2,FALSE)),"","（祝）"))</f>
        <v>水</v>
      </c>
      <c r="C23" s="3"/>
      <c r="D23" s="35"/>
      <c r="E23" s="2" t="str">
        <f>IF(MONTH(DATE(($C$3),F$6,$A23))&lt;&gt;F$6,"",CHOOSE(WEEKDAY(DATE(($C$3),F$6,$A23),1),"日","月","火","水","木","金","土")&amp;IF(ISNA(VLOOKUP(DATE(($C$3),F$6,$A23),祝日一覧!$A$2:$B$73,2,FALSE)),"","（祝）"))</f>
        <v>金</v>
      </c>
      <c r="F23" s="3"/>
      <c r="G23" s="35"/>
      <c r="H23" s="2" t="str">
        <f>IF(MONTH(DATE(($C$3),I$6,$A23))&lt;&gt;I$6,"",CHOOSE(WEEKDAY(DATE(($C$3),I$6,$A23),1),"日","月","火","水","木","金","土")&amp;IF(ISNA(VLOOKUP(DATE(($C$3),I$6,$A23),祝日一覧!$A$2:$B$73,2,FALSE)),"","（祝）"))</f>
        <v>月</v>
      </c>
      <c r="I23" s="3"/>
      <c r="J23" s="35"/>
      <c r="K23" s="2" t="str">
        <f>IF(MONTH(DATE(($C$3),L$6,$A23))&lt;&gt;L$6,"",CHOOSE(WEEKDAY(DATE(($C$3),L$6,$A23),1),"日","月","火","水","木","金","土")&amp;IF(ISNA(VLOOKUP(DATE(($C$3),L$6,$A23),祝日一覧!$A$2:$B$73,2,FALSE)),"","（祝）"))</f>
        <v>水</v>
      </c>
      <c r="L23" s="3"/>
      <c r="M23" s="35"/>
      <c r="N23" s="2" t="str">
        <f>IF(MONTH(DATE(($C$3),O$6,$A23))&lt;&gt;O$6,"",CHOOSE(WEEKDAY(DATE(($C$3),O$6,$A23),1),"日","月","火","水","木","金","土")&amp;IF(ISNA(VLOOKUP(DATE(($C$3),O$6,$A23),祝日一覧!$A$2:$B$73,2,FALSE)),"","（祝）"))</f>
        <v>土</v>
      </c>
      <c r="O23" s="3"/>
      <c r="P23" s="35"/>
      <c r="Q23" s="2" t="str">
        <f>IF(MONTH(DATE(($C$3),R$6,$A23))&lt;&gt;R$6,"",CHOOSE(WEEKDAY(DATE(($C$3),R$6,$A23),1),"日","月","火","水","木","金","土")&amp;IF(ISNA(VLOOKUP(DATE(($C$3),R$6,$A23),祝日一覧!$A$2:$B$73,2,FALSE)),"","（祝）"))</f>
        <v>火</v>
      </c>
      <c r="R23" s="3"/>
      <c r="S23" s="35"/>
      <c r="T23" s="2" t="str">
        <f>IF(MONTH(DATE(($C$3),U$6,$A23))&lt;&gt;U$6,"",CHOOSE(WEEKDAY(DATE(($C$3),U$6,$A23),1),"日","月","火","水","木","金","土")&amp;IF(ISNA(VLOOKUP(DATE(($C$3),U$6,$A23),祝日一覧!$A$2:$B$73,2,FALSE)),"","（祝）"))</f>
        <v>木</v>
      </c>
      <c r="U23" s="3"/>
      <c r="V23" s="35"/>
      <c r="W23" s="2" t="str">
        <f>IF(MONTH(DATE(($C$3),X$6,$A23))&lt;&gt;X$6,"",CHOOSE(WEEKDAY(DATE(($C$3),X$6,$A23),1),"日","月","火","水","木","金","土")&amp;IF(ISNA(VLOOKUP(DATE(($C$3),X$6,$A23),祝日一覧!$A$2:$B$73,2,FALSE)),"","（祝）"))</f>
        <v>日</v>
      </c>
      <c r="X23" s="3"/>
      <c r="Y23" s="35"/>
      <c r="Z23" s="2" t="str">
        <f>IF(MONTH(DATE(($C$3),AA$6,$A23))&lt;&gt;AA$6,"",CHOOSE(WEEKDAY(DATE(($C$3),AA$6,$A23),1),"日","月","火","水","木","金","土")&amp;IF(ISNA(VLOOKUP(DATE(($C$3),AA$6,$A23),祝日一覧!$A$2:$B$73,2,FALSE)),"","（祝）"))</f>
        <v>火</v>
      </c>
      <c r="AA23" s="3"/>
      <c r="AB23" s="35"/>
      <c r="AC23" s="2" t="str">
        <f>IF(MONTH(DATE(($C$3+1),AD$6,$A23))&lt;&gt;AD$6,"",CHOOSE(WEEKDAY(DATE(($C$3+1),AD$6,$A23),1),"日","月","火","水","木","金","土")&amp;IF(ISNA(VLOOKUP(DATE(($C$3+1),AD$6,$A23),祝日一覧!$A$2:$B$73,2,FALSE)),"","（祝）"))</f>
        <v>金</v>
      </c>
      <c r="AD23" s="3"/>
      <c r="AE23" s="35"/>
      <c r="AF23" s="2" t="str">
        <f>IF(MONTH(DATE(($C$3+1),AG$6,$A23))&lt;&gt;AG$6,"",CHOOSE(WEEKDAY(DATE(($C$3+1),AG$6,$A23),1),"日","月","火","水","木","金","土")&amp;IF(ISNA(VLOOKUP(DATE(($C$3+1),AG$6,$A23),祝日一覧!$A$2:$B$73,2,FALSE)),"","（祝）"))</f>
        <v>月</v>
      </c>
      <c r="AG23" s="3"/>
      <c r="AH23" s="35"/>
      <c r="AI23" s="2" t="str">
        <f>IF(MONTH(DATE(($C$3+1),AJ$6,$A23))&lt;&gt;AJ$6,"",CHOOSE(WEEKDAY(DATE(($C$3+1),AJ$6,$A23),1),"日","月","火","水","木","金","土")&amp;IF(ISNA(VLOOKUP(DATE(($C$3+1),AJ$6,$A23),祝日一覧!$A$2:$B$73,2,FALSE)),"","（祝）"))</f>
        <v>月</v>
      </c>
      <c r="AJ23" s="3"/>
      <c r="AK23" s="35"/>
      <c r="AL23" s="56">
        <v>16</v>
      </c>
    </row>
    <row r="24" spans="1:42" ht="14.65" customHeight="1">
      <c r="A24" s="21">
        <v>17</v>
      </c>
      <c r="B24" s="1" t="str">
        <f>IF(MONTH(DATE(($C$3),C$6,$A24))&lt;&gt;C$6,"",CHOOSE(WEEKDAY(DATE(($C$3),C$6,$A24),1),"日","月","火","水","木","金","土")&amp;IF(ISNA(VLOOKUP(DATE(($C$3),C$6,$A24),祝日一覧!$A$2:$B$73,2,FALSE)),"","（祝）"))</f>
        <v>木</v>
      </c>
      <c r="C24" s="3"/>
      <c r="D24" s="35"/>
      <c r="E24" s="2" t="str">
        <f>IF(MONTH(DATE(($C$3),F$6,$A24))&lt;&gt;F$6,"",CHOOSE(WEEKDAY(DATE(($C$3),F$6,$A24),1),"日","月","火","水","木","金","土")&amp;IF(ISNA(VLOOKUP(DATE(($C$3),F$6,$A24),祝日一覧!$A$2:$B$73,2,FALSE)),"","（祝）"))</f>
        <v>土</v>
      </c>
      <c r="F24" s="3"/>
      <c r="G24" s="35"/>
      <c r="H24" s="2" t="str">
        <f>IF(MONTH(DATE(($C$3),I$6,$A24))&lt;&gt;I$6,"",CHOOSE(WEEKDAY(DATE(($C$3),I$6,$A24),1),"日","月","火","水","木","金","土")&amp;IF(ISNA(VLOOKUP(DATE(($C$3),I$6,$A24),祝日一覧!$A$2:$B$73,2,FALSE)),"","（祝）"))</f>
        <v>火</v>
      </c>
      <c r="I24" s="3"/>
      <c r="J24" s="35"/>
      <c r="K24" s="2" t="str">
        <f>IF(MONTH(DATE(($C$3),L$6,$A24))&lt;&gt;L$6,"",CHOOSE(WEEKDAY(DATE(($C$3),L$6,$A24),1),"日","月","火","水","木","金","土")&amp;IF(ISNA(VLOOKUP(DATE(($C$3),L$6,$A24),祝日一覧!$A$2:$B$73,2,FALSE)),"","（祝）"))</f>
        <v>木</v>
      </c>
      <c r="L24" s="3"/>
      <c r="M24" s="35"/>
      <c r="N24" s="2" t="str">
        <f>IF(MONTH(DATE(($C$3),O$6,$A24))&lt;&gt;O$6,"",CHOOSE(WEEKDAY(DATE(($C$3),O$6,$A24),1),"日","月","火","水","木","金","土")&amp;IF(ISNA(VLOOKUP(DATE(($C$3),O$6,$A24),祝日一覧!$A$2:$B$73,2,FALSE)),"","（祝）"))</f>
        <v>日</v>
      </c>
      <c r="O24" s="3"/>
      <c r="P24" s="35"/>
      <c r="Q24" s="2" t="str">
        <f>IF(MONTH(DATE(($C$3),R$6,$A24))&lt;&gt;R$6,"",CHOOSE(WEEKDAY(DATE(($C$3),R$6,$A24),1),"日","月","火","水","木","金","土")&amp;IF(ISNA(VLOOKUP(DATE(($C$3),R$6,$A24),祝日一覧!$A$2:$B$73,2,FALSE)),"","（祝）"))</f>
        <v>水</v>
      </c>
      <c r="R24" s="3"/>
      <c r="S24" s="35"/>
      <c r="T24" s="2" t="str">
        <f>IF(MONTH(DATE(($C$3),U$6,$A24))&lt;&gt;U$6,"",CHOOSE(WEEKDAY(DATE(($C$3),U$6,$A24),1),"日","月","火","水","木","金","土")&amp;IF(ISNA(VLOOKUP(DATE(($C$3),U$6,$A24),祝日一覧!$A$2:$B$73,2,FALSE)),"","（祝）"))</f>
        <v>金</v>
      </c>
      <c r="U24" s="3"/>
      <c r="V24" s="35"/>
      <c r="W24" s="2" t="str">
        <f>IF(MONTH(DATE(($C$3),X$6,$A24))&lt;&gt;X$6,"",CHOOSE(WEEKDAY(DATE(($C$3),X$6,$A24),1),"日","月","火","水","木","金","土")&amp;IF(ISNA(VLOOKUP(DATE(($C$3),X$6,$A24),祝日一覧!$A$2:$B$73,2,FALSE)),"","（祝）"))</f>
        <v>月</v>
      </c>
      <c r="X24" s="3"/>
      <c r="Y24" s="35"/>
      <c r="Z24" s="2" t="str">
        <f>IF(MONTH(DATE(($C$3),AA$6,$A24))&lt;&gt;AA$6,"",CHOOSE(WEEKDAY(DATE(($C$3),AA$6,$A24),1),"日","月","火","水","木","金","土")&amp;IF(ISNA(VLOOKUP(DATE(($C$3),AA$6,$A24),祝日一覧!$A$2:$B$73,2,FALSE)),"","（祝）"))</f>
        <v>水</v>
      </c>
      <c r="AA24" s="3"/>
      <c r="AB24" s="35"/>
      <c r="AC24" s="2" t="str">
        <f>IF(MONTH(DATE(($C$3+1),AD$6,$A24))&lt;&gt;AD$6,"",CHOOSE(WEEKDAY(DATE(($C$3+1),AD$6,$A24),1),"日","月","火","水","木","金","土")&amp;IF(ISNA(VLOOKUP(DATE(($C$3+1),AD$6,$A24),祝日一覧!$A$2:$B$73,2,FALSE)),"","（祝）"))</f>
        <v>土</v>
      </c>
      <c r="AD24" s="3"/>
      <c r="AE24" s="35"/>
      <c r="AF24" s="2" t="str">
        <f>IF(MONTH(DATE(($C$3+1),AG$6,$A24))&lt;&gt;AG$6,"",CHOOSE(WEEKDAY(DATE(($C$3+1),AG$6,$A24),1),"日","月","火","水","木","金","土")&amp;IF(ISNA(VLOOKUP(DATE(($C$3+1),AG$6,$A24),祝日一覧!$A$2:$B$73,2,FALSE)),"","（祝）"))</f>
        <v>火</v>
      </c>
      <c r="AG24" s="3"/>
      <c r="AH24" s="35"/>
      <c r="AI24" s="2" t="str">
        <f>IF(MONTH(DATE(($C$3+1),AJ$6,$A24))&lt;&gt;AJ$6,"",CHOOSE(WEEKDAY(DATE(($C$3+1),AJ$6,$A24),1),"日","月","火","水","木","金","土")&amp;IF(ISNA(VLOOKUP(DATE(($C$3+1),AJ$6,$A24),祝日一覧!$A$2:$B$73,2,FALSE)),"","（祝）"))</f>
        <v>火</v>
      </c>
      <c r="AJ24" s="3"/>
      <c r="AK24" s="35"/>
      <c r="AL24" s="56">
        <v>17</v>
      </c>
    </row>
    <row r="25" spans="1:42" ht="14.65" customHeight="1">
      <c r="A25" s="21">
        <v>18</v>
      </c>
      <c r="B25" s="1" t="str">
        <f>IF(MONTH(DATE(($C$3),C$6,$A25))&lt;&gt;C$6,"",CHOOSE(WEEKDAY(DATE(($C$3),C$6,$A25),1),"日","月","火","水","木","金","土")&amp;IF(ISNA(VLOOKUP(DATE(($C$3),C$6,$A25),祝日一覧!$A$2:$B$73,2,FALSE)),"","（祝）"))</f>
        <v>金</v>
      </c>
      <c r="C25" s="3"/>
      <c r="D25" s="35"/>
      <c r="E25" s="2" t="str">
        <f>IF(MONTH(DATE(($C$3),F$6,$A25))&lt;&gt;F$6,"",CHOOSE(WEEKDAY(DATE(($C$3),F$6,$A25),1),"日","月","火","水","木","金","土")&amp;IF(ISNA(VLOOKUP(DATE(($C$3),F$6,$A25),祝日一覧!$A$2:$B$73,2,FALSE)),"","（祝）"))</f>
        <v>日</v>
      </c>
      <c r="F25" s="3"/>
      <c r="G25" s="35"/>
      <c r="H25" s="2" t="str">
        <f>IF(MONTH(DATE(($C$3),I$6,$A25))&lt;&gt;I$6,"",CHOOSE(WEEKDAY(DATE(($C$3),I$6,$A25),1),"日","月","火","水","木","金","土")&amp;IF(ISNA(VLOOKUP(DATE(($C$3),I$6,$A25),祝日一覧!$A$2:$B$73,2,FALSE)),"","（祝）"))</f>
        <v>水</v>
      </c>
      <c r="I25" s="3"/>
      <c r="J25" s="35"/>
      <c r="K25" s="2" t="str">
        <f>IF(MONTH(DATE(($C$3),L$6,$A25))&lt;&gt;L$6,"",CHOOSE(WEEKDAY(DATE(($C$3),L$6,$A25),1),"日","月","火","水","木","金","土")&amp;IF(ISNA(VLOOKUP(DATE(($C$3),L$6,$A25),祝日一覧!$A$2:$B$73,2,FALSE)),"","（祝）"))</f>
        <v>金</v>
      </c>
      <c r="L25" s="3"/>
      <c r="M25" s="35"/>
      <c r="N25" s="2" t="str">
        <f>IF(MONTH(DATE(($C$3),O$6,$A25))&lt;&gt;O$6,"",CHOOSE(WEEKDAY(DATE(($C$3),O$6,$A25),1),"日","月","火","水","木","金","土")&amp;IF(ISNA(VLOOKUP(DATE(($C$3),O$6,$A25),祝日一覧!$A$2:$B$73,2,FALSE)),"","（祝）"))</f>
        <v>月</v>
      </c>
      <c r="O25" s="3"/>
      <c r="P25" s="35"/>
      <c r="Q25" s="2" t="str">
        <f>IF(MONTH(DATE(($C$3),R$6,$A25))&lt;&gt;R$6,"",CHOOSE(WEEKDAY(DATE(($C$3),R$6,$A25),1),"日","月","火","水","木","金","土")&amp;IF(ISNA(VLOOKUP(DATE(($C$3),R$6,$A25),祝日一覧!$A$2:$B$73,2,FALSE)),"","（祝）"))</f>
        <v>木</v>
      </c>
      <c r="R25" s="3"/>
      <c r="S25" s="35"/>
      <c r="T25" s="2" t="str">
        <f>IF(MONTH(DATE(($C$3),U$6,$A25))&lt;&gt;U$6,"",CHOOSE(WEEKDAY(DATE(($C$3),U$6,$A25),1),"日","月","火","水","木","金","土")&amp;IF(ISNA(VLOOKUP(DATE(($C$3),U$6,$A25),祝日一覧!$A$2:$B$73,2,FALSE)),"","（祝）"))</f>
        <v>土</v>
      </c>
      <c r="U25" s="3"/>
      <c r="V25" s="35"/>
      <c r="W25" s="2" t="str">
        <f>IF(MONTH(DATE(($C$3),X$6,$A25))&lt;&gt;X$6,"",CHOOSE(WEEKDAY(DATE(($C$3),X$6,$A25),1),"日","月","火","水","木","金","土")&amp;IF(ISNA(VLOOKUP(DATE(($C$3),X$6,$A25),祝日一覧!$A$2:$B$73,2,FALSE)),"","（祝）"))</f>
        <v>火</v>
      </c>
      <c r="X25" s="3"/>
      <c r="Y25" s="35"/>
      <c r="Z25" s="2" t="str">
        <f>IF(MONTH(DATE(($C$3),AA$6,$A25))&lt;&gt;AA$6,"",CHOOSE(WEEKDAY(DATE(($C$3),AA$6,$A25),1),"日","月","火","水","木","金","土")&amp;IF(ISNA(VLOOKUP(DATE(($C$3),AA$6,$A25),祝日一覧!$A$2:$B$73,2,FALSE)),"","（祝）"))</f>
        <v>木</v>
      </c>
      <c r="AA25" s="3"/>
      <c r="AB25" s="35"/>
      <c r="AC25" s="2" t="str">
        <f>IF(MONTH(DATE(($C$3+1),AD$6,$A25))&lt;&gt;AD$6,"",CHOOSE(WEEKDAY(DATE(($C$3+1),AD$6,$A25),1),"日","月","火","水","木","金","土")&amp;IF(ISNA(VLOOKUP(DATE(($C$3+1),AD$6,$A25),祝日一覧!$A$2:$B$73,2,FALSE)),"","（祝）"))</f>
        <v>日</v>
      </c>
      <c r="AD25" s="3"/>
      <c r="AE25" s="35"/>
      <c r="AF25" s="2" t="str">
        <f>IF(MONTH(DATE(($C$3+1),AG$6,$A25))&lt;&gt;AG$6,"",CHOOSE(WEEKDAY(DATE(($C$3+1),AG$6,$A25),1),"日","月","火","水","木","金","土")&amp;IF(ISNA(VLOOKUP(DATE(($C$3+1),AG$6,$A25),祝日一覧!$A$2:$B$73,2,FALSE)),"","（祝）"))</f>
        <v>水</v>
      </c>
      <c r="AG25" s="3"/>
      <c r="AH25" s="35"/>
      <c r="AI25" s="2" t="str">
        <f>IF(MONTH(DATE(($C$3+1),AJ$6,$A25))&lt;&gt;AJ$6,"",CHOOSE(WEEKDAY(DATE(($C$3+1),AJ$6,$A25),1),"日","月","火","水","木","金","土")&amp;IF(ISNA(VLOOKUP(DATE(($C$3+1),AJ$6,$A25),祝日一覧!$A$2:$B$73,2,FALSE)),"","（祝）"))</f>
        <v>水</v>
      </c>
      <c r="AJ25" s="3"/>
      <c r="AK25" s="35"/>
      <c r="AL25" s="56">
        <v>18</v>
      </c>
    </row>
    <row r="26" spans="1:42" ht="14.65" customHeight="1">
      <c r="A26" s="21">
        <v>19</v>
      </c>
      <c r="B26" s="1" t="str">
        <f>IF(MONTH(DATE(($C$3),C$6,$A26))&lt;&gt;C$6,"",CHOOSE(WEEKDAY(DATE(($C$3),C$6,$A26),1),"日","月","火","水","木","金","土")&amp;IF(ISNA(VLOOKUP(DATE(($C$3),C$6,$A26),祝日一覧!$A$2:$B$73,2,FALSE)),"","（祝）"))</f>
        <v>土</v>
      </c>
      <c r="C26" s="3"/>
      <c r="D26" s="35"/>
      <c r="E26" s="2" t="str">
        <f>IF(MONTH(DATE(($C$3),F$6,$A26))&lt;&gt;F$6,"",CHOOSE(WEEKDAY(DATE(($C$3),F$6,$A26),1),"日","月","火","水","木","金","土")&amp;IF(ISNA(VLOOKUP(DATE(($C$3),F$6,$A26),祝日一覧!$A$2:$B$73,2,FALSE)),"","（祝）"))</f>
        <v>月</v>
      </c>
      <c r="F26" s="3"/>
      <c r="G26" s="35"/>
      <c r="H26" s="2" t="str">
        <f>IF(MONTH(DATE(($C$3),I$6,$A26))&lt;&gt;I$6,"",CHOOSE(WEEKDAY(DATE(($C$3),I$6,$A26),1),"日","月","火","水","木","金","土")&amp;IF(ISNA(VLOOKUP(DATE(($C$3),I$6,$A26),祝日一覧!$A$2:$B$73,2,FALSE)),"","（祝）"))</f>
        <v>木</v>
      </c>
      <c r="I26" s="3"/>
      <c r="J26" s="35"/>
      <c r="K26" s="2" t="str">
        <f>IF(MONTH(DATE(($C$3),L$6,$A26))&lt;&gt;L$6,"",CHOOSE(WEEKDAY(DATE(($C$3),L$6,$A26),1),"日","月","火","水","木","金","土")&amp;IF(ISNA(VLOOKUP(DATE(($C$3),L$6,$A26),祝日一覧!$A$2:$B$73,2,FALSE)),"","（祝）"))</f>
        <v>土</v>
      </c>
      <c r="L26" s="3"/>
      <c r="M26" s="35"/>
      <c r="N26" s="2" t="str">
        <f>IF(MONTH(DATE(($C$3),O$6,$A26))&lt;&gt;O$6,"",CHOOSE(WEEKDAY(DATE(($C$3),O$6,$A26),1),"日","月","火","水","木","金","土")&amp;IF(ISNA(VLOOKUP(DATE(($C$3),O$6,$A26),祝日一覧!$A$2:$B$73,2,FALSE)),"","（祝）"))</f>
        <v>火</v>
      </c>
      <c r="O26" s="3"/>
      <c r="P26" s="35"/>
      <c r="Q26" s="2" t="str">
        <f>IF(MONTH(DATE(($C$3),R$6,$A26))&lt;&gt;R$6,"",CHOOSE(WEEKDAY(DATE(($C$3),R$6,$A26),1),"日","月","火","水","木","金","土")&amp;IF(ISNA(VLOOKUP(DATE(($C$3),R$6,$A26),祝日一覧!$A$2:$B$73,2,FALSE)),"","（祝）"))</f>
        <v>金</v>
      </c>
      <c r="R26" s="3"/>
      <c r="S26" s="35"/>
      <c r="T26" s="2" t="str">
        <f>IF(MONTH(DATE(($C$3),U$6,$A26))&lt;&gt;U$6,"",CHOOSE(WEEKDAY(DATE(($C$3),U$6,$A26),1),"日","月","火","水","木","金","土")&amp;IF(ISNA(VLOOKUP(DATE(($C$3),U$6,$A26),祝日一覧!$A$2:$B$73,2,FALSE)),"","（祝）"))</f>
        <v>日</v>
      </c>
      <c r="U26" s="3"/>
      <c r="V26" s="35"/>
      <c r="W26" s="2" t="str">
        <f>IF(MONTH(DATE(($C$3),X$6,$A26))&lt;&gt;X$6,"",CHOOSE(WEEKDAY(DATE(($C$3),X$6,$A26),1),"日","月","火","水","木","金","土")&amp;IF(ISNA(VLOOKUP(DATE(($C$3),X$6,$A26),祝日一覧!$A$2:$B$73,2,FALSE)),"","（祝）"))</f>
        <v>水</v>
      </c>
      <c r="X26" s="3"/>
      <c r="Y26" s="35"/>
      <c r="Z26" s="2" t="str">
        <f>IF(MONTH(DATE(($C$3),AA$6,$A26))&lt;&gt;AA$6,"",CHOOSE(WEEKDAY(DATE(($C$3),AA$6,$A26),1),"日","月","火","水","木","金","土")&amp;IF(ISNA(VLOOKUP(DATE(($C$3),AA$6,$A26),祝日一覧!$A$2:$B$73,2,FALSE)),"","（祝）"))</f>
        <v>金</v>
      </c>
      <c r="AA26" s="3"/>
      <c r="AB26" s="35"/>
      <c r="AC26" s="2" t="str">
        <f>IF(MONTH(DATE(($C$3+1),AD$6,$A26))&lt;&gt;AD$6,"",CHOOSE(WEEKDAY(DATE(($C$3+1),AD$6,$A26),1),"日","月","火","水","木","金","土")&amp;IF(ISNA(VLOOKUP(DATE(($C$3+1),AD$6,$A26),祝日一覧!$A$2:$B$73,2,FALSE)),"","（祝）"))</f>
        <v>月</v>
      </c>
      <c r="AD26" s="3"/>
      <c r="AE26" s="35"/>
      <c r="AF26" s="2" t="str">
        <f>IF(MONTH(DATE(($C$3+1),AG$6,$A26))&lt;&gt;AG$6,"",CHOOSE(WEEKDAY(DATE(($C$3+1),AG$6,$A26),1),"日","月","火","水","木","金","土")&amp;IF(ISNA(VLOOKUP(DATE(($C$3+1),AG$6,$A26),祝日一覧!$A$2:$B$73,2,FALSE)),"","（祝）"))</f>
        <v>木</v>
      </c>
      <c r="AG26" s="3"/>
      <c r="AH26" s="35"/>
      <c r="AI26" s="2" t="str">
        <f>IF(MONTH(DATE(($C$3+1),AJ$6,$A26))&lt;&gt;AJ$6,"",CHOOSE(WEEKDAY(DATE(($C$3+1),AJ$6,$A26),1),"日","月","火","水","木","金","土")&amp;IF(ISNA(VLOOKUP(DATE(($C$3+1),AJ$6,$A26),祝日一覧!$A$2:$B$73,2,FALSE)),"","（祝）"))</f>
        <v>木</v>
      </c>
      <c r="AJ26" s="3"/>
      <c r="AK26" s="35"/>
      <c r="AL26" s="56">
        <v>19</v>
      </c>
    </row>
    <row r="27" spans="1:42" ht="14.65" customHeight="1">
      <c r="A27" s="21">
        <v>20</v>
      </c>
      <c r="B27" s="1" t="str">
        <f>IF(MONTH(DATE(($C$3),C$6,$A27))&lt;&gt;C$6,"",CHOOSE(WEEKDAY(DATE(($C$3),C$6,$A27),1),"日","月","火","水","木","金","土")&amp;IF(ISNA(VLOOKUP(DATE(($C$3),C$6,$A27),祝日一覧!$A$2:$B$73,2,FALSE)),"","（祝）"))</f>
        <v>日</v>
      </c>
      <c r="C27" s="3"/>
      <c r="D27" s="35"/>
      <c r="E27" s="2" t="str">
        <f>IF(MONTH(DATE(($C$3),F$6,$A27))&lt;&gt;F$6,"",CHOOSE(WEEKDAY(DATE(($C$3),F$6,$A27),1),"日","月","火","水","木","金","土")&amp;IF(ISNA(VLOOKUP(DATE(($C$3),F$6,$A27),祝日一覧!$A$2:$B$73,2,FALSE)),"","（祝）"))</f>
        <v>火</v>
      </c>
      <c r="F27" s="3"/>
      <c r="G27" s="35"/>
      <c r="H27" s="2" t="str">
        <f>IF(MONTH(DATE(($C$3),I$6,$A27))&lt;&gt;I$6,"",CHOOSE(WEEKDAY(DATE(($C$3),I$6,$A27),1),"日","月","火","水","木","金","土")&amp;IF(ISNA(VLOOKUP(DATE(($C$3),I$6,$A27),祝日一覧!$A$2:$B$73,2,FALSE)),"","（祝）"))</f>
        <v>金</v>
      </c>
      <c r="I27" s="3"/>
      <c r="J27" s="35"/>
      <c r="K27" s="2" t="str">
        <f>IF(MONTH(DATE(($C$3),L$6,$A27))&lt;&gt;L$6,"",CHOOSE(WEEKDAY(DATE(($C$3),L$6,$A27),1),"日","月","火","水","木","金","土")&amp;IF(ISNA(VLOOKUP(DATE(($C$3),L$6,$A27),祝日一覧!$A$2:$B$73,2,FALSE)),"","（祝）"))</f>
        <v>日</v>
      </c>
      <c r="L27" s="3"/>
      <c r="M27" s="35"/>
      <c r="N27" s="2" t="str">
        <f>IF(MONTH(DATE(($C$3),O$6,$A27))&lt;&gt;O$6,"",CHOOSE(WEEKDAY(DATE(($C$3),O$6,$A27),1),"日","月","火","水","木","金","土")&amp;IF(ISNA(VLOOKUP(DATE(($C$3),O$6,$A27),祝日一覧!$A$2:$B$73,2,FALSE)),"","（祝）"))</f>
        <v>水</v>
      </c>
      <c r="O27" s="3"/>
      <c r="P27" s="35"/>
      <c r="Q27" s="2" t="str">
        <f>IF(MONTH(DATE(($C$3),R$6,$A27))&lt;&gt;R$6,"",CHOOSE(WEEKDAY(DATE(($C$3),R$6,$A27),1),"日","月","火","水","木","金","土")&amp;IF(ISNA(VLOOKUP(DATE(($C$3),R$6,$A27),祝日一覧!$A$2:$B$73,2,FALSE)),"","（祝）"))</f>
        <v>土</v>
      </c>
      <c r="R27" s="3"/>
      <c r="S27" s="35"/>
      <c r="T27" s="2" t="str">
        <f>IF(MONTH(DATE(($C$3),U$6,$A27))&lt;&gt;U$6,"",CHOOSE(WEEKDAY(DATE(($C$3),U$6,$A27),1),"日","月","火","水","木","金","土")&amp;IF(ISNA(VLOOKUP(DATE(($C$3),U$6,$A27),祝日一覧!$A$2:$B$73,2,FALSE)),"","（祝）"))</f>
        <v>月</v>
      </c>
      <c r="U27" s="3"/>
      <c r="V27" s="35"/>
      <c r="W27" s="2" t="str">
        <f>IF(MONTH(DATE(($C$3),X$6,$A27))&lt;&gt;X$6,"",CHOOSE(WEEKDAY(DATE(($C$3),X$6,$A27),1),"日","月","火","水","木","金","土")&amp;IF(ISNA(VLOOKUP(DATE(($C$3),X$6,$A27),祝日一覧!$A$2:$B$73,2,FALSE)),"","（祝）"))</f>
        <v>木</v>
      </c>
      <c r="X27" s="3"/>
      <c r="Y27" s="35"/>
      <c r="Z27" s="2" t="str">
        <f>IF(MONTH(DATE(($C$3),AA$6,$A27))&lt;&gt;AA$6,"",CHOOSE(WEEKDAY(DATE(($C$3),AA$6,$A27),1),"日","月","火","水","木","金","土")&amp;IF(ISNA(VLOOKUP(DATE(($C$3),AA$6,$A27),祝日一覧!$A$2:$B$73,2,FALSE)),"","（祝）"))</f>
        <v>土</v>
      </c>
      <c r="AA27" s="3"/>
      <c r="AB27" s="35"/>
      <c r="AC27" s="2" t="str">
        <f>IF(MONTH(DATE(($C$3+1),AD$6,$A27))&lt;&gt;AD$6,"",CHOOSE(WEEKDAY(DATE(($C$3+1),AD$6,$A27),1),"日","月","火","水","木","金","土")&amp;IF(ISNA(VLOOKUP(DATE(($C$3+1),AD$6,$A27),祝日一覧!$A$2:$B$73,2,FALSE)),"","（祝）"))</f>
        <v>火</v>
      </c>
      <c r="AD27" s="3"/>
      <c r="AE27" s="35"/>
      <c r="AF27" s="2" t="str">
        <f>IF(MONTH(DATE(($C$3+1),AG$6,$A27))&lt;&gt;AG$6,"",CHOOSE(WEEKDAY(DATE(($C$3+1),AG$6,$A27),1),"日","月","火","水","木","金","土")&amp;IF(ISNA(VLOOKUP(DATE(($C$3+1),AG$6,$A27),祝日一覧!$A$2:$B$73,2,FALSE)),"","（祝）"))</f>
        <v>金</v>
      </c>
      <c r="AG27" s="3"/>
      <c r="AH27" s="35"/>
      <c r="AI27" s="2" t="str">
        <f>IF(MONTH(DATE(($C$3+1),AJ$6,$A27))&lt;&gt;AJ$6,"",CHOOSE(WEEKDAY(DATE(($C$3+1),AJ$6,$A27),1),"日","月","火","水","木","金","土")&amp;IF(ISNA(VLOOKUP(DATE(($C$3+1),AJ$6,$A27),祝日一覧!$A$2:$B$73,2,FALSE)),"","（祝）"))</f>
        <v>金（祝）</v>
      </c>
      <c r="AJ27" s="3"/>
      <c r="AK27" s="35"/>
      <c r="AL27" s="56">
        <v>20</v>
      </c>
    </row>
    <row r="28" spans="1:42" ht="14.65" customHeight="1">
      <c r="A28" s="21">
        <v>21</v>
      </c>
      <c r="B28" s="1" t="str">
        <f>IF(MONTH(DATE(($C$3),C$6,$A28))&lt;&gt;C$6,"",CHOOSE(WEEKDAY(DATE(($C$3),C$6,$A28),1),"日","月","火","水","木","金","土")&amp;IF(ISNA(VLOOKUP(DATE(($C$3),C$6,$A28),祝日一覧!$A$2:$B$73,2,FALSE)),"","（祝）"))</f>
        <v>月</v>
      </c>
      <c r="C28" s="3"/>
      <c r="D28" s="35"/>
      <c r="E28" s="2" t="str">
        <f>IF(MONTH(DATE(($C$3),F$6,$A28))&lt;&gt;F$6,"",CHOOSE(WEEKDAY(DATE(($C$3),F$6,$A28),1),"日","月","火","水","木","金","土")&amp;IF(ISNA(VLOOKUP(DATE(($C$3),F$6,$A28),祝日一覧!$A$2:$B$73,2,FALSE)),"","（祝）"))</f>
        <v>水</v>
      </c>
      <c r="F28" s="3"/>
      <c r="G28" s="35"/>
      <c r="H28" s="2" t="str">
        <f>IF(MONTH(DATE(($C$3),I$6,$A28))&lt;&gt;I$6,"",CHOOSE(WEEKDAY(DATE(($C$3),I$6,$A28),1),"日","月","火","水","木","金","土")&amp;IF(ISNA(VLOOKUP(DATE(($C$3),I$6,$A28),祝日一覧!$A$2:$B$73,2,FALSE)),"","（祝）"))</f>
        <v>土</v>
      </c>
      <c r="I28" s="3"/>
      <c r="J28" s="35"/>
      <c r="K28" s="2" t="str">
        <f>IF(MONTH(DATE(($C$3),L$6,$A28))&lt;&gt;L$6,"",CHOOSE(WEEKDAY(DATE(($C$3),L$6,$A28),1),"日","月","火","水","木","金","土")&amp;IF(ISNA(VLOOKUP(DATE(($C$3),L$6,$A28),祝日一覧!$A$2:$B$73,2,FALSE)),"","（祝）"))</f>
        <v>月（祝）</v>
      </c>
      <c r="L28" s="3"/>
      <c r="M28" s="35"/>
      <c r="N28" s="2" t="str">
        <f>IF(MONTH(DATE(($C$3),O$6,$A28))&lt;&gt;O$6,"",CHOOSE(WEEKDAY(DATE(($C$3),O$6,$A28),1),"日","月","火","水","木","金","土")&amp;IF(ISNA(VLOOKUP(DATE(($C$3),O$6,$A28),祝日一覧!$A$2:$B$73,2,FALSE)),"","（祝）"))</f>
        <v>木</v>
      </c>
      <c r="O28" s="3"/>
      <c r="P28" s="35"/>
      <c r="Q28" s="2" t="str">
        <f>IF(MONTH(DATE(($C$3),R$6,$A28))&lt;&gt;R$6,"",CHOOSE(WEEKDAY(DATE(($C$3),R$6,$A28),1),"日","月","火","水","木","金","土")&amp;IF(ISNA(VLOOKUP(DATE(($C$3),R$6,$A28),祝日一覧!$A$2:$B$73,2,FALSE)),"","（祝）"))</f>
        <v>日</v>
      </c>
      <c r="R28" s="3"/>
      <c r="S28" s="35"/>
      <c r="T28" s="2" t="str">
        <f>IF(MONTH(DATE(($C$3),U$6,$A28))&lt;&gt;U$6,"",CHOOSE(WEEKDAY(DATE(($C$3),U$6,$A28),1),"日","月","火","水","木","金","土")&amp;IF(ISNA(VLOOKUP(DATE(($C$3),U$6,$A28),祝日一覧!$A$2:$B$73,2,FALSE)),"","（祝）"))</f>
        <v>火</v>
      </c>
      <c r="U28" s="3"/>
      <c r="V28" s="35"/>
      <c r="W28" s="2" t="str">
        <f>IF(MONTH(DATE(($C$3),X$6,$A28))&lt;&gt;X$6,"",CHOOSE(WEEKDAY(DATE(($C$3),X$6,$A28),1),"日","月","火","水","木","金","土")&amp;IF(ISNA(VLOOKUP(DATE(($C$3),X$6,$A28),祝日一覧!$A$2:$B$73,2,FALSE)),"","（祝）"))</f>
        <v>金</v>
      </c>
      <c r="X28" s="3"/>
      <c r="Y28" s="35"/>
      <c r="Z28" s="2" t="str">
        <f>IF(MONTH(DATE(($C$3),AA$6,$A28))&lt;&gt;AA$6,"",CHOOSE(WEEKDAY(DATE(($C$3),AA$6,$A28),1),"日","月","火","水","木","金","土")&amp;IF(ISNA(VLOOKUP(DATE(($C$3),AA$6,$A28),祝日一覧!$A$2:$B$73,2,FALSE)),"","（祝）"))</f>
        <v>日</v>
      </c>
      <c r="AA28" s="3"/>
      <c r="AB28" s="35"/>
      <c r="AC28" s="2" t="str">
        <f>IF(MONTH(DATE(($C$3+1),AD$6,$A28))&lt;&gt;AD$6,"",CHOOSE(WEEKDAY(DATE(($C$3+1),AD$6,$A28),1),"日","月","火","水","木","金","土")&amp;IF(ISNA(VLOOKUP(DATE(($C$3+1),AD$6,$A28),祝日一覧!$A$2:$B$73,2,FALSE)),"","（祝）"))</f>
        <v>水</v>
      </c>
      <c r="AD28" s="3"/>
      <c r="AE28" s="35"/>
      <c r="AF28" s="2" t="str">
        <f>IF(MONTH(DATE(($C$3+1),AG$6,$A28))&lt;&gt;AG$6,"",CHOOSE(WEEKDAY(DATE(($C$3+1),AG$6,$A28),1),"日","月","火","水","木","金","土")&amp;IF(ISNA(VLOOKUP(DATE(($C$3+1),AG$6,$A28),祝日一覧!$A$2:$B$73,2,FALSE)),"","（祝）"))</f>
        <v>土</v>
      </c>
      <c r="AG28" s="3"/>
      <c r="AH28" s="35"/>
      <c r="AI28" s="2" t="str">
        <f>IF(MONTH(DATE(($C$3+1),AJ$6,$A28))&lt;&gt;AJ$6,"",CHOOSE(WEEKDAY(DATE(($C$3+1),AJ$6,$A28),1),"日","月","火","水","木","金","土")&amp;IF(ISNA(VLOOKUP(DATE(($C$3+1),AJ$6,$A28),祝日一覧!$A$2:$B$73,2,FALSE)),"","（祝）"))</f>
        <v>土</v>
      </c>
      <c r="AJ28" s="3"/>
      <c r="AK28" s="35"/>
      <c r="AL28" s="56">
        <v>21</v>
      </c>
    </row>
    <row r="29" spans="1:42" ht="14.65" customHeight="1">
      <c r="A29" s="21">
        <v>22</v>
      </c>
      <c r="B29" s="1" t="str">
        <f>IF(MONTH(DATE(($C$3),C$6,$A29))&lt;&gt;C$6,"",CHOOSE(WEEKDAY(DATE(($C$3),C$6,$A29),1),"日","月","火","水","木","金","土")&amp;IF(ISNA(VLOOKUP(DATE(($C$3),C$6,$A29),祝日一覧!$A$2:$B$73,2,FALSE)),"","（祝）"))</f>
        <v>火</v>
      </c>
      <c r="C29" s="3"/>
      <c r="D29" s="35"/>
      <c r="E29" s="2" t="str">
        <f>IF(MONTH(DATE(($C$3),F$6,$A29))&lt;&gt;F$6,"",CHOOSE(WEEKDAY(DATE(($C$3),F$6,$A29),1),"日","月","火","水","木","金","土")&amp;IF(ISNA(VLOOKUP(DATE(($C$3),F$6,$A29),祝日一覧!$A$2:$B$73,2,FALSE)),"","（祝）"))</f>
        <v>木</v>
      </c>
      <c r="F29" s="3"/>
      <c r="G29" s="35"/>
      <c r="H29" s="2" t="str">
        <f>IF(MONTH(DATE(($C$3),I$6,$A29))&lt;&gt;I$6,"",CHOOSE(WEEKDAY(DATE(($C$3),I$6,$A29),1),"日","月","火","水","木","金","土")&amp;IF(ISNA(VLOOKUP(DATE(($C$3),I$6,$A29),祝日一覧!$A$2:$B$73,2,FALSE)),"","（祝）"))</f>
        <v>日</v>
      </c>
      <c r="I29" s="3"/>
      <c r="J29" s="35"/>
      <c r="K29" s="2" t="str">
        <f>IF(MONTH(DATE(($C$3),L$6,$A29))&lt;&gt;L$6,"",CHOOSE(WEEKDAY(DATE(($C$3),L$6,$A29),1),"日","月","火","水","木","金","土")&amp;IF(ISNA(VLOOKUP(DATE(($C$3),L$6,$A29),祝日一覧!$A$2:$B$73,2,FALSE)),"","（祝）"))</f>
        <v>火</v>
      </c>
      <c r="L29" s="3"/>
      <c r="M29" s="35"/>
      <c r="N29" s="2" t="str">
        <f>IF(MONTH(DATE(($C$3),O$6,$A29))&lt;&gt;O$6,"",CHOOSE(WEEKDAY(DATE(($C$3),O$6,$A29),1),"日","月","火","水","木","金","土")&amp;IF(ISNA(VLOOKUP(DATE(($C$3),O$6,$A29),祝日一覧!$A$2:$B$73,2,FALSE)),"","（祝）"))</f>
        <v>金</v>
      </c>
      <c r="O29" s="3"/>
      <c r="P29" s="35"/>
      <c r="Q29" s="2" t="str">
        <f>IF(MONTH(DATE(($C$3),R$6,$A29))&lt;&gt;R$6,"",CHOOSE(WEEKDAY(DATE(($C$3),R$6,$A29),1),"日","月","火","水","木","金","土")&amp;IF(ISNA(VLOOKUP(DATE(($C$3),R$6,$A29),祝日一覧!$A$2:$B$73,2,FALSE)),"","（祝）"))</f>
        <v>月</v>
      </c>
      <c r="R29" s="3"/>
      <c r="S29" s="35"/>
      <c r="T29" s="2" t="str">
        <f>IF(MONTH(DATE(($C$3),U$6,$A29))&lt;&gt;U$6,"",CHOOSE(WEEKDAY(DATE(($C$3),U$6,$A29),1),"日","月","火","水","木","金","土")&amp;IF(ISNA(VLOOKUP(DATE(($C$3),U$6,$A29),祝日一覧!$A$2:$B$73,2,FALSE)),"","（祝）"))</f>
        <v>水</v>
      </c>
      <c r="U29" s="3"/>
      <c r="V29" s="35"/>
      <c r="W29" s="2" t="str">
        <f>IF(MONTH(DATE(($C$3),X$6,$A29))&lt;&gt;X$6,"",CHOOSE(WEEKDAY(DATE(($C$3),X$6,$A29),1),"日","月","火","水","木","金","土")&amp;IF(ISNA(VLOOKUP(DATE(($C$3),X$6,$A29),祝日一覧!$A$2:$B$73,2,FALSE)),"","（祝）"))</f>
        <v>土</v>
      </c>
      <c r="X29" s="3"/>
      <c r="Y29" s="35"/>
      <c r="Z29" s="2" t="str">
        <f>IF(MONTH(DATE(($C$3),AA$6,$A29))&lt;&gt;AA$6,"",CHOOSE(WEEKDAY(DATE(($C$3),AA$6,$A29),1),"日","月","火","水","木","金","土")&amp;IF(ISNA(VLOOKUP(DATE(($C$3),AA$6,$A29),祝日一覧!$A$2:$B$73,2,FALSE)),"","（祝）"))</f>
        <v>月</v>
      </c>
      <c r="AA29" s="3"/>
      <c r="AB29" s="35"/>
      <c r="AC29" s="2" t="str">
        <f>IF(MONTH(DATE(($C$3+1),AD$6,$A29))&lt;&gt;AD$6,"",CHOOSE(WEEKDAY(DATE(($C$3+1),AD$6,$A29),1),"日","月","火","水","木","金","土")&amp;IF(ISNA(VLOOKUP(DATE(($C$3+1),AD$6,$A29),祝日一覧!$A$2:$B$73,2,FALSE)),"","（祝）"))</f>
        <v>木</v>
      </c>
      <c r="AD29" s="3"/>
      <c r="AE29" s="35"/>
      <c r="AF29" s="2" t="str">
        <f>IF(MONTH(DATE(($C$3+1),AG$6,$A29))&lt;&gt;AG$6,"",CHOOSE(WEEKDAY(DATE(($C$3+1),AG$6,$A29),1),"日","月","火","水","木","金","土")&amp;IF(ISNA(VLOOKUP(DATE(($C$3+1),AG$6,$A29),祝日一覧!$A$2:$B$73,2,FALSE)),"","（祝）"))</f>
        <v>日</v>
      </c>
      <c r="AG29" s="3"/>
      <c r="AH29" s="35"/>
      <c r="AI29" s="2" t="str">
        <f>IF(MONTH(DATE(($C$3+1),AJ$6,$A29))&lt;&gt;AJ$6,"",CHOOSE(WEEKDAY(DATE(($C$3+1),AJ$6,$A29),1),"日","月","火","水","木","金","土")&amp;IF(ISNA(VLOOKUP(DATE(($C$3+1),AJ$6,$A29),祝日一覧!$A$2:$B$73,2,FALSE)),"","（祝）"))</f>
        <v>日</v>
      </c>
      <c r="AJ29" s="3"/>
      <c r="AK29" s="35"/>
      <c r="AL29" s="56">
        <v>22</v>
      </c>
    </row>
    <row r="30" spans="1:42" ht="14.65" customHeight="1">
      <c r="A30" s="21">
        <v>23</v>
      </c>
      <c r="B30" s="1" t="str">
        <f>IF(MONTH(DATE(($C$3),C$6,$A30))&lt;&gt;C$6,"",CHOOSE(WEEKDAY(DATE(($C$3),C$6,$A30),1),"日","月","火","水","木","金","土")&amp;IF(ISNA(VLOOKUP(DATE(($C$3),C$6,$A30),祝日一覧!$A$2:$B$73,2,FALSE)),"","（祝）"))</f>
        <v>水</v>
      </c>
      <c r="C30" s="3"/>
      <c r="D30" s="35"/>
      <c r="E30" s="2" t="str">
        <f>IF(MONTH(DATE(($C$3),F$6,$A30))&lt;&gt;F$6,"",CHOOSE(WEEKDAY(DATE(($C$3),F$6,$A30),1),"日","月","火","水","木","金","土")&amp;IF(ISNA(VLOOKUP(DATE(($C$3),F$6,$A30),祝日一覧!$A$2:$B$73,2,FALSE)),"","（祝）"))</f>
        <v>金</v>
      </c>
      <c r="F30" s="3"/>
      <c r="G30" s="35"/>
      <c r="H30" s="2" t="str">
        <f>IF(MONTH(DATE(($C$3),I$6,$A30))&lt;&gt;I$6,"",CHOOSE(WEEKDAY(DATE(($C$3),I$6,$A30),1),"日","月","火","水","木","金","土")&amp;IF(ISNA(VLOOKUP(DATE(($C$3),I$6,$A30),祝日一覧!$A$2:$B$73,2,FALSE)),"","（祝）"))</f>
        <v>月</v>
      </c>
      <c r="I30" s="3"/>
      <c r="J30" s="35"/>
      <c r="K30" s="2" t="str">
        <f>IF(MONTH(DATE(($C$3),L$6,$A30))&lt;&gt;L$6,"",CHOOSE(WEEKDAY(DATE(($C$3),L$6,$A30),1),"日","月","火","水","木","金","土")&amp;IF(ISNA(VLOOKUP(DATE(($C$3),L$6,$A30),祝日一覧!$A$2:$B$73,2,FALSE)),"","（祝）"))</f>
        <v>水</v>
      </c>
      <c r="L30" s="3"/>
      <c r="M30" s="35"/>
      <c r="N30" s="2" t="str">
        <f>IF(MONTH(DATE(($C$3),O$6,$A30))&lt;&gt;O$6,"",CHOOSE(WEEKDAY(DATE(($C$3),O$6,$A30),1),"日","月","火","水","木","金","土")&amp;IF(ISNA(VLOOKUP(DATE(($C$3),O$6,$A30),祝日一覧!$A$2:$B$73,2,FALSE)),"","（祝）"))</f>
        <v>土</v>
      </c>
      <c r="O30" s="3"/>
      <c r="P30" s="35"/>
      <c r="Q30" s="2" t="str">
        <f>IF(MONTH(DATE(($C$3),R$6,$A30))&lt;&gt;R$6,"",CHOOSE(WEEKDAY(DATE(($C$3),R$6,$A30),1),"日","月","火","水","木","金","土")&amp;IF(ISNA(VLOOKUP(DATE(($C$3),R$6,$A30),祝日一覧!$A$2:$B$73,2,FALSE)),"","（祝）"))</f>
        <v>火（祝）</v>
      </c>
      <c r="R30" s="3"/>
      <c r="S30" s="35"/>
      <c r="T30" s="2" t="str">
        <f>IF(MONTH(DATE(($C$3),U$6,$A30))&lt;&gt;U$6,"",CHOOSE(WEEKDAY(DATE(($C$3),U$6,$A30),1),"日","月","火","水","木","金","土")&amp;IF(ISNA(VLOOKUP(DATE(($C$3),U$6,$A30),祝日一覧!$A$2:$B$73,2,FALSE)),"","（祝）"))</f>
        <v>木</v>
      </c>
      <c r="U30" s="3"/>
      <c r="V30" s="35"/>
      <c r="W30" s="2" t="str">
        <f>IF(MONTH(DATE(($C$3),X$6,$A30))&lt;&gt;X$6,"",CHOOSE(WEEKDAY(DATE(($C$3),X$6,$A30),1),"日","月","火","水","木","金","土")&amp;IF(ISNA(VLOOKUP(DATE(($C$3),X$6,$A30),祝日一覧!$A$2:$B$73,2,FALSE)),"","（祝）"))</f>
        <v>日（祝）</v>
      </c>
      <c r="X30" s="3"/>
      <c r="Y30" s="35"/>
      <c r="Z30" s="2" t="str">
        <f>IF(MONTH(DATE(($C$3),AA$6,$A30))&lt;&gt;AA$6,"",CHOOSE(WEEKDAY(DATE(($C$3),AA$6,$A30),1),"日","月","火","水","木","金","土")&amp;IF(ISNA(VLOOKUP(DATE(($C$3),AA$6,$A30),祝日一覧!$A$2:$B$73,2,FALSE)),"","（祝）"))</f>
        <v>火</v>
      </c>
      <c r="AA30" s="3"/>
      <c r="AB30" s="35"/>
      <c r="AC30" s="2" t="str">
        <f>IF(MONTH(DATE(($C$3+1),AD$6,$A30))&lt;&gt;AD$6,"",CHOOSE(WEEKDAY(DATE(($C$3+1),AD$6,$A30),1),"日","月","火","水","木","金","土")&amp;IF(ISNA(VLOOKUP(DATE(($C$3+1),AD$6,$A30),祝日一覧!$A$2:$B$73,2,FALSE)),"","（祝）"))</f>
        <v>金</v>
      </c>
      <c r="AD30" s="3"/>
      <c r="AE30" s="35"/>
      <c r="AF30" s="2" t="str">
        <f>IF(MONTH(DATE(($C$3+1),AG$6,$A30))&lt;&gt;AG$6,"",CHOOSE(WEEKDAY(DATE(($C$3+1),AG$6,$A30),1),"日","月","火","水","木","金","土")&amp;IF(ISNA(VLOOKUP(DATE(($C$3+1),AG$6,$A30),祝日一覧!$A$2:$B$73,2,FALSE)),"","（祝）"))</f>
        <v>月（祝）</v>
      </c>
      <c r="AG30" s="3"/>
      <c r="AH30" s="35"/>
      <c r="AI30" s="2" t="str">
        <f>IF(MONTH(DATE(($C$3+1),AJ$6,$A30))&lt;&gt;AJ$6,"",CHOOSE(WEEKDAY(DATE(($C$3+1),AJ$6,$A30),1),"日","月","火","水","木","金","土")&amp;IF(ISNA(VLOOKUP(DATE(($C$3+1),AJ$6,$A30),祝日一覧!$A$2:$B$73,2,FALSE)),"","（祝）"))</f>
        <v>月</v>
      </c>
      <c r="AJ30" s="3"/>
      <c r="AK30" s="35"/>
      <c r="AL30" s="56">
        <v>23</v>
      </c>
    </row>
    <row r="31" spans="1:42" ht="14.65" customHeight="1">
      <c r="A31" s="21">
        <v>24</v>
      </c>
      <c r="B31" s="1" t="str">
        <f>IF(MONTH(DATE(($C$3),C$6,$A31))&lt;&gt;C$6,"",CHOOSE(WEEKDAY(DATE(($C$3),C$6,$A31),1),"日","月","火","水","木","金","土")&amp;IF(ISNA(VLOOKUP(DATE(($C$3),C$6,$A31),祝日一覧!$A$2:$B$73,2,FALSE)),"","（祝）"))</f>
        <v>木</v>
      </c>
      <c r="C31" s="3"/>
      <c r="D31" s="35"/>
      <c r="E31" s="2" t="str">
        <f>IF(MONTH(DATE(($C$3),F$6,$A31))&lt;&gt;F$6,"",CHOOSE(WEEKDAY(DATE(($C$3),F$6,$A31),1),"日","月","火","水","木","金","土")&amp;IF(ISNA(VLOOKUP(DATE(($C$3),F$6,$A31),祝日一覧!$A$2:$B$73,2,FALSE)),"","（祝）"))</f>
        <v>土</v>
      </c>
      <c r="F31" s="3"/>
      <c r="G31" s="35"/>
      <c r="H31" s="2" t="str">
        <f>IF(MONTH(DATE(($C$3),I$6,$A31))&lt;&gt;I$6,"",CHOOSE(WEEKDAY(DATE(($C$3),I$6,$A31),1),"日","月","火","水","木","金","土")&amp;IF(ISNA(VLOOKUP(DATE(($C$3),I$6,$A31),祝日一覧!$A$2:$B$73,2,FALSE)),"","（祝）"))</f>
        <v>火</v>
      </c>
      <c r="I31" s="3"/>
      <c r="J31" s="35"/>
      <c r="K31" s="2" t="str">
        <f>IF(MONTH(DATE(($C$3),L$6,$A31))&lt;&gt;L$6,"",CHOOSE(WEEKDAY(DATE(($C$3),L$6,$A31),1),"日","月","火","水","木","金","土")&amp;IF(ISNA(VLOOKUP(DATE(($C$3),L$6,$A31),祝日一覧!$A$2:$B$73,2,FALSE)),"","（祝）"))</f>
        <v>木</v>
      </c>
      <c r="L31" s="3"/>
      <c r="M31" s="35"/>
      <c r="N31" s="2" t="str">
        <f>IF(MONTH(DATE(($C$3),O$6,$A31))&lt;&gt;O$6,"",CHOOSE(WEEKDAY(DATE(($C$3),O$6,$A31),1),"日","月","火","水","木","金","土")&amp;IF(ISNA(VLOOKUP(DATE(($C$3),O$6,$A31),祝日一覧!$A$2:$B$73,2,FALSE)),"","（祝）"))</f>
        <v>日</v>
      </c>
      <c r="O31" s="3"/>
      <c r="P31" s="35"/>
      <c r="Q31" s="2" t="str">
        <f>IF(MONTH(DATE(($C$3),R$6,$A31))&lt;&gt;R$6,"",CHOOSE(WEEKDAY(DATE(($C$3),R$6,$A31),1),"日","月","火","水","木","金","土")&amp;IF(ISNA(VLOOKUP(DATE(($C$3),R$6,$A31),祝日一覧!$A$2:$B$73,2,FALSE)),"","（祝）"))</f>
        <v>水</v>
      </c>
      <c r="R31" s="3"/>
      <c r="S31" s="35"/>
      <c r="T31" s="2" t="str">
        <f>IF(MONTH(DATE(($C$3),U$6,$A31))&lt;&gt;U$6,"",CHOOSE(WEEKDAY(DATE(($C$3),U$6,$A31),1),"日","月","火","水","木","金","土")&amp;IF(ISNA(VLOOKUP(DATE(($C$3),U$6,$A31),祝日一覧!$A$2:$B$73,2,FALSE)),"","（祝）"))</f>
        <v>金</v>
      </c>
      <c r="U31" s="3"/>
      <c r="V31" s="35"/>
      <c r="W31" s="2" t="str">
        <f>IF(MONTH(DATE(($C$3),X$6,$A31))&lt;&gt;X$6,"",CHOOSE(WEEKDAY(DATE(($C$3),X$6,$A31),1),"日","月","火","水","木","金","土")&amp;IF(ISNA(VLOOKUP(DATE(($C$3),X$6,$A31),祝日一覧!$A$2:$B$73,2,FALSE)),"","（祝）"))</f>
        <v>月（祝）</v>
      </c>
      <c r="X31" s="3"/>
      <c r="Y31" s="35"/>
      <c r="Z31" s="2" t="str">
        <f>IF(MONTH(DATE(($C$3),AA$6,$A31))&lt;&gt;AA$6,"",CHOOSE(WEEKDAY(DATE(($C$3),AA$6,$A31),1),"日","月","火","水","木","金","土")&amp;IF(ISNA(VLOOKUP(DATE(($C$3),AA$6,$A31),祝日一覧!$A$2:$B$73,2,FALSE)),"","（祝）"))</f>
        <v>水</v>
      </c>
      <c r="AA31" s="3"/>
      <c r="AB31" s="35"/>
      <c r="AC31" s="2" t="str">
        <f>IF(MONTH(DATE(($C$3+1),AD$6,$A31))&lt;&gt;AD$6,"",CHOOSE(WEEKDAY(DATE(($C$3+1),AD$6,$A31),1),"日","月","火","水","木","金","土")&amp;IF(ISNA(VLOOKUP(DATE(($C$3+1),AD$6,$A31),祝日一覧!$A$2:$B$73,2,FALSE)),"","（祝）"))</f>
        <v>土</v>
      </c>
      <c r="AD31" s="3"/>
      <c r="AE31" s="35"/>
      <c r="AF31" s="2" t="str">
        <f>IF(MONTH(DATE(($C$3+1),AG$6,$A31))&lt;&gt;AG$6,"",CHOOSE(WEEKDAY(DATE(($C$3+1),AG$6,$A31),1),"日","月","火","水","木","金","土")&amp;IF(ISNA(VLOOKUP(DATE(($C$3+1),AG$6,$A31),祝日一覧!$A$2:$B$73,2,FALSE)),"","（祝）"))</f>
        <v>火</v>
      </c>
      <c r="AG31" s="3"/>
      <c r="AH31" s="35"/>
      <c r="AI31" s="2" t="str">
        <f>IF(MONTH(DATE(($C$3+1),AJ$6,$A31))&lt;&gt;AJ$6,"",CHOOSE(WEEKDAY(DATE(($C$3+1),AJ$6,$A31),1),"日","月","火","水","木","金","土")&amp;IF(ISNA(VLOOKUP(DATE(($C$3+1),AJ$6,$A31),祝日一覧!$A$2:$B$73,2,FALSE)),"","（祝）"))</f>
        <v>火</v>
      </c>
      <c r="AJ31" s="3"/>
      <c r="AK31" s="35"/>
      <c r="AL31" s="56">
        <v>24</v>
      </c>
    </row>
    <row r="32" spans="1:42" ht="14.65" customHeight="1">
      <c r="A32" s="21">
        <v>25</v>
      </c>
      <c r="B32" s="1" t="str">
        <f>IF(MONTH(DATE(($C$3),C$6,$A32))&lt;&gt;C$6,"",CHOOSE(WEEKDAY(DATE(($C$3),C$6,$A32),1),"日","月","火","水","木","金","土")&amp;IF(ISNA(VLOOKUP(DATE(($C$3),C$6,$A32),祝日一覧!$A$2:$B$73,2,FALSE)),"","（祝）"))</f>
        <v>金</v>
      </c>
      <c r="C32" s="3"/>
      <c r="D32" s="35"/>
      <c r="E32" s="2" t="str">
        <f>IF(MONTH(DATE(($C$3),F$6,$A32))&lt;&gt;F$6,"",CHOOSE(WEEKDAY(DATE(($C$3),F$6,$A32),1),"日","月","火","水","木","金","土")&amp;IF(ISNA(VLOOKUP(DATE(($C$3),F$6,$A32),祝日一覧!$A$2:$B$73,2,FALSE)),"","（祝）"))</f>
        <v>日</v>
      </c>
      <c r="F32" s="3"/>
      <c r="G32" s="35"/>
      <c r="H32" s="2" t="str">
        <f>IF(MONTH(DATE(($C$3),I$6,$A32))&lt;&gt;I$6,"",CHOOSE(WEEKDAY(DATE(($C$3),I$6,$A32),1),"日","月","火","水","木","金","土")&amp;IF(ISNA(VLOOKUP(DATE(($C$3),I$6,$A32),祝日一覧!$A$2:$B$73,2,FALSE)),"","（祝）"))</f>
        <v>水</v>
      </c>
      <c r="I32" s="3"/>
      <c r="J32" s="35"/>
      <c r="K32" s="2" t="str">
        <f>IF(MONTH(DATE(($C$3),L$6,$A32))&lt;&gt;L$6,"",CHOOSE(WEEKDAY(DATE(($C$3),L$6,$A32),1),"日","月","火","水","木","金","土")&amp;IF(ISNA(VLOOKUP(DATE(($C$3),L$6,$A32),祝日一覧!$A$2:$B$73,2,FALSE)),"","（祝）"))</f>
        <v>金</v>
      </c>
      <c r="L32" s="3"/>
      <c r="M32" s="35"/>
      <c r="N32" s="2" t="str">
        <f>IF(MONTH(DATE(($C$3),O$6,$A32))&lt;&gt;O$6,"",CHOOSE(WEEKDAY(DATE(($C$3),O$6,$A32),1),"日","月","火","水","木","金","土")&amp;IF(ISNA(VLOOKUP(DATE(($C$3),O$6,$A32),祝日一覧!$A$2:$B$73,2,FALSE)),"","（祝）"))</f>
        <v>月</v>
      </c>
      <c r="O32" s="3"/>
      <c r="P32" s="35"/>
      <c r="Q32" s="2" t="str">
        <f>IF(MONTH(DATE(($C$3),R$6,$A32))&lt;&gt;R$6,"",CHOOSE(WEEKDAY(DATE(($C$3),R$6,$A32),1),"日","月","火","水","木","金","土")&amp;IF(ISNA(VLOOKUP(DATE(($C$3),R$6,$A32),祝日一覧!$A$2:$B$73,2,FALSE)),"","（祝）"))</f>
        <v>木</v>
      </c>
      <c r="R32" s="3"/>
      <c r="S32" s="35"/>
      <c r="T32" s="2" t="str">
        <f>IF(MONTH(DATE(($C$3),U$6,$A32))&lt;&gt;U$6,"",CHOOSE(WEEKDAY(DATE(($C$3),U$6,$A32),1),"日","月","火","水","木","金","土")&amp;IF(ISNA(VLOOKUP(DATE(($C$3),U$6,$A32),祝日一覧!$A$2:$B$73,2,FALSE)),"","（祝）"))</f>
        <v>土</v>
      </c>
      <c r="U32" s="3"/>
      <c r="V32" s="35"/>
      <c r="W32" s="2" t="str">
        <f>IF(MONTH(DATE(($C$3),X$6,$A32))&lt;&gt;X$6,"",CHOOSE(WEEKDAY(DATE(($C$3),X$6,$A32),1),"日","月","火","水","木","金","土")&amp;IF(ISNA(VLOOKUP(DATE(($C$3),X$6,$A32),祝日一覧!$A$2:$B$73,2,FALSE)),"","（祝）"))</f>
        <v>火</v>
      </c>
      <c r="X32" s="3"/>
      <c r="Y32" s="35"/>
      <c r="Z32" s="2" t="str">
        <f>IF(MONTH(DATE(($C$3),AA$6,$A32))&lt;&gt;AA$6,"",CHOOSE(WEEKDAY(DATE(($C$3),AA$6,$A32),1),"日","月","火","水","木","金","土")&amp;IF(ISNA(VLOOKUP(DATE(($C$3),AA$6,$A32),祝日一覧!$A$2:$B$73,2,FALSE)),"","（祝）"))</f>
        <v>木</v>
      </c>
      <c r="AA32" s="3"/>
      <c r="AB32" s="35"/>
      <c r="AC32" s="2" t="str">
        <f>IF(MONTH(DATE(($C$3+1),AD$6,$A32))&lt;&gt;AD$6,"",CHOOSE(WEEKDAY(DATE(($C$3+1),AD$6,$A32),1),"日","月","火","水","木","金","土")&amp;IF(ISNA(VLOOKUP(DATE(($C$3+1),AD$6,$A32),祝日一覧!$A$2:$B$73,2,FALSE)),"","（祝）"))</f>
        <v>日</v>
      </c>
      <c r="AD32" s="3"/>
      <c r="AE32" s="35"/>
      <c r="AF32" s="2" t="str">
        <f>IF(MONTH(DATE(($C$3+1),AG$6,$A32))&lt;&gt;AG$6,"",CHOOSE(WEEKDAY(DATE(($C$3+1),AG$6,$A32),1),"日","月","火","水","木","金","土")&amp;IF(ISNA(VLOOKUP(DATE(($C$3+1),AG$6,$A32),祝日一覧!$A$2:$B$73,2,FALSE)),"","（祝）"))</f>
        <v>水</v>
      </c>
      <c r="AG32" s="3"/>
      <c r="AH32" s="35"/>
      <c r="AI32" s="2" t="str">
        <f>IF(MONTH(DATE(($C$3+1),AJ$6,$A32))&lt;&gt;AJ$6,"",CHOOSE(WEEKDAY(DATE(($C$3+1),AJ$6,$A32),1),"日","月","火","水","木","金","土")&amp;IF(ISNA(VLOOKUP(DATE(($C$3+1),AJ$6,$A32),祝日一覧!$A$2:$B$73,2,FALSE)),"","（祝）"))</f>
        <v>水</v>
      </c>
      <c r="AJ32" s="3"/>
      <c r="AK32" s="35"/>
      <c r="AL32" s="56">
        <v>25</v>
      </c>
    </row>
    <row r="33" spans="1:38" ht="14.65" customHeight="1">
      <c r="A33" s="21">
        <v>26</v>
      </c>
      <c r="B33" s="1" t="str">
        <f>IF(MONTH(DATE(($C$3),C$6,$A33))&lt;&gt;C$6,"",CHOOSE(WEEKDAY(DATE(($C$3),C$6,$A33),1),"日","月","火","水","木","金","土")&amp;IF(ISNA(VLOOKUP(DATE(($C$3),C$6,$A33),祝日一覧!$A$2:$B$73,2,FALSE)),"","（祝）"))</f>
        <v>土</v>
      </c>
      <c r="C33" s="3"/>
      <c r="D33" s="35"/>
      <c r="E33" s="2" t="str">
        <f>IF(MONTH(DATE(($C$3),F$6,$A33))&lt;&gt;F$6,"",CHOOSE(WEEKDAY(DATE(($C$3),F$6,$A33),1),"日","月","火","水","木","金","土")&amp;IF(ISNA(VLOOKUP(DATE(($C$3),F$6,$A33),祝日一覧!$A$2:$B$73,2,FALSE)),"","（祝）"))</f>
        <v>月</v>
      </c>
      <c r="F33" s="3"/>
      <c r="G33" s="35"/>
      <c r="H33" s="2" t="str">
        <f>IF(MONTH(DATE(($C$3),I$6,$A33))&lt;&gt;I$6,"",CHOOSE(WEEKDAY(DATE(($C$3),I$6,$A33),1),"日","月","火","水","木","金","土")&amp;IF(ISNA(VLOOKUP(DATE(($C$3),I$6,$A33),祝日一覧!$A$2:$B$73,2,FALSE)),"","（祝）"))</f>
        <v>木</v>
      </c>
      <c r="I33" s="3"/>
      <c r="J33" s="35"/>
      <c r="K33" s="2" t="str">
        <f>IF(MONTH(DATE(($C$3),L$6,$A33))&lt;&gt;L$6,"",CHOOSE(WEEKDAY(DATE(($C$3),L$6,$A33),1),"日","月","火","水","木","金","土")&amp;IF(ISNA(VLOOKUP(DATE(($C$3),L$6,$A33),祝日一覧!$A$2:$B$73,2,FALSE)),"","（祝）"))</f>
        <v>土</v>
      </c>
      <c r="L33" s="3"/>
      <c r="M33" s="35"/>
      <c r="N33" s="2" t="str">
        <f>IF(MONTH(DATE(($C$3),O$6,$A33))&lt;&gt;O$6,"",CHOOSE(WEEKDAY(DATE(($C$3),O$6,$A33),1),"日","月","火","水","木","金","土")&amp;IF(ISNA(VLOOKUP(DATE(($C$3),O$6,$A33),祝日一覧!$A$2:$B$73,2,FALSE)),"","（祝）"))</f>
        <v>火</v>
      </c>
      <c r="O33" s="3"/>
      <c r="P33" s="35"/>
      <c r="Q33" s="2" t="str">
        <f>IF(MONTH(DATE(($C$3),R$6,$A33))&lt;&gt;R$6,"",CHOOSE(WEEKDAY(DATE(($C$3),R$6,$A33),1),"日","月","火","水","木","金","土")&amp;IF(ISNA(VLOOKUP(DATE(($C$3),R$6,$A33),祝日一覧!$A$2:$B$73,2,FALSE)),"","（祝）"))</f>
        <v>金</v>
      </c>
      <c r="R33" s="3"/>
      <c r="S33" s="35"/>
      <c r="T33" s="2" t="str">
        <f>IF(MONTH(DATE(($C$3),U$6,$A33))&lt;&gt;U$6,"",CHOOSE(WEEKDAY(DATE(($C$3),U$6,$A33),1),"日","月","火","水","木","金","土")&amp;IF(ISNA(VLOOKUP(DATE(($C$3),U$6,$A33),祝日一覧!$A$2:$B$73,2,FALSE)),"","（祝）"))</f>
        <v>日</v>
      </c>
      <c r="U33" s="3"/>
      <c r="V33" s="35"/>
      <c r="W33" s="2" t="str">
        <f>IF(MONTH(DATE(($C$3),X$6,$A33))&lt;&gt;X$6,"",CHOOSE(WEEKDAY(DATE(($C$3),X$6,$A33),1),"日","月","火","水","木","金","土")&amp;IF(ISNA(VLOOKUP(DATE(($C$3),X$6,$A33),祝日一覧!$A$2:$B$73,2,FALSE)),"","（祝）"))</f>
        <v>水</v>
      </c>
      <c r="X33" s="3"/>
      <c r="Y33" s="35"/>
      <c r="Z33" s="2" t="str">
        <f>IF(MONTH(DATE(($C$3),AA$6,$A33))&lt;&gt;AA$6,"",CHOOSE(WEEKDAY(DATE(($C$3),AA$6,$A33),1),"日","月","火","水","木","金","土")&amp;IF(ISNA(VLOOKUP(DATE(($C$3),AA$6,$A33),祝日一覧!$A$2:$B$73,2,FALSE)),"","（祝）"))</f>
        <v>金</v>
      </c>
      <c r="AA33" s="3"/>
      <c r="AB33" s="35"/>
      <c r="AC33" s="2" t="str">
        <f>IF(MONTH(DATE(($C$3+1),AD$6,$A33))&lt;&gt;AD$6,"",CHOOSE(WEEKDAY(DATE(($C$3+1),AD$6,$A33),1),"日","月","火","水","木","金","土")&amp;IF(ISNA(VLOOKUP(DATE(($C$3+1),AD$6,$A33),祝日一覧!$A$2:$B$73,2,FALSE)),"","（祝）"))</f>
        <v>月</v>
      </c>
      <c r="AD33" s="3"/>
      <c r="AE33" s="35"/>
      <c r="AF33" s="2" t="str">
        <f>IF(MONTH(DATE(($C$3+1),AG$6,$A33))&lt;&gt;AG$6,"",CHOOSE(WEEKDAY(DATE(($C$3+1),AG$6,$A33),1),"日","月","火","水","木","金","土")&amp;IF(ISNA(VLOOKUP(DATE(($C$3+1),AG$6,$A33),祝日一覧!$A$2:$B$73,2,FALSE)),"","（祝）"))</f>
        <v>木</v>
      </c>
      <c r="AG33" s="3"/>
      <c r="AH33" s="35"/>
      <c r="AI33" s="2" t="str">
        <f>IF(MONTH(DATE(($C$3+1),AJ$6,$A33))&lt;&gt;AJ$6,"",CHOOSE(WEEKDAY(DATE(($C$3+1),AJ$6,$A33),1),"日","月","火","水","木","金","土")&amp;IF(ISNA(VLOOKUP(DATE(($C$3+1),AJ$6,$A33),祝日一覧!$A$2:$B$73,2,FALSE)),"","（祝）"))</f>
        <v>木</v>
      </c>
      <c r="AJ33" s="3"/>
      <c r="AK33" s="35"/>
      <c r="AL33" s="56">
        <v>26</v>
      </c>
    </row>
    <row r="34" spans="1:38" ht="14.65" customHeight="1">
      <c r="A34" s="21">
        <v>27</v>
      </c>
      <c r="B34" s="1" t="str">
        <f>IF(MONTH(DATE(($C$3),C$6,$A34))&lt;&gt;C$6,"",CHOOSE(WEEKDAY(DATE(($C$3),C$6,$A34),1),"日","月","火","水","木","金","土")&amp;IF(ISNA(VLOOKUP(DATE(($C$3),C$6,$A34),祝日一覧!$A$2:$B$73,2,FALSE)),"","（祝）"))</f>
        <v>日</v>
      </c>
      <c r="C34" s="3"/>
      <c r="D34" s="35"/>
      <c r="E34" s="2" t="str">
        <f>IF(MONTH(DATE(($C$3),F$6,$A34))&lt;&gt;F$6,"",CHOOSE(WEEKDAY(DATE(($C$3),F$6,$A34),1),"日","月","火","水","木","金","土")&amp;IF(ISNA(VLOOKUP(DATE(($C$3),F$6,$A34),祝日一覧!$A$2:$B$73,2,FALSE)),"","（祝）"))</f>
        <v>火</v>
      </c>
      <c r="F34" s="3"/>
      <c r="G34" s="35"/>
      <c r="H34" s="2" t="str">
        <f>IF(MONTH(DATE(($C$3),I$6,$A34))&lt;&gt;I$6,"",CHOOSE(WEEKDAY(DATE(($C$3),I$6,$A34),1),"日","月","火","水","木","金","土")&amp;IF(ISNA(VLOOKUP(DATE(($C$3),I$6,$A34),祝日一覧!$A$2:$B$73,2,FALSE)),"","（祝）"))</f>
        <v>金</v>
      </c>
      <c r="I34" s="3"/>
      <c r="J34" s="35"/>
      <c r="K34" s="2" t="str">
        <f>IF(MONTH(DATE(($C$3),L$6,$A34))&lt;&gt;L$6,"",CHOOSE(WEEKDAY(DATE(($C$3),L$6,$A34),1),"日","月","火","水","木","金","土")&amp;IF(ISNA(VLOOKUP(DATE(($C$3),L$6,$A34),祝日一覧!$A$2:$B$73,2,FALSE)),"","（祝）"))</f>
        <v>日</v>
      </c>
      <c r="L34" s="3"/>
      <c r="M34" s="35"/>
      <c r="N34" s="2" t="str">
        <f>IF(MONTH(DATE(($C$3),O$6,$A34))&lt;&gt;O$6,"",CHOOSE(WEEKDAY(DATE(($C$3),O$6,$A34),1),"日","月","火","水","木","金","土")&amp;IF(ISNA(VLOOKUP(DATE(($C$3),O$6,$A34),祝日一覧!$A$2:$B$73,2,FALSE)),"","（祝）"))</f>
        <v>水</v>
      </c>
      <c r="O34" s="3"/>
      <c r="P34" s="35"/>
      <c r="Q34" s="2" t="str">
        <f>IF(MONTH(DATE(($C$3),R$6,$A34))&lt;&gt;R$6,"",CHOOSE(WEEKDAY(DATE(($C$3),R$6,$A34),1),"日","月","火","水","木","金","土")&amp;IF(ISNA(VLOOKUP(DATE(($C$3),R$6,$A34),祝日一覧!$A$2:$B$73,2,FALSE)),"","（祝）"))</f>
        <v>土</v>
      </c>
      <c r="R34" s="3"/>
      <c r="S34" s="35"/>
      <c r="T34" s="2" t="str">
        <f>IF(MONTH(DATE(($C$3),U$6,$A34))&lt;&gt;U$6,"",CHOOSE(WEEKDAY(DATE(($C$3),U$6,$A34),1),"日","月","火","水","木","金","土")&amp;IF(ISNA(VLOOKUP(DATE(($C$3),U$6,$A34),祝日一覧!$A$2:$B$73,2,FALSE)),"","（祝）"))</f>
        <v>月</v>
      </c>
      <c r="U34" s="3"/>
      <c r="V34" s="35"/>
      <c r="W34" s="2" t="str">
        <f>IF(MONTH(DATE(($C$3),X$6,$A34))&lt;&gt;X$6,"",CHOOSE(WEEKDAY(DATE(($C$3),X$6,$A34),1),"日","月","火","水","木","金","土")&amp;IF(ISNA(VLOOKUP(DATE(($C$3),X$6,$A34),祝日一覧!$A$2:$B$73,2,FALSE)),"","（祝）"))</f>
        <v>木</v>
      </c>
      <c r="X34" s="3"/>
      <c r="Y34" s="35"/>
      <c r="Z34" s="2" t="str">
        <f>IF(MONTH(DATE(($C$3),AA$6,$A34))&lt;&gt;AA$6,"",CHOOSE(WEEKDAY(DATE(($C$3),AA$6,$A34),1),"日","月","火","水","木","金","土")&amp;IF(ISNA(VLOOKUP(DATE(($C$3),AA$6,$A34),祝日一覧!$A$2:$B$73,2,FALSE)),"","（祝）"))</f>
        <v>土</v>
      </c>
      <c r="AA34" s="3"/>
      <c r="AB34" s="35"/>
      <c r="AC34" s="2" t="str">
        <f>IF(MONTH(DATE(($C$3+1),AD$6,$A34))&lt;&gt;AD$6,"",CHOOSE(WEEKDAY(DATE(($C$3+1),AD$6,$A34),1),"日","月","火","水","木","金","土")&amp;IF(ISNA(VLOOKUP(DATE(($C$3+1),AD$6,$A34),祝日一覧!$A$2:$B$73,2,FALSE)),"","（祝）"))</f>
        <v>火</v>
      </c>
      <c r="AD34" s="3"/>
      <c r="AE34" s="35"/>
      <c r="AF34" s="2" t="str">
        <f>IF(MONTH(DATE(($C$3+1),AG$6,$A34))&lt;&gt;AG$6,"",CHOOSE(WEEKDAY(DATE(($C$3+1),AG$6,$A34),1),"日","月","火","水","木","金","土")&amp;IF(ISNA(VLOOKUP(DATE(($C$3+1),AG$6,$A34),祝日一覧!$A$2:$B$73,2,FALSE)),"","（祝）"))</f>
        <v>金</v>
      </c>
      <c r="AG34" s="3"/>
      <c r="AH34" s="35"/>
      <c r="AI34" s="2" t="str">
        <f>IF(MONTH(DATE(($C$3+1),AJ$6,$A34))&lt;&gt;AJ$6,"",CHOOSE(WEEKDAY(DATE(($C$3+1),AJ$6,$A34),1),"日","月","火","水","木","金","土")&amp;IF(ISNA(VLOOKUP(DATE(($C$3+1),AJ$6,$A34),祝日一覧!$A$2:$B$73,2,FALSE)),"","（祝）"))</f>
        <v>金</v>
      </c>
      <c r="AJ34" s="3"/>
      <c r="AK34" s="35"/>
      <c r="AL34" s="56">
        <v>27</v>
      </c>
    </row>
    <row r="35" spans="1:38" ht="14.65" customHeight="1">
      <c r="A35" s="21">
        <v>28</v>
      </c>
      <c r="B35" s="1" t="str">
        <f>IF(MONTH(DATE(($C$3),C$6,$A35))&lt;&gt;C$6,"",CHOOSE(WEEKDAY(DATE(($C$3),C$6,$A35),1),"日","月","火","水","木","金","土")&amp;IF(ISNA(VLOOKUP(DATE(($C$3),C$6,$A35),祝日一覧!$A$2:$B$73,2,FALSE)),"","（祝）"))</f>
        <v>月</v>
      </c>
      <c r="C35" s="3"/>
      <c r="D35" s="35"/>
      <c r="E35" s="2" t="str">
        <f>IF(MONTH(DATE(($C$3),F$6,$A35))&lt;&gt;F$6,"",CHOOSE(WEEKDAY(DATE(($C$3),F$6,$A35),1),"日","月","火","水","木","金","土")&amp;IF(ISNA(VLOOKUP(DATE(($C$3),F$6,$A35),祝日一覧!$A$2:$B$73,2,FALSE)),"","（祝）"))</f>
        <v>水</v>
      </c>
      <c r="F35" s="3"/>
      <c r="G35" s="35"/>
      <c r="H35" s="2" t="str">
        <f>IF(MONTH(DATE(($C$3),I$6,$A35))&lt;&gt;I$6,"",CHOOSE(WEEKDAY(DATE(($C$3),I$6,$A35),1),"日","月","火","水","木","金","土")&amp;IF(ISNA(VLOOKUP(DATE(($C$3),I$6,$A35),祝日一覧!$A$2:$B$73,2,FALSE)),"","（祝）"))</f>
        <v>土</v>
      </c>
      <c r="I35" s="3"/>
      <c r="J35" s="35"/>
      <c r="K35" s="2" t="str">
        <f>IF(MONTH(DATE(($C$3),L$6,$A35))&lt;&gt;L$6,"",CHOOSE(WEEKDAY(DATE(($C$3),L$6,$A35),1),"日","月","火","水","木","金","土")&amp;IF(ISNA(VLOOKUP(DATE(($C$3),L$6,$A35),祝日一覧!$A$2:$B$73,2,FALSE)),"","（祝）"))</f>
        <v>月</v>
      </c>
      <c r="L35" s="3"/>
      <c r="M35" s="35"/>
      <c r="N35" s="2" t="str">
        <f>IF(MONTH(DATE(($C$3),O$6,$A35))&lt;&gt;O$6,"",CHOOSE(WEEKDAY(DATE(($C$3),O$6,$A35),1),"日","月","火","水","木","金","土")&amp;IF(ISNA(VLOOKUP(DATE(($C$3),O$6,$A35),祝日一覧!$A$2:$B$73,2,FALSE)),"","（祝）"))</f>
        <v>木</v>
      </c>
      <c r="O35" s="3"/>
      <c r="P35" s="35"/>
      <c r="Q35" s="2" t="str">
        <f>IF(MONTH(DATE(($C$3),R$6,$A35))&lt;&gt;R$6,"",CHOOSE(WEEKDAY(DATE(($C$3),R$6,$A35),1),"日","月","火","水","木","金","土")&amp;IF(ISNA(VLOOKUP(DATE(($C$3),R$6,$A35),祝日一覧!$A$2:$B$73,2,FALSE)),"","（祝）"))</f>
        <v>日</v>
      </c>
      <c r="R35" s="3"/>
      <c r="S35" s="35"/>
      <c r="T35" s="2" t="str">
        <f>IF(MONTH(DATE(($C$3),U$6,$A35))&lt;&gt;U$6,"",CHOOSE(WEEKDAY(DATE(($C$3),U$6,$A35),1),"日","月","火","水","木","金","土")&amp;IF(ISNA(VLOOKUP(DATE(($C$3),U$6,$A35),祝日一覧!$A$2:$B$73,2,FALSE)),"","（祝）"))</f>
        <v>火</v>
      </c>
      <c r="U35" s="3"/>
      <c r="V35" s="35"/>
      <c r="W35" s="2" t="str">
        <f>IF(MONTH(DATE(($C$3),X$6,$A35))&lt;&gt;X$6,"",CHOOSE(WEEKDAY(DATE(($C$3),X$6,$A35),1),"日","月","火","水","木","金","土")&amp;IF(ISNA(VLOOKUP(DATE(($C$3),X$6,$A35),祝日一覧!$A$2:$B$73,2,FALSE)),"","（祝）"))</f>
        <v>金</v>
      </c>
      <c r="X35" s="3"/>
      <c r="Y35" s="35"/>
      <c r="Z35" s="2" t="str">
        <f>IF(MONTH(DATE(($C$3),AA$6,$A35))&lt;&gt;AA$6,"",CHOOSE(WEEKDAY(DATE(($C$3),AA$6,$A35),1),"日","月","火","水","木","金","土")&amp;IF(ISNA(VLOOKUP(DATE(($C$3),AA$6,$A35),祝日一覧!$A$2:$B$73,2,FALSE)),"","（祝）"))</f>
        <v>日</v>
      </c>
      <c r="AA35" s="3"/>
      <c r="AB35" s="35"/>
      <c r="AC35" s="2" t="str">
        <f>IF(MONTH(DATE(($C$3+1),AD$6,$A35))&lt;&gt;AD$6,"",CHOOSE(WEEKDAY(DATE(($C$3+1),AD$6,$A35),1),"日","月","火","水","木","金","土")&amp;IF(ISNA(VLOOKUP(DATE(($C$3+1),AD$6,$A35),祝日一覧!$A$2:$B$73,2,FALSE)),"","（祝）"))</f>
        <v>水</v>
      </c>
      <c r="AD35" s="3"/>
      <c r="AE35" s="35"/>
      <c r="AF35" s="2" t="str">
        <f>IF(MONTH(DATE(($C$3+1),AG$6,$A35))&lt;&gt;AG$6,"",CHOOSE(WEEKDAY(DATE(($C$3+1),AG$6,$A35),1),"日","月","火","水","木","金","土")&amp;IF(ISNA(VLOOKUP(DATE(($C$3+1),AG$6,$A35),祝日一覧!$A$2:$B$73,2,FALSE)),"","（祝）"))</f>
        <v>土</v>
      </c>
      <c r="AG35" s="3"/>
      <c r="AH35" s="35"/>
      <c r="AI35" s="2" t="str">
        <f>IF(MONTH(DATE(($C$3+1),AJ$6,$A35))&lt;&gt;AJ$6,"",CHOOSE(WEEKDAY(DATE(($C$3+1),AJ$6,$A35),1),"日","月","火","水","木","金","土")&amp;IF(ISNA(VLOOKUP(DATE(($C$3+1),AJ$6,$A35),祝日一覧!$A$2:$B$73,2,FALSE)),"","（祝）"))</f>
        <v>土</v>
      </c>
      <c r="AJ35" s="3"/>
      <c r="AK35" s="35"/>
      <c r="AL35" s="56">
        <v>28</v>
      </c>
    </row>
    <row r="36" spans="1:38" ht="14.65" customHeight="1">
      <c r="A36" s="21">
        <v>29</v>
      </c>
      <c r="B36" s="1" t="str">
        <f>IF(MONTH(DATE(($C$3),C$6,$A36))&lt;&gt;C$6,"",CHOOSE(WEEKDAY(DATE(($C$3),C$6,$A36),1),"日","月","火","水","木","金","土")&amp;IF(ISNA(VLOOKUP(DATE(($C$3),C$6,$A36),祝日一覧!$A$2:$B$73,2,FALSE)),"","（祝）"))</f>
        <v>火（祝）</v>
      </c>
      <c r="C36" s="3"/>
      <c r="D36" s="35"/>
      <c r="E36" s="2" t="str">
        <f>IF(MONTH(DATE(($C$3),F$6,$A36))&lt;&gt;F$6,"",CHOOSE(WEEKDAY(DATE(($C$3),F$6,$A36),1),"日","月","火","水","木","金","土")&amp;IF(ISNA(VLOOKUP(DATE(($C$3),F$6,$A36),祝日一覧!$A$2:$B$73,2,FALSE)),"","（祝）"))</f>
        <v>木</v>
      </c>
      <c r="F36" s="3"/>
      <c r="G36" s="35"/>
      <c r="H36" s="2" t="str">
        <f>IF(MONTH(DATE(($C$3),I$6,$A36))&lt;&gt;I$6,"",CHOOSE(WEEKDAY(DATE(($C$3),I$6,$A36),1),"日","月","火","水","木","金","土")&amp;IF(ISNA(VLOOKUP(DATE(($C$3),I$6,$A36),祝日一覧!$A$2:$B$73,2,FALSE)),"","（祝）"))</f>
        <v>日</v>
      </c>
      <c r="I36" s="3"/>
      <c r="J36" s="35"/>
      <c r="K36" s="2" t="str">
        <f>IF(MONTH(DATE(($C$3),L$6,$A36))&lt;&gt;L$6,"",CHOOSE(WEEKDAY(DATE(($C$3),L$6,$A36),1),"日","月","火","水","木","金","土")&amp;IF(ISNA(VLOOKUP(DATE(($C$3),L$6,$A36),祝日一覧!$A$2:$B$73,2,FALSE)),"","（祝）"))</f>
        <v>火</v>
      </c>
      <c r="L36" s="3"/>
      <c r="M36" s="35"/>
      <c r="N36" s="2" t="str">
        <f>IF(MONTH(DATE(($C$3),O$6,$A36))&lt;&gt;O$6,"",CHOOSE(WEEKDAY(DATE(($C$3),O$6,$A36),1),"日","月","火","水","木","金","土")&amp;IF(ISNA(VLOOKUP(DATE(($C$3),O$6,$A36),祝日一覧!$A$2:$B$73,2,FALSE)),"","（祝）"))</f>
        <v>金</v>
      </c>
      <c r="O36" s="3"/>
      <c r="P36" s="35"/>
      <c r="Q36" s="2" t="str">
        <f>IF(MONTH(DATE(($C$3),R$6,$A36))&lt;&gt;R$6,"",CHOOSE(WEEKDAY(DATE(($C$3),R$6,$A36),1),"日","月","火","水","木","金","土")&amp;IF(ISNA(VLOOKUP(DATE(($C$3),R$6,$A36),祝日一覧!$A$2:$B$73,2,FALSE)),"","（祝）"))</f>
        <v>月</v>
      </c>
      <c r="R36" s="3"/>
      <c r="S36" s="35"/>
      <c r="T36" s="2" t="str">
        <f>IF(MONTH(DATE(($C$3),U$6,$A36))&lt;&gt;U$6,"",CHOOSE(WEEKDAY(DATE(($C$3),U$6,$A36),1),"日","月","火","水","木","金","土")&amp;IF(ISNA(VLOOKUP(DATE(($C$3),U$6,$A36),祝日一覧!$A$2:$B$73,2,FALSE)),"","（祝）"))</f>
        <v>水</v>
      </c>
      <c r="U36" s="3"/>
      <c r="V36" s="35"/>
      <c r="W36" s="2" t="str">
        <f>IF(MONTH(DATE(($C$3),X$6,$A36))&lt;&gt;X$6,"",CHOOSE(WEEKDAY(DATE(($C$3),X$6,$A36),1),"日","月","火","水","木","金","土")&amp;IF(ISNA(VLOOKUP(DATE(($C$3),X$6,$A36),祝日一覧!$A$2:$B$73,2,FALSE)),"","（祝）"))</f>
        <v>土</v>
      </c>
      <c r="X36" s="3"/>
      <c r="Y36" s="35"/>
      <c r="Z36" s="2" t="str">
        <f>IF(MONTH(DATE(($C$3),AA$6,$A36))&lt;&gt;AA$6,"",CHOOSE(WEEKDAY(DATE(($C$3),AA$6,$A36),1),"日","月","火","水","木","金","土")&amp;IF(ISNA(VLOOKUP(DATE(($C$3),AA$6,$A36),祝日一覧!$A$2:$B$73,2,FALSE)),"","（祝）"))</f>
        <v>月</v>
      </c>
      <c r="AA36" s="3"/>
      <c r="AB36" s="35"/>
      <c r="AC36" s="2" t="str">
        <f>IF(MONTH(DATE(($C$3+1),AD$6,$A36))&lt;&gt;AD$6,"",CHOOSE(WEEKDAY(DATE(($C$3+1),AD$6,$A36),1),"日","月","火","水","木","金","土")&amp;IF(ISNA(VLOOKUP(DATE(($C$3+1),AD$6,$A36),祝日一覧!$A$2:$B$73,2,FALSE)),"","（祝）"))</f>
        <v>木</v>
      </c>
      <c r="AD36" s="3"/>
      <c r="AE36" s="35"/>
      <c r="AF36" s="2" t="str">
        <f>IF(MONTH(DATE(($C$3+1),AG$6,$A36))&lt;&gt;AG$6,"",CHOOSE(WEEKDAY(DATE(($C$3+1),AG$6,$A36),1),"日","月","火","水","木","金","土")&amp;IF(ISNA(VLOOKUP(DATE(($C$3+1),AG$6,$A36),祝日一覧!$A$2:$B$73,2,FALSE)),"","（祝）"))</f>
        <v/>
      </c>
      <c r="AG36" s="3"/>
      <c r="AH36" s="35"/>
      <c r="AI36" s="2" t="str">
        <f>IF(MONTH(DATE(($C$3+1),AJ$6,$A36))&lt;&gt;AJ$6,"",CHOOSE(WEEKDAY(DATE(($C$3+1),AJ$6,$A36),1),"日","月","火","水","木","金","土")&amp;IF(ISNA(VLOOKUP(DATE(($C$3+1),AJ$6,$A36),祝日一覧!$A$2:$B$73,2,FALSE)),"","（祝）"))</f>
        <v>日</v>
      </c>
      <c r="AJ36" s="3"/>
      <c r="AK36" s="35"/>
      <c r="AL36" s="56">
        <v>29</v>
      </c>
    </row>
    <row r="37" spans="1:38" ht="14.65" customHeight="1">
      <c r="A37" s="21">
        <v>30</v>
      </c>
      <c r="B37" s="1" t="str">
        <f>IF(MONTH(DATE(($C$3),C$6,$A37))&lt;&gt;C$6,"",CHOOSE(WEEKDAY(DATE(($C$3),C$6,$A37),1),"日","月","火","水","木","金","土")&amp;IF(ISNA(VLOOKUP(DATE(($C$3),C$6,$A37),祝日一覧!$A$2:$B$73,2,FALSE)),"","（祝）"))</f>
        <v>水</v>
      </c>
      <c r="C37" s="3"/>
      <c r="D37" s="35"/>
      <c r="E37" s="2" t="str">
        <f>IF(MONTH(DATE(($C$3),F$6,$A37))&lt;&gt;F$6,"",CHOOSE(WEEKDAY(DATE(($C$3),F$6,$A37),1),"日","月","火","水","木","金","土")&amp;IF(ISNA(VLOOKUP(DATE(($C$3),F$6,$A37),祝日一覧!$A$2:$B$73,2,FALSE)),"","（祝）"))</f>
        <v>金</v>
      </c>
      <c r="F37" s="3"/>
      <c r="G37" s="35"/>
      <c r="H37" s="2" t="str">
        <f>IF(MONTH(DATE(($C$3),I$6,$A37))&lt;&gt;I$6,"",CHOOSE(WEEKDAY(DATE(($C$3),I$6,$A37),1),"日","月","火","水","木","金","土")&amp;IF(ISNA(VLOOKUP(DATE(($C$3),I$6,$A37),祝日一覧!$A$2:$B$73,2,FALSE)),"","（祝）"))</f>
        <v>月</v>
      </c>
      <c r="I37" s="3"/>
      <c r="J37" s="35"/>
      <c r="K37" s="2" t="str">
        <f>IF(MONTH(DATE(($C$3),L$6,$A37))&lt;&gt;L$6,"",CHOOSE(WEEKDAY(DATE(($C$3),L$6,$A37),1),"日","月","火","水","木","金","土")&amp;IF(ISNA(VLOOKUP(DATE(($C$3),L$6,$A37),祝日一覧!$A$2:$B$73,2,FALSE)),"","（祝）"))</f>
        <v>水</v>
      </c>
      <c r="L37" s="3"/>
      <c r="M37" s="35"/>
      <c r="N37" s="2" t="str">
        <f>IF(MONTH(DATE(($C$3),O$6,$A37))&lt;&gt;O$6,"",CHOOSE(WEEKDAY(DATE(($C$3),O$6,$A37),1),"日","月","火","水","木","金","土")&amp;IF(ISNA(VLOOKUP(DATE(($C$3),O$6,$A37),祝日一覧!$A$2:$B$73,2,FALSE)),"","（祝）"))</f>
        <v>土</v>
      </c>
      <c r="O37" s="3"/>
      <c r="P37" s="35"/>
      <c r="Q37" s="2" t="str">
        <f>IF(MONTH(DATE(($C$3),R$6,$A37))&lt;&gt;R$6,"",CHOOSE(WEEKDAY(DATE(($C$3),R$6,$A37),1),"日","月","火","水","木","金","土")&amp;IF(ISNA(VLOOKUP(DATE(($C$3),R$6,$A37),祝日一覧!$A$2:$B$73,2,FALSE)),"","（祝）"))</f>
        <v>火</v>
      </c>
      <c r="R37" s="3"/>
      <c r="S37" s="35"/>
      <c r="T37" s="2" t="str">
        <f>IF(MONTH(DATE(($C$3),U$6,$A37))&lt;&gt;U$6,"",CHOOSE(WEEKDAY(DATE(($C$3),U$6,$A37),1),"日","月","火","水","木","金","土")&amp;IF(ISNA(VLOOKUP(DATE(($C$3),U$6,$A37),祝日一覧!$A$2:$B$73,2,FALSE)),"","（祝）"))</f>
        <v>木</v>
      </c>
      <c r="U37" s="3"/>
      <c r="V37" s="35"/>
      <c r="W37" s="2" t="str">
        <f>IF(MONTH(DATE(($C$3),X$6,$A37))&lt;&gt;X$6,"",CHOOSE(WEEKDAY(DATE(($C$3),X$6,$A37),1),"日","月","火","水","木","金","土")&amp;IF(ISNA(VLOOKUP(DATE(($C$3),X$6,$A37),祝日一覧!$A$2:$B$73,2,FALSE)),"","（祝）"))</f>
        <v>日</v>
      </c>
      <c r="X37" s="3"/>
      <c r="Y37" s="35"/>
      <c r="Z37" s="2" t="str">
        <f>IF(MONTH(DATE(($C$3),AA$6,$A37))&lt;&gt;AA$6,"",CHOOSE(WEEKDAY(DATE(($C$3),AA$6,$A37),1),"日","月","火","水","木","金","土")&amp;IF(ISNA(VLOOKUP(DATE(($C$3),AA$6,$A37),祝日一覧!$A$2:$B$73,2,FALSE)),"","（祝）"))</f>
        <v>火</v>
      </c>
      <c r="AA37" s="3"/>
      <c r="AB37" s="35"/>
      <c r="AC37" s="2" t="str">
        <f>IF(MONTH(DATE(($C$3+1),AD$6,$A37))&lt;&gt;AD$6,"",CHOOSE(WEEKDAY(DATE(($C$3+1),AD$6,$A37),1),"日","月","火","水","木","金","土")&amp;IF(ISNA(VLOOKUP(DATE(($C$3+1),AD$6,$A37),祝日一覧!$A$2:$B$73,2,FALSE)),"","（祝）"))</f>
        <v>金</v>
      </c>
      <c r="AD37" s="3"/>
      <c r="AE37" s="35"/>
      <c r="AF37" s="2" t="str">
        <f>IF(MONTH(DATE(($C$3+1),AG$6,$A37))&lt;&gt;AG$6,"",CHOOSE(WEEKDAY(DATE(($C$3+1),AG$6,$A37),1),"日","月","火","水","木","金","土")&amp;IF(ISNA(VLOOKUP(DATE(($C$3+1),AG$6,$A37),祝日一覧!$A$2:$B$73,2,FALSE)),"","（祝）"))</f>
        <v/>
      </c>
      <c r="AG37" s="3"/>
      <c r="AH37" s="35"/>
      <c r="AI37" s="2" t="str">
        <f>IF(MONTH(DATE(($C$3+1),AJ$6,$A37))&lt;&gt;AJ$6,"",CHOOSE(WEEKDAY(DATE(($C$3+1),AJ$6,$A37),1),"日","月","火","水","木","金","土")&amp;IF(ISNA(VLOOKUP(DATE(($C$3+1),AJ$6,$A37),祝日一覧!$A$2:$B$73,2,FALSE)),"","（祝）"))</f>
        <v>月</v>
      </c>
      <c r="AJ37" s="3"/>
      <c r="AK37" s="35"/>
      <c r="AL37" s="56">
        <v>30</v>
      </c>
    </row>
    <row r="38" spans="1:38" ht="14.65" customHeight="1" thickBot="1">
      <c r="A38" s="23">
        <v>31</v>
      </c>
      <c r="B38" s="1" t="str">
        <f>IF(MONTH(DATE(($C$3),C$6,$A38))&lt;&gt;C$6,"",CHOOSE(WEEKDAY(DATE(($C$3),C$6,$A38),1),"日","月","火","水","木","金","土")&amp;IF(ISNA(VLOOKUP(DATE(($C$3),C$6,$A38),祝日一覧!$A$2:$B$73,2,FALSE)),"","（祝）"))</f>
        <v/>
      </c>
      <c r="C38" s="4"/>
      <c r="D38" s="36"/>
      <c r="E38" s="2" t="str">
        <f>IF(MONTH(DATE(($C$3),F$6,$A38))&lt;&gt;F$6,"",CHOOSE(WEEKDAY(DATE(($C$3),F$6,$A38),1),"日","月","火","水","木","金","土")&amp;IF(ISNA(VLOOKUP(DATE(($C$3),F$6,$A38),祝日一覧!$A$2:$B$73,2,FALSE)),"","（祝）"))</f>
        <v>土</v>
      </c>
      <c r="F38" s="4"/>
      <c r="G38" s="36"/>
      <c r="H38" s="2" t="str">
        <f>IF(MONTH(DATE(($C$3),I$6,$A38))&lt;&gt;I$6,"",CHOOSE(WEEKDAY(DATE(($C$3),I$6,$A38),1),"日","月","火","水","木","金","土")&amp;IF(ISNA(VLOOKUP(DATE(($C$3),I$6,$A38),祝日一覧!$A$2:$B$73,2,FALSE)),"","（祝）"))</f>
        <v/>
      </c>
      <c r="I38" s="4"/>
      <c r="J38" s="36"/>
      <c r="K38" s="2" t="str">
        <f>IF(MONTH(DATE(($C$3),L$6,$A38))&lt;&gt;L$6,"",CHOOSE(WEEKDAY(DATE(($C$3),L$6,$A38),1),"日","月","火","水","木","金","土")&amp;IF(ISNA(VLOOKUP(DATE(($C$3),L$6,$A38),祝日一覧!$A$2:$B$73,2,FALSE)),"","（祝）"))</f>
        <v>木</v>
      </c>
      <c r="L38" s="4"/>
      <c r="M38" s="36"/>
      <c r="N38" s="2" t="str">
        <f>IF(MONTH(DATE(($C$3),O$6,$A38))&lt;&gt;O$6,"",CHOOSE(WEEKDAY(DATE(($C$3),O$6,$A38),1),"日","月","火","水","木","金","土")&amp;IF(ISNA(VLOOKUP(DATE(($C$3),O$6,$A38),祝日一覧!$A$2:$B$73,2,FALSE)),"","（祝）"))</f>
        <v>日</v>
      </c>
      <c r="O38" s="4"/>
      <c r="P38" s="36"/>
      <c r="Q38" s="2" t="str">
        <f>IF(MONTH(DATE(($C$3),R$6,$A38))&lt;&gt;R$6,"",CHOOSE(WEEKDAY(DATE(($C$3),R$6,$A38),1),"日","月","火","水","木","金","土")&amp;IF(ISNA(VLOOKUP(DATE(($C$3),R$6,$A38),祝日一覧!$A$2:$B$73,2,FALSE)),"","（祝）"))</f>
        <v/>
      </c>
      <c r="R38" s="4"/>
      <c r="S38" s="36"/>
      <c r="T38" s="2" t="str">
        <f>IF(MONTH(DATE(($C$3),U$6,$A38))&lt;&gt;U$6,"",CHOOSE(WEEKDAY(DATE(($C$3),U$6,$A38),1),"日","月","火","水","木","金","土")&amp;IF(ISNA(VLOOKUP(DATE(($C$3),U$6,$A38),祝日一覧!$A$2:$B$73,2,FALSE)),"","（祝）"))</f>
        <v>金</v>
      </c>
      <c r="U38" s="4"/>
      <c r="V38" s="36"/>
      <c r="W38" s="2" t="str">
        <f>IF(MONTH(DATE(($C$3),X$6,$A38))&lt;&gt;X$6,"",CHOOSE(WEEKDAY(DATE(($C$3),X$6,$A38),1),"日","月","火","水","木","金","土")&amp;IF(ISNA(VLOOKUP(DATE(($C$3),X$6,$A38),祝日一覧!$A$2:$B$73,2,FALSE)),"","（祝）"))</f>
        <v/>
      </c>
      <c r="X38" s="4"/>
      <c r="Y38" s="36"/>
      <c r="Z38" s="2" t="str">
        <f>IF(MONTH(DATE(($C$3),AA$6,$A38))&lt;&gt;AA$6,"",CHOOSE(WEEKDAY(DATE(($C$3),AA$6,$A38),1),"日","月","火","水","木","金","土")&amp;IF(ISNA(VLOOKUP(DATE(($C$3),AA$6,$A38),祝日一覧!$A$2:$B$73,2,FALSE)),"","（祝）"))</f>
        <v>水</v>
      </c>
      <c r="AA38" s="4"/>
      <c r="AB38" s="36"/>
      <c r="AC38" s="2" t="str">
        <f>IF(MONTH(DATE(($C$3+1),AD$6,$A38))&lt;&gt;AD$6,"",CHOOSE(WEEKDAY(DATE(($C$3+1),AD$6,$A38),1),"日","月","火","水","木","金","土")&amp;IF(ISNA(VLOOKUP(DATE(($C$3+1),AD$6,$A38),祝日一覧!$A$2:$B$73,2,FALSE)),"","（祝）"))</f>
        <v>土</v>
      </c>
      <c r="AD38" s="4"/>
      <c r="AE38" s="36"/>
      <c r="AF38" s="2" t="str">
        <f>IF(MONTH(DATE(($C$3+1),AG$6,$A38))&lt;&gt;AG$6,"",CHOOSE(WEEKDAY(DATE(($C$3+1),AG$6,$A38),1),"日","月","火","水","木","金","土")&amp;IF(ISNA(VLOOKUP(DATE(($C$3+1),AG$6,$A38),祝日一覧!$A$2:$B$73,2,FALSE)),"","（祝）"))</f>
        <v/>
      </c>
      <c r="AG38" s="4"/>
      <c r="AH38" s="36"/>
      <c r="AI38" s="2" t="str">
        <f>IF(MONTH(DATE(($C$3+1),AJ$6,$A38))&lt;&gt;AJ$6,"",CHOOSE(WEEKDAY(DATE(($C$3+1),AJ$6,$A38),1),"日","月","火","水","木","金","土")&amp;IF(ISNA(VLOOKUP(DATE(($C$3+1),AJ$6,$A38),祝日一覧!$A$2:$B$73,2,FALSE)),"","（祝）"))</f>
        <v>火</v>
      </c>
      <c r="AJ38" s="4"/>
      <c r="AK38" s="36"/>
      <c r="AL38" s="57">
        <v>31</v>
      </c>
    </row>
    <row r="39" spans="1:38" ht="14.45" customHeight="1">
      <c r="A39" s="165" t="s">
        <v>76</v>
      </c>
      <c r="B39" s="166"/>
      <c r="C39" s="42">
        <f>COUNT(C8:C38)-COUNTA(D8:D38)</f>
        <v>0</v>
      </c>
      <c r="D39" s="5" t="s">
        <v>6</v>
      </c>
      <c r="E39" s="6"/>
      <c r="F39" s="43">
        <f>COUNT(F8:F38)-COUNTA(G8:G38)</f>
        <v>0</v>
      </c>
      <c r="G39" s="5" t="s">
        <v>6</v>
      </c>
      <c r="H39" s="6"/>
      <c r="I39" s="43">
        <f>COUNT(I8:I38)-COUNTA(J8:J38)</f>
        <v>0</v>
      </c>
      <c r="J39" s="5" t="s">
        <v>6</v>
      </c>
      <c r="K39" s="6"/>
      <c r="L39" s="43">
        <f>COUNT(L8:L38)-COUNTA(M8:M38)</f>
        <v>0</v>
      </c>
      <c r="M39" s="5" t="s">
        <v>6</v>
      </c>
      <c r="N39" s="6"/>
      <c r="O39" s="43">
        <f>COUNT(O8:O38)-COUNTA(P8:P38)</f>
        <v>0</v>
      </c>
      <c r="P39" s="5" t="s">
        <v>6</v>
      </c>
      <c r="Q39" s="6"/>
      <c r="R39" s="43">
        <f>COUNT(R8:R38)-COUNTA(S8:S38)</f>
        <v>0</v>
      </c>
      <c r="S39" s="5" t="s">
        <v>6</v>
      </c>
      <c r="T39" s="6"/>
      <c r="U39" s="43">
        <f>COUNT(U8:U38)-COUNTA(V8:V38)</f>
        <v>0</v>
      </c>
      <c r="V39" s="5" t="s">
        <v>6</v>
      </c>
      <c r="W39" s="6"/>
      <c r="X39" s="43">
        <f>COUNT(X8:X38)-COUNTA(Y8:Y38)</f>
        <v>0</v>
      </c>
      <c r="Y39" s="5" t="s">
        <v>6</v>
      </c>
      <c r="Z39" s="6"/>
      <c r="AA39" s="43">
        <f>COUNT(AA8:AA38)-COUNTA(AB8:AB38)</f>
        <v>0</v>
      </c>
      <c r="AB39" s="5" t="s">
        <v>6</v>
      </c>
      <c r="AC39" s="6"/>
      <c r="AD39" s="43">
        <f>COUNT(AD8:AD38)-COUNTA(AE8:AE38)</f>
        <v>0</v>
      </c>
      <c r="AE39" s="5" t="s">
        <v>6</v>
      </c>
      <c r="AF39" s="6"/>
      <c r="AG39" s="43">
        <f>COUNT(AG8:AG38)-COUNTA(AH8:AH38)</f>
        <v>0</v>
      </c>
      <c r="AH39" s="5" t="s">
        <v>6</v>
      </c>
      <c r="AI39" s="6"/>
      <c r="AJ39" s="43">
        <f>COUNT(AJ8:AJ38)-COUNTA(AK8:AK38)</f>
        <v>0</v>
      </c>
      <c r="AK39" s="5" t="s">
        <v>6</v>
      </c>
      <c r="AL39" s="7"/>
    </row>
    <row r="40" spans="1:38" ht="14.45" customHeight="1" thickBot="1">
      <c r="A40" s="167" t="s">
        <v>7</v>
      </c>
      <c r="B40" s="168"/>
      <c r="C40" s="8">
        <f>SUM(C8:C38)</f>
        <v>0</v>
      </c>
      <c r="D40" s="9" t="s">
        <v>5</v>
      </c>
      <c r="E40" s="10"/>
      <c r="F40" s="11">
        <f>SUM(F8:F38)</f>
        <v>0</v>
      </c>
      <c r="G40" s="9" t="s">
        <v>5</v>
      </c>
      <c r="H40" s="10"/>
      <c r="I40" s="11">
        <f>SUM(I8:I38)</f>
        <v>0</v>
      </c>
      <c r="J40" s="9" t="s">
        <v>5</v>
      </c>
      <c r="K40" s="10"/>
      <c r="L40" s="11">
        <f>SUM(L8:L38)</f>
        <v>0</v>
      </c>
      <c r="M40" s="9" t="s">
        <v>5</v>
      </c>
      <c r="N40" s="10"/>
      <c r="O40" s="11">
        <f>SUM(O8:O38)</f>
        <v>0</v>
      </c>
      <c r="P40" s="9" t="s">
        <v>5</v>
      </c>
      <c r="Q40" s="10"/>
      <c r="R40" s="11">
        <f>SUM(R8:R38)</f>
        <v>0</v>
      </c>
      <c r="S40" s="9" t="s">
        <v>5</v>
      </c>
      <c r="T40" s="10"/>
      <c r="U40" s="11">
        <f>SUM(U8:U38)</f>
        <v>0</v>
      </c>
      <c r="V40" s="9" t="s">
        <v>5</v>
      </c>
      <c r="W40" s="10"/>
      <c r="X40" s="11">
        <f>SUM(X8:X38)</f>
        <v>0</v>
      </c>
      <c r="Y40" s="9" t="s">
        <v>5</v>
      </c>
      <c r="Z40" s="10"/>
      <c r="AA40" s="11">
        <f>SUM(AA8:AA38)</f>
        <v>0</v>
      </c>
      <c r="AB40" s="9" t="s">
        <v>5</v>
      </c>
      <c r="AC40" s="10"/>
      <c r="AD40" s="11">
        <f>SUM(AD8:AD38)</f>
        <v>0</v>
      </c>
      <c r="AE40" s="9" t="s">
        <v>5</v>
      </c>
      <c r="AF40" s="10"/>
      <c r="AG40" s="11">
        <f>SUM(AG8:AG38)</f>
        <v>0</v>
      </c>
      <c r="AH40" s="9" t="s">
        <v>5</v>
      </c>
      <c r="AI40" s="10"/>
      <c r="AJ40" s="11">
        <f>SUM(AJ8:AJ38)</f>
        <v>0</v>
      </c>
      <c r="AK40" s="12" t="s">
        <v>5</v>
      </c>
      <c r="AL40" s="13"/>
    </row>
    <row r="41" spans="1:38" ht="14.45" hidden="1" customHeight="1">
      <c r="A41" s="104"/>
      <c r="B41" s="104"/>
      <c r="C41" s="105" t="str">
        <f>IF(SUM(C8:C38)&gt;0,"○","×")</f>
        <v>×</v>
      </c>
      <c r="D41" s="106"/>
      <c r="E41" s="107"/>
      <c r="F41" s="105" t="str">
        <f>IF(SUM(F8:F38)&gt;0,"○","×")</f>
        <v>×</v>
      </c>
      <c r="G41" s="106"/>
      <c r="H41" s="107"/>
      <c r="I41" s="105" t="str">
        <f>IF(SUM(I8:I38)&gt;0,"○","×")</f>
        <v>×</v>
      </c>
      <c r="J41" s="106"/>
      <c r="K41" s="107"/>
      <c r="L41" s="105" t="str">
        <f>IF(SUM(L8:L38)&gt;0,"○","×")</f>
        <v>×</v>
      </c>
      <c r="M41" s="106"/>
      <c r="N41" s="107"/>
      <c r="O41" s="105" t="str">
        <f>IF(SUM(O8:O38)&gt;0,"○","×")</f>
        <v>×</v>
      </c>
      <c r="P41" s="106"/>
      <c r="Q41" s="107"/>
      <c r="R41" s="105" t="str">
        <f>IF(SUM(R8:R38)&gt;0,"○","×")</f>
        <v>×</v>
      </c>
      <c r="S41" s="106"/>
      <c r="T41" s="107"/>
      <c r="U41" s="105" t="str">
        <f>IF(SUM(U8:U38)&gt;0,"○","×")</f>
        <v>×</v>
      </c>
      <c r="V41" s="106"/>
      <c r="W41" s="107"/>
      <c r="X41" s="105" t="str">
        <f>IF(SUM(X8:X38)&gt;0,"○","×")</f>
        <v>×</v>
      </c>
      <c r="Y41" s="106"/>
      <c r="Z41" s="107"/>
      <c r="AA41" s="105" t="str">
        <f>IF(SUM(AA8:AA38)&gt;0,"○","×")</f>
        <v>×</v>
      </c>
      <c r="AB41" s="106"/>
      <c r="AC41" s="107"/>
      <c r="AD41" s="105" t="str">
        <f>IF(SUM(AD8:AD38)&gt;0,"○","×")</f>
        <v>×</v>
      </c>
      <c r="AE41" s="106"/>
      <c r="AF41" s="107"/>
      <c r="AG41" s="105" t="str">
        <f>IF(SUM(AG8:AG38)&gt;0,"○","×")</f>
        <v>×</v>
      </c>
      <c r="AH41" s="106"/>
      <c r="AI41" s="107"/>
      <c r="AJ41" s="105" t="str">
        <f>IF(SUM(AJ8:AJ38)&gt;0,"○","×")</f>
        <v>×</v>
      </c>
      <c r="AK41" s="106"/>
      <c r="AL41" s="108"/>
    </row>
    <row r="42" spans="1:38" ht="12" customHeight="1" thickBot="1">
      <c r="AF42" s="109">
        <f>IF(G3="当初",COUNTA(C8:C38,F8:F38,I8:I38,L8:L38,O8:O38,R8:R38,U8:U38,X8:X38,AA8:AA38,AD8:AD38,AG8:AG38,AJ8:AJ38),"")</f>
        <v>0</v>
      </c>
      <c r="AG42" s="110" t="str">
        <f>IF(G3="当初","回/","　")</f>
        <v>回/</v>
      </c>
      <c r="AH42" s="110">
        <f>IF(G3="当初",COUNTIF(C41:AK41,"○"),"　")</f>
        <v>0</v>
      </c>
      <c r="AI42" s="110" t="str">
        <f>IF(G3="当初","月","　")</f>
        <v>月</v>
      </c>
      <c r="AJ42" s="110" t="str">
        <f>IF(G3="当初","＝","　")</f>
        <v>＝</v>
      </c>
      <c r="AK42" s="110" t="e">
        <f>IF(G3="当初",ROUNDUP(AF42/AH42,0),"　")</f>
        <v>#DIV/0!</v>
      </c>
      <c r="AL42" s="110" t="str">
        <f>IF(G3="当初","回/月","　")</f>
        <v>回/月</v>
      </c>
    </row>
    <row r="43" spans="1:38" ht="14.25" thickBot="1">
      <c r="C43" s="190"/>
      <c r="D43" s="190"/>
      <c r="E43" s="190"/>
      <c r="F43" s="190"/>
      <c r="G43" s="190"/>
      <c r="H43" s="190"/>
      <c r="I43" s="190"/>
      <c r="J43" s="190"/>
      <c r="K43" s="190"/>
      <c r="L43" s="190"/>
      <c r="M43" s="190"/>
      <c r="N43" s="190"/>
      <c r="O43" s="190"/>
      <c r="P43" s="190"/>
      <c r="Q43" s="190"/>
      <c r="R43" s="190"/>
      <c r="S43" s="190"/>
      <c r="T43" s="190"/>
      <c r="U43" s="190"/>
      <c r="V43" s="190"/>
      <c r="W43" s="190"/>
      <c r="X43" s="190"/>
      <c r="Y43" s="190"/>
      <c r="AF43" s="169" t="s">
        <v>74</v>
      </c>
      <c r="AG43" s="170"/>
      <c r="AH43" s="170"/>
      <c r="AI43" s="171">
        <f>C39+F39+I39+L39+O39+R39+U39+X39+AA39+AD39+AG39+AJ39</f>
        <v>0</v>
      </c>
      <c r="AJ43" s="172"/>
      <c r="AK43" s="172"/>
      <c r="AL43" s="58" t="s">
        <v>6</v>
      </c>
    </row>
    <row r="44" spans="1:38" ht="14.25" thickBot="1">
      <c r="B44" s="52" t="s">
        <v>11</v>
      </c>
      <c r="C44" s="190" t="s">
        <v>99</v>
      </c>
      <c r="D44" s="190"/>
      <c r="E44" s="190"/>
      <c r="F44" s="190"/>
      <c r="G44" s="190"/>
      <c r="H44" s="190"/>
      <c r="I44" s="190"/>
      <c r="J44" s="190"/>
      <c r="K44" s="190"/>
      <c r="L44" s="190"/>
      <c r="M44" s="190"/>
      <c r="N44" s="190"/>
      <c r="O44" s="190"/>
      <c r="P44" s="190"/>
      <c r="Q44" s="190"/>
      <c r="R44" s="190"/>
      <c r="S44" s="190"/>
      <c r="T44" s="190"/>
      <c r="U44" s="190"/>
      <c r="Z44" s="158" t="s">
        <v>29</v>
      </c>
      <c r="AA44" s="159"/>
      <c r="AB44" s="191"/>
      <c r="AC44" s="191"/>
      <c r="AD44" s="41" t="s">
        <v>5</v>
      </c>
      <c r="AF44" s="161" t="s">
        <v>8</v>
      </c>
      <c r="AG44" s="162"/>
      <c r="AH44" s="162"/>
      <c r="AI44" s="163">
        <f>C40+F40+I40+L40+O40+R40+U40+X40+AA40+AD40+AG40+AJ40</f>
        <v>0</v>
      </c>
      <c r="AJ44" s="164"/>
      <c r="AK44" s="164"/>
      <c r="AL44" s="59" t="s">
        <v>5</v>
      </c>
    </row>
    <row r="46" spans="1:38">
      <c r="B46" s="60"/>
      <c r="C46" s="60"/>
      <c r="D46" s="61"/>
      <c r="E46" s="60"/>
      <c r="F46" s="62" t="s">
        <v>9</v>
      </c>
    </row>
    <row r="47" spans="1:38">
      <c r="B47" s="63"/>
      <c r="C47" s="63"/>
      <c r="D47" s="64"/>
      <c r="E47" s="63"/>
      <c r="F47" s="62" t="s">
        <v>10</v>
      </c>
      <c r="G47" s="62"/>
      <c r="H47" s="65"/>
    </row>
  </sheetData>
  <sheetProtection sheet="1" objects="1" scenarios="1"/>
  <mergeCells count="55">
    <mergeCell ref="AF43:AH43"/>
    <mergeCell ref="AI43:AK43"/>
    <mergeCell ref="AF44:AH44"/>
    <mergeCell ref="AI44:AK44"/>
    <mergeCell ref="AD6:AE6"/>
    <mergeCell ref="AG6:AH6"/>
    <mergeCell ref="AJ6:AK6"/>
    <mergeCell ref="Z44:AA44"/>
    <mergeCell ref="K6:K7"/>
    <mergeCell ref="N6:N7"/>
    <mergeCell ref="Q6:Q7"/>
    <mergeCell ref="T6:T7"/>
    <mergeCell ref="W6:W7"/>
    <mergeCell ref="Z6:Z7"/>
    <mergeCell ref="C43:Y43"/>
    <mergeCell ref="C44:U44"/>
    <mergeCell ref="AA6:AB6"/>
    <mergeCell ref="H6:H7"/>
    <mergeCell ref="AB44:AC44"/>
    <mergeCell ref="A39:B39"/>
    <mergeCell ref="A40:B40"/>
    <mergeCell ref="A6:A7"/>
    <mergeCell ref="B6:B7"/>
    <mergeCell ref="E6:E7"/>
    <mergeCell ref="AG4:AL4"/>
    <mergeCell ref="AD5:AI5"/>
    <mergeCell ref="C6:D6"/>
    <mergeCell ref="F6:G6"/>
    <mergeCell ref="I6:J6"/>
    <mergeCell ref="L6:M6"/>
    <mergeCell ref="O6:P6"/>
    <mergeCell ref="R6:S6"/>
    <mergeCell ref="U6:V6"/>
    <mergeCell ref="X6:Y6"/>
    <mergeCell ref="AD4:AF4"/>
    <mergeCell ref="AC6:AC7"/>
    <mergeCell ref="AF6:AF7"/>
    <mergeCell ref="AI6:AI7"/>
    <mergeCell ref="AL6:AL7"/>
    <mergeCell ref="AG2:AL2"/>
    <mergeCell ref="C3:F3"/>
    <mergeCell ref="G3:I3"/>
    <mergeCell ref="J3:Q3"/>
    <mergeCell ref="S3:U4"/>
    <mergeCell ref="V3:X4"/>
    <mergeCell ref="Y3:AA4"/>
    <mergeCell ref="AB3:AC4"/>
    <mergeCell ref="AD3:AF3"/>
    <mergeCell ref="AG3:AL3"/>
    <mergeCell ref="R2:R4"/>
    <mergeCell ref="S2:U2"/>
    <mergeCell ref="V2:X2"/>
    <mergeCell ref="Y2:AA2"/>
    <mergeCell ref="AB2:AC2"/>
    <mergeCell ref="AD2:AF2"/>
  </mergeCells>
  <phoneticPr fontId="3"/>
  <conditionalFormatting sqref="B8:C38 E8:E38 H8:H38 K8:K38 N8:N38 Q8:Q38 T8:T38 W8:W38 Z8:Z38 AC8:AC38 AF8:AF38 AI8:AI38">
    <cfRule type="cellIs" dxfId="317" priority="351" operator="equal">
      <formula>"金（休）"</formula>
    </cfRule>
    <cfRule type="cellIs" dxfId="316" priority="352" operator="equal">
      <formula>"木（休）"</formula>
    </cfRule>
    <cfRule type="cellIs" dxfId="315" priority="353" operator="equal">
      <formula>"水（休）"</formula>
    </cfRule>
    <cfRule type="cellIs" dxfId="314" priority="354" operator="equal">
      <formula>"火（休）"</formula>
    </cfRule>
    <cfRule type="cellIs" dxfId="313" priority="355" operator="equal">
      <formula>"月（休）"</formula>
    </cfRule>
    <cfRule type="cellIs" dxfId="312" priority="356" operator="equal">
      <formula>"金（祝）"</formula>
    </cfRule>
    <cfRule type="cellIs" dxfId="311" priority="357" operator="equal">
      <formula>"木（祝）"</formula>
    </cfRule>
    <cfRule type="cellIs" dxfId="310" priority="358" operator="equal">
      <formula>"水（祝）"</formula>
    </cfRule>
    <cfRule type="cellIs" dxfId="309" priority="359" operator="equal">
      <formula>"火（祝）"</formula>
    </cfRule>
    <cfRule type="cellIs" dxfId="308" priority="360" operator="equal">
      <formula>"月（祝）"</formula>
    </cfRule>
    <cfRule type="cellIs" dxfId="307" priority="361" operator="equal">
      <formula>"土"</formula>
    </cfRule>
    <cfRule type="cellIs" dxfId="306" priority="362" operator="equal">
      <formula>"日"</formula>
    </cfRule>
  </conditionalFormatting>
  <conditionalFormatting sqref="B8:B38 E8:E38 H8:H38 K8:K38 N8:N38 Q8:Q38 T8:T38 W8:W38 Z8:Z38 AC8:AC38 AF8:AF38 AI8:AI38">
    <cfRule type="cellIs" dxfId="305" priority="349" operator="equal">
      <formula>"日（祝）"</formula>
    </cfRule>
    <cfRule type="cellIs" dxfId="304" priority="350" operator="equal">
      <formula>"土（祝）"</formula>
    </cfRule>
  </conditionalFormatting>
  <conditionalFormatting sqref="D8:D38">
    <cfRule type="cellIs" dxfId="303" priority="337" operator="equal">
      <formula>"金（休）"</formula>
    </cfRule>
    <cfRule type="cellIs" dxfId="302" priority="338" operator="equal">
      <formula>"木（休）"</formula>
    </cfRule>
    <cfRule type="cellIs" dxfId="301" priority="339" operator="equal">
      <formula>"水（休）"</formula>
    </cfRule>
    <cfRule type="cellIs" dxfId="300" priority="340" operator="equal">
      <formula>"火（休）"</formula>
    </cfRule>
    <cfRule type="cellIs" dxfId="299" priority="341" operator="equal">
      <formula>"月（休）"</formula>
    </cfRule>
    <cfRule type="cellIs" dxfId="298" priority="342" operator="equal">
      <formula>"金（祝）"</formula>
    </cfRule>
    <cfRule type="cellIs" dxfId="297" priority="343" operator="equal">
      <formula>"木（祝）"</formula>
    </cfRule>
    <cfRule type="cellIs" dxfId="296" priority="344" operator="equal">
      <formula>"水（祝）"</formula>
    </cfRule>
    <cfRule type="cellIs" dxfId="295" priority="345" operator="equal">
      <formula>"火（祝）"</formula>
    </cfRule>
    <cfRule type="cellIs" dxfId="294" priority="346" operator="equal">
      <formula>"月（祝）"</formula>
    </cfRule>
    <cfRule type="cellIs" dxfId="293" priority="347" operator="equal">
      <formula>"土"</formula>
    </cfRule>
    <cfRule type="cellIs" dxfId="292" priority="348" operator="equal">
      <formula>"日"</formula>
    </cfRule>
  </conditionalFormatting>
  <conditionalFormatting sqref="F8:F38">
    <cfRule type="cellIs" dxfId="291" priority="325" operator="equal">
      <formula>"金（休）"</formula>
    </cfRule>
    <cfRule type="cellIs" dxfId="290" priority="326" operator="equal">
      <formula>"木（休）"</formula>
    </cfRule>
    <cfRule type="cellIs" dxfId="289" priority="327" operator="equal">
      <formula>"水（休）"</formula>
    </cfRule>
    <cfRule type="cellIs" dxfId="288" priority="328" operator="equal">
      <formula>"火（休）"</formula>
    </cfRule>
    <cfRule type="cellIs" dxfId="287" priority="329" operator="equal">
      <formula>"月（休）"</formula>
    </cfRule>
    <cfRule type="cellIs" dxfId="286" priority="330" operator="equal">
      <formula>"金（祝）"</formula>
    </cfRule>
    <cfRule type="cellIs" dxfId="285" priority="331" operator="equal">
      <formula>"木（祝）"</formula>
    </cfRule>
    <cfRule type="cellIs" dxfId="284" priority="332" operator="equal">
      <formula>"水（祝）"</formula>
    </cfRule>
    <cfRule type="cellIs" dxfId="283" priority="333" operator="equal">
      <formula>"火（祝）"</formula>
    </cfRule>
    <cfRule type="cellIs" dxfId="282" priority="334" operator="equal">
      <formula>"月（祝）"</formula>
    </cfRule>
    <cfRule type="cellIs" dxfId="281" priority="335" operator="equal">
      <formula>"土"</formula>
    </cfRule>
    <cfRule type="cellIs" dxfId="280" priority="336" operator="equal">
      <formula>"日"</formula>
    </cfRule>
  </conditionalFormatting>
  <conditionalFormatting sqref="G8:G38">
    <cfRule type="cellIs" dxfId="279" priority="313" operator="equal">
      <formula>"金（休）"</formula>
    </cfRule>
    <cfRule type="cellIs" dxfId="278" priority="314" operator="equal">
      <formula>"木（休）"</formula>
    </cfRule>
    <cfRule type="cellIs" dxfId="277" priority="315" operator="equal">
      <formula>"水（休）"</formula>
    </cfRule>
    <cfRule type="cellIs" dxfId="276" priority="316" operator="equal">
      <formula>"火（休）"</formula>
    </cfRule>
    <cfRule type="cellIs" dxfId="275" priority="317" operator="equal">
      <formula>"月（休）"</formula>
    </cfRule>
    <cfRule type="cellIs" dxfId="274" priority="318" operator="equal">
      <formula>"金（祝）"</formula>
    </cfRule>
    <cfRule type="cellIs" dxfId="273" priority="319" operator="equal">
      <formula>"木（祝）"</formula>
    </cfRule>
    <cfRule type="cellIs" dxfId="272" priority="320" operator="equal">
      <formula>"水（祝）"</formula>
    </cfRule>
    <cfRule type="cellIs" dxfId="271" priority="321" operator="equal">
      <formula>"火（祝）"</formula>
    </cfRule>
    <cfRule type="cellIs" dxfId="270" priority="322" operator="equal">
      <formula>"月（祝）"</formula>
    </cfRule>
    <cfRule type="cellIs" dxfId="269" priority="323" operator="equal">
      <formula>"土"</formula>
    </cfRule>
    <cfRule type="cellIs" dxfId="268" priority="324" operator="equal">
      <formula>"日"</formula>
    </cfRule>
  </conditionalFormatting>
  <conditionalFormatting sqref="I8:I38">
    <cfRule type="cellIs" dxfId="267" priority="229" operator="equal">
      <formula>"金（休）"</formula>
    </cfRule>
    <cfRule type="cellIs" dxfId="266" priority="230" operator="equal">
      <formula>"木（休）"</formula>
    </cfRule>
    <cfRule type="cellIs" dxfId="265" priority="231" operator="equal">
      <formula>"水（休）"</formula>
    </cfRule>
    <cfRule type="cellIs" dxfId="264" priority="232" operator="equal">
      <formula>"火（休）"</formula>
    </cfRule>
    <cfRule type="cellIs" dxfId="263" priority="233" operator="equal">
      <formula>"月（休）"</formula>
    </cfRule>
    <cfRule type="cellIs" dxfId="262" priority="234" operator="equal">
      <formula>"金（祝）"</formula>
    </cfRule>
    <cfRule type="cellIs" dxfId="261" priority="235" operator="equal">
      <formula>"木（祝）"</formula>
    </cfRule>
    <cfRule type="cellIs" dxfId="260" priority="236" operator="equal">
      <formula>"水（祝）"</formula>
    </cfRule>
    <cfRule type="cellIs" dxfId="259" priority="237" operator="equal">
      <formula>"火（祝）"</formula>
    </cfRule>
    <cfRule type="cellIs" dxfId="258" priority="238" operator="equal">
      <formula>"月（祝）"</formula>
    </cfRule>
    <cfRule type="cellIs" dxfId="257" priority="239" operator="equal">
      <formula>"土"</formula>
    </cfRule>
    <cfRule type="cellIs" dxfId="256" priority="240" operator="equal">
      <formula>"日"</formula>
    </cfRule>
  </conditionalFormatting>
  <conditionalFormatting sqref="J8:J38">
    <cfRule type="cellIs" dxfId="255" priority="217" operator="equal">
      <formula>"金（休）"</formula>
    </cfRule>
    <cfRule type="cellIs" dxfId="254" priority="218" operator="equal">
      <formula>"木（休）"</formula>
    </cfRule>
    <cfRule type="cellIs" dxfId="253" priority="219" operator="equal">
      <formula>"水（休）"</formula>
    </cfRule>
    <cfRule type="cellIs" dxfId="252" priority="220" operator="equal">
      <formula>"火（休）"</formula>
    </cfRule>
    <cfRule type="cellIs" dxfId="251" priority="221" operator="equal">
      <formula>"月（休）"</formula>
    </cfRule>
    <cfRule type="cellIs" dxfId="250" priority="222" operator="equal">
      <formula>"金（祝）"</formula>
    </cfRule>
    <cfRule type="cellIs" dxfId="249" priority="223" operator="equal">
      <formula>"木（祝）"</formula>
    </cfRule>
    <cfRule type="cellIs" dxfId="248" priority="224" operator="equal">
      <formula>"水（祝）"</formula>
    </cfRule>
    <cfRule type="cellIs" dxfId="247" priority="225" operator="equal">
      <formula>"火（祝）"</formula>
    </cfRule>
    <cfRule type="cellIs" dxfId="246" priority="226" operator="equal">
      <formula>"月（祝）"</formula>
    </cfRule>
    <cfRule type="cellIs" dxfId="245" priority="227" operator="equal">
      <formula>"土"</formula>
    </cfRule>
    <cfRule type="cellIs" dxfId="244" priority="228" operator="equal">
      <formula>"日"</formula>
    </cfRule>
  </conditionalFormatting>
  <conditionalFormatting sqref="L8:L38">
    <cfRule type="cellIs" dxfId="243" priority="205" operator="equal">
      <formula>"金（休）"</formula>
    </cfRule>
    <cfRule type="cellIs" dxfId="242" priority="206" operator="equal">
      <formula>"木（休）"</formula>
    </cfRule>
    <cfRule type="cellIs" dxfId="241" priority="207" operator="equal">
      <formula>"水（休）"</formula>
    </cfRule>
    <cfRule type="cellIs" dxfId="240" priority="208" operator="equal">
      <formula>"火（休）"</formula>
    </cfRule>
    <cfRule type="cellIs" dxfId="239" priority="209" operator="equal">
      <formula>"月（休）"</formula>
    </cfRule>
    <cfRule type="cellIs" dxfId="238" priority="210" operator="equal">
      <formula>"金（祝）"</formula>
    </cfRule>
    <cfRule type="cellIs" dxfId="237" priority="211" operator="equal">
      <formula>"木（祝）"</formula>
    </cfRule>
    <cfRule type="cellIs" dxfId="236" priority="212" operator="equal">
      <formula>"水（祝）"</formula>
    </cfRule>
    <cfRule type="cellIs" dxfId="235" priority="213" operator="equal">
      <formula>"火（祝）"</formula>
    </cfRule>
    <cfRule type="cellIs" dxfId="234" priority="214" operator="equal">
      <formula>"月（祝）"</formula>
    </cfRule>
    <cfRule type="cellIs" dxfId="233" priority="215" operator="equal">
      <formula>"土"</formula>
    </cfRule>
    <cfRule type="cellIs" dxfId="232" priority="216" operator="equal">
      <formula>"日"</formula>
    </cfRule>
  </conditionalFormatting>
  <conditionalFormatting sqref="M8:M38">
    <cfRule type="cellIs" dxfId="231" priority="193" operator="equal">
      <formula>"金（休）"</formula>
    </cfRule>
    <cfRule type="cellIs" dxfId="230" priority="194" operator="equal">
      <formula>"木（休）"</formula>
    </cfRule>
    <cfRule type="cellIs" dxfId="229" priority="195" operator="equal">
      <formula>"水（休）"</formula>
    </cfRule>
    <cfRule type="cellIs" dxfId="228" priority="196" operator="equal">
      <formula>"火（休）"</formula>
    </cfRule>
    <cfRule type="cellIs" dxfId="227" priority="197" operator="equal">
      <formula>"月（休）"</formula>
    </cfRule>
    <cfRule type="cellIs" dxfId="226" priority="198" operator="equal">
      <formula>"金（祝）"</formula>
    </cfRule>
    <cfRule type="cellIs" dxfId="225" priority="199" operator="equal">
      <formula>"木（祝）"</formula>
    </cfRule>
    <cfRule type="cellIs" dxfId="224" priority="200" operator="equal">
      <formula>"水（祝）"</formula>
    </cfRule>
    <cfRule type="cellIs" dxfId="223" priority="201" operator="equal">
      <formula>"火（祝）"</formula>
    </cfRule>
    <cfRule type="cellIs" dxfId="222" priority="202" operator="equal">
      <formula>"月（祝）"</formula>
    </cfRule>
    <cfRule type="cellIs" dxfId="221" priority="203" operator="equal">
      <formula>"土"</formula>
    </cfRule>
    <cfRule type="cellIs" dxfId="220" priority="204" operator="equal">
      <formula>"日"</formula>
    </cfRule>
  </conditionalFormatting>
  <conditionalFormatting sqref="O8:O38">
    <cfRule type="cellIs" dxfId="219" priority="181" operator="equal">
      <formula>"金（休）"</formula>
    </cfRule>
    <cfRule type="cellIs" dxfId="218" priority="182" operator="equal">
      <formula>"木（休）"</formula>
    </cfRule>
    <cfRule type="cellIs" dxfId="217" priority="183" operator="equal">
      <formula>"水（休）"</formula>
    </cfRule>
    <cfRule type="cellIs" dxfId="216" priority="184" operator="equal">
      <formula>"火（休）"</formula>
    </cfRule>
    <cfRule type="cellIs" dxfId="215" priority="185" operator="equal">
      <formula>"月（休）"</formula>
    </cfRule>
    <cfRule type="cellIs" dxfId="214" priority="186" operator="equal">
      <formula>"金（祝）"</formula>
    </cfRule>
    <cfRule type="cellIs" dxfId="213" priority="187" operator="equal">
      <formula>"木（祝）"</formula>
    </cfRule>
    <cfRule type="cellIs" dxfId="212" priority="188" operator="equal">
      <formula>"水（祝）"</formula>
    </cfRule>
    <cfRule type="cellIs" dxfId="211" priority="189" operator="equal">
      <formula>"火（祝）"</formula>
    </cfRule>
    <cfRule type="cellIs" dxfId="210" priority="190" operator="equal">
      <formula>"月（祝）"</formula>
    </cfRule>
    <cfRule type="cellIs" dxfId="209" priority="191" operator="equal">
      <formula>"土"</formula>
    </cfRule>
    <cfRule type="cellIs" dxfId="208" priority="192" operator="equal">
      <formula>"日"</formula>
    </cfRule>
  </conditionalFormatting>
  <conditionalFormatting sqref="P8:P38">
    <cfRule type="cellIs" dxfId="207" priority="169" operator="equal">
      <formula>"金（休）"</formula>
    </cfRule>
    <cfRule type="cellIs" dxfId="206" priority="170" operator="equal">
      <formula>"木（休）"</formula>
    </cfRule>
    <cfRule type="cellIs" dxfId="205" priority="171" operator="equal">
      <formula>"水（休）"</formula>
    </cfRule>
    <cfRule type="cellIs" dxfId="204" priority="172" operator="equal">
      <formula>"火（休）"</formula>
    </cfRule>
    <cfRule type="cellIs" dxfId="203" priority="173" operator="equal">
      <formula>"月（休）"</formula>
    </cfRule>
    <cfRule type="cellIs" dxfId="202" priority="174" operator="equal">
      <formula>"金（祝）"</formula>
    </cfRule>
    <cfRule type="cellIs" dxfId="201" priority="175" operator="equal">
      <formula>"木（祝）"</formula>
    </cfRule>
    <cfRule type="cellIs" dxfId="200" priority="176" operator="equal">
      <formula>"水（祝）"</formula>
    </cfRule>
    <cfRule type="cellIs" dxfId="199" priority="177" operator="equal">
      <formula>"火（祝）"</formula>
    </cfRule>
    <cfRule type="cellIs" dxfId="198" priority="178" operator="equal">
      <formula>"月（祝）"</formula>
    </cfRule>
    <cfRule type="cellIs" dxfId="197" priority="179" operator="equal">
      <formula>"土"</formula>
    </cfRule>
    <cfRule type="cellIs" dxfId="196" priority="180" operator="equal">
      <formula>"日"</formula>
    </cfRule>
  </conditionalFormatting>
  <conditionalFormatting sqref="R8:R38">
    <cfRule type="cellIs" dxfId="195" priority="157" operator="equal">
      <formula>"金（休）"</formula>
    </cfRule>
    <cfRule type="cellIs" dxfId="194" priority="158" operator="equal">
      <formula>"木（休）"</formula>
    </cfRule>
    <cfRule type="cellIs" dxfId="193" priority="159" operator="equal">
      <formula>"水（休）"</formula>
    </cfRule>
    <cfRule type="cellIs" dxfId="192" priority="160" operator="equal">
      <formula>"火（休）"</formula>
    </cfRule>
    <cfRule type="cellIs" dxfId="191" priority="161" operator="equal">
      <formula>"月（休）"</formula>
    </cfRule>
    <cfRule type="cellIs" dxfId="190" priority="162" operator="equal">
      <formula>"金（祝）"</formula>
    </cfRule>
    <cfRule type="cellIs" dxfId="189" priority="163" operator="equal">
      <formula>"木（祝）"</formula>
    </cfRule>
    <cfRule type="cellIs" dxfId="188" priority="164" operator="equal">
      <formula>"水（祝）"</formula>
    </cfRule>
    <cfRule type="cellIs" dxfId="187" priority="165" operator="equal">
      <formula>"火（祝）"</formula>
    </cfRule>
    <cfRule type="cellIs" dxfId="186" priority="166" operator="equal">
      <formula>"月（祝）"</formula>
    </cfRule>
    <cfRule type="cellIs" dxfId="185" priority="167" operator="equal">
      <formula>"土"</formula>
    </cfRule>
    <cfRule type="cellIs" dxfId="184" priority="168" operator="equal">
      <formula>"日"</formula>
    </cfRule>
  </conditionalFormatting>
  <conditionalFormatting sqref="S8:S38">
    <cfRule type="cellIs" dxfId="183" priority="145" operator="equal">
      <formula>"金（休）"</formula>
    </cfRule>
    <cfRule type="cellIs" dxfId="182" priority="146" operator="equal">
      <formula>"木（休）"</formula>
    </cfRule>
    <cfRule type="cellIs" dxfId="181" priority="147" operator="equal">
      <formula>"水（休）"</formula>
    </cfRule>
    <cfRule type="cellIs" dxfId="180" priority="148" operator="equal">
      <formula>"火（休）"</formula>
    </cfRule>
    <cfRule type="cellIs" dxfId="179" priority="149" operator="equal">
      <formula>"月（休）"</formula>
    </cfRule>
    <cfRule type="cellIs" dxfId="178" priority="150" operator="equal">
      <formula>"金（祝）"</formula>
    </cfRule>
    <cfRule type="cellIs" dxfId="177" priority="151" operator="equal">
      <formula>"木（祝）"</formula>
    </cfRule>
    <cfRule type="cellIs" dxfId="176" priority="152" operator="equal">
      <formula>"水（祝）"</formula>
    </cfRule>
    <cfRule type="cellIs" dxfId="175" priority="153" operator="equal">
      <formula>"火（祝）"</formula>
    </cfRule>
    <cfRule type="cellIs" dxfId="174" priority="154" operator="equal">
      <formula>"月（祝）"</formula>
    </cfRule>
    <cfRule type="cellIs" dxfId="173" priority="155" operator="equal">
      <formula>"土"</formula>
    </cfRule>
    <cfRule type="cellIs" dxfId="172" priority="156" operator="equal">
      <formula>"日"</formula>
    </cfRule>
  </conditionalFormatting>
  <conditionalFormatting sqref="U8:U38">
    <cfRule type="cellIs" dxfId="171" priority="133" operator="equal">
      <formula>"金（休）"</formula>
    </cfRule>
    <cfRule type="cellIs" dxfId="170" priority="134" operator="equal">
      <formula>"木（休）"</formula>
    </cfRule>
    <cfRule type="cellIs" dxfId="169" priority="135" operator="equal">
      <formula>"水（休）"</formula>
    </cfRule>
    <cfRule type="cellIs" dxfId="168" priority="136" operator="equal">
      <formula>"火（休）"</formula>
    </cfRule>
    <cfRule type="cellIs" dxfId="167" priority="137" operator="equal">
      <formula>"月（休）"</formula>
    </cfRule>
    <cfRule type="cellIs" dxfId="166" priority="138" operator="equal">
      <formula>"金（祝）"</formula>
    </cfRule>
    <cfRule type="cellIs" dxfId="165" priority="139" operator="equal">
      <formula>"木（祝）"</formula>
    </cfRule>
    <cfRule type="cellIs" dxfId="164" priority="140" operator="equal">
      <formula>"水（祝）"</formula>
    </cfRule>
    <cfRule type="cellIs" dxfId="163" priority="141" operator="equal">
      <formula>"火（祝）"</formula>
    </cfRule>
    <cfRule type="cellIs" dxfId="162" priority="142" operator="equal">
      <formula>"月（祝）"</formula>
    </cfRule>
    <cfRule type="cellIs" dxfId="161" priority="143" operator="equal">
      <formula>"土"</formula>
    </cfRule>
    <cfRule type="cellIs" dxfId="160" priority="144" operator="equal">
      <formula>"日"</formula>
    </cfRule>
  </conditionalFormatting>
  <conditionalFormatting sqref="V8:V38">
    <cfRule type="cellIs" dxfId="159" priority="121" operator="equal">
      <formula>"金（休）"</formula>
    </cfRule>
    <cfRule type="cellIs" dxfId="158" priority="122" operator="equal">
      <formula>"木（休）"</formula>
    </cfRule>
    <cfRule type="cellIs" dxfId="157" priority="123" operator="equal">
      <formula>"水（休）"</formula>
    </cfRule>
    <cfRule type="cellIs" dxfId="156" priority="124" operator="equal">
      <formula>"火（休）"</formula>
    </cfRule>
    <cfRule type="cellIs" dxfId="155" priority="125" operator="equal">
      <formula>"月（休）"</formula>
    </cfRule>
    <cfRule type="cellIs" dxfId="154" priority="126" operator="equal">
      <formula>"金（祝）"</formula>
    </cfRule>
    <cfRule type="cellIs" dxfId="153" priority="127" operator="equal">
      <formula>"木（祝）"</formula>
    </cfRule>
    <cfRule type="cellIs" dxfId="152" priority="128" operator="equal">
      <formula>"水（祝）"</formula>
    </cfRule>
    <cfRule type="cellIs" dxfId="151" priority="129" operator="equal">
      <formula>"火（祝）"</formula>
    </cfRule>
    <cfRule type="cellIs" dxfId="150" priority="130" operator="equal">
      <formula>"月（祝）"</formula>
    </cfRule>
    <cfRule type="cellIs" dxfId="149" priority="131" operator="equal">
      <formula>"土"</formula>
    </cfRule>
    <cfRule type="cellIs" dxfId="148" priority="132" operator="equal">
      <formula>"日"</formula>
    </cfRule>
  </conditionalFormatting>
  <conditionalFormatting sqref="X8:X38">
    <cfRule type="cellIs" dxfId="147" priority="109" operator="equal">
      <formula>"金（休）"</formula>
    </cfRule>
    <cfRule type="cellIs" dxfId="146" priority="110" operator="equal">
      <formula>"木（休）"</formula>
    </cfRule>
    <cfRule type="cellIs" dxfId="145" priority="111" operator="equal">
      <formula>"水（休）"</formula>
    </cfRule>
    <cfRule type="cellIs" dxfId="144" priority="112" operator="equal">
      <formula>"火（休）"</formula>
    </cfRule>
    <cfRule type="cellIs" dxfId="143" priority="113" operator="equal">
      <formula>"月（休）"</formula>
    </cfRule>
    <cfRule type="cellIs" dxfId="142" priority="114" operator="equal">
      <formula>"金（祝）"</formula>
    </cfRule>
    <cfRule type="cellIs" dxfId="141" priority="115" operator="equal">
      <formula>"木（祝）"</formula>
    </cfRule>
    <cfRule type="cellIs" dxfId="140" priority="116" operator="equal">
      <formula>"水（祝）"</formula>
    </cfRule>
    <cfRule type="cellIs" dxfId="139" priority="117" operator="equal">
      <formula>"火（祝）"</formula>
    </cfRule>
    <cfRule type="cellIs" dxfId="138" priority="118" operator="equal">
      <formula>"月（祝）"</formula>
    </cfRule>
    <cfRule type="cellIs" dxfId="137" priority="119" operator="equal">
      <formula>"土"</formula>
    </cfRule>
    <cfRule type="cellIs" dxfId="136" priority="120" operator="equal">
      <formula>"日"</formula>
    </cfRule>
  </conditionalFormatting>
  <conditionalFormatting sqref="Y8:Y38">
    <cfRule type="cellIs" dxfId="135" priority="97" operator="equal">
      <formula>"金（休）"</formula>
    </cfRule>
    <cfRule type="cellIs" dxfId="134" priority="98" operator="equal">
      <formula>"木（休）"</formula>
    </cfRule>
    <cfRule type="cellIs" dxfId="133" priority="99" operator="equal">
      <formula>"水（休）"</formula>
    </cfRule>
    <cfRule type="cellIs" dxfId="132" priority="100" operator="equal">
      <formula>"火（休）"</formula>
    </cfRule>
    <cfRule type="cellIs" dxfId="131" priority="101" operator="equal">
      <formula>"月（休）"</formula>
    </cfRule>
    <cfRule type="cellIs" dxfId="130" priority="102" operator="equal">
      <formula>"金（祝）"</formula>
    </cfRule>
    <cfRule type="cellIs" dxfId="129" priority="103" operator="equal">
      <formula>"木（祝）"</formula>
    </cfRule>
    <cfRule type="cellIs" dxfId="128" priority="104" operator="equal">
      <formula>"水（祝）"</formula>
    </cfRule>
    <cfRule type="cellIs" dxfId="127" priority="105" operator="equal">
      <formula>"火（祝）"</formula>
    </cfRule>
    <cfRule type="cellIs" dxfId="126" priority="106" operator="equal">
      <formula>"月（祝）"</formula>
    </cfRule>
    <cfRule type="cellIs" dxfId="125" priority="107" operator="equal">
      <formula>"土"</formula>
    </cfRule>
    <cfRule type="cellIs" dxfId="124" priority="108" operator="equal">
      <formula>"日"</formula>
    </cfRule>
  </conditionalFormatting>
  <conditionalFormatting sqref="AA8:AA38">
    <cfRule type="cellIs" dxfId="123" priority="85" operator="equal">
      <formula>"金（休）"</formula>
    </cfRule>
    <cfRule type="cellIs" dxfId="122" priority="86" operator="equal">
      <formula>"木（休）"</formula>
    </cfRule>
    <cfRule type="cellIs" dxfId="121" priority="87" operator="equal">
      <formula>"水（休）"</formula>
    </cfRule>
    <cfRule type="cellIs" dxfId="120" priority="88" operator="equal">
      <formula>"火（休）"</formula>
    </cfRule>
    <cfRule type="cellIs" dxfId="119" priority="89" operator="equal">
      <formula>"月（休）"</formula>
    </cfRule>
    <cfRule type="cellIs" dxfId="118" priority="90" operator="equal">
      <formula>"金（祝）"</formula>
    </cfRule>
    <cfRule type="cellIs" dxfId="117" priority="91" operator="equal">
      <formula>"木（祝）"</formula>
    </cfRule>
    <cfRule type="cellIs" dxfId="116" priority="92" operator="equal">
      <formula>"水（祝）"</formula>
    </cfRule>
    <cfRule type="cellIs" dxfId="115" priority="93" operator="equal">
      <formula>"火（祝）"</formula>
    </cfRule>
    <cfRule type="cellIs" dxfId="114" priority="94" operator="equal">
      <formula>"月（祝）"</formula>
    </cfRule>
    <cfRule type="cellIs" dxfId="113" priority="95" operator="equal">
      <formula>"土"</formula>
    </cfRule>
    <cfRule type="cellIs" dxfId="112" priority="96" operator="equal">
      <formula>"日"</formula>
    </cfRule>
  </conditionalFormatting>
  <conditionalFormatting sqref="AB8:AB38">
    <cfRule type="cellIs" dxfId="111" priority="73" operator="equal">
      <formula>"金（休）"</formula>
    </cfRule>
    <cfRule type="cellIs" dxfId="110" priority="74" operator="equal">
      <formula>"木（休）"</formula>
    </cfRule>
    <cfRule type="cellIs" dxfId="109" priority="75" operator="equal">
      <formula>"水（休）"</formula>
    </cfRule>
    <cfRule type="cellIs" dxfId="108" priority="76" operator="equal">
      <formula>"火（休）"</formula>
    </cfRule>
    <cfRule type="cellIs" dxfId="107" priority="77" operator="equal">
      <formula>"月（休）"</formula>
    </cfRule>
    <cfRule type="cellIs" dxfId="106" priority="78" operator="equal">
      <formula>"金（祝）"</formula>
    </cfRule>
    <cfRule type="cellIs" dxfId="105" priority="79" operator="equal">
      <formula>"木（祝）"</formula>
    </cfRule>
    <cfRule type="cellIs" dxfId="104" priority="80" operator="equal">
      <formula>"水（祝）"</formula>
    </cfRule>
    <cfRule type="cellIs" dxfId="103" priority="81" operator="equal">
      <formula>"火（祝）"</formula>
    </cfRule>
    <cfRule type="cellIs" dxfId="102" priority="82" operator="equal">
      <formula>"月（祝）"</formula>
    </cfRule>
    <cfRule type="cellIs" dxfId="101" priority="83" operator="equal">
      <formula>"土"</formula>
    </cfRule>
    <cfRule type="cellIs" dxfId="100" priority="84" operator="equal">
      <formula>"日"</formula>
    </cfRule>
  </conditionalFormatting>
  <conditionalFormatting sqref="AD8:AD38">
    <cfRule type="cellIs" dxfId="99" priority="61" operator="equal">
      <formula>"金（休）"</formula>
    </cfRule>
    <cfRule type="cellIs" dxfId="98" priority="62" operator="equal">
      <formula>"木（休）"</formula>
    </cfRule>
    <cfRule type="cellIs" dxfId="97" priority="63" operator="equal">
      <formula>"水（休）"</formula>
    </cfRule>
    <cfRule type="cellIs" dxfId="96" priority="64" operator="equal">
      <formula>"火（休）"</formula>
    </cfRule>
    <cfRule type="cellIs" dxfId="95" priority="65" operator="equal">
      <formula>"月（休）"</formula>
    </cfRule>
    <cfRule type="cellIs" dxfId="94" priority="66" operator="equal">
      <formula>"金（祝）"</formula>
    </cfRule>
    <cfRule type="cellIs" dxfId="93" priority="67" operator="equal">
      <formula>"木（祝）"</formula>
    </cfRule>
    <cfRule type="cellIs" dxfId="92" priority="68" operator="equal">
      <formula>"水（祝）"</formula>
    </cfRule>
    <cfRule type="cellIs" dxfId="91" priority="69" operator="equal">
      <formula>"火（祝）"</formula>
    </cfRule>
    <cfRule type="cellIs" dxfId="90" priority="70" operator="equal">
      <formula>"月（祝）"</formula>
    </cfRule>
    <cfRule type="cellIs" dxfId="89" priority="71" operator="equal">
      <formula>"土"</formula>
    </cfRule>
    <cfRule type="cellIs" dxfId="88" priority="72" operator="equal">
      <formula>"日"</formula>
    </cfRule>
  </conditionalFormatting>
  <conditionalFormatting sqref="AE8:AE38">
    <cfRule type="cellIs" dxfId="87" priority="49" operator="equal">
      <formula>"金（休）"</formula>
    </cfRule>
    <cfRule type="cellIs" dxfId="86" priority="50" operator="equal">
      <formula>"木（休）"</formula>
    </cfRule>
    <cfRule type="cellIs" dxfId="85" priority="51" operator="equal">
      <formula>"水（休）"</formula>
    </cfRule>
    <cfRule type="cellIs" dxfId="84" priority="52" operator="equal">
      <formula>"火（休）"</formula>
    </cfRule>
    <cfRule type="cellIs" dxfId="83" priority="53" operator="equal">
      <formula>"月（休）"</formula>
    </cfRule>
    <cfRule type="cellIs" dxfId="82" priority="54" operator="equal">
      <formula>"金（祝）"</formula>
    </cfRule>
    <cfRule type="cellIs" dxfId="81" priority="55" operator="equal">
      <formula>"木（祝）"</formula>
    </cfRule>
    <cfRule type="cellIs" dxfId="80" priority="56" operator="equal">
      <formula>"水（祝）"</formula>
    </cfRule>
    <cfRule type="cellIs" dxfId="79" priority="57" operator="equal">
      <formula>"火（祝）"</formula>
    </cfRule>
    <cfRule type="cellIs" dxfId="78" priority="58" operator="equal">
      <formula>"月（祝）"</formula>
    </cfRule>
    <cfRule type="cellIs" dxfId="77" priority="59" operator="equal">
      <formula>"土"</formula>
    </cfRule>
    <cfRule type="cellIs" dxfId="76" priority="60" operator="equal">
      <formula>"日"</formula>
    </cfRule>
  </conditionalFormatting>
  <conditionalFormatting sqref="AG8:AG38">
    <cfRule type="cellIs" dxfId="75" priority="37" operator="equal">
      <formula>"金（休）"</formula>
    </cfRule>
    <cfRule type="cellIs" dxfId="74" priority="38" operator="equal">
      <formula>"木（休）"</formula>
    </cfRule>
    <cfRule type="cellIs" dxfId="73" priority="39" operator="equal">
      <formula>"水（休）"</formula>
    </cfRule>
    <cfRule type="cellIs" dxfId="72" priority="40" operator="equal">
      <formula>"火（休）"</formula>
    </cfRule>
    <cfRule type="cellIs" dxfId="71" priority="41" operator="equal">
      <formula>"月（休）"</formula>
    </cfRule>
    <cfRule type="cellIs" dxfId="70" priority="42" operator="equal">
      <formula>"金（祝）"</formula>
    </cfRule>
    <cfRule type="cellIs" dxfId="69" priority="43" operator="equal">
      <formula>"木（祝）"</formula>
    </cfRule>
    <cfRule type="cellIs" dxfId="68" priority="44" operator="equal">
      <formula>"水（祝）"</formula>
    </cfRule>
    <cfRule type="cellIs" dxfId="67" priority="45" operator="equal">
      <formula>"火（祝）"</formula>
    </cfRule>
    <cfRule type="cellIs" dxfId="66" priority="46" operator="equal">
      <formula>"月（祝）"</formula>
    </cfRule>
    <cfRule type="cellIs" dxfId="65" priority="47" operator="equal">
      <formula>"土"</formula>
    </cfRule>
    <cfRule type="cellIs" dxfId="64" priority="48" operator="equal">
      <formula>"日"</formula>
    </cfRule>
  </conditionalFormatting>
  <conditionalFormatting sqref="AH8:AH38">
    <cfRule type="cellIs" dxfId="63" priority="25" operator="equal">
      <formula>"金（休）"</formula>
    </cfRule>
    <cfRule type="cellIs" dxfId="62" priority="26" operator="equal">
      <formula>"木（休）"</formula>
    </cfRule>
    <cfRule type="cellIs" dxfId="61" priority="27" operator="equal">
      <formula>"水（休）"</formula>
    </cfRule>
    <cfRule type="cellIs" dxfId="60" priority="28" operator="equal">
      <formula>"火（休）"</formula>
    </cfRule>
    <cfRule type="cellIs" dxfId="59" priority="29" operator="equal">
      <formula>"月（休）"</formula>
    </cfRule>
    <cfRule type="cellIs" dxfId="58" priority="30" operator="equal">
      <formula>"金（祝）"</formula>
    </cfRule>
    <cfRule type="cellIs" dxfId="57" priority="31" operator="equal">
      <formula>"木（祝）"</formula>
    </cfRule>
    <cfRule type="cellIs" dxfId="56" priority="32" operator="equal">
      <formula>"水（祝）"</formula>
    </cfRule>
    <cfRule type="cellIs" dxfId="55" priority="33" operator="equal">
      <formula>"火（祝）"</formula>
    </cfRule>
    <cfRule type="cellIs" dxfId="54" priority="34" operator="equal">
      <formula>"月（祝）"</formula>
    </cfRule>
    <cfRule type="cellIs" dxfId="53" priority="35" operator="equal">
      <formula>"土"</formula>
    </cfRule>
    <cfRule type="cellIs" dxfId="52" priority="36" operator="equal">
      <formula>"日"</formula>
    </cfRule>
  </conditionalFormatting>
  <conditionalFormatting sqref="AJ8:AJ38">
    <cfRule type="cellIs" dxfId="51" priority="13" operator="equal">
      <formula>"金（休）"</formula>
    </cfRule>
    <cfRule type="cellIs" dxfId="50" priority="14" operator="equal">
      <formula>"木（休）"</formula>
    </cfRule>
    <cfRule type="cellIs" dxfId="49" priority="15" operator="equal">
      <formula>"水（休）"</formula>
    </cfRule>
    <cfRule type="cellIs" dxfId="48" priority="16" operator="equal">
      <formula>"火（休）"</formula>
    </cfRule>
    <cfRule type="cellIs" dxfId="47" priority="17" operator="equal">
      <formula>"月（休）"</formula>
    </cfRule>
    <cfRule type="cellIs" dxfId="46" priority="18" operator="equal">
      <formula>"金（祝）"</formula>
    </cfRule>
    <cfRule type="cellIs" dxfId="45" priority="19" operator="equal">
      <formula>"木（祝）"</formula>
    </cfRule>
    <cfRule type="cellIs" dxfId="44" priority="20" operator="equal">
      <formula>"水（祝）"</formula>
    </cfRule>
    <cfRule type="cellIs" dxfId="43" priority="21" operator="equal">
      <formula>"火（祝）"</formula>
    </cfRule>
    <cfRule type="cellIs" dxfId="42" priority="22" operator="equal">
      <formula>"月（祝）"</formula>
    </cfRule>
    <cfRule type="cellIs" dxfId="41" priority="23" operator="equal">
      <formula>"土"</formula>
    </cfRule>
    <cfRule type="cellIs" dxfId="40" priority="24" operator="equal">
      <formula>"日"</formula>
    </cfRule>
  </conditionalFormatting>
  <conditionalFormatting sqref="AK8:AK38">
    <cfRule type="cellIs" dxfId="39" priority="1" operator="equal">
      <formula>"金（休）"</formula>
    </cfRule>
    <cfRule type="cellIs" dxfId="38" priority="2" operator="equal">
      <formula>"木（休）"</formula>
    </cfRule>
    <cfRule type="cellIs" dxfId="37" priority="3" operator="equal">
      <formula>"水（休）"</formula>
    </cfRule>
    <cfRule type="cellIs" dxfId="36" priority="4" operator="equal">
      <formula>"火（休）"</formula>
    </cfRule>
    <cfRule type="cellIs" dxfId="35" priority="5" operator="equal">
      <formula>"月（休）"</formula>
    </cfRule>
    <cfRule type="cellIs" dxfId="34" priority="6" operator="equal">
      <formula>"金（祝）"</formula>
    </cfRule>
    <cfRule type="cellIs" dxfId="33" priority="7" operator="equal">
      <formula>"木（祝）"</formula>
    </cfRule>
    <cfRule type="cellIs" dxfId="32" priority="8" operator="equal">
      <formula>"水（祝）"</formula>
    </cfRule>
    <cfRule type="cellIs" dxfId="31" priority="9" operator="equal">
      <formula>"火（祝）"</formula>
    </cfRule>
    <cfRule type="cellIs" dxfId="30" priority="10" operator="equal">
      <formula>"月（祝）"</formula>
    </cfRule>
    <cfRule type="cellIs" dxfId="29" priority="11" operator="equal">
      <formula>"土"</formula>
    </cfRule>
    <cfRule type="cellIs" dxfId="28" priority="12" operator="equal">
      <formula>"日"</formula>
    </cfRule>
  </conditionalFormatting>
  <dataValidations count="3">
    <dataValidation type="list" errorStyle="warning" allowBlank="1" showInputMessage="1" showErrorMessage="1" sqref="AG2:AL2">
      <formula1>$AP$11:$AP$18</formula1>
    </dataValidation>
    <dataValidation allowBlank="1" showErrorMessage="1" prompt="年度を入力ください。_x000a_H２２～２４年度まで対応しています。" sqref="C3"/>
    <dataValidation type="list" allowBlank="1" showInputMessage="1" showErrorMessage="1" sqref="D8:D38 G8:G38 M8:M38 J8:J38 P8:P38 S8:S38 V8:V38 Y8:Y38 AB8:AB38 AE8:AE38 AH8:AH38 AK8:AK38">
      <formula1>"○"</formula1>
    </dataValidation>
  </dataValidations>
  <pageMargins left="0.19685039370078741" right="0.15748031496062992" top="0.23622047244094491" bottom="0.11811023622047245" header="0" footer="0"/>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ErrorMessage="1" prompt="年度を入力ください。_x000a_H２２～２４年度まで対応しています。">
          <x14:formula1>
            <xm:f>プルダウン用!$B$4:$B$16</xm:f>
          </x14:formula1>
          <xm:sqref>G3:I3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2:B42"/>
  <sheetViews>
    <sheetView workbookViewId="0">
      <selection activeCell="I29" sqref="I29"/>
    </sheetView>
  </sheetViews>
  <sheetFormatPr defaultRowHeight="14.25"/>
  <cols>
    <col min="1" max="1" width="2.625" style="92" customWidth="1"/>
    <col min="2" max="16384" width="9" style="92"/>
  </cols>
  <sheetData>
    <row r="2" spans="1:2" ht="15.95" customHeight="1">
      <c r="B2" s="93" t="s">
        <v>47</v>
      </c>
    </row>
    <row r="3" spans="1:2" ht="15.95" customHeight="1"/>
    <row r="4" spans="1:2" ht="15.95" customHeight="1">
      <c r="A4" s="94" t="s">
        <v>48</v>
      </c>
      <c r="B4" s="92" t="s">
        <v>80</v>
      </c>
    </row>
    <row r="5" spans="1:2" ht="15.95" customHeight="1">
      <c r="B5" s="92" t="s">
        <v>81</v>
      </c>
    </row>
    <row r="6" spans="1:2" ht="15.95" customHeight="1">
      <c r="B6" s="92" t="s">
        <v>82</v>
      </c>
    </row>
    <row r="7" spans="1:2" ht="15.95" customHeight="1"/>
    <row r="8" spans="1:2" ht="15.95" customHeight="1">
      <c r="A8" s="94" t="s">
        <v>48</v>
      </c>
      <c r="B8" s="92" t="s">
        <v>83</v>
      </c>
    </row>
    <row r="9" spans="1:2" ht="15.95" customHeight="1"/>
    <row r="10" spans="1:2" ht="15.95" customHeight="1">
      <c r="B10" s="92" t="s">
        <v>84</v>
      </c>
    </row>
    <row r="11" spans="1:2" ht="15.95" customHeight="1">
      <c r="B11" s="92" t="s">
        <v>85</v>
      </c>
    </row>
    <row r="12" spans="1:2" ht="15.95" customHeight="1">
      <c r="B12" s="92" t="s">
        <v>86</v>
      </c>
    </row>
    <row r="13" spans="1:2" ht="15.95" customHeight="1">
      <c r="B13" s="92" t="s">
        <v>72</v>
      </c>
    </row>
    <row r="14" spans="1:2" ht="15.95" customHeight="1"/>
    <row r="15" spans="1:2">
      <c r="B15" s="92" t="s">
        <v>87</v>
      </c>
    </row>
    <row r="16" spans="1:2">
      <c r="B16" s="92" t="s">
        <v>88</v>
      </c>
    </row>
    <row r="17" spans="2:2">
      <c r="B17" s="92" t="s">
        <v>73</v>
      </c>
    </row>
    <row r="22" spans="2:2">
      <c r="B22" s="93"/>
    </row>
    <row r="42" spans="2:2">
      <c r="B42" s="93"/>
    </row>
  </sheetData>
  <phoneticPr fontId="3"/>
  <pageMargins left="0.7" right="0.45"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K26"/>
  <sheetViews>
    <sheetView showGridLines="0" tabSelected="1" view="pageBreakPreview" zoomScale="70" zoomScaleNormal="100" zoomScaleSheetLayoutView="70" workbookViewId="0">
      <selection activeCell="L14" sqref="L14"/>
    </sheetView>
  </sheetViews>
  <sheetFormatPr defaultRowHeight="13.5"/>
  <cols>
    <col min="1" max="1" width="1.625" style="69" customWidth="1"/>
    <col min="2" max="2" width="3.625" style="69" customWidth="1"/>
    <col min="3" max="3" width="12.625" style="69" customWidth="1"/>
    <col min="4" max="35" width="5.625" style="69" customWidth="1"/>
    <col min="36" max="16384" width="9" style="69"/>
  </cols>
  <sheetData>
    <row r="1" spans="1:37" ht="24.95" customHeight="1">
      <c r="A1" s="68" t="s">
        <v>78</v>
      </c>
      <c r="Q1" s="70"/>
      <c r="R1" s="70"/>
      <c r="S1" s="70"/>
      <c r="T1" s="70"/>
      <c r="U1" s="70"/>
      <c r="V1" s="70"/>
      <c r="W1" s="70"/>
      <c r="X1" s="70"/>
    </row>
    <row r="2" spans="1:37" ht="17.25" thickBot="1">
      <c r="A2" s="71"/>
      <c r="Q2" s="70"/>
      <c r="R2" s="70"/>
      <c r="S2" s="70"/>
      <c r="T2" s="70"/>
      <c r="U2" s="70"/>
      <c r="V2" s="70"/>
      <c r="W2" s="70"/>
      <c r="X2" s="70"/>
    </row>
    <row r="3" spans="1:37" ht="35.1" customHeight="1">
      <c r="C3" s="72" t="s">
        <v>49</v>
      </c>
      <c r="D3" s="195" t="str">
        <f>F8&amp;"月分"</f>
        <v>4月分</v>
      </c>
      <c r="E3" s="195"/>
      <c r="F3" s="195"/>
      <c r="G3" s="195"/>
      <c r="H3" s="73"/>
      <c r="I3" s="73"/>
      <c r="J3" s="196" t="s">
        <v>50</v>
      </c>
      <c r="K3" s="196"/>
      <c r="L3" s="197"/>
      <c r="M3" s="197"/>
      <c r="N3" s="197"/>
      <c r="O3" s="197"/>
      <c r="P3" s="196" t="s">
        <v>51</v>
      </c>
      <c r="Q3" s="196"/>
      <c r="R3" s="197"/>
      <c r="S3" s="197"/>
      <c r="T3" s="197"/>
      <c r="U3" s="197"/>
      <c r="V3" s="198"/>
      <c r="W3" s="205" t="s">
        <v>52</v>
      </c>
      <c r="X3" s="208" t="s">
        <v>53</v>
      </c>
      <c r="Y3" s="208"/>
      <c r="Z3" s="208"/>
      <c r="AA3" s="208" t="s">
        <v>54</v>
      </c>
      <c r="AB3" s="208"/>
      <c r="AC3" s="208"/>
      <c r="AD3" s="208" t="s">
        <v>55</v>
      </c>
      <c r="AE3" s="208"/>
      <c r="AF3" s="208"/>
      <c r="AG3" s="208" t="s">
        <v>56</v>
      </c>
      <c r="AH3" s="208"/>
      <c r="AI3" s="209"/>
      <c r="AK3" s="53" t="s">
        <v>92</v>
      </c>
    </row>
    <row r="4" spans="1:37" ht="35.1" customHeight="1">
      <c r="C4" s="72" t="s">
        <v>57</v>
      </c>
      <c r="D4" s="195"/>
      <c r="E4" s="195"/>
      <c r="F4" s="195"/>
      <c r="G4" s="195"/>
      <c r="H4" s="74"/>
      <c r="I4" s="73"/>
      <c r="J4" s="210"/>
      <c r="K4" s="210"/>
      <c r="L4" s="211"/>
      <c r="M4" s="211"/>
      <c r="N4" s="211"/>
      <c r="O4" s="211"/>
      <c r="P4" s="75"/>
      <c r="Q4" s="76"/>
      <c r="R4" s="192"/>
      <c r="S4" s="192"/>
      <c r="T4" s="192"/>
      <c r="U4" s="192"/>
      <c r="V4" s="198"/>
      <c r="W4" s="206"/>
      <c r="X4" s="193"/>
      <c r="Y4" s="193"/>
      <c r="Z4" s="193"/>
      <c r="AA4" s="193"/>
      <c r="AB4" s="193"/>
      <c r="AC4" s="193"/>
      <c r="AD4" s="193"/>
      <c r="AE4" s="193"/>
      <c r="AF4" s="193"/>
      <c r="AG4" s="193"/>
      <c r="AH4" s="193"/>
      <c r="AI4" s="199"/>
      <c r="AK4" s="53" t="s">
        <v>95</v>
      </c>
    </row>
    <row r="5" spans="1:37" ht="42.75" customHeight="1" thickBot="1">
      <c r="C5" s="72" t="s">
        <v>58</v>
      </c>
      <c r="D5" s="226" t="s">
        <v>100</v>
      </c>
      <c r="E5" s="227"/>
      <c r="F5" s="227"/>
      <c r="G5" s="227"/>
      <c r="H5" s="73"/>
      <c r="I5" s="73"/>
      <c r="J5" s="76"/>
      <c r="K5" s="76"/>
      <c r="L5" s="77"/>
      <c r="M5" s="77"/>
      <c r="N5" s="77"/>
      <c r="O5" s="77"/>
      <c r="P5" s="76"/>
      <c r="Q5" s="77"/>
      <c r="R5" s="77"/>
      <c r="S5" s="77"/>
      <c r="T5" s="77"/>
      <c r="V5" s="198"/>
      <c r="W5" s="207"/>
      <c r="X5" s="194"/>
      <c r="Y5" s="194"/>
      <c r="Z5" s="194"/>
      <c r="AA5" s="194"/>
      <c r="AB5" s="194"/>
      <c r="AC5" s="194"/>
      <c r="AD5" s="194"/>
      <c r="AE5" s="194"/>
      <c r="AF5" s="194"/>
      <c r="AG5" s="194"/>
      <c r="AH5" s="194"/>
      <c r="AI5" s="200"/>
      <c r="AK5" s="53" t="s">
        <v>97</v>
      </c>
    </row>
    <row r="6" spans="1:37" ht="35.1" customHeight="1">
      <c r="C6" s="72" t="s">
        <v>59</v>
      </c>
      <c r="D6" s="201">
        <v>45748</v>
      </c>
      <c r="E6" s="201"/>
      <c r="F6" s="201"/>
      <c r="G6" s="201"/>
      <c r="H6" s="78" t="s">
        <v>60</v>
      </c>
      <c r="I6" s="202">
        <v>46112</v>
      </c>
      <c r="J6" s="202"/>
      <c r="K6" s="202"/>
      <c r="L6" s="202"/>
      <c r="M6" s="203" t="s">
        <v>61</v>
      </c>
      <c r="N6" s="203"/>
      <c r="O6" s="203"/>
      <c r="P6" s="203"/>
      <c r="Q6" s="79"/>
      <c r="R6" s="204"/>
      <c r="S6" s="204"/>
      <c r="T6" s="79" t="s">
        <v>5</v>
      </c>
      <c r="V6" s="80"/>
      <c r="W6" s="80"/>
      <c r="X6" s="81"/>
      <c r="Y6" s="81"/>
      <c r="Z6" s="81"/>
      <c r="AA6" s="81"/>
      <c r="AB6" s="81"/>
      <c r="AC6" s="81"/>
      <c r="AD6" s="81"/>
      <c r="AE6" s="81"/>
      <c r="AF6" s="81"/>
      <c r="AG6" s="81"/>
      <c r="AH6" s="81"/>
      <c r="AK6" s="53" t="s">
        <v>96</v>
      </c>
    </row>
    <row r="7" spans="1:37" ht="35.1" customHeight="1">
      <c r="V7" s="80"/>
      <c r="W7" s="80"/>
      <c r="X7" s="82"/>
      <c r="Y7" s="82"/>
      <c r="Z7" s="82"/>
      <c r="AA7" s="82"/>
      <c r="AB7" s="82"/>
      <c r="AC7" s="82"/>
      <c r="AD7" s="82"/>
      <c r="AE7" s="82"/>
      <c r="AF7" s="82"/>
      <c r="AG7" s="82"/>
      <c r="AH7" s="82"/>
      <c r="AK7" s="53" t="s">
        <v>24</v>
      </c>
    </row>
    <row r="8" spans="1:37" ht="24.95" customHeight="1" thickBot="1">
      <c r="B8" s="215"/>
      <c r="C8" s="215"/>
      <c r="D8" s="44">
        <v>2025</v>
      </c>
      <c r="E8" s="45" t="s">
        <v>62</v>
      </c>
      <c r="F8" s="44">
        <v>4</v>
      </c>
      <c r="G8" s="83" t="s">
        <v>63</v>
      </c>
      <c r="P8" s="84" t="s">
        <v>64</v>
      </c>
      <c r="Q8" s="85"/>
      <c r="R8" s="85"/>
      <c r="S8" s="85"/>
      <c r="AK8" s="53" t="s">
        <v>94</v>
      </c>
    </row>
    <row r="9" spans="1:37" ht="16.5">
      <c r="B9" s="216" t="s">
        <v>6</v>
      </c>
      <c r="C9" s="217"/>
      <c r="D9" s="46">
        <v>1</v>
      </c>
      <c r="E9" s="46">
        <v>2</v>
      </c>
      <c r="F9" s="46">
        <v>3</v>
      </c>
      <c r="G9" s="46">
        <v>4</v>
      </c>
      <c r="H9" s="46">
        <v>5</v>
      </c>
      <c r="I9" s="46">
        <v>6</v>
      </c>
      <c r="J9" s="46">
        <v>7</v>
      </c>
      <c r="K9" s="46">
        <v>8</v>
      </c>
      <c r="L9" s="46">
        <v>9</v>
      </c>
      <c r="M9" s="46">
        <v>10</v>
      </c>
      <c r="N9" s="46">
        <v>11</v>
      </c>
      <c r="O9" s="46">
        <v>12</v>
      </c>
      <c r="P9" s="46">
        <v>13</v>
      </c>
      <c r="Q9" s="46">
        <v>14</v>
      </c>
      <c r="R9" s="46">
        <v>15</v>
      </c>
      <c r="S9" s="46">
        <v>16</v>
      </c>
      <c r="T9" s="46">
        <v>17</v>
      </c>
      <c r="U9" s="46">
        <v>18</v>
      </c>
      <c r="V9" s="46">
        <v>19</v>
      </c>
      <c r="W9" s="46">
        <v>20</v>
      </c>
      <c r="X9" s="46">
        <v>21</v>
      </c>
      <c r="Y9" s="46">
        <v>22</v>
      </c>
      <c r="Z9" s="46">
        <v>23</v>
      </c>
      <c r="AA9" s="46">
        <v>24</v>
      </c>
      <c r="AB9" s="46">
        <v>25</v>
      </c>
      <c r="AC9" s="46">
        <v>26</v>
      </c>
      <c r="AD9" s="46">
        <v>27</v>
      </c>
      <c r="AE9" s="46">
        <v>28</v>
      </c>
      <c r="AF9" s="46">
        <v>29</v>
      </c>
      <c r="AG9" s="46">
        <v>30</v>
      </c>
      <c r="AH9" s="47">
        <v>31</v>
      </c>
      <c r="AI9" s="220" t="s">
        <v>65</v>
      </c>
      <c r="AK9" s="53" t="s">
        <v>93</v>
      </c>
    </row>
    <row r="10" spans="1:37" ht="29.25" customHeight="1" thickBot="1">
      <c r="B10" s="218"/>
      <c r="C10" s="219"/>
      <c r="D10" s="48" t="str">
        <f>IF(MONTH(DATE(($D$8),$F$8,D$9))&lt;&gt;$F$8,"",CHOOSE(WEEKDAY(DATE(($D$8),$F$8,D$9),1),"日","月","火","水","木","金","土")&amp;IF(ISNA(VLOOKUP(DATE(($D$8),$F$8,D$9),祝日一覧!$A$2:$B$384,2,FALSE)),"","（祝）"))</f>
        <v>火</v>
      </c>
      <c r="E10" s="48" t="str">
        <f>IF(MONTH(DATE(($D$8),$F$8,E$9))&lt;&gt;$F$8,"",CHOOSE(WEEKDAY(DATE(($D$8),$F$8,E$9),1),"日","月","火","水","木","金","土")&amp;IF(ISNA(VLOOKUP(DATE(($D$8),$F$8,E$9),祝日一覧!$A$2:$B$384,2,FALSE)),"","（祝）"))</f>
        <v>水</v>
      </c>
      <c r="F10" s="48" t="str">
        <f>IF(MONTH(DATE(($D$8),$F$8,F$9))&lt;&gt;$F$8,"",CHOOSE(WEEKDAY(DATE(($D$8),$F$8,F$9),1),"日","月","火","水","木","金","土")&amp;IF(ISNA(VLOOKUP(DATE(($D$8),$F$8,F$9),祝日一覧!$A$2:$B$384,2,FALSE)),"","（祝）"))</f>
        <v>木</v>
      </c>
      <c r="G10" s="48" t="str">
        <f>IF(MONTH(DATE(($D$8),$F$8,G$9))&lt;&gt;$F$8,"",CHOOSE(WEEKDAY(DATE(($D$8),$F$8,G$9),1),"日","月","火","水","木","金","土")&amp;IF(ISNA(VLOOKUP(DATE(($D$8),$F$8,G$9),祝日一覧!$A$2:$B$384,2,FALSE)),"","（祝）"))</f>
        <v>金</v>
      </c>
      <c r="H10" s="48" t="str">
        <f>IF(MONTH(DATE(($D$8),$F$8,H$9))&lt;&gt;$F$8,"",CHOOSE(WEEKDAY(DATE(($D$8),$F$8,H$9),1),"日","月","火","水","木","金","土")&amp;IF(ISNA(VLOOKUP(DATE(($D$8),$F$8,H$9),祝日一覧!$A$2:$B$384,2,FALSE)),"","（祝）"))</f>
        <v>土</v>
      </c>
      <c r="I10" s="48" t="str">
        <f>IF(MONTH(DATE(($D$8),$F$8,I$9))&lt;&gt;$F$8,"",CHOOSE(WEEKDAY(DATE(($D$8),$F$8,I$9),1),"日","月","火","水","木","金","土")&amp;IF(ISNA(VLOOKUP(DATE(($D$8),$F$8,I$9),祝日一覧!$A$2:$B$384,2,FALSE)),"","（祝）"))</f>
        <v>日</v>
      </c>
      <c r="J10" s="48" t="str">
        <f>IF(MONTH(DATE(($D$8),$F$8,J$9))&lt;&gt;$F$8,"",CHOOSE(WEEKDAY(DATE(($D$8),$F$8,J$9),1),"日","月","火","水","木","金","土")&amp;IF(ISNA(VLOOKUP(DATE(($D$8),$F$8,J$9),祝日一覧!$A$2:$B$384,2,FALSE)),"","（祝）"))</f>
        <v>月</v>
      </c>
      <c r="K10" s="48" t="str">
        <f>IF(MONTH(DATE(($D$8),$F$8,K$9))&lt;&gt;$F$8,"",CHOOSE(WEEKDAY(DATE(($D$8),$F$8,K$9),1),"日","月","火","水","木","金","土")&amp;IF(ISNA(VLOOKUP(DATE(($D$8),$F$8,K$9),祝日一覧!$A$2:$B$384,2,FALSE)),"","（祝）"))</f>
        <v>火</v>
      </c>
      <c r="L10" s="48" t="str">
        <f>IF(MONTH(DATE(($D$8),$F$8,L$9))&lt;&gt;$F$8,"",CHOOSE(WEEKDAY(DATE(($D$8),$F$8,L$9),1),"日","月","火","水","木","金","土")&amp;IF(ISNA(VLOOKUP(DATE(($D$8),$F$8,L$9),祝日一覧!$A$2:$B$384,2,FALSE)),"","（祝）"))</f>
        <v>水</v>
      </c>
      <c r="M10" s="48" t="str">
        <f>IF(MONTH(DATE(($D$8),$F$8,M$9))&lt;&gt;$F$8,"",CHOOSE(WEEKDAY(DATE(($D$8),$F$8,M$9),1),"日","月","火","水","木","金","土")&amp;IF(ISNA(VLOOKUP(DATE(($D$8),$F$8,M$9),祝日一覧!$A$2:$B$384,2,FALSE)),"","（祝）"))</f>
        <v>木</v>
      </c>
      <c r="N10" s="48" t="str">
        <f>IF(MONTH(DATE(($D$8),$F$8,N$9))&lt;&gt;$F$8,"",CHOOSE(WEEKDAY(DATE(($D$8),$F$8,N$9),1),"日","月","火","水","木","金","土")&amp;IF(ISNA(VLOOKUP(DATE(($D$8),$F$8,N$9),祝日一覧!$A$2:$B$384,2,FALSE)),"","（祝）"))</f>
        <v>金</v>
      </c>
      <c r="O10" s="48" t="str">
        <f>IF(MONTH(DATE(($D$8),$F$8,O$9))&lt;&gt;$F$8,"",CHOOSE(WEEKDAY(DATE(($D$8),$F$8,O$9),1),"日","月","火","水","木","金","土")&amp;IF(ISNA(VLOOKUP(DATE(($D$8),$F$8,O$9),祝日一覧!$A$2:$B$384,2,FALSE)),"","（祝）"))</f>
        <v>土</v>
      </c>
      <c r="P10" s="48" t="str">
        <f>IF(MONTH(DATE(($D$8),$F$8,P$9))&lt;&gt;$F$8,"",CHOOSE(WEEKDAY(DATE(($D$8),$F$8,P$9),1),"日","月","火","水","木","金","土")&amp;IF(ISNA(VLOOKUP(DATE(($D$8),$F$8,P$9),祝日一覧!$A$2:$B$384,2,FALSE)),"","（祝）"))</f>
        <v>日</v>
      </c>
      <c r="Q10" s="48" t="str">
        <f>IF(MONTH(DATE(($D$8),$F$8,Q$9))&lt;&gt;$F$8,"",CHOOSE(WEEKDAY(DATE(($D$8),$F$8,Q$9),1),"日","月","火","水","木","金","土")&amp;IF(ISNA(VLOOKUP(DATE(($D$8),$F$8,Q$9),祝日一覧!$A$2:$B$384,2,FALSE)),"","（祝）"))</f>
        <v>月</v>
      </c>
      <c r="R10" s="48" t="str">
        <f>IF(MONTH(DATE(($D$8),$F$8,R$9))&lt;&gt;$F$8,"",CHOOSE(WEEKDAY(DATE(($D$8),$F$8,R$9),1),"日","月","火","水","木","金","土")&amp;IF(ISNA(VLOOKUP(DATE(($D$8),$F$8,R$9),祝日一覧!$A$2:$B$384,2,FALSE)),"","（祝）"))</f>
        <v>火</v>
      </c>
      <c r="S10" s="48" t="str">
        <f>IF(MONTH(DATE(($D$8),$F$8,S$9))&lt;&gt;$F$8,"",CHOOSE(WEEKDAY(DATE(($D$8),$F$8,S$9),1),"日","月","火","水","木","金","土")&amp;IF(ISNA(VLOOKUP(DATE(($D$8),$F$8,S$9),祝日一覧!$A$2:$B$384,2,FALSE)),"","（祝）"))</f>
        <v>水</v>
      </c>
      <c r="T10" s="48" t="str">
        <f>IF(MONTH(DATE(($D$8),$F$8,T$9))&lt;&gt;$F$8,"",CHOOSE(WEEKDAY(DATE(($D$8),$F$8,T$9),1),"日","月","火","水","木","金","土")&amp;IF(ISNA(VLOOKUP(DATE(($D$8),$F$8,T$9),祝日一覧!$A$2:$B$384,2,FALSE)),"","（祝）"))</f>
        <v>木</v>
      </c>
      <c r="U10" s="48" t="str">
        <f>IF(MONTH(DATE(($D$8),$F$8,U$9))&lt;&gt;$F$8,"",CHOOSE(WEEKDAY(DATE(($D$8),$F$8,U$9),1),"日","月","火","水","木","金","土")&amp;IF(ISNA(VLOOKUP(DATE(($D$8),$F$8,U$9),祝日一覧!$A$2:$B$384,2,FALSE)),"","（祝）"))</f>
        <v>金</v>
      </c>
      <c r="V10" s="48" t="str">
        <f>IF(MONTH(DATE(($D$8),$F$8,V$9))&lt;&gt;$F$8,"",CHOOSE(WEEKDAY(DATE(($D$8),$F$8,V$9),1),"日","月","火","水","木","金","土")&amp;IF(ISNA(VLOOKUP(DATE(($D$8),$F$8,V$9),祝日一覧!$A$2:$B$384,2,FALSE)),"","（祝）"))</f>
        <v>土</v>
      </c>
      <c r="W10" s="48" t="str">
        <f>IF(MONTH(DATE(($D$8),$F$8,W$9))&lt;&gt;$F$8,"",CHOOSE(WEEKDAY(DATE(($D$8),$F$8,W$9),1),"日","月","火","水","木","金","土")&amp;IF(ISNA(VLOOKUP(DATE(($D$8),$F$8,W$9),祝日一覧!$A$2:$B$384,2,FALSE)),"","（祝）"))</f>
        <v>日</v>
      </c>
      <c r="X10" s="48" t="str">
        <f>IF(MONTH(DATE(($D$8),$F$8,X$9))&lt;&gt;$F$8,"",CHOOSE(WEEKDAY(DATE(($D$8),$F$8,X$9),1),"日","月","火","水","木","金","土")&amp;IF(ISNA(VLOOKUP(DATE(($D$8),$F$8,X$9),祝日一覧!$A$2:$B$384,2,FALSE)),"","（祝）"))</f>
        <v>月</v>
      </c>
      <c r="Y10" s="48" t="str">
        <f>IF(MONTH(DATE(($D$8),$F$8,Y$9))&lt;&gt;$F$8,"",CHOOSE(WEEKDAY(DATE(($D$8),$F$8,Y$9),1),"日","月","火","水","木","金","土")&amp;IF(ISNA(VLOOKUP(DATE(($D$8),$F$8,Y$9),祝日一覧!$A$2:$B$384,2,FALSE)),"","（祝）"))</f>
        <v>火</v>
      </c>
      <c r="Z10" s="48" t="str">
        <f>IF(MONTH(DATE(($D$8),$F$8,Z$9))&lt;&gt;$F$8,"",CHOOSE(WEEKDAY(DATE(($D$8),$F$8,Z$9),1),"日","月","火","水","木","金","土")&amp;IF(ISNA(VLOOKUP(DATE(($D$8),$F$8,Z$9),祝日一覧!$A$2:$B$384,2,FALSE)),"","（祝）"))</f>
        <v>水</v>
      </c>
      <c r="AA10" s="48" t="str">
        <f>IF(MONTH(DATE(($D$8),$F$8,AA$9))&lt;&gt;$F$8,"",CHOOSE(WEEKDAY(DATE(($D$8),$F$8,AA$9),1),"日","月","火","水","木","金","土")&amp;IF(ISNA(VLOOKUP(DATE(($D$8),$F$8,AA$9),祝日一覧!$A$2:$B$384,2,FALSE)),"","（祝）"))</f>
        <v>木</v>
      </c>
      <c r="AB10" s="48" t="str">
        <f>IF(MONTH(DATE(($D$8),$F$8,AB$9))&lt;&gt;$F$8,"",CHOOSE(WEEKDAY(DATE(($D$8),$F$8,AB$9),1),"日","月","火","水","木","金","土")&amp;IF(ISNA(VLOOKUP(DATE(($D$8),$F$8,AB$9),祝日一覧!$A$2:$B$384,2,FALSE)),"","（祝）"))</f>
        <v>金</v>
      </c>
      <c r="AC10" s="48" t="str">
        <f>IF(MONTH(DATE(($D$8),$F$8,AC$9))&lt;&gt;$F$8,"",CHOOSE(WEEKDAY(DATE(($D$8),$F$8,AC$9),1),"日","月","火","水","木","金","土")&amp;IF(ISNA(VLOOKUP(DATE(($D$8),$F$8,AC$9),祝日一覧!$A$2:$B$384,2,FALSE)),"","（祝）"))</f>
        <v>土</v>
      </c>
      <c r="AD10" s="48" t="str">
        <f>IF(MONTH(DATE(($D$8),$F$8,AD$9))&lt;&gt;$F$8,"",CHOOSE(WEEKDAY(DATE(($D$8),$F$8,AD$9),1),"日","月","火","水","木","金","土")&amp;IF(ISNA(VLOOKUP(DATE(($D$8),$F$8,AD$9),祝日一覧!$A$2:$B$384,2,FALSE)),"","（祝）"))</f>
        <v>日</v>
      </c>
      <c r="AE10" s="48" t="str">
        <f>IF(MONTH(DATE(($D$8),$F$8,AE$9))&lt;&gt;$F$8,"",CHOOSE(WEEKDAY(DATE(($D$8),$F$8,AE$9),1),"日","月","火","水","木","金","土")&amp;IF(ISNA(VLOOKUP(DATE(($D$8),$F$8,AE$9),祝日一覧!$A$2:$B$384,2,FALSE)),"","（祝）"))</f>
        <v>月</v>
      </c>
      <c r="AF10" s="48" t="str">
        <f>IF(MONTH(DATE(($D$8),$F$8,AF$9))&lt;&gt;$F$8,"",CHOOSE(WEEKDAY(DATE(($D$8),$F$8,AF$9),1),"日","月","火","水","木","金","土")&amp;IF(ISNA(VLOOKUP(DATE(($D$8),$F$8,AF$9),祝日一覧!$A$2:$B$384,2,FALSE)),"","（祝）"))</f>
        <v>火（祝）</v>
      </c>
      <c r="AG10" s="48" t="str">
        <f>IF(MONTH(DATE(($D$8),$F$8,AG$9))&lt;&gt;$F$8,"",CHOOSE(WEEKDAY(DATE(($D$8),$F$8,AG$9),1),"日","月","火","水","木","金","土")&amp;IF(ISNA(VLOOKUP(DATE(($D$8),$F$8,AG$9),祝日一覧!$A$2:$B$384,2,FALSE)),"","（祝）"))</f>
        <v>水</v>
      </c>
      <c r="AH10" s="48" t="str">
        <f>IF(MONTH(DATE(($D$8),$F$8,AH$9))&lt;&gt;$F$8,"",CHOOSE(WEEKDAY(DATE(($D$8),$F$8,AH$9),1),"日","月","火","水","木","金","土")&amp;IF(ISNA(VLOOKUP(DATE(($D$8),$F$8,AH$9),祝日一覧!$A$2:$B$384,2,FALSE)),"","（祝）"))</f>
        <v/>
      </c>
      <c r="AI10" s="221"/>
      <c r="AK10" s="53" t="s">
        <v>98</v>
      </c>
    </row>
    <row r="11" spans="1:37" ht="35.1" customHeight="1" thickBot="1">
      <c r="B11" s="222" t="s">
        <v>71</v>
      </c>
      <c r="C11" s="223"/>
      <c r="D11" s="66" t="str">
        <f>IF((HLOOKUP($F8,年間勤務計画書!$C$6:$AK$38,D9+2,FALSE))=0,"",HLOOKUP($F8,年間勤務計画書!$C$6:$AK$38,D9+2,FALSE))</f>
        <v/>
      </c>
      <c r="E11" s="66" t="str">
        <f>IF((HLOOKUP($F8,年間勤務計画書!$C$6:$AK$38,E9+2,FALSE))=0,"",HLOOKUP($F8,年間勤務計画書!$C$6:$AK$38,E9+2,FALSE))</f>
        <v/>
      </c>
      <c r="F11" s="66" t="str">
        <f>IF((HLOOKUP($F8,年間勤務計画書!$C$6:$AK$38,F9+2,FALSE))=0,"",HLOOKUP($F8,年間勤務計画書!$C$6:$AK$38,F9+2,FALSE))</f>
        <v/>
      </c>
      <c r="G11" s="66" t="str">
        <f>IF((HLOOKUP($F8,年間勤務計画書!$C$6:$AK$38,G9+2,FALSE))=0,"",HLOOKUP($F8,年間勤務計画書!$C$6:$AK$38,G9+2,FALSE))</f>
        <v/>
      </c>
      <c r="H11" s="66" t="str">
        <f>IF((HLOOKUP($F8,年間勤務計画書!$C$6:$AK$38,H9+2,FALSE))=0,"",HLOOKUP($F8,年間勤務計画書!$C$6:$AK$38,H9+2,FALSE))</f>
        <v/>
      </c>
      <c r="I11" s="66" t="str">
        <f>IF((HLOOKUP($F8,年間勤務計画書!$C$6:$AK$38,I9+2,FALSE))=0,"",HLOOKUP($F8,年間勤務計画書!$C$6:$AK$38,I9+2,FALSE))</f>
        <v/>
      </c>
      <c r="J11" s="66" t="str">
        <f>IF((HLOOKUP($F8,年間勤務計画書!$C$6:$AK$38,J9+2,FALSE))=0,"",HLOOKUP($F8,年間勤務計画書!$C$6:$AK$38,J9+2,FALSE))</f>
        <v/>
      </c>
      <c r="K11" s="66" t="str">
        <f>IF((HLOOKUP($F8,年間勤務計画書!$C$6:$AK$38,K9+2,FALSE))=0,"",HLOOKUP($F8,年間勤務計画書!$C$6:$AK$38,K9+2,FALSE))</f>
        <v/>
      </c>
      <c r="L11" s="66" t="str">
        <f>IF((HLOOKUP($F8,年間勤務計画書!$C$6:$AK$38,L9+2,FALSE))=0,"",HLOOKUP($F8,年間勤務計画書!$C$6:$AK$38,L9+2,FALSE))</f>
        <v/>
      </c>
      <c r="M11" s="66" t="str">
        <f>IF((HLOOKUP($F8,年間勤務計画書!$C$6:$AK$38,M9+2,FALSE))=0,"",HLOOKUP($F8,年間勤務計画書!$C$6:$AK$38,M9+2,FALSE))</f>
        <v/>
      </c>
      <c r="N11" s="66" t="str">
        <f>IF((HLOOKUP($F8,年間勤務計画書!$C$6:$AK$38,N9+2,FALSE))=0,"",HLOOKUP($F8,年間勤務計画書!$C$6:$AK$38,N9+2,FALSE))</f>
        <v/>
      </c>
      <c r="O11" s="66" t="str">
        <f>IF((HLOOKUP($F8,年間勤務計画書!$C$6:$AK$38,O9+2,FALSE))=0,"",HLOOKUP($F8,年間勤務計画書!$C$6:$AK$38,O9+2,FALSE))</f>
        <v/>
      </c>
      <c r="P11" s="66" t="str">
        <f>IF((HLOOKUP($F8,年間勤務計画書!$C$6:$AK$38,P9+2,FALSE))=0,"",HLOOKUP($F8,年間勤務計画書!$C$6:$AK$38,P9+2,FALSE))</f>
        <v/>
      </c>
      <c r="Q11" s="66" t="str">
        <f>IF((HLOOKUP($F8,年間勤務計画書!$C$6:$AK$38,Q9+2,FALSE))=0,"",HLOOKUP($F8,年間勤務計画書!$C$6:$AK$38,Q9+2,FALSE))</f>
        <v/>
      </c>
      <c r="R11" s="66" t="str">
        <f>IF((HLOOKUP($F8,年間勤務計画書!$C$6:$AK$38,R9+2,FALSE))=0,"",HLOOKUP($F8,年間勤務計画書!$C$6:$AK$38,R9+2,FALSE))</f>
        <v/>
      </c>
      <c r="S11" s="66" t="str">
        <f>IF((HLOOKUP($F8,年間勤務計画書!$C$6:$AK$38,S9+2,FALSE))=0,"",HLOOKUP($F8,年間勤務計画書!$C$6:$AK$38,S9+2,FALSE))</f>
        <v/>
      </c>
      <c r="T11" s="66" t="str">
        <f>IF((HLOOKUP($F8,年間勤務計画書!$C$6:$AK$38,T9+2,FALSE))=0,"",HLOOKUP($F8,年間勤務計画書!$C$6:$AK$38,T9+2,FALSE))</f>
        <v/>
      </c>
      <c r="U11" s="66" t="str">
        <f>IF((HLOOKUP($F8,年間勤務計画書!$C$6:$AK$38,U9+2,FALSE))=0,"",HLOOKUP($F8,年間勤務計画書!$C$6:$AK$38,U9+2,FALSE))</f>
        <v/>
      </c>
      <c r="V11" s="66" t="str">
        <f>IF((HLOOKUP($F8,年間勤務計画書!$C$6:$AK$38,V9+2,FALSE))=0,"",HLOOKUP($F8,年間勤務計画書!$C$6:$AK$38,V9+2,FALSE))</f>
        <v/>
      </c>
      <c r="W11" s="66" t="str">
        <f>IF((HLOOKUP($F8,年間勤務計画書!$C$6:$AK$38,W9+2,FALSE))=0,"",HLOOKUP($F8,年間勤務計画書!$C$6:$AK$38,W9+2,FALSE))</f>
        <v/>
      </c>
      <c r="X11" s="66" t="str">
        <f>IF((HLOOKUP($F8,年間勤務計画書!$C$6:$AK$38,X9+2,FALSE))=0,"",HLOOKUP($F8,年間勤務計画書!$C$6:$AK$38,X9+2,FALSE))</f>
        <v/>
      </c>
      <c r="Y11" s="66" t="str">
        <f>IF((HLOOKUP($F8,年間勤務計画書!$C$6:$AK$38,Y9+2,FALSE))=0,"",HLOOKUP($F8,年間勤務計画書!$C$6:$AK$38,Y9+2,FALSE))</f>
        <v/>
      </c>
      <c r="Z11" s="66" t="str">
        <f>IF((HLOOKUP($F8,年間勤務計画書!$C$6:$AK$38,Z9+2,FALSE))=0,"",HLOOKUP($F8,年間勤務計画書!$C$6:$AK$38,Z9+2,FALSE))</f>
        <v/>
      </c>
      <c r="AA11" s="66" t="str">
        <f>IF((HLOOKUP($F8,年間勤務計画書!$C$6:$AK$38,AA9+2,FALSE))=0,"",HLOOKUP($F8,年間勤務計画書!$C$6:$AK$38,AA9+2,FALSE))</f>
        <v/>
      </c>
      <c r="AB11" s="66" t="str">
        <f>IF((HLOOKUP($F8,年間勤務計画書!$C$6:$AK$38,AB9+2,FALSE))=0,"",HLOOKUP($F8,年間勤務計画書!$C$6:$AK$38,AB9+2,FALSE))</f>
        <v/>
      </c>
      <c r="AC11" s="66" t="str">
        <f>IF((HLOOKUP($F8,年間勤務計画書!$C$6:$AK$38,AC9+2,FALSE))=0,"",HLOOKUP($F8,年間勤務計画書!$C$6:$AK$38,AC9+2,FALSE))</f>
        <v/>
      </c>
      <c r="AD11" s="66" t="str">
        <f>IF((HLOOKUP($F8,年間勤務計画書!$C$6:$AK$38,AD9+2,FALSE))=0,"",HLOOKUP($F8,年間勤務計画書!$C$6:$AK$38,AD9+2,FALSE))</f>
        <v/>
      </c>
      <c r="AE11" s="66" t="str">
        <f>IF((HLOOKUP($F8,年間勤務計画書!$C$6:$AK$38,AE9+2,FALSE))=0,"",HLOOKUP($F8,年間勤務計画書!$C$6:$AK$38,AE9+2,FALSE))</f>
        <v/>
      </c>
      <c r="AF11" s="66" t="str">
        <f>IF((HLOOKUP($F8,年間勤務計画書!$C$6:$AK$38,AF9+2,FALSE))=0,"",HLOOKUP($F8,年間勤務計画書!$C$6:$AK$38,AF9+2,FALSE))</f>
        <v/>
      </c>
      <c r="AG11" s="66" t="str">
        <f>IF((HLOOKUP($F8,年間勤務計画書!$C$6:$AK$38,AG9+2,FALSE))=0,"",HLOOKUP($F8,年間勤務計画書!$C$6:$AK$38,AG9+2,FALSE))</f>
        <v/>
      </c>
      <c r="AH11" s="67" t="str">
        <f>IF((HLOOKUP($F8,年間勤務計画書!$C$6:$AK$38,AH9+2,FALSE))=0,"",HLOOKUP($F8,年間勤務計画書!$C$6:$AK$38,AH9+2,FALSE))</f>
        <v/>
      </c>
      <c r="AI11" s="91">
        <f>SUM(D11:AH11)</f>
        <v>0</v>
      </c>
    </row>
    <row r="12" spans="1:37" ht="45" customHeight="1" thickBot="1">
      <c r="B12" s="224" t="s">
        <v>66</v>
      </c>
      <c r="C12" s="225"/>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50"/>
      <c r="AI12" s="50"/>
    </row>
    <row r="13" spans="1:37" ht="45" customHeight="1" thickBot="1">
      <c r="B13" s="224" t="s">
        <v>67</v>
      </c>
      <c r="C13" s="225"/>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50"/>
      <c r="AI13" s="50"/>
    </row>
    <row r="14" spans="1:37" ht="211.5" customHeight="1" thickBot="1">
      <c r="B14" s="212" t="s">
        <v>68</v>
      </c>
      <c r="C14" s="213"/>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7"/>
      <c r="AI14" s="87"/>
    </row>
    <row r="16" spans="1:37" ht="16.5">
      <c r="B16" s="71"/>
      <c r="C16" s="71" t="str">
        <f>VLOOKUP(C24,B20:C22,2)</f>
        <v>※お手数ですが、勤務終了時にその都度実績を記入していただきますようお願いします。</v>
      </c>
      <c r="D16" s="71"/>
      <c r="E16" s="71"/>
      <c r="F16" s="71"/>
      <c r="G16" s="71"/>
      <c r="H16" s="71"/>
      <c r="I16" s="71"/>
      <c r="J16" s="71"/>
      <c r="K16" s="71"/>
      <c r="L16" s="71"/>
      <c r="M16" s="71"/>
      <c r="N16" s="71"/>
      <c r="O16" s="71"/>
      <c r="P16" s="71"/>
      <c r="Q16" s="71"/>
      <c r="R16" s="71"/>
      <c r="S16" s="71"/>
      <c r="T16" s="71"/>
      <c r="U16" s="71"/>
      <c r="V16" s="71"/>
    </row>
    <row r="17" spans="1:35" ht="16.5">
      <c r="B17" s="73"/>
      <c r="C17" s="71"/>
    </row>
    <row r="18" spans="1:35" ht="16.5">
      <c r="B18" s="73"/>
      <c r="AC18" s="88"/>
      <c r="AD18" s="88"/>
      <c r="AE18" s="88"/>
      <c r="AF18" s="88"/>
      <c r="AG18" s="88"/>
      <c r="AH18" s="89" t="s">
        <v>69</v>
      </c>
      <c r="AI18" s="88"/>
    </row>
    <row r="19" spans="1:35">
      <c r="A19" s="70"/>
      <c r="B19" s="70"/>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row>
    <row r="20" spans="1:35" s="70" customFormat="1"/>
    <row r="21" spans="1:35" ht="16.5">
      <c r="B21" s="71">
        <v>1</v>
      </c>
      <c r="C21" s="71" t="s">
        <v>89</v>
      </c>
    </row>
    <row r="22" spans="1:35" ht="16.5">
      <c r="B22" s="71">
        <v>2</v>
      </c>
      <c r="C22" s="71" t="s">
        <v>90</v>
      </c>
    </row>
    <row r="24" spans="1:35">
      <c r="C24" s="214">
        <v>2</v>
      </c>
    </row>
    <row r="25" spans="1:35">
      <c r="C25" s="214"/>
      <c r="D25" s="90" t="s">
        <v>70</v>
      </c>
    </row>
    <row r="26" spans="1:35">
      <c r="C26" s="214"/>
      <c r="D26" s="90"/>
    </row>
  </sheetData>
  <mergeCells count="32">
    <mergeCell ref="B14:C14"/>
    <mergeCell ref="C24:C26"/>
    <mergeCell ref="B8:C8"/>
    <mergeCell ref="B9:C10"/>
    <mergeCell ref="AI9:AI10"/>
    <mergeCell ref="B11:C11"/>
    <mergeCell ref="B12:C12"/>
    <mergeCell ref="B13:C13"/>
    <mergeCell ref="AA4:AC5"/>
    <mergeCell ref="AD4:AF5"/>
    <mergeCell ref="AG4:AI5"/>
    <mergeCell ref="D5:G5"/>
    <mergeCell ref="D6:G6"/>
    <mergeCell ref="I6:L6"/>
    <mergeCell ref="M6:P6"/>
    <mergeCell ref="R6:S6"/>
    <mergeCell ref="W3:W5"/>
    <mergeCell ref="X3:Z3"/>
    <mergeCell ref="AA3:AC3"/>
    <mergeCell ref="AD3:AF3"/>
    <mergeCell ref="AG3:AI3"/>
    <mergeCell ref="D4:G4"/>
    <mergeCell ref="J4:K4"/>
    <mergeCell ref="L4:O4"/>
    <mergeCell ref="R4:U4"/>
    <mergeCell ref="X4:Z5"/>
    <mergeCell ref="D3:G3"/>
    <mergeCell ref="J3:K3"/>
    <mergeCell ref="L3:O3"/>
    <mergeCell ref="P3:Q3"/>
    <mergeCell ref="R3:U3"/>
    <mergeCell ref="V3:V5"/>
  </mergeCells>
  <phoneticPr fontId="3"/>
  <conditionalFormatting sqref="D10:AH10">
    <cfRule type="cellIs" dxfId="27" priority="15" operator="equal">
      <formula>"土（祝）"</formula>
    </cfRule>
    <cfRule type="cellIs" dxfId="26" priority="16" operator="equal">
      <formula>"日（祝）"</formula>
    </cfRule>
    <cfRule type="cellIs" dxfId="25" priority="17" operator="equal">
      <formula>"金（休）"</formula>
    </cfRule>
    <cfRule type="cellIs" dxfId="24" priority="18" operator="equal">
      <formula>"木（休）"</formula>
    </cfRule>
    <cfRule type="cellIs" dxfId="23" priority="19" operator="equal">
      <formula>"水（休）"</formula>
    </cfRule>
    <cfRule type="cellIs" dxfId="22" priority="20" operator="equal">
      <formula>"火（休）"</formula>
    </cfRule>
    <cfRule type="cellIs" dxfId="21" priority="21" operator="equal">
      <formula>"月（休）"</formula>
    </cfRule>
    <cfRule type="cellIs" dxfId="20" priority="22" operator="equal">
      <formula>"金（祝）"</formula>
    </cfRule>
    <cfRule type="cellIs" dxfId="19" priority="23" operator="equal">
      <formula>"木（祝）"</formula>
    </cfRule>
    <cfRule type="cellIs" dxfId="18" priority="24" operator="equal">
      <formula>"火（祝）"</formula>
    </cfRule>
    <cfRule type="cellIs" dxfId="17" priority="25" operator="equal">
      <formula>"月（祝）"</formula>
    </cfRule>
    <cfRule type="cellIs" dxfId="16" priority="26" operator="equal">
      <formula>"水（祝）"</formula>
    </cfRule>
    <cfRule type="cellIs" dxfId="15" priority="27" operator="equal">
      <formula>"日"</formula>
    </cfRule>
    <cfRule type="cellIs" dxfId="14" priority="28" operator="equal">
      <formula>"土"</formula>
    </cfRule>
  </conditionalFormatting>
  <conditionalFormatting sqref="AI9">
    <cfRule type="cellIs" dxfId="13" priority="1" operator="equal">
      <formula>"土（祝）"</formula>
    </cfRule>
    <cfRule type="cellIs" dxfId="12" priority="2" operator="equal">
      <formula>"日（祝）"</formula>
    </cfRule>
    <cfRule type="cellIs" dxfId="11" priority="3" operator="equal">
      <formula>"金（休）"</formula>
    </cfRule>
    <cfRule type="cellIs" dxfId="10" priority="4" operator="equal">
      <formula>"木（休）"</formula>
    </cfRule>
    <cfRule type="cellIs" dxfId="9" priority="5" operator="equal">
      <formula>"水（休）"</formula>
    </cfRule>
    <cfRule type="cellIs" dxfId="8" priority="6" operator="equal">
      <formula>"火（休）"</formula>
    </cfRule>
    <cfRule type="cellIs" dxfId="7" priority="7" operator="equal">
      <formula>"月（休）"</formula>
    </cfRule>
    <cfRule type="cellIs" dxfId="6" priority="8" operator="equal">
      <formula>"金（祝）"</formula>
    </cfRule>
    <cfRule type="cellIs" dxfId="5" priority="9" operator="equal">
      <formula>"木（祝）"</formula>
    </cfRule>
    <cfRule type="cellIs" dxfId="4" priority="10" operator="equal">
      <formula>"火（祝）"</formula>
    </cfRule>
    <cfRule type="cellIs" dxfId="3" priority="11" operator="equal">
      <formula>"月（祝）"</formula>
    </cfRule>
    <cfRule type="cellIs" dxfId="2" priority="12" operator="equal">
      <formula>"水（祝）"</formula>
    </cfRule>
    <cfRule type="cellIs" dxfId="1" priority="13" operator="equal">
      <formula>"日"</formula>
    </cfRule>
    <cfRule type="cellIs" dxfId="0" priority="14" operator="equal">
      <formula>"土"</formula>
    </cfRule>
  </conditionalFormatting>
  <dataValidations count="1">
    <dataValidation type="list" allowBlank="1" showInputMessage="1" sqref="D5:G5">
      <formula1>$AK$3:$AK$11</formula1>
    </dataValidation>
  </dataValidations>
  <pageMargins left="0.27559055118110237" right="0.19685039370078741" top="1.0236220472440944" bottom="0.19685039370078741" header="0" footer="0"/>
  <pageSetup paperSize="9" scale="69" orientation="landscape" cellComments="asDisplayed"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D73"/>
  <sheetViews>
    <sheetView workbookViewId="0">
      <selection activeCell="K24" sqref="K24"/>
    </sheetView>
  </sheetViews>
  <sheetFormatPr defaultRowHeight="13.5"/>
  <cols>
    <col min="1" max="2" width="14.875" customWidth="1"/>
    <col min="257" max="258" width="14.875" customWidth="1"/>
    <col min="513" max="514" width="14.875" customWidth="1"/>
    <col min="769" max="770" width="14.875" customWidth="1"/>
    <col min="1025" max="1026" width="14.875" customWidth="1"/>
    <col min="1281" max="1282" width="14.875" customWidth="1"/>
    <col min="1537" max="1538" width="14.875" customWidth="1"/>
    <col min="1793" max="1794" width="14.875" customWidth="1"/>
    <col min="2049" max="2050" width="14.875" customWidth="1"/>
    <col min="2305" max="2306" width="14.875" customWidth="1"/>
    <col min="2561" max="2562" width="14.875" customWidth="1"/>
    <col min="2817" max="2818" width="14.875" customWidth="1"/>
    <col min="3073" max="3074" width="14.875" customWidth="1"/>
    <col min="3329" max="3330" width="14.875" customWidth="1"/>
    <col min="3585" max="3586" width="14.875" customWidth="1"/>
    <col min="3841" max="3842" width="14.875" customWidth="1"/>
    <col min="4097" max="4098" width="14.875" customWidth="1"/>
    <col min="4353" max="4354" width="14.875" customWidth="1"/>
    <col min="4609" max="4610" width="14.875" customWidth="1"/>
    <col min="4865" max="4866" width="14.875" customWidth="1"/>
    <col min="5121" max="5122" width="14.875" customWidth="1"/>
    <col min="5377" max="5378" width="14.875" customWidth="1"/>
    <col min="5633" max="5634" width="14.875" customWidth="1"/>
    <col min="5889" max="5890" width="14.875" customWidth="1"/>
    <col min="6145" max="6146" width="14.875" customWidth="1"/>
    <col min="6401" max="6402" width="14.875" customWidth="1"/>
    <col min="6657" max="6658" width="14.875" customWidth="1"/>
    <col min="6913" max="6914" width="14.875" customWidth="1"/>
    <col min="7169" max="7170" width="14.875" customWidth="1"/>
    <col min="7425" max="7426" width="14.875" customWidth="1"/>
    <col min="7681" max="7682" width="14.875" customWidth="1"/>
    <col min="7937" max="7938" width="14.875" customWidth="1"/>
    <col min="8193" max="8194" width="14.875" customWidth="1"/>
    <col min="8449" max="8450" width="14.875" customWidth="1"/>
    <col min="8705" max="8706" width="14.875" customWidth="1"/>
    <col min="8961" max="8962" width="14.875" customWidth="1"/>
    <col min="9217" max="9218" width="14.875" customWidth="1"/>
    <col min="9473" max="9474" width="14.875" customWidth="1"/>
    <col min="9729" max="9730" width="14.875" customWidth="1"/>
    <col min="9985" max="9986" width="14.875" customWidth="1"/>
    <col min="10241" max="10242" width="14.875" customWidth="1"/>
    <col min="10497" max="10498" width="14.875" customWidth="1"/>
    <col min="10753" max="10754" width="14.875" customWidth="1"/>
    <col min="11009" max="11010" width="14.875" customWidth="1"/>
    <col min="11265" max="11266" width="14.875" customWidth="1"/>
    <col min="11521" max="11522" width="14.875" customWidth="1"/>
    <col min="11777" max="11778" width="14.875" customWidth="1"/>
    <col min="12033" max="12034" width="14.875" customWidth="1"/>
    <col min="12289" max="12290" width="14.875" customWidth="1"/>
    <col min="12545" max="12546" width="14.875" customWidth="1"/>
    <col min="12801" max="12802" width="14.875" customWidth="1"/>
    <col min="13057" max="13058" width="14.875" customWidth="1"/>
    <col min="13313" max="13314" width="14.875" customWidth="1"/>
    <col min="13569" max="13570" width="14.875" customWidth="1"/>
    <col min="13825" max="13826" width="14.875" customWidth="1"/>
    <col min="14081" max="14082" width="14.875" customWidth="1"/>
    <col min="14337" max="14338" width="14.875" customWidth="1"/>
    <col min="14593" max="14594" width="14.875" customWidth="1"/>
    <col min="14849" max="14850" width="14.875" customWidth="1"/>
    <col min="15105" max="15106" width="14.875" customWidth="1"/>
    <col min="15361" max="15362" width="14.875" customWidth="1"/>
    <col min="15617" max="15618" width="14.875" customWidth="1"/>
    <col min="15873" max="15874" width="14.875" customWidth="1"/>
    <col min="16129" max="16130" width="14.875" customWidth="1"/>
  </cols>
  <sheetData>
    <row r="1" spans="1:4">
      <c r="A1" s="14" t="s">
        <v>12</v>
      </c>
      <c r="B1" s="14" t="s">
        <v>13</v>
      </c>
    </row>
    <row r="2" spans="1:4">
      <c r="A2" s="15">
        <v>45411</v>
      </c>
      <c r="B2" s="14" t="s">
        <v>30</v>
      </c>
      <c r="D2" t="s">
        <v>14</v>
      </c>
    </row>
    <row r="3" spans="1:4">
      <c r="A3" s="15">
        <v>45415</v>
      </c>
      <c r="B3" s="14" t="s">
        <v>31</v>
      </c>
      <c r="D3" t="s">
        <v>15</v>
      </c>
    </row>
    <row r="4" spans="1:4">
      <c r="A4" s="15">
        <v>45416</v>
      </c>
      <c r="B4" s="14" t="s">
        <v>32</v>
      </c>
    </row>
    <row r="5" spans="1:4">
      <c r="A5" s="15">
        <v>45417</v>
      </c>
      <c r="B5" s="14" t="s">
        <v>33</v>
      </c>
    </row>
    <row r="6" spans="1:4">
      <c r="A6" s="15">
        <v>45418</v>
      </c>
      <c r="B6" s="14" t="s">
        <v>44</v>
      </c>
    </row>
    <row r="7" spans="1:4">
      <c r="A7" s="15">
        <v>45488</v>
      </c>
      <c r="B7" s="14" t="s">
        <v>34</v>
      </c>
    </row>
    <row r="8" spans="1:4">
      <c r="A8" s="15">
        <v>45515</v>
      </c>
      <c r="B8" s="14" t="s">
        <v>35</v>
      </c>
    </row>
    <row r="9" spans="1:4">
      <c r="A9" s="15">
        <v>45516</v>
      </c>
      <c r="B9" s="14" t="s">
        <v>44</v>
      </c>
    </row>
    <row r="10" spans="1:4">
      <c r="A10" s="15">
        <v>45551</v>
      </c>
      <c r="B10" s="14" t="s">
        <v>36</v>
      </c>
    </row>
    <row r="11" spans="1:4">
      <c r="A11" s="15">
        <v>45557</v>
      </c>
      <c r="B11" s="14" t="s">
        <v>37</v>
      </c>
    </row>
    <row r="12" spans="1:4">
      <c r="A12" s="15">
        <v>45558</v>
      </c>
      <c r="B12" s="14" t="s">
        <v>44</v>
      </c>
    </row>
    <row r="13" spans="1:4">
      <c r="A13" s="15">
        <v>45579</v>
      </c>
      <c r="B13" s="14" t="s">
        <v>38</v>
      </c>
    </row>
    <row r="14" spans="1:4">
      <c r="A14" s="15">
        <v>45599</v>
      </c>
      <c r="B14" s="14" t="s">
        <v>39</v>
      </c>
    </row>
    <row r="15" spans="1:4">
      <c r="A15" s="15">
        <v>45600</v>
      </c>
      <c r="B15" s="14" t="s">
        <v>44</v>
      </c>
    </row>
    <row r="16" spans="1:4">
      <c r="A16" s="15">
        <v>45619</v>
      </c>
      <c r="B16" s="14" t="s">
        <v>40</v>
      </c>
    </row>
    <row r="17" spans="1:2">
      <c r="A17" s="15">
        <v>45658</v>
      </c>
      <c r="B17" s="14" t="s">
        <v>41</v>
      </c>
    </row>
    <row r="18" spans="1:2">
      <c r="A18" s="15">
        <v>45670</v>
      </c>
      <c r="B18" s="14" t="s">
        <v>42</v>
      </c>
    </row>
    <row r="19" spans="1:2">
      <c r="A19" s="15">
        <v>45699</v>
      </c>
      <c r="B19" s="14" t="s">
        <v>43</v>
      </c>
    </row>
    <row r="20" spans="1:2">
      <c r="A20" s="15">
        <v>45711</v>
      </c>
      <c r="B20" s="14" t="s">
        <v>45</v>
      </c>
    </row>
    <row r="21" spans="1:2">
      <c r="A21" s="15">
        <v>45712</v>
      </c>
      <c r="B21" s="14" t="s">
        <v>44</v>
      </c>
    </row>
    <row r="22" spans="1:2">
      <c r="A22" s="15">
        <v>45736</v>
      </c>
      <c r="B22" s="14" t="s">
        <v>46</v>
      </c>
    </row>
    <row r="23" spans="1:2">
      <c r="A23" s="15">
        <v>45776</v>
      </c>
      <c r="B23" s="14" t="s">
        <v>30</v>
      </c>
    </row>
    <row r="24" spans="1:2">
      <c r="A24" s="15">
        <v>45780</v>
      </c>
      <c r="B24" s="14" t="s">
        <v>31</v>
      </c>
    </row>
    <row r="25" spans="1:2">
      <c r="A25" s="15">
        <v>45781</v>
      </c>
      <c r="B25" s="14" t="s">
        <v>32</v>
      </c>
    </row>
    <row r="26" spans="1:2">
      <c r="A26" s="15">
        <v>45782</v>
      </c>
      <c r="B26" s="14" t="s">
        <v>33</v>
      </c>
    </row>
    <row r="27" spans="1:2">
      <c r="A27" s="15">
        <v>45783</v>
      </c>
      <c r="B27" s="14" t="s">
        <v>44</v>
      </c>
    </row>
    <row r="28" spans="1:2">
      <c r="A28" s="15">
        <v>45859</v>
      </c>
      <c r="B28" s="14" t="s">
        <v>34</v>
      </c>
    </row>
    <row r="29" spans="1:2">
      <c r="A29" s="15">
        <v>45880</v>
      </c>
      <c r="B29" s="14" t="s">
        <v>35</v>
      </c>
    </row>
    <row r="30" spans="1:2">
      <c r="A30" s="15">
        <v>45915</v>
      </c>
      <c r="B30" s="14" t="s">
        <v>36</v>
      </c>
    </row>
    <row r="31" spans="1:2">
      <c r="A31" s="15">
        <v>45923</v>
      </c>
      <c r="B31" s="14" t="s">
        <v>37</v>
      </c>
    </row>
    <row r="32" spans="1:2">
      <c r="A32" s="15">
        <v>45943</v>
      </c>
      <c r="B32" s="14" t="s">
        <v>38</v>
      </c>
    </row>
    <row r="33" spans="1:2">
      <c r="A33" s="15">
        <v>45964</v>
      </c>
      <c r="B33" s="14" t="s">
        <v>39</v>
      </c>
    </row>
    <row r="34" spans="1:2">
      <c r="A34" s="15">
        <v>45984</v>
      </c>
      <c r="B34" s="14" t="s">
        <v>40</v>
      </c>
    </row>
    <row r="35" spans="1:2">
      <c r="A35" s="15">
        <v>45985</v>
      </c>
      <c r="B35" s="14" t="s">
        <v>44</v>
      </c>
    </row>
    <row r="36" spans="1:2">
      <c r="A36" s="15">
        <v>46023</v>
      </c>
      <c r="B36" s="14" t="s">
        <v>41</v>
      </c>
    </row>
    <row r="37" spans="1:2">
      <c r="A37" s="15">
        <v>46034</v>
      </c>
      <c r="B37" s="14" t="s">
        <v>42</v>
      </c>
    </row>
    <row r="38" spans="1:2">
      <c r="A38" s="15">
        <v>46064</v>
      </c>
      <c r="B38" s="14" t="s">
        <v>43</v>
      </c>
    </row>
    <row r="39" spans="1:2">
      <c r="A39" s="15">
        <v>46076</v>
      </c>
      <c r="B39" s="14" t="s">
        <v>45</v>
      </c>
    </row>
    <row r="40" spans="1:2">
      <c r="A40" s="15">
        <v>46101</v>
      </c>
      <c r="B40" s="14" t="s">
        <v>46</v>
      </c>
    </row>
    <row r="41" spans="1:2">
      <c r="A41" s="15">
        <v>46141</v>
      </c>
      <c r="B41" s="14" t="s">
        <v>30</v>
      </c>
    </row>
    <row r="42" spans="1:2">
      <c r="A42" s="15">
        <v>46145</v>
      </c>
      <c r="B42" s="14" t="s">
        <v>31</v>
      </c>
    </row>
    <row r="43" spans="1:2">
      <c r="A43" s="15">
        <v>46146</v>
      </c>
      <c r="B43" s="14" t="s">
        <v>32</v>
      </c>
    </row>
    <row r="44" spans="1:2">
      <c r="A44" s="15">
        <v>46147</v>
      </c>
      <c r="B44" s="14" t="s">
        <v>33</v>
      </c>
    </row>
    <row r="45" spans="1:2">
      <c r="A45" s="15">
        <v>46148</v>
      </c>
      <c r="B45" s="14" t="s">
        <v>44</v>
      </c>
    </row>
    <row r="46" spans="1:2">
      <c r="A46" s="15">
        <v>46223</v>
      </c>
      <c r="B46" s="14" t="s">
        <v>34</v>
      </c>
    </row>
    <row r="47" spans="1:2">
      <c r="A47" s="15">
        <v>46245</v>
      </c>
      <c r="B47" s="14" t="s">
        <v>35</v>
      </c>
    </row>
    <row r="48" spans="1:2">
      <c r="A48" s="15">
        <v>46286</v>
      </c>
      <c r="B48" s="14" t="s">
        <v>36</v>
      </c>
    </row>
    <row r="49" spans="1:2">
      <c r="A49" s="33">
        <v>46287</v>
      </c>
      <c r="B49" s="14" t="s">
        <v>79</v>
      </c>
    </row>
    <row r="50" spans="1:2">
      <c r="A50" s="33">
        <v>46288</v>
      </c>
      <c r="B50" s="14" t="s">
        <v>37</v>
      </c>
    </row>
    <row r="51" spans="1:2">
      <c r="A51" s="33">
        <v>46307</v>
      </c>
      <c r="B51" s="14" t="s">
        <v>38</v>
      </c>
    </row>
    <row r="52" spans="1:2">
      <c r="A52" s="33">
        <v>46329</v>
      </c>
      <c r="B52" s="14" t="s">
        <v>39</v>
      </c>
    </row>
    <row r="53" spans="1:2">
      <c r="A53" s="33">
        <v>46349</v>
      </c>
      <c r="B53" s="14" t="s">
        <v>40</v>
      </c>
    </row>
    <row r="54" spans="1:2">
      <c r="A54" s="33"/>
      <c r="B54" s="14"/>
    </row>
    <row r="55" spans="1:2">
      <c r="A55" s="33"/>
      <c r="B55" s="14"/>
    </row>
    <row r="56" spans="1:2">
      <c r="A56" s="15"/>
      <c r="B56" s="14"/>
    </row>
    <row r="57" spans="1:2">
      <c r="A57" s="15"/>
      <c r="B57" s="14"/>
    </row>
    <row r="58" spans="1:2">
      <c r="A58" s="15"/>
      <c r="B58" s="14"/>
    </row>
    <row r="59" spans="1:2">
      <c r="A59" s="15"/>
      <c r="B59" s="14"/>
    </row>
    <row r="60" spans="1:2">
      <c r="A60" s="15"/>
      <c r="B60" s="14"/>
    </row>
    <row r="61" spans="1:2">
      <c r="A61" s="15"/>
      <c r="B61" s="14"/>
    </row>
    <row r="62" spans="1:2">
      <c r="A62" s="15"/>
      <c r="B62" s="14"/>
    </row>
    <row r="63" spans="1:2">
      <c r="A63" s="15"/>
      <c r="B63" s="14"/>
    </row>
    <row r="64" spans="1:2">
      <c r="A64" s="15"/>
      <c r="B64" s="14"/>
    </row>
    <row r="65" spans="1:2">
      <c r="A65" s="15"/>
      <c r="B65" s="14"/>
    </row>
    <row r="66" spans="1:2">
      <c r="A66" s="15"/>
      <c r="B66" s="14"/>
    </row>
    <row r="67" spans="1:2">
      <c r="A67" s="15"/>
      <c r="B67" s="14"/>
    </row>
    <row r="68" spans="1:2">
      <c r="A68" s="15"/>
      <c r="B68" s="14"/>
    </row>
    <row r="69" spans="1:2">
      <c r="A69" s="15"/>
      <c r="B69" s="14"/>
    </row>
    <row r="70" spans="1:2">
      <c r="A70" s="15"/>
      <c r="B70" s="14"/>
    </row>
    <row r="71" spans="1:2">
      <c r="A71" s="15"/>
      <c r="B71" s="14"/>
    </row>
    <row r="72" spans="1:2">
      <c r="A72" s="15"/>
      <c r="B72" s="14"/>
    </row>
    <row r="73" spans="1:2">
      <c r="A73" s="15"/>
      <c r="B73" s="14"/>
    </row>
  </sheetData>
  <phoneticPr fontId="3"/>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プルダウン用</vt:lpstr>
      <vt:lpstr>入力例</vt:lpstr>
      <vt:lpstr>年間勤務計画書</vt:lpstr>
      <vt:lpstr>校内資料の活用方法</vt:lpstr>
      <vt:lpstr>校内確認資料_実施報告書</vt:lpstr>
      <vt:lpstr>祝日一覧</vt:lpstr>
      <vt:lpstr>校内確認資料_実施報告書!Print_Area</vt:lpstr>
      <vt:lpstr>入力例!Print_Area</vt:lpstr>
      <vt:lpstr>年間勤務計画書!Print_Area</vt:lpstr>
    </vt:vector>
  </TitlesOfParts>
  <Company>宮城県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2023-02-28T00:56:02Z</cp:lastPrinted>
  <dcterms:created xsi:type="dcterms:W3CDTF">2008-12-08T05:36:43Z</dcterms:created>
  <dcterms:modified xsi:type="dcterms:W3CDTF">2025-03-18T02:49:15Z</dcterms:modified>
</cp:coreProperties>
</file>