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19035" windowHeight="7140"/>
  </bookViews>
  <sheets>
    <sheet name="計算シート" sheetId="1" r:id="rId1"/>
  </sheets>
  <definedNames>
    <definedName name="_xlnm.Print_Area" localSheetId="0">計算シート!$A$1:$Q$24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4" i="1"/>
  <c r="D11" i="1"/>
  <c r="F19" i="1" s="1"/>
  <c r="I14" i="1" l="1"/>
  <c r="I15" i="1"/>
  <c r="D20" i="1" l="1"/>
  <c r="I20" i="1" s="1"/>
  <c r="D19" i="1"/>
  <c r="I19" i="1" s="1"/>
  <c r="D8" i="1" l="1"/>
  <c r="F23" i="1"/>
  <c r="L19" i="1"/>
  <c r="L20" i="1"/>
</calcChain>
</file>

<file path=xl/sharedStrings.xml><?xml version="1.0" encoding="utf-8"?>
<sst xmlns="http://schemas.openxmlformats.org/spreadsheetml/2006/main" count="54" uniqueCount="41">
  <si>
    <t>①助成金額の算出</t>
    <rPh sb="1" eb="3">
      <t>ジョセイ</t>
    </rPh>
    <rPh sb="3" eb="5">
      <t>キンガク</t>
    </rPh>
    <rPh sb="6" eb="8">
      <t>サンシュツ</t>
    </rPh>
    <phoneticPr fontId="3"/>
  </si>
  <si>
    <t>助成対象経費計</t>
    <rPh sb="0" eb="2">
      <t>ジョセイ</t>
    </rPh>
    <rPh sb="2" eb="4">
      <t>タイショウ</t>
    </rPh>
    <rPh sb="4" eb="6">
      <t>ケイヒ</t>
    </rPh>
    <rPh sb="6" eb="7">
      <t>ケイ</t>
    </rPh>
    <phoneticPr fontId="3"/>
  </si>
  <si>
    <t>補助率</t>
    <rPh sb="0" eb="3">
      <t>ホジョリツ</t>
    </rPh>
    <phoneticPr fontId="3"/>
  </si>
  <si>
    <t>(温存治療費）</t>
    <rPh sb="1" eb="3">
      <t>オンゾン</t>
    </rPh>
    <rPh sb="3" eb="6">
      <t>チリョウヒ</t>
    </rPh>
    <phoneticPr fontId="3"/>
  </si>
  <si>
    <t>×</t>
  </si>
  <si>
    <t>＝</t>
  </si>
  <si>
    <t>(a)</t>
  </si>
  <si>
    <t>(カウンセリング費）</t>
    <rPh sb="8" eb="9">
      <t>ヒ</t>
    </rPh>
    <phoneticPr fontId="3"/>
  </si>
  <si>
    <t>(b)</t>
  </si>
  <si>
    <t>②助成上限額との比較</t>
    <rPh sb="1" eb="3">
      <t>ジョセイ</t>
    </rPh>
    <rPh sb="3" eb="6">
      <t>ジョウゲンガク</t>
    </rPh>
    <rPh sb="8" eb="10">
      <t>ヒカク</t>
    </rPh>
    <phoneticPr fontId="3"/>
  </si>
  <si>
    <t>比較結果</t>
    <rPh sb="0" eb="2">
      <t>ヒカク</t>
    </rPh>
    <rPh sb="2" eb="4">
      <t>ケッカ</t>
    </rPh>
    <phoneticPr fontId="3"/>
  </si>
  <si>
    <t>(a)</t>
    <phoneticPr fontId="4"/>
  </si>
  <si>
    <t>(b)</t>
    <phoneticPr fontId="4"/>
  </si>
  <si>
    <t>生殖温存治療名</t>
    <rPh sb="0" eb="2">
      <t>セイショク</t>
    </rPh>
    <rPh sb="2" eb="4">
      <t>オンゾン</t>
    </rPh>
    <rPh sb="4" eb="6">
      <t>チリョウ</t>
    </rPh>
    <rPh sb="6" eb="7">
      <t>メイ</t>
    </rPh>
    <phoneticPr fontId="4"/>
  </si>
  <si>
    <t>円</t>
    <rPh sb="0" eb="1">
      <t>エン</t>
    </rPh>
    <phoneticPr fontId="4"/>
  </si>
  <si>
    <t>上限額</t>
    <rPh sb="0" eb="3">
      <t>ジョウゲンガク</t>
    </rPh>
    <phoneticPr fontId="3"/>
  </si>
  <si>
    <t>助成金額</t>
    <rPh sb="0" eb="2">
      <t>ジョセイ</t>
    </rPh>
    <rPh sb="2" eb="4">
      <t>キンガク</t>
    </rPh>
    <phoneticPr fontId="3"/>
  </si>
  <si>
    <t>③申請額</t>
    <rPh sb="1" eb="4">
      <t>シンセイガク</t>
    </rPh>
    <phoneticPr fontId="3"/>
  </si>
  <si>
    <t>申請額（温存治療費＋カウンセリング費）</t>
    <rPh sb="0" eb="3">
      <t>シンセイガク</t>
    </rPh>
    <rPh sb="4" eb="6">
      <t>オンゾン</t>
    </rPh>
    <rPh sb="6" eb="9">
      <t>チリョウヒ</t>
    </rPh>
    <rPh sb="17" eb="18">
      <t>ヒ</t>
    </rPh>
    <phoneticPr fontId="4"/>
  </si>
  <si>
    <t>採用額</t>
    <rPh sb="0" eb="2">
      <t>サイヨウ</t>
    </rPh>
    <rPh sb="2" eb="3">
      <t>ガク</t>
    </rPh>
    <phoneticPr fontId="3"/>
  </si>
  <si>
    <t>円</t>
    <rPh sb="0" eb="1">
      <t>エン</t>
    </rPh>
    <phoneticPr fontId="4"/>
  </si>
  <si>
    <t>※黄色の欄に治療名及び金額を入力してください。自動計算されます。</t>
    <rPh sb="1" eb="3">
      <t>キイロ</t>
    </rPh>
    <rPh sb="4" eb="5">
      <t>ラン</t>
    </rPh>
    <rPh sb="6" eb="8">
      <t>チリョウ</t>
    </rPh>
    <rPh sb="8" eb="9">
      <t>メイ</t>
    </rPh>
    <rPh sb="9" eb="10">
      <t>オヨ</t>
    </rPh>
    <rPh sb="11" eb="13">
      <t>キンガク</t>
    </rPh>
    <rPh sb="14" eb="16">
      <t>ニュウリョク</t>
    </rPh>
    <rPh sb="23" eb="25">
      <t>ジドウ</t>
    </rPh>
    <rPh sb="25" eb="27">
      <t>ケイサン</t>
    </rPh>
    <phoneticPr fontId="4"/>
  </si>
  <si>
    <t>→※申請額へ記入願います</t>
    <phoneticPr fontId="4"/>
  </si>
  <si>
    <t>←</t>
  </si>
  <si>
    <t>←</t>
    <phoneticPr fontId="4"/>
  </si>
  <si>
    <t>助成対象額　温存治療費</t>
    <rPh sb="0" eb="2">
      <t>ジョセイ</t>
    </rPh>
    <rPh sb="2" eb="5">
      <t>タイショウガク</t>
    </rPh>
    <rPh sb="6" eb="8">
      <t>オンゾン</t>
    </rPh>
    <rPh sb="8" eb="11">
      <t>チリョウヒ</t>
    </rPh>
    <phoneticPr fontId="3"/>
  </si>
  <si>
    <t>助成対象額　
カウンセリング費</t>
    <rPh sb="0" eb="2">
      <t>ジョセイ</t>
    </rPh>
    <rPh sb="2" eb="5">
      <t>タイショウガク</t>
    </rPh>
    <rPh sb="14" eb="15">
      <t>ヒ</t>
    </rPh>
    <phoneticPr fontId="3"/>
  </si>
  <si>
    <t>申請額（温存治療費
＋カウンセリング費）</t>
    <rPh sb="0" eb="3">
      <t>シンセイガク</t>
    </rPh>
    <rPh sb="4" eb="6">
      <t>オンゾン</t>
    </rPh>
    <rPh sb="6" eb="9">
      <t>チリョウヒ</t>
    </rPh>
    <rPh sb="18" eb="19">
      <t>ヒ</t>
    </rPh>
    <phoneticPr fontId="4"/>
  </si>
  <si>
    <t>→</t>
    <phoneticPr fontId="4"/>
  </si>
  <si>
    <t>※申請書の申請額へ記入してください。</t>
    <rPh sb="1" eb="4">
      <t>シンセイショ</t>
    </rPh>
    <phoneticPr fontId="4"/>
  </si>
  <si>
    <t>治療名</t>
    <rPh sb="0" eb="2">
      <t>チリョウ</t>
    </rPh>
    <rPh sb="2" eb="3">
      <t>メイ</t>
    </rPh>
    <phoneticPr fontId="4"/>
  </si>
  <si>
    <t>上限額</t>
    <rPh sb="0" eb="3">
      <t>ジョウゲンガク</t>
    </rPh>
    <phoneticPr fontId="4"/>
  </si>
  <si>
    <t>宮城県がん患者生殖機能温存治療実施証明書で，○の付いている治療名と同じ
治療名を選択してください。</t>
    <rPh sb="0" eb="3">
      <t>ミヤギケン</t>
    </rPh>
    <rPh sb="5" eb="7">
      <t>カンジャ</t>
    </rPh>
    <rPh sb="7" eb="9">
      <t>セイショク</t>
    </rPh>
    <rPh sb="9" eb="11">
      <t>キノウ</t>
    </rPh>
    <rPh sb="11" eb="13">
      <t>オンゾン</t>
    </rPh>
    <rPh sb="13" eb="15">
      <t>チリョウ</t>
    </rPh>
    <rPh sb="15" eb="17">
      <t>ジッシ</t>
    </rPh>
    <rPh sb="17" eb="20">
      <t>ショウメイショ</t>
    </rPh>
    <rPh sb="24" eb="25">
      <t>ツ</t>
    </rPh>
    <rPh sb="29" eb="31">
      <t>チリョウ</t>
    </rPh>
    <rPh sb="31" eb="32">
      <t>メイ</t>
    </rPh>
    <rPh sb="33" eb="34">
      <t>オナ</t>
    </rPh>
    <rPh sb="36" eb="38">
      <t>チリョウ</t>
    </rPh>
    <rPh sb="38" eb="39">
      <t>メイ</t>
    </rPh>
    <rPh sb="40" eb="42">
      <t>センタク</t>
    </rPh>
    <phoneticPr fontId="4"/>
  </si>
  <si>
    <t>宮城県がん患者生殖機能温存治療実施証明書の助成対象費用合計を入力して
ください。</t>
    <rPh sb="25" eb="27">
      <t>ヒヨウ</t>
    </rPh>
    <rPh sb="27" eb="29">
      <t>ゴウケイ</t>
    </rPh>
    <rPh sb="30" eb="32">
      <t>ニュウリョク</t>
    </rPh>
    <phoneticPr fontId="4"/>
  </si>
  <si>
    <r>
      <t>診療明細書に記載されている</t>
    </r>
    <r>
      <rPr>
        <b/>
        <u/>
        <sz val="12"/>
        <color rgb="FFFF0000"/>
        <rFont val="BIZ UDゴシック"/>
        <family val="3"/>
        <charset val="128"/>
      </rPr>
      <t>がん生殖カウンセンリング料</t>
    </r>
    <r>
      <rPr>
        <sz val="12"/>
        <rFont val="BIZ UDゴシック"/>
        <family val="3"/>
        <charset val="128"/>
      </rPr>
      <t>又は</t>
    </r>
    <r>
      <rPr>
        <b/>
        <u/>
        <sz val="12"/>
        <color rgb="FFFF0000"/>
        <rFont val="BIZ UDゴシック"/>
        <family val="3"/>
        <charset val="128"/>
      </rPr>
      <t xml:space="preserve">卵子保存相談外来
</t>
    </r>
    <r>
      <rPr>
        <sz val="12"/>
        <rFont val="BIZ UDゴシック"/>
        <family val="3"/>
        <charset val="128"/>
      </rPr>
      <t>の金額を</t>
    </r>
    <r>
      <rPr>
        <sz val="12"/>
        <color theme="1"/>
        <rFont val="BIZ UDゴシック"/>
        <family val="3"/>
        <charset val="128"/>
      </rPr>
      <t>入力してください。</t>
    </r>
    <rPh sb="15" eb="17">
      <t>セイショク</t>
    </rPh>
    <rPh sb="26" eb="27">
      <t>マタ</t>
    </rPh>
    <rPh sb="28" eb="30">
      <t>ランシ</t>
    </rPh>
    <rPh sb="30" eb="32">
      <t>ホゾン</t>
    </rPh>
    <rPh sb="32" eb="34">
      <t>ソウダン</t>
    </rPh>
    <rPh sb="34" eb="36">
      <t>ガイライ</t>
    </rPh>
    <rPh sb="38" eb="40">
      <t>キンガク</t>
    </rPh>
    <rPh sb="41" eb="43">
      <t>ニュウリョク</t>
    </rPh>
    <phoneticPr fontId="4"/>
  </si>
  <si>
    <t>（男性）１　精子の採取及び凍結</t>
    <rPh sb="1" eb="3">
      <t>ダンセイ</t>
    </rPh>
    <phoneticPr fontId="4"/>
  </si>
  <si>
    <t>（男性）２　精巣内精子の採取及び凍結</t>
    <rPh sb="1" eb="3">
      <t>ダンセイ</t>
    </rPh>
    <phoneticPr fontId="4"/>
  </si>
  <si>
    <t>（女性）２　卵子の採取及び凍結</t>
    <rPh sb="1" eb="3">
      <t>ジョセイ</t>
    </rPh>
    <phoneticPr fontId="4"/>
  </si>
  <si>
    <t>（女性）１　卵子の採取及び胚（受精卵）の凍結</t>
    <rPh sb="1" eb="3">
      <t>ジョセイ</t>
    </rPh>
    <phoneticPr fontId="4"/>
  </si>
  <si>
    <t>（女性）３　卵巣組織の採取及び凍結</t>
    <rPh sb="1" eb="3">
      <t>ジョセイ</t>
    </rPh>
    <phoneticPr fontId="4"/>
  </si>
  <si>
    <t>※自動計算された申請額を申請書に御記入願います。</t>
    <rPh sb="1" eb="3">
      <t>ジドウ</t>
    </rPh>
    <rPh sb="3" eb="5">
      <t>ケイサン</t>
    </rPh>
    <rPh sb="8" eb="11">
      <t>シンセイガク</t>
    </rPh>
    <rPh sb="12" eb="15">
      <t>シンセイショ</t>
    </rPh>
    <rPh sb="16" eb="19">
      <t>ゴキニュウ</t>
    </rPh>
    <rPh sb="19" eb="20">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</si>
</sst>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quot;△ &quot;#,##0&quot;円&quot;"/>
    <numFmt numFmtId="177" formatCode="#,##0_);[Red]\(#,##0\)"/>
    <numFmt numFmtId="178" formatCode="#,##0_ "/>
  </numFmts>
  <fonts count="1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6"/>
      <color theme="1"/>
      <name val="BIZ UDゴシック"/>
      <family val="3"/>
      <charset val="128"/>
    </font>
    <font>
      <sz val="12"/>
      <color theme="1"/>
      <name val="BIZ UDゴシック"/>
      <family val="3"/>
      <charset val="128"/>
    </font>
    <font>
      <b/>
      <sz val="12"/>
      <color theme="1"/>
      <name val="BIZ UDゴシック"/>
      <family val="3"/>
      <charset val="128"/>
    </font>
    <font>
      <sz val="9"/>
      <color theme="1"/>
      <name val="BIZ UDゴシック"/>
      <family val="3"/>
      <charset val="128"/>
    </font>
    <font>
      <b/>
      <sz val="14"/>
      <color theme="1"/>
      <name val="BIZ UDゴシック"/>
      <family val="3"/>
      <charset val="128"/>
    </font>
    <font>
      <b/>
      <sz val="11"/>
      <color theme="1"/>
      <name val="BIZ UDゴシック"/>
      <family val="3"/>
      <charset val="128"/>
    </font>
    <font>
      <sz val="11"/>
      <color theme="1"/>
      <name val="BIZ UDゴシック"/>
      <family val="3"/>
      <charset val="128"/>
    </font>
    <font>
      <b/>
      <u/>
      <sz val="11"/>
      <color theme="1"/>
      <name val="BIZ UDゴシック"/>
      <family val="3"/>
      <charset val="128"/>
    </font>
    <font>
      <b/>
      <u/>
      <sz val="12"/>
      <color rgb="FFFF0000"/>
      <name val="BIZ UDゴシック"/>
      <family val="3"/>
      <charset val="128"/>
    </font>
    <font>
      <sz val="12"/>
      <name val="BIZ UDゴシック"/>
      <family val="3"/>
      <charset val="128"/>
    </font>
    <font>
      <sz val="10"/>
      <color theme="1"/>
      <name val="BIZ UDゴシック"/>
      <family val="3"/>
      <charset val="128"/>
    </font>
    <font>
      <sz val="14"/>
      <color theme="1"/>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4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9">
    <xf numFmtId="0" fontId="0" fillId="0" borderId="0" xfId="0"/>
    <xf numFmtId="0" fontId="6" fillId="2" borderId="0" xfId="0" applyFont="1" applyFill="1" applyAlignment="1">
      <alignment vertical="center"/>
    </xf>
    <xf numFmtId="0" fontId="6" fillId="0" borderId="0" xfId="0" applyFont="1" applyAlignment="1">
      <alignment vertical="center"/>
    </xf>
    <xf numFmtId="0" fontId="7" fillId="2" borderId="23" xfId="2" applyFont="1" applyFill="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7" fillId="2" borderId="26" xfId="2" applyFont="1" applyFill="1" applyBorder="1" applyAlignment="1">
      <alignment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0" fontId="6" fillId="2" borderId="0" xfId="0" applyFont="1" applyFill="1" applyBorder="1" applyAlignment="1">
      <alignment vertical="center"/>
    </xf>
    <xf numFmtId="0" fontId="7" fillId="2" borderId="0" xfId="2" applyFont="1" applyFill="1" applyBorder="1" applyAlignment="1">
      <alignment vertical="center"/>
    </xf>
    <xf numFmtId="0" fontId="10" fillId="2" borderId="6" xfId="2" applyFont="1" applyFill="1" applyBorder="1" applyAlignment="1">
      <alignment vertical="center" wrapText="1"/>
    </xf>
    <xf numFmtId="0" fontId="6" fillId="2" borderId="32" xfId="0" applyFont="1" applyFill="1" applyBorder="1" applyAlignment="1">
      <alignment vertical="center"/>
    </xf>
    <xf numFmtId="0" fontId="6" fillId="3" borderId="33" xfId="0" applyFont="1" applyFill="1" applyBorder="1" applyAlignment="1" applyProtection="1">
      <alignment horizontal="center" vertical="center"/>
      <protection locked="0"/>
    </xf>
    <xf numFmtId="176" fontId="6" fillId="3" borderId="30" xfId="3" applyNumberFormat="1" applyFont="1" applyFill="1" applyBorder="1" applyAlignment="1" applyProtection="1">
      <alignment vertical="center"/>
      <protection locked="0"/>
    </xf>
    <xf numFmtId="176" fontId="6" fillId="3" borderId="37" xfId="3" applyNumberFormat="1" applyFont="1" applyFill="1" applyBorder="1" applyAlignment="1" applyProtection="1">
      <alignment vertical="center"/>
      <protection locked="0"/>
    </xf>
    <xf numFmtId="176" fontId="9" fillId="4" borderId="18" xfId="2" applyNumberFormat="1" applyFont="1" applyFill="1" applyBorder="1" applyAlignment="1">
      <alignment vertical="center"/>
    </xf>
    <xf numFmtId="0" fontId="6" fillId="5" borderId="0" xfId="0" applyFont="1" applyFill="1" applyAlignment="1">
      <alignment vertical="center"/>
    </xf>
    <xf numFmtId="0" fontId="6" fillId="5" borderId="0" xfId="2" applyFont="1" applyFill="1" applyAlignment="1">
      <alignment vertical="center"/>
    </xf>
    <xf numFmtId="0" fontId="6" fillId="5" borderId="0" xfId="0" applyFont="1" applyFill="1" applyBorder="1" applyAlignment="1">
      <alignment vertical="center"/>
    </xf>
    <xf numFmtId="0" fontId="6" fillId="5" borderId="0" xfId="2" applyFont="1" applyFill="1" applyAlignment="1">
      <alignment horizontal="left" vertical="center"/>
    </xf>
    <xf numFmtId="0" fontId="6" fillId="5" borderId="0" xfId="2" applyFont="1" applyFill="1" applyBorder="1" applyAlignment="1">
      <alignment vertical="center"/>
    </xf>
    <xf numFmtId="0" fontId="6" fillId="5" borderId="1" xfId="2" applyFont="1" applyFill="1" applyBorder="1" applyAlignment="1">
      <alignment vertical="center"/>
    </xf>
    <xf numFmtId="0" fontId="6" fillId="5" borderId="2" xfId="2" applyFont="1" applyFill="1" applyBorder="1" applyAlignment="1">
      <alignment vertical="center"/>
    </xf>
    <xf numFmtId="176" fontId="8" fillId="5" borderId="7" xfId="3" applyNumberFormat="1" applyFont="1" applyFill="1" applyBorder="1" applyAlignment="1">
      <alignment horizontal="left" vertical="center"/>
    </xf>
    <xf numFmtId="176" fontId="5" fillId="5" borderId="8" xfId="3" applyNumberFormat="1" applyFont="1" applyFill="1" applyBorder="1" applyAlignment="1">
      <alignment horizontal="left" vertical="center"/>
    </xf>
    <xf numFmtId="0" fontId="6" fillId="5" borderId="14" xfId="2" applyFont="1" applyFill="1" applyBorder="1" applyAlignment="1">
      <alignment horizontal="center" vertical="center"/>
    </xf>
    <xf numFmtId="12" fontId="6" fillId="5" borderId="14" xfId="2" applyNumberFormat="1" applyFont="1" applyFill="1" applyBorder="1" applyAlignment="1">
      <alignment horizontal="center" vertical="center"/>
    </xf>
    <xf numFmtId="178" fontId="6" fillId="5" borderId="14" xfId="3" applyNumberFormat="1" applyFont="1" applyFill="1" applyBorder="1" applyAlignment="1">
      <alignment horizontal="right" vertical="center"/>
    </xf>
    <xf numFmtId="176" fontId="6" fillId="5" borderId="14" xfId="3" applyNumberFormat="1" applyFont="1" applyFill="1" applyBorder="1" applyAlignment="1">
      <alignment horizontal="right" vertical="center"/>
    </xf>
    <xf numFmtId="0" fontId="6" fillId="5" borderId="15" xfId="2" applyFont="1" applyFill="1" applyBorder="1" applyAlignment="1">
      <alignment vertical="center"/>
    </xf>
    <xf numFmtId="176" fontId="8" fillId="5" borderId="5" xfId="3" applyNumberFormat="1" applyFont="1" applyFill="1" applyBorder="1" applyAlignment="1">
      <alignment horizontal="left" vertical="center"/>
    </xf>
    <xf numFmtId="176" fontId="5" fillId="5" borderId="4" xfId="3" applyNumberFormat="1" applyFont="1" applyFill="1" applyBorder="1" applyAlignment="1">
      <alignment horizontal="left" vertical="center"/>
    </xf>
    <xf numFmtId="0" fontId="6" fillId="5" borderId="4" xfId="2" applyFont="1" applyFill="1" applyBorder="1" applyAlignment="1">
      <alignment horizontal="center" vertical="center"/>
    </xf>
    <xf numFmtId="12" fontId="6" fillId="5" borderId="4" xfId="2" applyNumberFormat="1" applyFont="1" applyFill="1" applyBorder="1" applyAlignment="1">
      <alignment horizontal="center" vertical="center"/>
    </xf>
    <xf numFmtId="178" fontId="6" fillId="5" borderId="4" xfId="3" applyNumberFormat="1" applyFont="1" applyFill="1" applyBorder="1" applyAlignment="1">
      <alignment horizontal="right" vertical="center"/>
    </xf>
    <xf numFmtId="176" fontId="6" fillId="5" borderId="4" xfId="3" applyNumberFormat="1" applyFont="1" applyFill="1" applyBorder="1" applyAlignment="1">
      <alignment horizontal="right" vertical="center"/>
    </xf>
    <xf numFmtId="0" fontId="6" fillId="5" borderId="3" xfId="2" applyFont="1" applyFill="1" applyBorder="1" applyAlignment="1">
      <alignment vertical="center"/>
    </xf>
    <xf numFmtId="0" fontId="6" fillId="5" borderId="0" xfId="0" applyFont="1" applyFill="1" applyAlignment="1">
      <alignment horizontal="center" vertical="center"/>
    </xf>
    <xf numFmtId="0" fontId="6" fillId="5" borderId="13" xfId="2" applyFont="1" applyFill="1" applyBorder="1" applyAlignment="1">
      <alignment vertical="center"/>
    </xf>
    <xf numFmtId="0" fontId="6" fillId="5" borderId="19" xfId="2" applyFont="1" applyFill="1" applyBorder="1" applyAlignment="1">
      <alignment vertical="center"/>
    </xf>
    <xf numFmtId="0" fontId="6" fillId="5" borderId="19" xfId="2" applyFont="1" applyFill="1" applyBorder="1" applyAlignment="1">
      <alignment horizontal="center" vertical="center"/>
    </xf>
    <xf numFmtId="0" fontId="6" fillId="5" borderId="12" xfId="2" applyFont="1" applyFill="1" applyBorder="1" applyAlignment="1">
      <alignment vertical="center"/>
    </xf>
    <xf numFmtId="176" fontId="6" fillId="5" borderId="20" xfId="3" applyNumberFormat="1" applyFont="1" applyFill="1" applyBorder="1" applyAlignment="1">
      <alignment horizontal="left" vertical="center"/>
    </xf>
    <xf numFmtId="177" fontId="6" fillId="5" borderId="8" xfId="2" applyNumberFormat="1" applyFont="1" applyFill="1" applyBorder="1" applyAlignment="1">
      <alignment vertical="center"/>
    </xf>
    <xf numFmtId="0" fontId="6" fillId="5" borderId="8" xfId="2" applyFont="1" applyFill="1" applyBorder="1" applyAlignment="1">
      <alignment vertical="center"/>
    </xf>
    <xf numFmtId="38" fontId="6" fillId="5" borderId="20" xfId="1" applyFont="1" applyFill="1" applyBorder="1" applyAlignment="1">
      <alignment vertical="center"/>
    </xf>
    <xf numFmtId="38" fontId="6" fillId="5" borderId="8" xfId="1" applyFont="1" applyFill="1" applyBorder="1" applyAlignment="1">
      <alignment vertical="center"/>
    </xf>
    <xf numFmtId="0" fontId="6" fillId="5" borderId="20" xfId="2" applyFont="1" applyFill="1" applyBorder="1" applyAlignment="1">
      <alignment horizontal="center" vertical="center"/>
    </xf>
    <xf numFmtId="178" fontId="6" fillId="5" borderId="8" xfId="3" applyNumberFormat="1" applyFont="1" applyFill="1" applyBorder="1" applyAlignment="1">
      <alignment horizontal="right" vertical="center"/>
    </xf>
    <xf numFmtId="176" fontId="6" fillId="5" borderId="8" xfId="3" applyNumberFormat="1" applyFont="1" applyFill="1" applyBorder="1" applyAlignment="1">
      <alignment horizontal="right" vertical="center"/>
    </xf>
    <xf numFmtId="176" fontId="6" fillId="5" borderId="9" xfId="3" applyNumberFormat="1" applyFont="1" applyFill="1" applyBorder="1" applyAlignment="1">
      <alignment horizontal="right" vertical="center"/>
    </xf>
    <xf numFmtId="176" fontId="6" fillId="5" borderId="21" xfId="3" applyNumberFormat="1" applyFont="1" applyFill="1" applyBorder="1" applyAlignment="1">
      <alignment horizontal="left" vertical="center"/>
    </xf>
    <xf numFmtId="177" fontId="6" fillId="5" borderId="4" xfId="2" applyNumberFormat="1" applyFont="1" applyFill="1" applyBorder="1" applyAlignment="1">
      <alignment vertical="center"/>
    </xf>
    <xf numFmtId="0" fontId="6" fillId="5" borderId="22" xfId="2" applyFont="1" applyFill="1" applyBorder="1" applyAlignment="1">
      <alignment vertical="center"/>
    </xf>
    <xf numFmtId="38" fontId="6" fillId="5" borderId="4" xfId="3" applyFont="1" applyFill="1" applyBorder="1" applyAlignment="1">
      <alignment vertical="center"/>
    </xf>
    <xf numFmtId="0" fontId="6" fillId="5" borderId="21" xfId="2" applyFont="1" applyFill="1" applyBorder="1" applyAlignment="1">
      <alignment horizontal="center" vertical="center"/>
    </xf>
    <xf numFmtId="176" fontId="6" fillId="5" borderId="3" xfId="3" applyNumberFormat="1" applyFont="1" applyFill="1" applyBorder="1" applyAlignment="1">
      <alignment horizontal="right" vertical="center"/>
    </xf>
    <xf numFmtId="0" fontId="6" fillId="5" borderId="0" xfId="2" applyFont="1" applyFill="1" applyBorder="1" applyAlignment="1">
      <alignment horizontal="left" vertical="center"/>
    </xf>
    <xf numFmtId="0" fontId="12" fillId="2" borderId="0" xfId="2" applyFont="1" applyFill="1" applyBorder="1" applyAlignment="1">
      <alignment vertical="center"/>
    </xf>
    <xf numFmtId="0" fontId="6" fillId="2" borderId="29" xfId="0" applyFont="1" applyFill="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6" xfId="0" applyFont="1" applyFill="1" applyBorder="1" applyAlignment="1">
      <alignment vertical="center"/>
    </xf>
    <xf numFmtId="0" fontId="6" fillId="2" borderId="39" xfId="0" applyFont="1" applyFill="1" applyBorder="1" applyAlignment="1">
      <alignment vertical="center"/>
    </xf>
    <xf numFmtId="0" fontId="6" fillId="2" borderId="40" xfId="0" applyFont="1" applyFill="1" applyBorder="1" applyAlignment="1">
      <alignment vertical="center"/>
    </xf>
    <xf numFmtId="0" fontId="6" fillId="2" borderId="5" xfId="0" applyFont="1" applyFill="1" applyBorder="1" applyAlignment="1">
      <alignment vertical="center"/>
    </xf>
    <xf numFmtId="0" fontId="6" fillId="2" borderId="4" xfId="0" applyFont="1" applyFill="1" applyBorder="1" applyAlignment="1">
      <alignment vertical="center"/>
    </xf>
    <xf numFmtId="0" fontId="10" fillId="2" borderId="4" xfId="2" applyFont="1" applyFill="1" applyBorder="1" applyAlignment="1">
      <alignment vertical="center"/>
    </xf>
    <xf numFmtId="0" fontId="6" fillId="2" borderId="3" xfId="0" applyFont="1" applyFill="1" applyBorder="1" applyAlignment="1">
      <alignment vertical="center"/>
    </xf>
    <xf numFmtId="0" fontId="6" fillId="5" borderId="11" xfId="2" applyFont="1" applyFill="1" applyBorder="1" applyAlignment="1">
      <alignment horizontal="center" vertical="center"/>
    </xf>
    <xf numFmtId="0" fontId="6" fillId="5" borderId="1" xfId="2" applyFont="1" applyFill="1" applyBorder="1" applyAlignment="1">
      <alignment horizontal="center" vertical="center"/>
    </xf>
    <xf numFmtId="0" fontId="6" fillId="5" borderId="0" xfId="2" applyFont="1" applyFill="1" applyAlignment="1">
      <alignment horizontal="center" vertical="center"/>
    </xf>
    <xf numFmtId="0" fontId="15" fillId="5" borderId="33" xfId="0" applyFont="1" applyFill="1" applyBorder="1" applyAlignment="1">
      <alignment vertical="center"/>
    </xf>
    <xf numFmtId="38" fontId="15" fillId="5" borderId="33" xfId="1" applyFont="1" applyFill="1" applyBorder="1" applyAlignment="1">
      <alignment vertical="center"/>
    </xf>
    <xf numFmtId="0" fontId="6" fillId="2" borderId="0" xfId="0" applyFont="1" applyFill="1" applyBorder="1" applyAlignment="1">
      <alignment vertical="center" wrapText="1"/>
    </xf>
    <xf numFmtId="0" fontId="6" fillId="2" borderId="0" xfId="0" applyFont="1" applyFill="1" applyBorder="1" applyAlignment="1">
      <alignment vertical="center"/>
    </xf>
    <xf numFmtId="0" fontId="6" fillId="5" borderId="13" xfId="2" applyFont="1" applyFill="1" applyBorder="1" applyAlignment="1">
      <alignment horizontal="center" vertical="center"/>
    </xf>
    <xf numFmtId="0" fontId="6" fillId="5" borderId="11" xfId="2" applyFont="1" applyFill="1" applyBorder="1" applyAlignment="1">
      <alignment horizontal="center" vertical="center"/>
    </xf>
    <xf numFmtId="0" fontId="6" fillId="5" borderId="1" xfId="2" applyFont="1" applyFill="1" applyBorder="1" applyAlignment="1">
      <alignment horizontal="center" vertical="center"/>
    </xf>
    <xf numFmtId="0" fontId="6" fillId="5" borderId="0"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0" xfId="2" applyFont="1" applyFill="1" applyAlignment="1">
      <alignment horizontal="center" vertical="center"/>
    </xf>
    <xf numFmtId="0" fontId="6" fillId="2" borderId="31" xfId="2" applyFont="1" applyFill="1" applyBorder="1" applyAlignment="1">
      <alignment horizontal="center" vertical="center"/>
    </xf>
    <xf numFmtId="0" fontId="6" fillId="2" borderId="34" xfId="2" applyFont="1" applyFill="1" applyBorder="1" applyAlignment="1">
      <alignment horizontal="center" vertical="center"/>
    </xf>
    <xf numFmtId="0" fontId="10" fillId="2" borderId="16" xfId="2" applyFont="1" applyFill="1" applyBorder="1" applyAlignment="1">
      <alignment horizontal="center" vertical="center" wrapText="1"/>
    </xf>
    <xf numFmtId="0" fontId="10" fillId="2" borderId="38" xfId="2" applyFont="1" applyFill="1" applyBorder="1" applyAlignment="1">
      <alignment horizontal="center" vertical="center" wrapText="1"/>
    </xf>
    <xf numFmtId="176" fontId="11" fillId="2" borderId="35" xfId="3" applyNumberFormat="1" applyFont="1" applyFill="1" applyBorder="1" applyAlignment="1">
      <alignment horizontal="center" vertical="center"/>
    </xf>
    <xf numFmtId="176" fontId="11" fillId="2" borderId="36" xfId="3" applyNumberFormat="1" applyFont="1" applyFill="1" applyBorder="1" applyAlignment="1">
      <alignment horizontal="center" vertical="center"/>
    </xf>
    <xf numFmtId="176" fontId="11" fillId="2" borderId="4" xfId="3" applyNumberFormat="1" applyFont="1" applyFill="1" applyBorder="1" applyAlignment="1">
      <alignment horizontal="center" vertical="center" wrapText="1"/>
    </xf>
    <xf numFmtId="0" fontId="6" fillId="5" borderId="16" xfId="2" applyFont="1" applyFill="1" applyBorder="1" applyAlignment="1">
      <alignment horizontal="center" vertical="center"/>
    </xf>
    <xf numFmtId="0" fontId="6" fillId="5" borderId="18" xfId="2" applyFont="1" applyFill="1" applyBorder="1" applyAlignment="1">
      <alignment horizontal="center" vertical="center"/>
    </xf>
    <xf numFmtId="0" fontId="11" fillId="5" borderId="0" xfId="2" applyFont="1" applyFill="1" applyBorder="1" applyAlignment="1">
      <alignment vertical="center"/>
    </xf>
    <xf numFmtId="0" fontId="6" fillId="5" borderId="10" xfId="0" applyFont="1" applyFill="1" applyBorder="1" applyAlignment="1" applyProtection="1">
      <alignment horizontal="center" vertical="center"/>
      <protection locked="0"/>
    </xf>
    <xf numFmtId="176" fontId="6" fillId="5" borderId="10" xfId="3" applyNumberFormat="1" applyFont="1" applyFill="1" applyBorder="1" applyAlignment="1" applyProtection="1">
      <alignment vertical="center"/>
      <protection locked="0"/>
    </xf>
    <xf numFmtId="0" fontId="11" fillId="5" borderId="16"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18" xfId="2" applyFont="1" applyFill="1" applyBorder="1" applyAlignment="1">
      <alignment horizontal="center" vertical="center" wrapText="1"/>
    </xf>
    <xf numFmtId="176" fontId="16" fillId="5" borderId="10" xfId="2" applyNumberFormat="1" applyFont="1" applyFill="1" applyBorder="1" applyAlignment="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609601</xdr:colOff>
      <xdr:row>6</xdr:row>
      <xdr:rowOff>381000</xdr:rowOff>
    </xdr:from>
    <xdr:to>
      <xdr:col>13</xdr:col>
      <xdr:colOff>104775</xdr:colOff>
      <xdr:row>8</xdr:row>
      <xdr:rowOff>19050</xdr:rowOff>
    </xdr:to>
    <xdr:sp macro="" textlink="">
      <xdr:nvSpPr>
        <xdr:cNvPr id="2" name="四角形吹き出し 1"/>
        <xdr:cNvSpPr/>
      </xdr:nvSpPr>
      <xdr:spPr>
        <a:xfrm>
          <a:off x="6391276" y="2276475"/>
          <a:ext cx="3095624" cy="628650"/>
        </a:xfrm>
        <a:prstGeom prst="wedgeRectCallout">
          <a:avLst>
            <a:gd name="adj1" fmla="val -69404"/>
            <a:gd name="adj2" fmla="val -529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領収書の合計金額は，カウンセリング料金以外の金額も含まれている場合がありますので，</a:t>
          </a:r>
          <a:r>
            <a:rPr kumimoji="1" lang="ja-JP" altLang="en-US" sz="1000" b="1" u="sng">
              <a:latin typeface="BIZ UDゴシック" panose="020B0400000000000000" pitchFamily="49" charset="-128"/>
              <a:ea typeface="BIZ UDゴシック" panose="020B0400000000000000" pitchFamily="49" charset="-128"/>
            </a:rPr>
            <a:t>診療明細書の金額</a:t>
          </a:r>
          <a:r>
            <a:rPr kumimoji="1" lang="ja-JP" altLang="en-US" sz="1000" u="none">
              <a:latin typeface="BIZ UDゴシック" panose="020B0400000000000000" pitchFamily="49" charset="-128"/>
              <a:ea typeface="BIZ UDゴシック" panose="020B0400000000000000" pitchFamily="49" charset="-128"/>
            </a:rPr>
            <a:t>を御確認ください</a:t>
          </a:r>
          <a:r>
            <a:rPr kumimoji="1" lang="ja-JP" altLang="en-US" sz="1000">
              <a:latin typeface="BIZ UDゴシック" panose="020B0400000000000000" pitchFamily="49" charset="-128"/>
              <a:ea typeface="BIZ UDゴシック" panose="020B0400000000000000"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abSelected="1" view="pageBreakPreview" topLeftCell="C1" zoomScale="90" zoomScaleNormal="100" zoomScaleSheetLayoutView="90" workbookViewId="0">
      <selection activeCell="F5" sqref="F5:M5"/>
    </sheetView>
  </sheetViews>
  <sheetFormatPr defaultRowHeight="14.25" x14ac:dyDescent="0.4"/>
  <cols>
    <col min="1" max="1" width="1.5" style="2" customWidth="1"/>
    <col min="2" max="2" width="17.625" style="2" customWidth="1"/>
    <col min="3" max="3" width="4.625" style="2" bestFit="1" customWidth="1"/>
    <col min="4" max="4" width="20.125" style="2" customWidth="1"/>
    <col min="5" max="5" width="3.625" style="2" bestFit="1" customWidth="1"/>
    <col min="6" max="6" width="21.25" style="2" customWidth="1"/>
    <col min="7" max="7" width="3.5" style="2" customWidth="1"/>
    <col min="8" max="8" width="3.625" style="2" bestFit="1" customWidth="1"/>
    <col min="9" max="9" width="20.125" style="2" customWidth="1"/>
    <col min="10" max="10" width="3.625" style="1" bestFit="1" customWidth="1"/>
    <col min="11" max="11" width="4.625" style="2" bestFit="1" customWidth="1"/>
    <col min="12" max="12" width="11.25" style="2" customWidth="1"/>
    <col min="13" max="13" width="7.625" style="2" customWidth="1"/>
    <col min="14" max="14" width="3" style="2" customWidth="1"/>
    <col min="15" max="15" width="2.5" style="17" bestFit="1" customWidth="1"/>
    <col min="16" max="16" width="43.25" style="17" bestFit="1" customWidth="1"/>
    <col min="17" max="17" width="8.5" style="17" bestFit="1" customWidth="1"/>
    <col min="18" max="16384" width="9" style="2"/>
  </cols>
  <sheetData>
    <row r="1" spans="1:17" ht="8.25" customHeight="1" thickBot="1" x14ac:dyDescent="0.45">
      <c r="A1" s="60"/>
      <c r="B1" s="61"/>
      <c r="C1" s="61"/>
      <c r="D1" s="61"/>
      <c r="E1" s="61"/>
      <c r="F1" s="61"/>
      <c r="G1" s="61"/>
      <c r="H1" s="61"/>
      <c r="I1" s="61"/>
      <c r="J1" s="61"/>
      <c r="K1" s="61"/>
      <c r="L1" s="61"/>
      <c r="M1" s="61"/>
      <c r="N1" s="62"/>
    </row>
    <row r="2" spans="1:17" ht="21" customHeight="1" thickTop="1" x14ac:dyDescent="0.4">
      <c r="A2" s="63"/>
      <c r="B2" s="3" t="s">
        <v>21</v>
      </c>
      <c r="C2" s="4"/>
      <c r="D2" s="4"/>
      <c r="E2" s="4"/>
      <c r="F2" s="5"/>
      <c r="G2" s="9"/>
      <c r="H2" s="9"/>
      <c r="I2" s="9"/>
      <c r="J2" s="9"/>
      <c r="K2" s="9"/>
      <c r="L2" s="9"/>
      <c r="M2" s="9"/>
      <c r="N2" s="64"/>
    </row>
    <row r="3" spans="1:17" ht="21" customHeight="1" thickBot="1" x14ac:dyDescent="0.45">
      <c r="A3" s="63"/>
      <c r="B3" s="6" t="s">
        <v>40</v>
      </c>
      <c r="C3" s="7"/>
      <c r="D3" s="7"/>
      <c r="E3" s="7"/>
      <c r="F3" s="8"/>
      <c r="G3" s="9"/>
      <c r="H3" s="9"/>
      <c r="I3" s="9"/>
      <c r="J3" s="9"/>
      <c r="K3" s="9"/>
      <c r="L3" s="9"/>
      <c r="M3" s="9"/>
      <c r="N3" s="64"/>
      <c r="P3" s="73" t="s">
        <v>30</v>
      </c>
      <c r="Q3" s="73" t="s">
        <v>31</v>
      </c>
    </row>
    <row r="4" spans="1:17" ht="21" customHeight="1" thickTop="1" x14ac:dyDescent="0.4">
      <c r="A4" s="63"/>
      <c r="B4" s="10"/>
      <c r="C4" s="9"/>
      <c r="D4" s="9"/>
      <c r="E4" s="9"/>
      <c r="F4" s="9"/>
      <c r="G4" s="9"/>
      <c r="H4" s="9"/>
      <c r="I4" s="9"/>
      <c r="J4" s="9"/>
      <c r="K4" s="9"/>
      <c r="L4" s="9"/>
      <c r="M4" s="9"/>
      <c r="N4" s="64"/>
      <c r="P4" s="73" t="s">
        <v>38</v>
      </c>
      <c r="Q4" s="74">
        <v>350000</v>
      </c>
    </row>
    <row r="5" spans="1:17" ht="39" customHeight="1" x14ac:dyDescent="0.4">
      <c r="A5" s="65"/>
      <c r="B5" s="83" t="s">
        <v>13</v>
      </c>
      <c r="C5" s="84"/>
      <c r="D5" s="13"/>
      <c r="E5" s="9" t="s">
        <v>24</v>
      </c>
      <c r="F5" s="75" t="s">
        <v>32</v>
      </c>
      <c r="G5" s="75"/>
      <c r="H5" s="75"/>
      <c r="I5" s="75"/>
      <c r="J5" s="75"/>
      <c r="K5" s="75"/>
      <c r="L5" s="75"/>
      <c r="M5" s="75"/>
      <c r="N5" s="64"/>
      <c r="P5" s="73" t="s">
        <v>37</v>
      </c>
      <c r="Q5" s="74">
        <v>200000</v>
      </c>
    </row>
    <row r="6" spans="1:17" ht="39" customHeight="1" x14ac:dyDescent="0.4">
      <c r="A6" s="65"/>
      <c r="B6" s="87" t="s">
        <v>25</v>
      </c>
      <c r="C6" s="88"/>
      <c r="D6" s="14"/>
      <c r="E6" s="12" t="s">
        <v>23</v>
      </c>
      <c r="F6" s="75" t="s">
        <v>33</v>
      </c>
      <c r="G6" s="76"/>
      <c r="H6" s="76"/>
      <c r="I6" s="76"/>
      <c r="J6" s="76"/>
      <c r="K6" s="76"/>
      <c r="L6" s="76"/>
      <c r="M6" s="76"/>
      <c r="N6" s="64"/>
      <c r="P6" s="73" t="s">
        <v>39</v>
      </c>
      <c r="Q6" s="74">
        <v>400000</v>
      </c>
    </row>
    <row r="7" spans="1:17" ht="39" customHeight="1" thickBot="1" x14ac:dyDescent="0.45">
      <c r="A7" s="65"/>
      <c r="B7" s="89" t="s">
        <v>26</v>
      </c>
      <c r="C7" s="89"/>
      <c r="D7" s="15"/>
      <c r="E7" s="9" t="s">
        <v>23</v>
      </c>
      <c r="F7" s="75" t="s">
        <v>34</v>
      </c>
      <c r="G7" s="75"/>
      <c r="H7" s="75"/>
      <c r="I7" s="75"/>
      <c r="J7" s="75"/>
      <c r="K7" s="75"/>
      <c r="L7" s="75"/>
      <c r="M7" s="75"/>
      <c r="N7" s="64"/>
      <c r="P7" s="73" t="s">
        <v>35</v>
      </c>
      <c r="Q7" s="74">
        <v>30000</v>
      </c>
    </row>
    <row r="8" spans="1:17" ht="39" customHeight="1" thickBot="1" x14ac:dyDescent="0.45">
      <c r="A8" s="63"/>
      <c r="B8" s="85" t="s">
        <v>27</v>
      </c>
      <c r="C8" s="86"/>
      <c r="D8" s="16">
        <f>I19+I20</f>
        <v>0</v>
      </c>
      <c r="E8" s="11" t="s">
        <v>28</v>
      </c>
      <c r="F8" s="59" t="s">
        <v>29</v>
      </c>
      <c r="G8" s="9"/>
      <c r="H8" s="9"/>
      <c r="I8" s="9"/>
      <c r="J8" s="9"/>
      <c r="K8" s="9"/>
      <c r="L8" s="9"/>
      <c r="M8" s="9"/>
      <c r="N8" s="64"/>
      <c r="P8" s="73" t="s">
        <v>36</v>
      </c>
      <c r="Q8" s="74">
        <v>350000</v>
      </c>
    </row>
    <row r="9" spans="1:17" ht="15" thickBot="1" x14ac:dyDescent="0.45">
      <c r="A9" s="66"/>
      <c r="B9" s="67"/>
      <c r="C9" s="67"/>
      <c r="D9" s="67"/>
      <c r="E9" s="67"/>
      <c r="F9" s="68"/>
      <c r="G9" s="67"/>
      <c r="H9" s="67"/>
      <c r="I9" s="67"/>
      <c r="J9" s="67"/>
      <c r="K9" s="67"/>
      <c r="L9" s="67"/>
      <c r="M9" s="67"/>
      <c r="N9" s="69"/>
      <c r="P9" s="19"/>
    </row>
    <row r="10" spans="1:17" s="17" customFormat="1" ht="21" customHeight="1" thickBot="1" x14ac:dyDescent="0.45">
      <c r="B10" s="20" t="s">
        <v>0</v>
      </c>
      <c r="C10" s="20"/>
      <c r="D10" s="18"/>
      <c r="E10" s="21"/>
      <c r="F10" s="92"/>
      <c r="G10" s="21"/>
      <c r="H10" s="21"/>
      <c r="I10" s="21"/>
      <c r="J10" s="21"/>
      <c r="K10" s="21"/>
      <c r="L10" s="18"/>
      <c r="M10" s="18"/>
      <c r="N10" s="18"/>
      <c r="O10" s="18"/>
    </row>
    <row r="11" spans="1:17" s="17" customFormat="1" ht="21" customHeight="1" thickBot="1" x14ac:dyDescent="0.45">
      <c r="B11" s="90" t="s">
        <v>13</v>
      </c>
      <c r="C11" s="91"/>
      <c r="D11" s="93">
        <f>D5</f>
        <v>0</v>
      </c>
      <c r="E11" s="18"/>
      <c r="F11" s="18"/>
      <c r="G11" s="21"/>
      <c r="H11" s="21"/>
      <c r="I11" s="18"/>
      <c r="J11" s="18"/>
      <c r="K11" s="18"/>
      <c r="L11" s="18"/>
      <c r="M11" s="18"/>
      <c r="N11" s="18"/>
    </row>
    <row r="12" spans="1:17" s="17" customFormat="1" ht="15" thickBot="1" x14ac:dyDescent="0.45">
      <c r="B12" s="20"/>
      <c r="C12" s="20"/>
      <c r="D12" s="18"/>
      <c r="E12" s="18"/>
      <c r="F12" s="18"/>
      <c r="G12" s="18"/>
      <c r="H12" s="18"/>
      <c r="I12" s="18"/>
      <c r="J12" s="18"/>
      <c r="K12" s="18"/>
      <c r="L12" s="18"/>
      <c r="M12" s="18"/>
      <c r="N12" s="18"/>
    </row>
    <row r="13" spans="1:17" s="17" customFormat="1" ht="21" customHeight="1" thickBot="1" x14ac:dyDescent="0.45">
      <c r="B13" s="77" t="s">
        <v>1</v>
      </c>
      <c r="C13" s="78"/>
      <c r="D13" s="79"/>
      <c r="E13" s="22"/>
      <c r="F13" s="71" t="s">
        <v>2</v>
      </c>
      <c r="G13" s="71"/>
      <c r="H13" s="22"/>
      <c r="I13" s="71" t="s">
        <v>16</v>
      </c>
      <c r="J13" s="71"/>
      <c r="K13" s="23"/>
      <c r="L13" s="18"/>
      <c r="M13" s="18"/>
      <c r="N13" s="18"/>
    </row>
    <row r="14" spans="1:17" s="17" customFormat="1" ht="21" customHeight="1" thickBot="1" x14ac:dyDescent="0.45">
      <c r="B14" s="24" t="s">
        <v>3</v>
      </c>
      <c r="C14" s="25"/>
      <c r="D14" s="94">
        <f>D6</f>
        <v>0</v>
      </c>
      <c r="E14" s="26" t="s">
        <v>4</v>
      </c>
      <c r="F14" s="27">
        <v>0.5</v>
      </c>
      <c r="G14" s="27"/>
      <c r="H14" s="26" t="s">
        <v>5</v>
      </c>
      <c r="I14" s="28">
        <f>ROUNDDOWN(D14*1/2,0)</f>
        <v>0</v>
      </c>
      <c r="J14" s="29" t="s">
        <v>20</v>
      </c>
      <c r="K14" s="30" t="s">
        <v>6</v>
      </c>
      <c r="L14" s="18"/>
      <c r="M14" s="18"/>
      <c r="N14" s="18"/>
    </row>
    <row r="15" spans="1:17" s="17" customFormat="1" ht="21" customHeight="1" thickBot="1" x14ac:dyDescent="0.45">
      <c r="B15" s="31" t="s">
        <v>7</v>
      </c>
      <c r="C15" s="32"/>
      <c r="D15" s="94">
        <f>D7</f>
        <v>0</v>
      </c>
      <c r="E15" s="33" t="s">
        <v>4</v>
      </c>
      <c r="F15" s="34">
        <v>0.5</v>
      </c>
      <c r="G15" s="34"/>
      <c r="H15" s="33" t="s">
        <v>5</v>
      </c>
      <c r="I15" s="35">
        <f>D15*1/2</f>
        <v>0</v>
      </c>
      <c r="J15" s="36" t="s">
        <v>20</v>
      </c>
      <c r="K15" s="37" t="s">
        <v>8</v>
      </c>
      <c r="L15" s="18"/>
      <c r="M15" s="18"/>
      <c r="N15" s="18"/>
    </row>
    <row r="16" spans="1:17" s="17" customFormat="1" x14ac:dyDescent="0.4">
      <c r="H16" s="38"/>
    </row>
    <row r="17" spans="1:15" s="17" customFormat="1" ht="21" customHeight="1" thickBot="1" x14ac:dyDescent="0.45">
      <c r="B17" s="20" t="s">
        <v>9</v>
      </c>
      <c r="C17" s="20"/>
      <c r="D17" s="18"/>
      <c r="E17" s="18"/>
      <c r="F17" s="18"/>
      <c r="G17" s="18"/>
      <c r="H17" s="72"/>
      <c r="I17" s="18"/>
      <c r="J17" s="18"/>
      <c r="K17" s="18"/>
      <c r="L17" s="18"/>
      <c r="M17" s="18"/>
      <c r="N17" s="18"/>
      <c r="O17" s="18"/>
    </row>
    <row r="18" spans="1:15" s="17" customFormat="1" ht="21" customHeight="1" x14ac:dyDescent="0.4">
      <c r="B18" s="39"/>
      <c r="C18" s="40"/>
      <c r="D18" s="70" t="s">
        <v>16</v>
      </c>
      <c r="E18" s="70"/>
      <c r="F18" s="41" t="s">
        <v>15</v>
      </c>
      <c r="G18" s="70"/>
      <c r="H18" s="41"/>
      <c r="I18" s="70" t="s">
        <v>19</v>
      </c>
      <c r="J18" s="70"/>
      <c r="K18" s="42"/>
      <c r="L18" s="81" t="s">
        <v>10</v>
      </c>
      <c r="M18" s="80"/>
      <c r="N18" s="18"/>
      <c r="O18" s="18"/>
    </row>
    <row r="19" spans="1:15" s="17" customFormat="1" ht="21" customHeight="1" x14ac:dyDescent="0.4">
      <c r="B19" s="24" t="s">
        <v>3</v>
      </c>
      <c r="C19" s="43" t="s">
        <v>11</v>
      </c>
      <c r="D19" s="44">
        <f>I14</f>
        <v>0</v>
      </c>
      <c r="E19" s="45" t="s">
        <v>14</v>
      </c>
      <c r="F19" s="46" t="str">
        <f>IF(D11=P4,Q4,IF(D11=P5,Q5,IF(D11=P6,Q6,IF(D11=P7,Q7,IF(D11=P8,Q8,"")))))</f>
        <v/>
      </c>
      <c r="G19" s="47" t="s">
        <v>14</v>
      </c>
      <c r="H19" s="48"/>
      <c r="I19" s="49">
        <f>IF(D19&lt;F19,D19,F19)</f>
        <v>0</v>
      </c>
      <c r="J19" s="50" t="s">
        <v>20</v>
      </c>
      <c r="K19" s="51"/>
      <c r="L19" s="81" t="str">
        <f>IF(D14="","",IF(D19&lt;F19,D18,F18))</f>
        <v>助成金額</v>
      </c>
      <c r="M19" s="82"/>
      <c r="N19" s="18"/>
      <c r="O19" s="18"/>
    </row>
    <row r="20" spans="1:15" s="17" customFormat="1" ht="21" customHeight="1" thickBot="1" x14ac:dyDescent="0.45">
      <c r="B20" s="31" t="s">
        <v>7</v>
      </c>
      <c r="C20" s="52" t="s">
        <v>12</v>
      </c>
      <c r="D20" s="53">
        <f>I15</f>
        <v>0</v>
      </c>
      <c r="E20" s="54" t="s">
        <v>14</v>
      </c>
      <c r="F20" s="55">
        <v>6000</v>
      </c>
      <c r="G20" s="55" t="s">
        <v>14</v>
      </c>
      <c r="H20" s="56"/>
      <c r="I20" s="35">
        <f>IF(D20&lt;F20,D20,F20)</f>
        <v>0</v>
      </c>
      <c r="J20" s="36" t="s">
        <v>20</v>
      </c>
      <c r="K20" s="57"/>
      <c r="L20" s="81" t="str">
        <f>IF(D15="","",IF(D20&lt;F20,D18,F18))</f>
        <v>助成金額</v>
      </c>
      <c r="M20" s="82"/>
      <c r="N20" s="18"/>
      <c r="O20" s="18"/>
    </row>
    <row r="21" spans="1:15" s="17" customFormat="1" x14ac:dyDescent="0.4"/>
    <row r="22" spans="1:15" s="17" customFormat="1" ht="21" customHeight="1" thickBot="1" x14ac:dyDescent="0.45">
      <c r="B22" s="20" t="s">
        <v>17</v>
      </c>
      <c r="C22" s="20"/>
      <c r="D22" s="18"/>
      <c r="E22" s="18"/>
      <c r="F22" s="18"/>
      <c r="G22" s="21"/>
      <c r="H22" s="21"/>
      <c r="I22" s="21"/>
      <c r="J22" s="21"/>
      <c r="K22" s="18"/>
      <c r="L22" s="18"/>
      <c r="M22" s="18"/>
      <c r="N22" s="18"/>
      <c r="O22" s="18"/>
    </row>
    <row r="23" spans="1:15" s="17" customFormat="1" ht="21" customHeight="1" thickBot="1" x14ac:dyDescent="0.45">
      <c r="B23" s="95" t="s">
        <v>18</v>
      </c>
      <c r="C23" s="96"/>
      <c r="D23" s="96"/>
      <c r="E23" s="97"/>
      <c r="F23" s="98">
        <f>I19+I20</f>
        <v>0</v>
      </c>
      <c r="G23" s="58" t="s">
        <v>22</v>
      </c>
      <c r="H23" s="21"/>
      <c r="I23" s="21"/>
      <c r="J23" s="21"/>
      <c r="K23" s="80"/>
      <c r="L23" s="80"/>
      <c r="M23" s="80"/>
      <c r="N23" s="18"/>
      <c r="O23" s="18"/>
    </row>
    <row r="24" spans="1:15" s="17" customFormat="1" x14ac:dyDescent="0.4">
      <c r="G24" s="19"/>
      <c r="I24" s="19"/>
      <c r="J24" s="19"/>
    </row>
    <row r="25" spans="1:15" ht="21" customHeight="1" x14ac:dyDescent="0.4">
      <c r="A25" s="1"/>
    </row>
    <row r="26" spans="1:15" ht="20.25" customHeight="1" x14ac:dyDescent="0.4">
      <c r="A26" s="1"/>
    </row>
  </sheetData>
  <sheetProtection password="AE21" sheet="1" formatCells="0" formatColumns="0" formatRows="0" insertColumns="0" insertRows="0" insertHyperlinks="0" deleteColumns="0" deleteRows="0" sort="0" autoFilter="0" pivotTables="0"/>
  <mergeCells count="14">
    <mergeCell ref="F5:M5"/>
    <mergeCell ref="F6:M6"/>
    <mergeCell ref="F7:M7"/>
    <mergeCell ref="B13:D13"/>
    <mergeCell ref="K23:M23"/>
    <mergeCell ref="L18:M18"/>
    <mergeCell ref="L19:M19"/>
    <mergeCell ref="L20:M20"/>
    <mergeCell ref="B23:E23"/>
    <mergeCell ref="B5:C5"/>
    <mergeCell ref="B8:C8"/>
    <mergeCell ref="B6:C6"/>
    <mergeCell ref="B7:C7"/>
    <mergeCell ref="B11:C11"/>
  </mergeCells>
  <phoneticPr fontId="4"/>
  <dataValidations count="1">
    <dataValidation type="list" allowBlank="1" showInputMessage="1" showErrorMessage="1" errorTitle="入力が無効です。" error="治療名を選択してください。" promptTitle="治療名" prompt="治療名を選択してください。" sqref="D11 D5">
      <formula1>$P$4:$P$8</formula1>
    </dataValidation>
  </dataValidations>
  <pageMargins left="0.7" right="0.7" top="0.75" bottom="0.75" header="0.3" footer="0.3"/>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計算シート</vt:lpstr>
      <vt:lpstr>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2022-05-31T02:03:58Z</dcterms:modified>
</cp:coreProperties>
</file>