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地域医療第一班\03 周産期医療\11　統合補助金（医療提供体制推進事業）\1　周産期医療対策事業\3【直営】調査・研究\R7年度（R6実績）\01　調査票\"/>
    </mc:Choice>
  </mc:AlternateContent>
  <bookViews>
    <workbookView xWindow="0" yWindow="0" windowWidth="20400" windowHeight="7530"/>
  </bookViews>
  <sheets>
    <sheet name="回答要領" sheetId="1" r:id="rId1"/>
    <sheet name="調査票（設問２、12は別シートに入力）" sheetId="3" r:id="rId2"/>
    <sheet name="設問2　診療実績" sheetId="5" r:id="rId3"/>
    <sheet name="設問12　死産等" sheetId="6" r:id="rId4"/>
    <sheet name="【入力しない】とりまとめ用" sheetId="4" r:id="rId5"/>
  </sheets>
  <definedNames>
    <definedName name="_xlnm.Print_Area" localSheetId="0">回答要領!$A$1:$J$10</definedName>
    <definedName name="_xlnm.Print_Area" localSheetId="3">'設問12　死産等'!$B$1:$P$33</definedName>
    <definedName name="_xlnm.Print_Area" localSheetId="2">'設問2　診療実績'!$A$1:$R$34</definedName>
    <definedName name="_xlnm.Print_Area" localSheetId="1">'調査票（設問２、12は別シートに入力）'!$A$1:$I$232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9" i="4" l="1"/>
  <c r="EN9" i="4"/>
  <c r="EM9" i="4"/>
  <c r="EL9" i="4"/>
  <c r="EK9" i="4"/>
  <c r="EJ9" i="4"/>
  <c r="EI9" i="4"/>
  <c r="EH9" i="4"/>
  <c r="EG9" i="4"/>
  <c r="EF9" i="4"/>
  <c r="EE9" i="4"/>
  <c r="ED9" i="4"/>
  <c r="DX9" i="4"/>
  <c r="DY9" i="4"/>
  <c r="DZ9" i="4"/>
  <c r="EA9" i="4"/>
  <c r="EB9" i="4"/>
  <c r="EC9" i="4"/>
  <c r="DW9" i="4"/>
  <c r="DL9" i="4"/>
  <c r="DM9" i="4"/>
  <c r="DN9" i="4"/>
  <c r="DO9" i="4"/>
  <c r="DP9" i="4"/>
  <c r="DQ9" i="4"/>
  <c r="DR9" i="4"/>
  <c r="DS9" i="4"/>
  <c r="DT9" i="4"/>
  <c r="DK9" i="4"/>
  <c r="DB9" i="4"/>
  <c r="DC9" i="4"/>
  <c r="DD9" i="4"/>
  <c r="DE9" i="4"/>
  <c r="DF9" i="4"/>
  <c r="DG9" i="4"/>
  <c r="DH9" i="4"/>
  <c r="DI9" i="4"/>
  <c r="DJ9" i="4"/>
  <c r="DA9" i="4"/>
  <c r="CR9" i="4"/>
  <c r="CS9" i="4"/>
  <c r="CT9" i="4"/>
  <c r="CU9" i="4"/>
  <c r="CV9" i="4"/>
  <c r="CW9" i="4"/>
  <c r="CX9" i="4"/>
  <c r="CY9" i="4"/>
  <c r="CZ9" i="4"/>
  <c r="CQ9" i="4"/>
  <c r="CC9" i="4"/>
  <c r="CD9" i="4"/>
  <c r="CE9" i="4"/>
  <c r="CF9" i="4"/>
  <c r="CG9" i="4"/>
  <c r="CH9" i="4"/>
  <c r="CI9" i="4"/>
  <c r="CJ9" i="4"/>
  <c r="CK9" i="4"/>
  <c r="CL9" i="4"/>
  <c r="CM9" i="4"/>
  <c r="CN9" i="4"/>
  <c r="CB9" i="4"/>
  <c r="BP9" i="4"/>
  <c r="BQ9" i="4"/>
  <c r="BR9" i="4"/>
  <c r="BS9" i="4"/>
  <c r="BT9" i="4"/>
  <c r="BU9" i="4"/>
  <c r="BV9" i="4"/>
  <c r="BW9" i="4"/>
  <c r="BX9" i="4"/>
  <c r="BY9" i="4"/>
  <c r="BZ9" i="4"/>
  <c r="CA9" i="4"/>
  <c r="BO9" i="4"/>
  <c r="BC9" i="4"/>
  <c r="BD9" i="4"/>
  <c r="BE9" i="4"/>
  <c r="BF9" i="4"/>
  <c r="BG9" i="4"/>
  <c r="BH9" i="4"/>
  <c r="BI9" i="4"/>
  <c r="BJ9" i="4"/>
  <c r="BK9" i="4"/>
  <c r="BL9" i="4"/>
  <c r="BM9" i="4"/>
  <c r="BN9" i="4"/>
  <c r="BB9" i="4"/>
  <c r="AO9" i="4"/>
  <c r="AP9" i="4"/>
  <c r="AQ9" i="4"/>
  <c r="AR9" i="4"/>
  <c r="AS9" i="4"/>
  <c r="AT9" i="4"/>
  <c r="AU9" i="4"/>
  <c r="AV9" i="4"/>
  <c r="AW9" i="4"/>
  <c r="AX9" i="4"/>
  <c r="AY9" i="4"/>
  <c r="AZ9" i="4"/>
  <c r="AN9" i="4"/>
  <c r="AB9" i="4"/>
  <c r="AC9" i="4"/>
  <c r="AD9" i="4"/>
  <c r="AE9" i="4"/>
  <c r="AF9" i="4"/>
  <c r="AG9" i="4"/>
  <c r="AH9" i="4"/>
  <c r="AI9" i="4"/>
  <c r="AJ9" i="4"/>
  <c r="AK9" i="4"/>
  <c r="AL9" i="4"/>
  <c r="AM9" i="4"/>
  <c r="AA9" i="4"/>
  <c r="O9" i="4"/>
  <c r="P9" i="4"/>
  <c r="Q9" i="4"/>
  <c r="R9" i="4"/>
  <c r="S9" i="4"/>
  <c r="T9" i="4"/>
  <c r="U9" i="4"/>
  <c r="V9" i="4"/>
  <c r="W9" i="4"/>
  <c r="X9" i="4"/>
  <c r="Y9" i="4"/>
  <c r="Z9" i="4"/>
  <c r="N9" i="4"/>
  <c r="B9" i="4"/>
  <c r="C9" i="4"/>
  <c r="D9" i="4"/>
  <c r="E9" i="4"/>
  <c r="F9" i="4"/>
  <c r="G9" i="4"/>
  <c r="H9" i="4"/>
  <c r="I9" i="4"/>
  <c r="J9" i="4"/>
  <c r="K9" i="4"/>
  <c r="L9" i="4"/>
  <c r="M9" i="4"/>
  <c r="A9" i="4"/>
  <c r="E49" i="5" l="1"/>
  <c r="D49" i="5"/>
  <c r="I48" i="5"/>
  <c r="H48" i="5"/>
  <c r="G48" i="5"/>
  <c r="J48" i="5" s="1"/>
  <c r="F48" i="5"/>
  <c r="E48" i="5"/>
  <c r="D48" i="5"/>
  <c r="I47" i="5"/>
  <c r="I49" i="5" s="1"/>
  <c r="H47" i="5"/>
  <c r="G47" i="5"/>
  <c r="F47" i="5"/>
  <c r="F49" i="5" s="1"/>
  <c r="E47" i="5"/>
  <c r="D47" i="5"/>
  <c r="I43" i="5"/>
  <c r="H43" i="5"/>
  <c r="H44" i="5" s="1"/>
  <c r="G43" i="5"/>
  <c r="F43" i="5"/>
  <c r="E43" i="5"/>
  <c r="D43" i="5"/>
  <c r="J43" i="5" s="1"/>
  <c r="I42" i="5"/>
  <c r="I44" i="5" s="1"/>
  <c r="H42" i="5"/>
  <c r="G42" i="5"/>
  <c r="F42" i="5"/>
  <c r="F44" i="5" s="1"/>
  <c r="E42" i="5"/>
  <c r="E44" i="5" s="1"/>
  <c r="D42" i="5"/>
  <c r="D44" i="5" s="1"/>
  <c r="F40" i="5"/>
  <c r="I39" i="5"/>
  <c r="H39" i="5"/>
  <c r="G39" i="5"/>
  <c r="F39" i="5"/>
  <c r="E39" i="5"/>
  <c r="E40" i="5" s="1"/>
  <c r="D39" i="5"/>
  <c r="I38" i="5"/>
  <c r="H38" i="5"/>
  <c r="G38" i="5"/>
  <c r="F38" i="5"/>
  <c r="E38" i="5"/>
  <c r="D38" i="5"/>
  <c r="I37" i="5"/>
  <c r="H37" i="5"/>
  <c r="G37" i="5"/>
  <c r="G40" i="5" s="1"/>
  <c r="F37" i="5"/>
  <c r="E37" i="5"/>
  <c r="D37" i="5"/>
  <c r="D40" i="5" s="1"/>
  <c r="I20" i="5"/>
  <c r="L18" i="5"/>
  <c r="K18" i="5"/>
  <c r="J18" i="5"/>
  <c r="I18" i="5"/>
  <c r="H18" i="5"/>
  <c r="G18" i="5"/>
  <c r="F18" i="5"/>
  <c r="E18" i="5"/>
  <c r="M18" i="5" s="1"/>
  <c r="D18" i="5"/>
  <c r="M17" i="5"/>
  <c r="S14" i="5" s="1"/>
  <c r="M16" i="5"/>
  <c r="S13" i="5" s="1"/>
  <c r="O13" i="5"/>
  <c r="N13" i="5"/>
  <c r="M13" i="5"/>
  <c r="L13" i="5"/>
  <c r="K13" i="5"/>
  <c r="J13" i="5"/>
  <c r="I13" i="5"/>
  <c r="H13" i="5"/>
  <c r="G13" i="5"/>
  <c r="F13" i="5"/>
  <c r="E13" i="5"/>
  <c r="D13" i="5"/>
  <c r="P13" i="5" s="1"/>
  <c r="P12" i="5"/>
  <c r="P11" i="5"/>
  <c r="O9" i="5"/>
  <c r="N9" i="5"/>
  <c r="M9" i="5"/>
  <c r="L9" i="5"/>
  <c r="K9" i="5"/>
  <c r="J9" i="5"/>
  <c r="I9" i="5"/>
  <c r="H9" i="5"/>
  <c r="G9" i="5"/>
  <c r="F9" i="5"/>
  <c r="E9" i="5"/>
  <c r="D9" i="5"/>
  <c r="P9" i="5" s="1"/>
  <c r="S9" i="5" s="1"/>
  <c r="P8" i="5"/>
  <c r="P7" i="5"/>
  <c r="P6" i="5"/>
  <c r="BK25" i="4"/>
  <c r="BJ25" i="4"/>
  <c r="BI25" i="4"/>
  <c r="BH25" i="4"/>
  <c r="BG25"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A25" i="4"/>
  <c r="BH19" i="4"/>
  <c r="BG19" i="4"/>
  <c r="BF19" i="4"/>
  <c r="BE19" i="4"/>
  <c r="BD19" i="4"/>
  <c r="BC19" i="4"/>
  <c r="BB19" i="4"/>
  <c r="BA19" i="4"/>
  <c r="AZ19" i="4"/>
  <c r="AY19" i="4"/>
  <c r="AX19" i="4"/>
  <c r="AW19" i="4"/>
  <c r="AV19" i="4"/>
  <c r="AU19" i="4"/>
  <c r="AT19" i="4"/>
  <c r="AS19" i="4"/>
  <c r="AR19" i="4"/>
  <c r="AQ19" i="4"/>
  <c r="AP19" i="4"/>
  <c r="AO19" i="4"/>
  <c r="AN19" i="4"/>
  <c r="AM19" i="4"/>
  <c r="AL19" i="4"/>
  <c r="AK19" i="4"/>
  <c r="AJ19" i="4"/>
  <c r="AI19" i="4"/>
  <c r="AH19" i="4"/>
  <c r="AG19" i="4"/>
  <c r="AF19" i="4"/>
  <c r="AE19" i="4"/>
  <c r="AD19" i="4"/>
  <c r="AC19" i="4"/>
  <c r="AB19" i="4"/>
  <c r="AA19" i="4"/>
  <c r="Z19" i="4"/>
  <c r="Y19" i="4"/>
  <c r="X19" i="4"/>
  <c r="Q19" i="4"/>
  <c r="N19" i="4"/>
  <c r="M19" i="4"/>
  <c r="L19" i="4"/>
  <c r="K19" i="4"/>
  <c r="J19" i="4"/>
  <c r="I19" i="4"/>
  <c r="H19" i="4"/>
  <c r="G19" i="4"/>
  <c r="F19" i="4"/>
  <c r="E19" i="4"/>
  <c r="D19" i="4"/>
  <c r="C19" i="4"/>
  <c r="B19" i="4"/>
  <c r="A19" i="4"/>
  <c r="BO14" i="4"/>
  <c r="BN14" i="4"/>
  <c r="BM14" i="4"/>
  <c r="BL14" i="4"/>
  <c r="BK14" i="4"/>
  <c r="BJ14" i="4"/>
  <c r="BI14" i="4"/>
  <c r="BH14" i="4"/>
  <c r="BG14" i="4"/>
  <c r="BF14" i="4"/>
  <c r="BE14" i="4"/>
  <c r="BD14" i="4"/>
  <c r="BC14" i="4"/>
  <c r="BB14" i="4"/>
  <c r="BA14" i="4"/>
  <c r="AZ14" i="4"/>
  <c r="AY14" i="4"/>
  <c r="AX14" i="4"/>
  <c r="AW14" i="4"/>
  <c r="AV14" i="4"/>
  <c r="AT14" i="4"/>
  <c r="AS14" i="4"/>
  <c r="AL14" i="4"/>
  <c r="AK14" i="4"/>
  <c r="AI14" i="4"/>
  <c r="AG14" i="4"/>
  <c r="AF14" i="4"/>
  <c r="AE14" i="4"/>
  <c r="AD14" i="4"/>
  <c r="AC14" i="4"/>
  <c r="AB14" i="4"/>
  <c r="AA14" i="4"/>
  <c r="Z14" i="4"/>
  <c r="Y14" i="4"/>
  <c r="X14" i="4"/>
  <c r="W14" i="4"/>
  <c r="V14" i="4"/>
  <c r="U14" i="4"/>
  <c r="T14" i="4"/>
  <c r="S14" i="4"/>
  <c r="R14" i="4"/>
  <c r="P14" i="4"/>
  <c r="O14" i="4"/>
  <c r="N14" i="4"/>
  <c r="M14" i="4"/>
  <c r="L14" i="4"/>
  <c r="K14" i="4"/>
  <c r="J14" i="4"/>
  <c r="I14" i="4"/>
  <c r="H14" i="4"/>
  <c r="E14" i="4"/>
  <c r="D14" i="4"/>
  <c r="C14" i="4"/>
  <c r="B14" i="4"/>
  <c r="A14" i="4"/>
  <c r="DO4" i="4"/>
  <c r="DN4" i="4"/>
  <c r="DM4" i="4"/>
  <c r="DL4" i="4"/>
  <c r="DK4" i="4"/>
  <c r="DJ4" i="4"/>
  <c r="DI4" i="4"/>
  <c r="DH4" i="4"/>
  <c r="DG4" i="4"/>
  <c r="DF4" i="4"/>
  <c r="DE4" i="4"/>
  <c r="DD4" i="4"/>
  <c r="CX4" i="4"/>
  <c r="CW4" i="4"/>
  <c r="CU4" i="4"/>
  <c r="CT4" i="4"/>
  <c r="CS4" i="4"/>
  <c r="CQ4" i="4"/>
  <c r="CP4" i="4"/>
  <c r="CO4" i="4"/>
  <c r="CM4" i="4"/>
  <c r="CH4" i="4"/>
  <c r="CG4" i="4"/>
  <c r="CE4" i="4"/>
  <c r="CD4" i="4"/>
  <c r="CC4" i="4"/>
  <c r="CA4" i="4"/>
  <c r="BV4" i="4"/>
  <c r="BU4" i="4"/>
  <c r="BS4" i="4"/>
  <c r="BR4" i="4"/>
  <c r="BQ4" i="4"/>
  <c r="BO4" i="4"/>
  <c r="BN4" i="4"/>
  <c r="BM4" i="4"/>
  <c r="BK4" i="4"/>
  <c r="BJ4" i="4"/>
  <c r="BG4" i="4"/>
  <c r="BF4" i="4"/>
  <c r="BE4" i="4"/>
  <c r="AX4" i="4"/>
  <c r="AV4" i="4"/>
  <c r="AU4" i="4"/>
  <c r="AT4" i="4"/>
  <c r="AR4" i="4"/>
  <c r="AP4" i="4"/>
  <c r="AO4" i="4"/>
  <c r="AN4" i="4"/>
  <c r="AL4" i="4"/>
  <c r="AK4" i="4"/>
  <c r="AJ4" i="4"/>
  <c r="AI4" i="4"/>
  <c r="AH4" i="4"/>
  <c r="AF4" i="4"/>
  <c r="AE4" i="4"/>
  <c r="AD4" i="4"/>
  <c r="AC4" i="4"/>
  <c r="AA4" i="4"/>
  <c r="Z4" i="4"/>
  <c r="Y4" i="4"/>
  <c r="X4" i="4"/>
  <c r="V4" i="4"/>
  <c r="U4" i="4"/>
  <c r="T4" i="4"/>
  <c r="I4" i="4"/>
  <c r="A4" i="4"/>
  <c r="H145" i="3"/>
  <c r="G145" i="3"/>
  <c r="F145" i="3"/>
  <c r="C145" i="3"/>
  <c r="B145" i="3"/>
  <c r="I144" i="3"/>
  <c r="D144" i="3"/>
  <c r="I143" i="3"/>
  <c r="D143" i="3"/>
  <c r="I60" i="3"/>
  <c r="Q14" i="4" s="1"/>
  <c r="I55" i="3"/>
  <c r="F14" i="4" s="1"/>
  <c r="I40" i="5" l="1"/>
  <c r="J39" i="5"/>
  <c r="H49" i="5"/>
  <c r="G49" i="5"/>
  <c r="J37" i="5"/>
  <c r="H40" i="5"/>
  <c r="J40" i="5" s="1"/>
  <c r="J38" i="5"/>
  <c r="G44" i="5"/>
  <c r="J44" i="5" s="1"/>
  <c r="J47" i="5"/>
  <c r="J49" i="5"/>
  <c r="D145" i="3"/>
  <c r="I145" i="3"/>
  <c r="J42" i="5"/>
</calcChain>
</file>

<file path=xl/comments1.xml><?xml version="1.0" encoding="utf-8"?>
<comments xmlns="http://schemas.openxmlformats.org/spreadsheetml/2006/main">
  <authors>
    <author>渡邊　絵美</author>
  </authors>
  <commentList>
    <comment ref="EO7" authorId="0" shapeId="0">
      <text>
        <r>
          <rPr>
            <sz val="9"/>
            <color indexed="81"/>
            <rFont val="ＭＳ Ｐゴシック"/>
            <family val="3"/>
            <charset val="128"/>
          </rPr>
          <t>妊娠22週以降の死産児+生後1週未満の児</t>
        </r>
      </text>
    </comment>
  </commentList>
</comments>
</file>

<file path=xl/sharedStrings.xml><?xml version="1.0" encoding="utf-8"?>
<sst xmlns="http://schemas.openxmlformats.org/spreadsheetml/2006/main" count="983" uniqueCount="575">
  <si>
    <t>回答要領</t>
    <rPh sb="0" eb="2">
      <t>カイトウ</t>
    </rPh>
    <rPh sb="2" eb="4">
      <t>ヨウリョウ</t>
    </rPh>
    <phoneticPr fontId="3"/>
  </si>
  <si>
    <t>医療機関名</t>
    <rPh sb="0" eb="2">
      <t>イリョウ</t>
    </rPh>
    <rPh sb="2" eb="5">
      <t>キカンメイ</t>
    </rPh>
    <phoneticPr fontId="3"/>
  </si>
  <si>
    <t>担当者部署・氏名（問合せ御対応者）</t>
    <rPh sb="15" eb="16">
      <t>シャ</t>
    </rPh>
    <phoneticPr fontId="3"/>
  </si>
  <si>
    <t>電話番号</t>
    <rPh sb="0" eb="2">
      <t>デンワ</t>
    </rPh>
    <rPh sb="2" eb="4">
      <t>バンゴウ</t>
    </rPh>
    <phoneticPr fontId="3"/>
  </si>
  <si>
    <t>担当者メールアドレス</t>
    <rPh sb="0" eb="2">
      <t>タントウ</t>
    </rPh>
    <rPh sb="2" eb="3">
      <t>シャ</t>
    </rPh>
    <phoneticPr fontId="3"/>
  </si>
  <si>
    <t>(1)病床数</t>
    <rPh sb="3" eb="6">
      <t>ビョウショウスウ</t>
    </rPh>
    <phoneticPr fontId="3"/>
  </si>
  <si>
    <t>①一般産科病床</t>
    <rPh sb="1" eb="3">
      <t>イッパン</t>
    </rPh>
    <rPh sb="3" eb="5">
      <t>サンカ</t>
    </rPh>
    <rPh sb="5" eb="7">
      <t>ビョウショウ</t>
    </rPh>
    <phoneticPr fontId="3"/>
  </si>
  <si>
    <t>②一般新生児病床</t>
    <rPh sb="1" eb="3">
      <t>イッパン</t>
    </rPh>
    <rPh sb="3" eb="6">
      <t>シンセイジ</t>
    </rPh>
    <rPh sb="6" eb="8">
      <t>ビョウショウ</t>
    </rPh>
    <phoneticPr fontId="3"/>
  </si>
  <si>
    <t>(2)職員数（人）</t>
    <rPh sb="3" eb="6">
      <t>ショクインスウ</t>
    </rPh>
    <rPh sb="7" eb="8">
      <t>ニン</t>
    </rPh>
    <phoneticPr fontId="3"/>
  </si>
  <si>
    <t>常勤</t>
    <rPh sb="0" eb="2">
      <t>ジョウキン</t>
    </rPh>
    <phoneticPr fontId="3"/>
  </si>
  <si>
    <t>非常勤(実人数)</t>
    <rPh sb="0" eb="3">
      <t>ヒジョウキン</t>
    </rPh>
    <rPh sb="4" eb="5">
      <t>ジツ</t>
    </rPh>
    <rPh sb="5" eb="7">
      <t>ニンズウ</t>
    </rPh>
    <phoneticPr fontId="3"/>
  </si>
  <si>
    <t>非常勤(常勤換算)</t>
    <rPh sb="0" eb="3">
      <t>ヒジョウキン</t>
    </rPh>
    <rPh sb="4" eb="6">
      <t>ジョウキン</t>
    </rPh>
    <rPh sb="6" eb="8">
      <t>カンサン</t>
    </rPh>
    <phoneticPr fontId="3"/>
  </si>
  <si>
    <t>当直可能実人数</t>
    <rPh sb="0" eb="2">
      <t>トウチョク</t>
    </rPh>
    <rPh sb="2" eb="4">
      <t>カノウ</t>
    </rPh>
    <rPh sb="4" eb="5">
      <t>ジツ</t>
    </rPh>
    <rPh sb="5" eb="7">
      <t>ニンズウ</t>
    </rPh>
    <phoneticPr fontId="3"/>
  </si>
  <si>
    <t>①産婦人科医</t>
    <rPh sb="1" eb="5">
      <t>サンフジンカ</t>
    </rPh>
    <rPh sb="4" eb="5">
      <t>カ</t>
    </rPh>
    <rPh sb="5" eb="6">
      <t>イ</t>
    </rPh>
    <phoneticPr fontId="3"/>
  </si>
  <si>
    <t>うち妊婦健診のみ（分娩を扱わない）の医師</t>
    <rPh sb="2" eb="4">
      <t>ニンプ</t>
    </rPh>
    <rPh sb="4" eb="6">
      <t>ケンシン</t>
    </rPh>
    <rPh sb="9" eb="11">
      <t>ブンベン</t>
    </rPh>
    <rPh sb="12" eb="13">
      <t>アツカ</t>
    </rPh>
    <phoneticPr fontId="3"/>
  </si>
  <si>
    <t>②小児科医</t>
    <rPh sb="1" eb="5">
      <t>ショウニカイ</t>
    </rPh>
    <phoneticPr fontId="3"/>
  </si>
  <si>
    <t>うち新生児を診療する医師</t>
    <rPh sb="2" eb="5">
      <t>シンセイジ</t>
    </rPh>
    <rPh sb="6" eb="8">
      <t>シンリョウ</t>
    </rPh>
    <rPh sb="10" eb="12">
      <t>イシ</t>
    </rPh>
    <phoneticPr fontId="3"/>
  </si>
  <si>
    <t>③麻酔科医</t>
    <rPh sb="1" eb="5">
      <t>マスイカイ</t>
    </rPh>
    <phoneticPr fontId="3"/>
  </si>
  <si>
    <t>④助産師</t>
    <rPh sb="1" eb="4">
      <t>ジョサンシ</t>
    </rPh>
    <phoneticPr fontId="3"/>
  </si>
  <si>
    <t>うちアドバンス助産師</t>
    <rPh sb="7" eb="10">
      <t>ジョサンシ</t>
    </rPh>
    <phoneticPr fontId="3"/>
  </si>
  <si>
    <t>⑤看護師</t>
    <rPh sb="1" eb="4">
      <t>カンゴシ</t>
    </rPh>
    <phoneticPr fontId="3"/>
  </si>
  <si>
    <t>⑥准看護師</t>
    <phoneticPr fontId="3"/>
  </si>
  <si>
    <t>⑦看護補助者（看護師の指示のもと看護業務を補助する者）</t>
    <rPh sb="1" eb="3">
      <t>カンゴ</t>
    </rPh>
    <rPh sb="3" eb="6">
      <t>ホジョシャ</t>
    </rPh>
    <rPh sb="25" eb="26">
      <t>モノ</t>
    </rPh>
    <phoneticPr fontId="3"/>
  </si>
  <si>
    <t>⑧産婦人科医師の指示のもと勤務する医師事務作業補助者</t>
    <rPh sb="1" eb="5">
      <t>サンフジンカ</t>
    </rPh>
    <rPh sb="5" eb="7">
      <t>イシ</t>
    </rPh>
    <rPh sb="8" eb="10">
      <t>シジ</t>
    </rPh>
    <rPh sb="13" eb="15">
      <t>キンム</t>
    </rPh>
    <phoneticPr fontId="3"/>
  </si>
  <si>
    <t>⑨臨床心理技術者</t>
    <rPh sb="1" eb="3">
      <t>リンショウ</t>
    </rPh>
    <rPh sb="3" eb="5">
      <t>シンリ</t>
    </rPh>
    <rPh sb="5" eb="8">
      <t>ギジュツシャ</t>
    </rPh>
    <phoneticPr fontId="3"/>
  </si>
  <si>
    <t>⑩ソーシャルワーカー</t>
    <phoneticPr fontId="3"/>
  </si>
  <si>
    <t>(3)院外搬送に使用可能な搬送用保育器の保有台数（台）</t>
    <rPh sb="20" eb="22">
      <t>ホユウ</t>
    </rPh>
    <rPh sb="22" eb="24">
      <t>ダイスウ</t>
    </rPh>
    <rPh sb="25" eb="26">
      <t>ダイ</t>
    </rPh>
    <phoneticPr fontId="3"/>
  </si>
  <si>
    <t>(4)診療報酬届出状況（届出の場合○を記入）</t>
    <rPh sb="3" eb="5">
      <t>シンリョウ</t>
    </rPh>
    <rPh sb="5" eb="7">
      <t>ホウシュウ</t>
    </rPh>
    <rPh sb="7" eb="9">
      <t>トドケデ</t>
    </rPh>
    <rPh sb="9" eb="11">
      <t>ジョウキョウ</t>
    </rPh>
    <phoneticPr fontId="3"/>
  </si>
  <si>
    <t>③ハイリスク妊産婦連携指導料１</t>
    <rPh sb="6" eb="9">
      <t>ニンサンプ</t>
    </rPh>
    <rPh sb="9" eb="11">
      <t>レンケイ</t>
    </rPh>
    <rPh sb="11" eb="13">
      <t>シドウ</t>
    </rPh>
    <rPh sb="13" eb="14">
      <t>リョウ</t>
    </rPh>
    <phoneticPr fontId="3"/>
  </si>
  <si>
    <t>④ハイリスク妊産婦連携指導料２</t>
    <phoneticPr fontId="3"/>
  </si>
  <si>
    <t>4．実施していない</t>
    <rPh sb="2" eb="4">
      <t>ジッシ</t>
    </rPh>
    <phoneticPr fontId="3"/>
  </si>
  <si>
    <t>1．既に許可を受けた　2．申請・相談中　3．検討中　4．許可が得られなかった　5．申請予定なし　6．わからない</t>
    <rPh sb="2" eb="3">
      <t>スデ</t>
    </rPh>
    <rPh sb="4" eb="6">
      <t>キョカ</t>
    </rPh>
    <rPh sb="7" eb="8">
      <t>ウ</t>
    </rPh>
    <rPh sb="13" eb="15">
      <t>シンセイ</t>
    </rPh>
    <rPh sb="16" eb="18">
      <t>ソウダン</t>
    </rPh>
    <rPh sb="18" eb="19">
      <t>ナカ</t>
    </rPh>
    <rPh sb="22" eb="25">
      <t>ケントウチュウ</t>
    </rPh>
    <rPh sb="28" eb="30">
      <t>キョカ</t>
    </rPh>
    <rPh sb="31" eb="32">
      <t>エ</t>
    </rPh>
    <rPh sb="41" eb="43">
      <t>シンセイ</t>
    </rPh>
    <rPh sb="43" eb="45">
      <t>ヨテイ</t>
    </rPh>
    <phoneticPr fontId="3"/>
  </si>
  <si>
    <t>1(6)診療科目によって取得状況が異なる場合は産科（産婦人科）における状況を回答願います。</t>
    <rPh sb="4" eb="6">
      <t>シンリョウ</t>
    </rPh>
    <rPh sb="6" eb="8">
      <t>カモク</t>
    </rPh>
    <rPh sb="12" eb="14">
      <t>シュトク</t>
    </rPh>
    <rPh sb="14" eb="16">
      <t>ジョウキョウ</t>
    </rPh>
    <rPh sb="17" eb="18">
      <t>コト</t>
    </rPh>
    <rPh sb="20" eb="22">
      <t>バアイ</t>
    </rPh>
    <rPh sb="23" eb="25">
      <t>サンカ</t>
    </rPh>
    <rPh sb="26" eb="30">
      <t>サンフジンカ</t>
    </rPh>
    <rPh sb="35" eb="37">
      <t>ジョウキョウ</t>
    </rPh>
    <rPh sb="38" eb="40">
      <t>カイトウ</t>
    </rPh>
    <rPh sb="40" eb="41">
      <t>ネガ</t>
    </rPh>
    <phoneticPr fontId="3"/>
  </si>
  <si>
    <t>(1)受入状況(人)</t>
    <rPh sb="3" eb="5">
      <t>ウケイレ</t>
    </rPh>
    <rPh sb="5" eb="7">
      <t>ジョウキョウ</t>
    </rPh>
    <rPh sb="8" eb="9">
      <t>ニン</t>
    </rPh>
    <phoneticPr fontId="3"/>
  </si>
  <si>
    <t>①受入要請</t>
    <rPh sb="1" eb="3">
      <t>ウケイレ</t>
    </rPh>
    <rPh sb="3" eb="5">
      <t>ヨウセイ</t>
    </rPh>
    <phoneticPr fontId="3"/>
  </si>
  <si>
    <t>②受入実施</t>
    <rPh sb="1" eb="3">
      <t>ウケイレ</t>
    </rPh>
    <rPh sb="3" eb="5">
      <t>ジッシ</t>
    </rPh>
    <phoneticPr fontId="3"/>
  </si>
  <si>
    <t>③②のうち転院搬送以外の受入</t>
    <rPh sb="5" eb="7">
      <t>テンイン</t>
    </rPh>
    <rPh sb="7" eb="9">
      <t>ハンソウ</t>
    </rPh>
    <rPh sb="9" eb="11">
      <t>イガイ</t>
    </rPh>
    <rPh sb="12" eb="14">
      <t>ウケイレ</t>
    </rPh>
    <phoneticPr fontId="3"/>
  </si>
  <si>
    <t>④②のうち県外からの受入（県名と県ごとの人数）</t>
    <rPh sb="5" eb="7">
      <t>ケンガイ</t>
    </rPh>
    <rPh sb="10" eb="12">
      <t>ウケイレ</t>
    </rPh>
    <rPh sb="13" eb="15">
      <t>ケンメイ</t>
    </rPh>
    <rPh sb="16" eb="17">
      <t>ケン</t>
    </rPh>
    <rPh sb="20" eb="22">
      <t>ニンズウ</t>
    </rPh>
    <phoneticPr fontId="3"/>
  </si>
  <si>
    <t>⑤受入不能(①-②)</t>
    <rPh sb="1" eb="3">
      <t>ウケイレ</t>
    </rPh>
    <rPh sb="3" eb="5">
      <t>フノウ</t>
    </rPh>
    <phoneticPr fontId="3"/>
  </si>
  <si>
    <t>(2)受入不能理由(人)
　（(1)⑤の内訳)</t>
    <rPh sb="3" eb="5">
      <t>ウケイレ</t>
    </rPh>
    <rPh sb="5" eb="7">
      <t>フノウ</t>
    </rPh>
    <rPh sb="7" eb="9">
      <t>リユウ</t>
    </rPh>
    <rPh sb="10" eb="11">
      <t>ニン</t>
    </rPh>
    <rPh sb="20" eb="22">
      <t>ウチワケ</t>
    </rPh>
    <phoneticPr fontId="3"/>
  </si>
  <si>
    <t>①NICU満床</t>
    <rPh sb="5" eb="7">
      <t>マンショウ</t>
    </rPh>
    <phoneticPr fontId="3"/>
  </si>
  <si>
    <t>②産科病床満床</t>
    <rPh sb="1" eb="3">
      <t>サンカ</t>
    </rPh>
    <rPh sb="3" eb="5">
      <t>ビョウショウ</t>
    </rPh>
    <rPh sb="5" eb="7">
      <t>マンショウ</t>
    </rPh>
    <phoneticPr fontId="3"/>
  </si>
  <si>
    <t>③産科医が別件対応中</t>
    <rPh sb="1" eb="4">
      <t>サンカイ</t>
    </rPh>
    <rPh sb="5" eb="7">
      <t>ベッケン</t>
    </rPh>
    <rPh sb="7" eb="9">
      <t>タイオウ</t>
    </rPh>
    <rPh sb="9" eb="10">
      <t>チュウ</t>
    </rPh>
    <phoneticPr fontId="3"/>
  </si>
  <si>
    <t>④その他（理由と理由ごとの件数を記載）</t>
    <rPh sb="3" eb="4">
      <t>タ</t>
    </rPh>
    <rPh sb="5" eb="7">
      <t>リユウ</t>
    </rPh>
    <rPh sb="8" eb="10">
      <t>リユウ</t>
    </rPh>
    <rPh sb="13" eb="14">
      <t>ケン</t>
    </rPh>
    <rPh sb="14" eb="15">
      <t>スウ</t>
    </rPh>
    <rPh sb="16" eb="18">
      <t>キサイ</t>
    </rPh>
    <phoneticPr fontId="3"/>
  </si>
  <si>
    <t>(1)搬送状況(人)</t>
    <rPh sb="3" eb="5">
      <t>ハンソウ</t>
    </rPh>
    <rPh sb="5" eb="7">
      <t>ジョウキョウ</t>
    </rPh>
    <rPh sb="8" eb="9">
      <t>ニン</t>
    </rPh>
    <phoneticPr fontId="3"/>
  </si>
  <si>
    <t>①搬送依頼</t>
    <rPh sb="1" eb="3">
      <t>ハンソウ</t>
    </rPh>
    <rPh sb="3" eb="5">
      <t>イライ</t>
    </rPh>
    <phoneticPr fontId="3"/>
  </si>
  <si>
    <t>②搬送実施</t>
    <rPh sb="1" eb="3">
      <t>ハンソウ</t>
    </rPh>
    <rPh sb="3" eb="5">
      <t>ジッシ</t>
    </rPh>
    <phoneticPr fontId="3"/>
  </si>
  <si>
    <t>③②のうち搬送コーディネーターの活用</t>
    <rPh sb="5" eb="7">
      <t>ハンソウ</t>
    </rPh>
    <rPh sb="16" eb="18">
      <t>カツヨウ</t>
    </rPh>
    <phoneticPr fontId="3"/>
  </si>
  <si>
    <t>④②のうち他県搬送（県名と県ごとの人数）</t>
    <rPh sb="5" eb="7">
      <t>タケン</t>
    </rPh>
    <rPh sb="7" eb="9">
      <t>ハンソウ</t>
    </rPh>
    <rPh sb="10" eb="12">
      <t>ケンメイ</t>
    </rPh>
    <rPh sb="13" eb="14">
      <t>ケン</t>
    </rPh>
    <rPh sb="17" eb="19">
      <t>ニンズウ</t>
    </rPh>
    <phoneticPr fontId="3"/>
  </si>
  <si>
    <t>⑤搬送不能(①-②)</t>
    <rPh sb="1" eb="3">
      <t>ハンソウ</t>
    </rPh>
    <rPh sb="3" eb="5">
      <t>フノウ</t>
    </rPh>
    <phoneticPr fontId="3"/>
  </si>
  <si>
    <t>(2)搬送方法（件）</t>
    <rPh sb="3" eb="5">
      <t>ハンソウ</t>
    </rPh>
    <rPh sb="5" eb="7">
      <t>ホウホウ</t>
    </rPh>
    <rPh sb="8" eb="9">
      <t>ケン</t>
    </rPh>
    <phoneticPr fontId="3"/>
  </si>
  <si>
    <t>①救急車</t>
    <rPh sb="1" eb="4">
      <t>キュウキュウシャ</t>
    </rPh>
    <phoneticPr fontId="3"/>
  </si>
  <si>
    <t>②ドクターカー</t>
    <phoneticPr fontId="3"/>
  </si>
  <si>
    <t>③ヘリ</t>
    <phoneticPr fontId="3"/>
  </si>
  <si>
    <t>④その他(民間搬送業者等）　※直接記入：方法とその方法ごとの人数</t>
    <rPh sb="3" eb="4">
      <t>タ</t>
    </rPh>
    <rPh sb="5" eb="7">
      <t>ミンカン</t>
    </rPh>
    <rPh sb="7" eb="9">
      <t>ハンソウ</t>
    </rPh>
    <rPh sb="9" eb="11">
      <t>ギョウシャ</t>
    </rPh>
    <rPh sb="11" eb="12">
      <t>トウ</t>
    </rPh>
    <rPh sb="15" eb="19">
      <t>チョクセツキニュウ</t>
    </rPh>
    <rPh sb="20" eb="22">
      <t>ホウホウ</t>
    </rPh>
    <rPh sb="25" eb="27">
      <t>ホウホウ</t>
    </rPh>
    <rPh sb="30" eb="32">
      <t>ニンズウ</t>
    </rPh>
    <phoneticPr fontId="3"/>
  </si>
  <si>
    <t>(3)他医療機関への
　　搬送照会件数
※搬送コーディネーターを活用しているものを除く</t>
    <rPh sb="3" eb="6">
      <t>タイリョウ</t>
    </rPh>
    <rPh sb="6" eb="8">
      <t>キカン</t>
    </rPh>
    <rPh sb="13" eb="15">
      <t>ハンソウ</t>
    </rPh>
    <rPh sb="15" eb="17">
      <t>ショウカイ</t>
    </rPh>
    <rPh sb="17" eb="19">
      <t>ケンスウ</t>
    </rPh>
    <rPh sb="22" eb="24">
      <t>ハンソウ</t>
    </rPh>
    <rPh sb="33" eb="35">
      <t>カツヨウ</t>
    </rPh>
    <rPh sb="42" eb="43">
      <t>ノゾ</t>
    </rPh>
    <phoneticPr fontId="3"/>
  </si>
  <si>
    <t>1回</t>
    <rPh sb="1" eb="2">
      <t>カイ</t>
    </rPh>
    <phoneticPr fontId="3"/>
  </si>
  <si>
    <t>2回</t>
    <rPh sb="1" eb="2">
      <t>カイ</t>
    </rPh>
    <phoneticPr fontId="3"/>
  </si>
  <si>
    <t>3回以上</t>
    <rPh sb="1" eb="2">
      <t>カイ</t>
    </rPh>
    <rPh sb="2" eb="4">
      <t>イジョウ</t>
    </rPh>
    <phoneticPr fontId="3"/>
  </si>
  <si>
    <t>(4)搬送決定に要した時間（件）
※搬送コーディネーターを活用しているものを除く</t>
    <rPh sb="3" eb="5">
      <t>ハンソウ</t>
    </rPh>
    <rPh sb="5" eb="7">
      <t>ケッテイ</t>
    </rPh>
    <rPh sb="8" eb="9">
      <t>ヨウ</t>
    </rPh>
    <rPh sb="11" eb="13">
      <t>ジカン</t>
    </rPh>
    <rPh sb="14" eb="15">
      <t>ケン</t>
    </rPh>
    <phoneticPr fontId="3"/>
  </si>
  <si>
    <t>30分以内</t>
    <rPh sb="2" eb="3">
      <t>フン</t>
    </rPh>
    <rPh sb="3" eb="5">
      <t>イナイ</t>
    </rPh>
    <phoneticPr fontId="3"/>
  </si>
  <si>
    <t>3１～59分</t>
    <rPh sb="5" eb="6">
      <t>フン</t>
    </rPh>
    <phoneticPr fontId="3"/>
  </si>
  <si>
    <t>60分以上</t>
    <rPh sb="2" eb="3">
      <t>フン</t>
    </rPh>
    <rPh sb="3" eb="5">
      <t>イジョウ</t>
    </rPh>
    <phoneticPr fontId="3"/>
  </si>
  <si>
    <t>搬送受入状況（人）</t>
    <rPh sb="0" eb="2">
      <t>ハンソウ</t>
    </rPh>
    <rPh sb="2" eb="4">
      <t>ウケイレ</t>
    </rPh>
    <rPh sb="4" eb="6">
      <t>ジョウキョウ</t>
    </rPh>
    <rPh sb="7" eb="8">
      <t>ニン</t>
    </rPh>
    <phoneticPr fontId="3"/>
  </si>
  <si>
    <t>うち他県搬送（県名と県ごとの人数）</t>
    <phoneticPr fontId="3"/>
  </si>
  <si>
    <t>B　他の医療機関へのバックトランスファー搬出状況</t>
    <rPh sb="2" eb="3">
      <t>タ</t>
    </rPh>
    <rPh sb="4" eb="6">
      <t>イリョウ</t>
    </rPh>
    <rPh sb="6" eb="8">
      <t>キカン</t>
    </rPh>
    <rPh sb="20" eb="22">
      <t>ハンシュツ</t>
    </rPh>
    <rPh sb="22" eb="24">
      <t>ジョウキョウ</t>
    </rPh>
    <phoneticPr fontId="3"/>
  </si>
  <si>
    <t>他施設への搬送（人）</t>
    <rPh sb="0" eb="3">
      <t>タシセツ</t>
    </rPh>
    <rPh sb="5" eb="7">
      <t>ハンソウ</t>
    </rPh>
    <rPh sb="8" eb="9">
      <t>ニン</t>
    </rPh>
    <phoneticPr fontId="3"/>
  </si>
  <si>
    <t>受入状況(人)</t>
    <rPh sb="0" eb="2">
      <t>ウケイレ</t>
    </rPh>
    <rPh sb="2" eb="4">
      <t>ジョウキョウ</t>
    </rPh>
    <rPh sb="5" eb="6">
      <t>ニン</t>
    </rPh>
    <phoneticPr fontId="3"/>
  </si>
  <si>
    <t>うち県外からの受入（県名と県ごとの人数）</t>
    <phoneticPr fontId="3"/>
  </si>
  <si>
    <t>①搬送実施</t>
    <rPh sb="1" eb="3">
      <t>ハンソウ</t>
    </rPh>
    <rPh sb="3" eb="5">
      <t>ジッシ</t>
    </rPh>
    <phoneticPr fontId="3"/>
  </si>
  <si>
    <t>②①のうち他県搬送（県名と県ごとの人数）</t>
    <rPh sb="5" eb="7">
      <t>タケン</t>
    </rPh>
    <rPh sb="7" eb="9">
      <t>ハンソウ</t>
    </rPh>
    <rPh sb="10" eb="12">
      <t>ケンメイ</t>
    </rPh>
    <rPh sb="13" eb="14">
      <t>ケン</t>
    </rPh>
    <rPh sb="17" eb="19">
      <t>ニンズウ</t>
    </rPh>
    <phoneticPr fontId="3"/>
  </si>
  <si>
    <t>③①のうち自院の搬送用クベース利用</t>
    <rPh sb="5" eb="7">
      <t>ジイン</t>
    </rPh>
    <rPh sb="8" eb="11">
      <t>ハンソウヨウ</t>
    </rPh>
    <rPh sb="15" eb="17">
      <t>リヨウ</t>
    </rPh>
    <phoneticPr fontId="3"/>
  </si>
  <si>
    <t>④①のうち自院以外の搬送用クベース利用</t>
    <rPh sb="5" eb="7">
      <t>ジイン</t>
    </rPh>
    <rPh sb="7" eb="9">
      <t>イガイ</t>
    </rPh>
    <rPh sb="10" eb="13">
      <t>ハンソウヨウ</t>
    </rPh>
    <rPh sb="17" eb="19">
      <t>リヨウ</t>
    </rPh>
    <phoneticPr fontId="3"/>
  </si>
  <si>
    <t>(3)他医療機関への
　　搬送照会件数</t>
    <rPh sb="3" eb="6">
      <t>タイリョウ</t>
    </rPh>
    <rPh sb="6" eb="8">
      <t>キカン</t>
    </rPh>
    <rPh sb="13" eb="15">
      <t>ハンソウ</t>
    </rPh>
    <rPh sb="15" eb="17">
      <t>ショウカイ</t>
    </rPh>
    <rPh sb="17" eb="19">
      <t>ケンスウ</t>
    </rPh>
    <phoneticPr fontId="3"/>
  </si>
  <si>
    <t>(4)搬送決定に要した時間（件）</t>
    <rPh sb="3" eb="5">
      <t>ハンソウ</t>
    </rPh>
    <rPh sb="5" eb="7">
      <t>ケッテイ</t>
    </rPh>
    <rPh sb="8" eb="9">
      <t>ヨウ</t>
    </rPh>
    <rPh sb="11" eb="13">
      <t>ジカン</t>
    </rPh>
    <rPh sb="14" eb="15">
      <t>ケン</t>
    </rPh>
    <phoneticPr fontId="3"/>
  </si>
  <si>
    <t>31～59分</t>
    <rPh sb="5" eb="6">
      <t>フン</t>
    </rPh>
    <phoneticPr fontId="3"/>
  </si>
  <si>
    <t>(1)搬送受入状況（人）</t>
    <rPh sb="3" eb="5">
      <t>ハンソウ</t>
    </rPh>
    <rPh sb="5" eb="7">
      <t>ウケイレ</t>
    </rPh>
    <rPh sb="7" eb="9">
      <t>ジョウキョウ</t>
    </rPh>
    <rPh sb="10" eb="11">
      <t>ニン</t>
    </rPh>
    <phoneticPr fontId="3"/>
  </si>
  <si>
    <t>(2) (1)のうち搬送用クベース利用（人）</t>
    <rPh sb="10" eb="13">
      <t>ハンソウヨウ</t>
    </rPh>
    <rPh sb="17" eb="19">
      <t>リヨウ</t>
    </rPh>
    <rPh sb="20" eb="21">
      <t>ニン</t>
    </rPh>
    <phoneticPr fontId="3"/>
  </si>
  <si>
    <t>(3) (1)のうち他県搬送（県名と県ごとの人数）</t>
    <rPh sb="10" eb="12">
      <t>タケン</t>
    </rPh>
    <rPh sb="12" eb="14">
      <t>ハンソウ</t>
    </rPh>
    <rPh sb="15" eb="17">
      <t>ケンメイ</t>
    </rPh>
    <rPh sb="18" eb="19">
      <t>ケン</t>
    </rPh>
    <rPh sb="22" eb="24">
      <t>ニンズウ</t>
    </rPh>
    <phoneticPr fontId="3"/>
  </si>
  <si>
    <t>(1)他施設への搬送（人）</t>
    <rPh sb="3" eb="6">
      <t>タシセツ</t>
    </rPh>
    <rPh sb="8" eb="10">
      <t>ハンソウ</t>
    </rPh>
    <rPh sb="11" eb="12">
      <t>ニン</t>
    </rPh>
    <phoneticPr fontId="3"/>
  </si>
  <si>
    <t>(1)周産期医療診療継続可能日数</t>
    <rPh sb="3" eb="6">
      <t>シュウサンキ</t>
    </rPh>
    <rPh sb="6" eb="8">
      <t>イリョウ</t>
    </rPh>
    <rPh sb="8" eb="10">
      <t>シンリョウ</t>
    </rPh>
    <rPh sb="10" eb="12">
      <t>ケイゾク</t>
    </rPh>
    <rPh sb="12" eb="14">
      <t>カノウ</t>
    </rPh>
    <rPh sb="14" eb="16">
      <t>ニッスウ</t>
    </rPh>
    <phoneticPr fontId="3"/>
  </si>
  <si>
    <t>日程度の見込み</t>
    <rPh sb="0" eb="1">
      <t>ニチ</t>
    </rPh>
    <rPh sb="1" eb="3">
      <t>テイド</t>
    </rPh>
    <rPh sb="4" eb="6">
      <t>ミコ</t>
    </rPh>
    <phoneticPr fontId="3"/>
  </si>
  <si>
    <t>※東日本大震災と同規模の災害時に支援が得られなくとも継続可能な日数を記載してください。</t>
    <rPh sb="1" eb="4">
      <t>ヒガシニホン</t>
    </rPh>
    <rPh sb="4" eb="7">
      <t>ダイシンサイ</t>
    </rPh>
    <rPh sb="8" eb="11">
      <t>ドウキボ</t>
    </rPh>
    <rPh sb="12" eb="15">
      <t>サイガイジ</t>
    </rPh>
    <rPh sb="16" eb="18">
      <t>シエン</t>
    </rPh>
    <rPh sb="19" eb="20">
      <t>エ</t>
    </rPh>
    <rPh sb="26" eb="28">
      <t>ケイゾク</t>
    </rPh>
    <rPh sb="28" eb="30">
      <t>カノウ</t>
    </rPh>
    <rPh sb="31" eb="33">
      <t>ニッスウ</t>
    </rPh>
    <rPh sb="34" eb="36">
      <t>キサイ</t>
    </rPh>
    <phoneticPr fontId="3"/>
  </si>
  <si>
    <t>(2)備蓄等の状況
※該当する番号を記入</t>
    <rPh sb="3" eb="5">
      <t>ビチク</t>
    </rPh>
    <rPh sb="5" eb="6">
      <t>トウ</t>
    </rPh>
    <rPh sb="7" eb="9">
      <t>ジョウキョウ</t>
    </rPh>
    <rPh sb="11" eb="13">
      <t>ガイトウ</t>
    </rPh>
    <rPh sb="15" eb="17">
      <t>バンゴウ</t>
    </rPh>
    <rPh sb="18" eb="20">
      <t>キニュウ</t>
    </rPh>
    <phoneticPr fontId="3"/>
  </si>
  <si>
    <t>1．自家発電装置（太陽光発電含む）　 　2．貯水設備　 　3．医薬品の備蓄　 　4．飲料水の備蓄 　　5．食料の備蓄 　　6．衛星携帯</t>
    <rPh sb="2" eb="4">
      <t>ジカ</t>
    </rPh>
    <rPh sb="4" eb="6">
      <t>ハツデン</t>
    </rPh>
    <rPh sb="6" eb="8">
      <t>ソウチ</t>
    </rPh>
    <rPh sb="9" eb="12">
      <t>タイヨウコウ</t>
    </rPh>
    <rPh sb="12" eb="14">
      <t>ハツデン</t>
    </rPh>
    <rPh sb="14" eb="15">
      <t>フク</t>
    </rPh>
    <phoneticPr fontId="3"/>
  </si>
  <si>
    <t>7．MCA無線　　 8．非常用ガソリン　　9．非常用プロパンガス　　</t>
    <rPh sb="5" eb="7">
      <t>ムセン</t>
    </rPh>
    <rPh sb="12" eb="15">
      <t>ヒジョウヨウ</t>
    </rPh>
    <phoneticPr fontId="3"/>
  </si>
  <si>
    <t>10．その他</t>
    <phoneticPr fontId="3"/>
  </si>
  <si>
    <t>(3)防災マニュアル　（避難方法や職員の安否確認等）※該当する番号を記入</t>
    <rPh sb="3" eb="5">
      <t>ボウサイ</t>
    </rPh>
    <rPh sb="12" eb="14">
      <t>ヒナン</t>
    </rPh>
    <rPh sb="14" eb="16">
      <t>ホウホウ</t>
    </rPh>
    <rPh sb="17" eb="19">
      <t>ショクイン</t>
    </rPh>
    <rPh sb="20" eb="22">
      <t>アンピ</t>
    </rPh>
    <rPh sb="22" eb="24">
      <t>カクニン</t>
    </rPh>
    <rPh sb="24" eb="25">
      <t>トウ</t>
    </rPh>
    <rPh sb="27" eb="29">
      <t>ガイトウ</t>
    </rPh>
    <rPh sb="31" eb="33">
      <t>バンゴウ</t>
    </rPh>
    <rPh sb="34" eb="36">
      <t>キニュウ</t>
    </rPh>
    <phoneticPr fontId="3"/>
  </si>
  <si>
    <t>1．策定済み</t>
    <rPh sb="2" eb="4">
      <t>サクテイ</t>
    </rPh>
    <rPh sb="4" eb="5">
      <t>ズミ</t>
    </rPh>
    <phoneticPr fontId="3"/>
  </si>
  <si>
    <t>2．検討中</t>
    <rPh sb="2" eb="5">
      <t>ケントウチュウ</t>
    </rPh>
    <phoneticPr fontId="3"/>
  </si>
  <si>
    <t>3．策定していない</t>
    <rPh sb="2" eb="4">
      <t>サクテイ</t>
    </rPh>
    <phoneticPr fontId="3"/>
  </si>
  <si>
    <t>4．必要ない</t>
    <rPh sb="2" eb="4">
      <t>ヒツヨウ</t>
    </rPh>
    <phoneticPr fontId="3"/>
  </si>
  <si>
    <t>研修名</t>
    <rPh sb="0" eb="2">
      <t>ケンシュウ</t>
    </rPh>
    <rPh sb="2" eb="3">
      <t>メイ</t>
    </rPh>
    <phoneticPr fontId="3"/>
  </si>
  <si>
    <t>コース</t>
    <phoneticPr fontId="3"/>
  </si>
  <si>
    <t>(1)既受講者（人）</t>
    <rPh sb="3" eb="4">
      <t>キ</t>
    </rPh>
    <rPh sb="4" eb="7">
      <t>ジュコウシャ</t>
    </rPh>
    <rPh sb="8" eb="9">
      <t>ニン</t>
    </rPh>
    <phoneticPr fontId="3"/>
  </si>
  <si>
    <t>(2)(1)のうち資格取得者（人）</t>
    <rPh sb="9" eb="11">
      <t>シカク</t>
    </rPh>
    <rPh sb="11" eb="14">
      <t>シュトクシャ</t>
    </rPh>
    <rPh sb="15" eb="16">
      <t>ニン</t>
    </rPh>
    <phoneticPr fontId="3"/>
  </si>
  <si>
    <t>(3)受講希望者（人）</t>
    <rPh sb="3" eb="5">
      <t>ジュコウ</t>
    </rPh>
    <rPh sb="5" eb="8">
      <t>キボウシャ</t>
    </rPh>
    <rPh sb="9" eb="10">
      <t>ヒト</t>
    </rPh>
    <phoneticPr fontId="3"/>
  </si>
  <si>
    <t>医師</t>
    <rPh sb="0" eb="2">
      <t>イシ</t>
    </rPh>
    <phoneticPr fontId="3"/>
  </si>
  <si>
    <t>助産師</t>
    <rPh sb="0" eb="3">
      <t>ジョサンシ</t>
    </rPh>
    <phoneticPr fontId="3"/>
  </si>
  <si>
    <t>看護師</t>
    <rPh sb="0" eb="3">
      <t>カンゴシ</t>
    </rPh>
    <phoneticPr fontId="3"/>
  </si>
  <si>
    <t>ＮＣＰＲ</t>
    <phoneticPr fontId="3"/>
  </si>
  <si>
    <t>A(専門)</t>
    <rPh sb="2" eb="4">
      <t>センモン</t>
    </rPh>
    <phoneticPr fontId="3"/>
  </si>
  <si>
    <t>B(一次)</t>
    <rPh sb="2" eb="4">
      <t>イチジ</t>
    </rPh>
    <phoneticPr fontId="3"/>
  </si>
  <si>
    <t>I（ｲﾝｽﾄﾗｸﾀｰ）</t>
    <phoneticPr fontId="3"/>
  </si>
  <si>
    <t>F(フォローアップ)</t>
  </si>
  <si>
    <t>S(スキルアップ)</t>
  </si>
  <si>
    <t>J-CIMELS</t>
    <phoneticPr fontId="3"/>
  </si>
  <si>
    <t>ベーシック</t>
  </si>
  <si>
    <t>インストラクター</t>
  </si>
  <si>
    <t>アドバンス</t>
  </si>
  <si>
    <t>(1)所要時間（妊婦1名当たり）（分）</t>
    <rPh sb="3" eb="5">
      <t>ショヨウ</t>
    </rPh>
    <rPh sb="5" eb="7">
      <t>ジカン</t>
    </rPh>
    <rPh sb="8" eb="10">
      <t>ニンプ</t>
    </rPh>
    <rPh sb="11" eb="12">
      <t>メイ</t>
    </rPh>
    <rPh sb="12" eb="13">
      <t>ア</t>
    </rPh>
    <rPh sb="17" eb="18">
      <t>フン</t>
    </rPh>
    <phoneticPr fontId="3"/>
  </si>
  <si>
    <t>(3)運営体制</t>
    <rPh sb="3" eb="5">
      <t>ウンエイ</t>
    </rPh>
    <rPh sb="5" eb="7">
      <t>タイセイ</t>
    </rPh>
    <phoneticPr fontId="3"/>
  </si>
  <si>
    <t>選択肢：1．外来助産師が実施　　2．病棟外来一元化し病棟助産師が実施　　3．その他</t>
    <rPh sb="0" eb="3">
      <t>センタクシ</t>
    </rPh>
    <phoneticPr fontId="3"/>
  </si>
  <si>
    <t>(4)診療体制　※該当する番号を記入</t>
    <rPh sb="3" eb="5">
      <t>シンリョウ</t>
    </rPh>
    <rPh sb="5" eb="7">
      <t>タイセイ</t>
    </rPh>
    <phoneticPr fontId="3"/>
  </si>
  <si>
    <t>選択肢：1．必ず医師と助産師で対応　2．助産師のみで対応（異常等があれば医師が診察を行う）</t>
    <rPh sb="0" eb="3">
      <t>センタクシ</t>
    </rPh>
    <rPh sb="20" eb="23">
      <t>ジョサンシ</t>
    </rPh>
    <rPh sb="26" eb="28">
      <t>タイオウ</t>
    </rPh>
    <phoneticPr fontId="3"/>
  </si>
  <si>
    <t>(5）対象者　※該当する番号を記入</t>
    <rPh sb="3" eb="6">
      <t>タイショウシャ</t>
    </rPh>
    <phoneticPr fontId="3"/>
  </si>
  <si>
    <t>選択肢：1．自院分娩者のみ　2．他医療機関での分娩が確定している方も含む　3．その他</t>
    <rPh sb="0" eb="3">
      <t>センタクシ</t>
    </rPh>
    <rPh sb="16" eb="19">
      <t>タイリョウ</t>
    </rPh>
    <rPh sb="19" eb="21">
      <t>キカン</t>
    </rPh>
    <rPh sb="23" eb="25">
      <t>ブンベン</t>
    </rPh>
    <rPh sb="26" eb="28">
      <t>カクテイ</t>
    </rPh>
    <rPh sb="32" eb="33">
      <t>カタ</t>
    </rPh>
    <rPh sb="34" eb="35">
      <t>フク</t>
    </rPh>
    <phoneticPr fontId="3"/>
  </si>
  <si>
    <t>(6)対象者の選定基準</t>
    <rPh sb="3" eb="6">
      <t>タイショウシャ</t>
    </rPh>
    <rPh sb="7" eb="9">
      <t>センテイ</t>
    </rPh>
    <rPh sb="9" eb="11">
      <t>キジュン</t>
    </rPh>
    <phoneticPr fontId="3"/>
  </si>
  <si>
    <t>選択肢：1．独自基準あり　2．具体基準あり→</t>
    <rPh sb="0" eb="3">
      <t>センタクシ</t>
    </rPh>
    <rPh sb="6" eb="8">
      <t>ドクジ</t>
    </rPh>
    <rPh sb="8" eb="10">
      <t>キジュン</t>
    </rPh>
    <rPh sb="15" eb="17">
      <t>グタイ</t>
    </rPh>
    <rPh sb="17" eb="19">
      <t>キジュン</t>
    </rPh>
    <phoneticPr fontId="3"/>
  </si>
  <si>
    <t>　　3．基準なし</t>
    <rPh sb="4" eb="6">
      <t>キジュン</t>
    </rPh>
    <phoneticPr fontId="3"/>
  </si>
  <si>
    <t>(7)利用者数実数（人）</t>
    <rPh sb="3" eb="6">
      <t>リヨウシャ</t>
    </rPh>
    <rPh sb="6" eb="7">
      <t>スウ</t>
    </rPh>
    <rPh sb="7" eb="9">
      <t>ジッスウ</t>
    </rPh>
    <rPh sb="10" eb="11">
      <t>ニン</t>
    </rPh>
    <phoneticPr fontId="3"/>
  </si>
  <si>
    <t>(8)健診費用</t>
    <rPh sb="3" eb="5">
      <t>ケンシン</t>
    </rPh>
    <rPh sb="5" eb="7">
      <t>ヒヨウ</t>
    </rPh>
    <phoneticPr fontId="3"/>
  </si>
  <si>
    <t>選択肢：1．妊婦健康診査受診票のみ　2．受診表＋</t>
    <phoneticPr fontId="3"/>
  </si>
  <si>
    <t>円（金額を記載）</t>
    <phoneticPr fontId="3"/>
  </si>
  <si>
    <t>（9）週数毎の対応者
※該当する番号を記入
5．その他の場合，各回答欄に具体的に記入</t>
    <rPh sb="3" eb="5">
      <t>シュウスウ</t>
    </rPh>
    <rPh sb="5" eb="6">
      <t>ゴト</t>
    </rPh>
    <rPh sb="7" eb="10">
      <t>タイオウシャ</t>
    </rPh>
    <rPh sb="27" eb="28">
      <t>タ</t>
    </rPh>
    <rPh sb="29" eb="31">
      <t>バアイ</t>
    </rPh>
    <rPh sb="32" eb="33">
      <t>カク</t>
    </rPh>
    <rPh sb="33" eb="36">
      <t>カイトウラン</t>
    </rPh>
    <rPh sb="37" eb="39">
      <t>グタイ</t>
    </rPh>
    <rPh sb="39" eb="40">
      <t>テキ</t>
    </rPh>
    <rPh sb="41" eb="43">
      <t>キニュウ</t>
    </rPh>
    <phoneticPr fontId="3"/>
  </si>
  <si>
    <t>選択肢：1．医師　2．助産師（異常等があれば医師が診察を行う）　3．医師と助産師　4．健診施設（他院）　　5．その他※直接具体例を記入</t>
    <rPh sb="0" eb="3">
      <t>センタクシ</t>
    </rPh>
    <rPh sb="6" eb="8">
      <t>イシ</t>
    </rPh>
    <rPh sb="17" eb="18">
      <t>トウ</t>
    </rPh>
    <rPh sb="43" eb="45">
      <t>ケンシン</t>
    </rPh>
    <rPh sb="45" eb="47">
      <t>シセツ</t>
    </rPh>
    <rPh sb="48" eb="50">
      <t>タイン</t>
    </rPh>
    <rPh sb="57" eb="58">
      <t>タ</t>
    </rPh>
    <rPh sb="59" eb="61">
      <t>チョクセツ</t>
    </rPh>
    <rPh sb="61" eb="64">
      <t>グタイレイ</t>
    </rPh>
    <rPh sb="65" eb="67">
      <t>キニュウ</t>
    </rPh>
    <phoneticPr fontId="3"/>
  </si>
  <si>
    <t>～15週</t>
    <rPh sb="3" eb="4">
      <t>シュウ</t>
    </rPh>
    <phoneticPr fontId="3"/>
  </si>
  <si>
    <t>26週</t>
    <rPh sb="2" eb="3">
      <t>シュウ</t>
    </rPh>
    <phoneticPr fontId="3"/>
  </si>
  <si>
    <t>34週</t>
    <rPh sb="2" eb="3">
      <t>シュウ</t>
    </rPh>
    <phoneticPr fontId="3"/>
  </si>
  <si>
    <t>産後2週検診</t>
    <rPh sb="0" eb="2">
      <t>サンゴ</t>
    </rPh>
    <rPh sb="3" eb="4">
      <t>シュウ</t>
    </rPh>
    <rPh sb="4" eb="5">
      <t>ケン</t>
    </rPh>
    <rPh sb="5" eb="6">
      <t>シン</t>
    </rPh>
    <phoneticPr fontId="3"/>
  </si>
  <si>
    <t>16週</t>
    <rPh sb="2" eb="3">
      <t>シュウ</t>
    </rPh>
    <phoneticPr fontId="3"/>
  </si>
  <si>
    <t>28週</t>
    <rPh sb="2" eb="3">
      <t>シュウ</t>
    </rPh>
    <phoneticPr fontId="3"/>
  </si>
  <si>
    <t>36週～</t>
    <rPh sb="2" eb="3">
      <t>シュウ</t>
    </rPh>
    <phoneticPr fontId="3"/>
  </si>
  <si>
    <t>産後1ヶ月検診</t>
    <rPh sb="0" eb="2">
      <t>サンゴ</t>
    </rPh>
    <rPh sb="2" eb="5">
      <t>イッカゲツ</t>
    </rPh>
    <rPh sb="5" eb="7">
      <t>ケンシン</t>
    </rPh>
    <phoneticPr fontId="3"/>
  </si>
  <si>
    <t>20週</t>
    <rPh sb="2" eb="3">
      <t>シュウ</t>
    </rPh>
    <phoneticPr fontId="3"/>
  </si>
  <si>
    <t>30週</t>
    <rPh sb="2" eb="3">
      <t>シュウ</t>
    </rPh>
    <phoneticPr fontId="3"/>
  </si>
  <si>
    <t>その他（　　　　 週）</t>
    <rPh sb="2" eb="3">
      <t>タ</t>
    </rPh>
    <rPh sb="9" eb="10">
      <t>シュウ</t>
    </rPh>
    <phoneticPr fontId="3"/>
  </si>
  <si>
    <t>母乳外来</t>
    <rPh sb="0" eb="2">
      <t>ボニュウ</t>
    </rPh>
    <rPh sb="2" eb="4">
      <t>ガイライ</t>
    </rPh>
    <phoneticPr fontId="3"/>
  </si>
  <si>
    <t>24週</t>
    <rPh sb="2" eb="3">
      <t>シュウ</t>
    </rPh>
    <phoneticPr fontId="3"/>
  </si>
  <si>
    <t>32週</t>
    <rPh sb="2" eb="3">
      <t>シュウ</t>
    </rPh>
    <phoneticPr fontId="3"/>
  </si>
  <si>
    <t>(10)助産師外来を担当する助産師の条件
※該当する番号に年数・件数等を記入。</t>
    <rPh sb="4" eb="7">
      <t>ジョサンシ</t>
    </rPh>
    <rPh sb="7" eb="9">
      <t>ガイライ</t>
    </rPh>
    <rPh sb="10" eb="12">
      <t>タントウ</t>
    </rPh>
    <rPh sb="14" eb="17">
      <t>ジョサンシ</t>
    </rPh>
    <rPh sb="18" eb="20">
      <t>ジョウケン</t>
    </rPh>
    <rPh sb="29" eb="31">
      <t>ネンスウ</t>
    </rPh>
    <rPh sb="32" eb="34">
      <t>ケンスウ</t>
    </rPh>
    <rPh sb="34" eb="35">
      <t>トウ</t>
    </rPh>
    <phoneticPr fontId="3"/>
  </si>
  <si>
    <t>1．勤務年数（年以上）</t>
    <rPh sb="2" eb="4">
      <t>キンム</t>
    </rPh>
    <rPh sb="4" eb="6">
      <t>ネンスウ</t>
    </rPh>
    <rPh sb="7" eb="8">
      <t>ネン</t>
    </rPh>
    <rPh sb="8" eb="10">
      <t>イジョウ</t>
    </rPh>
    <phoneticPr fontId="3"/>
  </si>
  <si>
    <t>2．分娩取扱件数（件以上）</t>
    <rPh sb="2" eb="4">
      <t>ブンベン</t>
    </rPh>
    <rPh sb="4" eb="6">
      <t>トリアツカイ</t>
    </rPh>
    <rPh sb="6" eb="8">
      <t>ケンスウ</t>
    </rPh>
    <rPh sb="9" eb="10">
      <t>ケン</t>
    </rPh>
    <rPh sb="10" eb="12">
      <t>イジョウ</t>
    </rPh>
    <phoneticPr fontId="3"/>
  </si>
  <si>
    <t>3．妊婦健康診査（件以上）</t>
    <rPh sb="2" eb="4">
      <t>ニンプ</t>
    </rPh>
    <rPh sb="4" eb="6">
      <t>ケンコウ</t>
    </rPh>
    <rPh sb="6" eb="8">
      <t>シンサ</t>
    </rPh>
    <rPh sb="9" eb="10">
      <t>ケン</t>
    </rPh>
    <rPh sb="10" eb="12">
      <t>イジョウ</t>
    </rPh>
    <phoneticPr fontId="3"/>
  </si>
  <si>
    <t>4．新生児健診（件以上）</t>
    <rPh sb="2" eb="5">
      <t>シンセイジ</t>
    </rPh>
    <rPh sb="5" eb="7">
      <t>ケンシン</t>
    </rPh>
    <rPh sb="8" eb="9">
      <t>ケン</t>
    </rPh>
    <rPh sb="9" eb="11">
      <t>イジョウ</t>
    </rPh>
    <phoneticPr fontId="3"/>
  </si>
  <si>
    <t>5．家庭訪問（件以上）</t>
    <rPh sb="2" eb="4">
      <t>カテイ</t>
    </rPh>
    <rPh sb="4" eb="6">
      <t>ホウモン</t>
    </rPh>
    <rPh sb="7" eb="8">
      <t>ケン</t>
    </rPh>
    <rPh sb="8" eb="10">
      <t>イジョウ</t>
    </rPh>
    <phoneticPr fontId="3"/>
  </si>
  <si>
    <t>6．母乳相談（件以上）</t>
    <rPh sb="2" eb="4">
      <t>ボニュウ</t>
    </rPh>
    <rPh sb="4" eb="6">
      <t>ソウダン</t>
    </rPh>
    <rPh sb="7" eb="8">
      <t>ケン</t>
    </rPh>
    <rPh sb="8" eb="10">
      <t>イジョウ</t>
    </rPh>
    <phoneticPr fontId="3"/>
  </si>
  <si>
    <t>7．産後４週までの健康診査（件）</t>
    <rPh sb="2" eb="4">
      <t>サンゴ</t>
    </rPh>
    <rPh sb="5" eb="6">
      <t>シュウ</t>
    </rPh>
    <rPh sb="9" eb="11">
      <t>ケンコウ</t>
    </rPh>
    <rPh sb="11" eb="13">
      <t>シンサ</t>
    </rPh>
    <rPh sb="14" eb="15">
      <t>ケン</t>
    </rPh>
    <phoneticPr fontId="3"/>
  </si>
  <si>
    <t>8．アドバンス助産師資格保有者（○を記入）</t>
    <rPh sb="7" eb="10">
      <t>ジョサンシ</t>
    </rPh>
    <rPh sb="10" eb="12">
      <t>シカク</t>
    </rPh>
    <rPh sb="12" eb="15">
      <t>ホユウシャ</t>
    </rPh>
    <rPh sb="18" eb="20">
      <t>キニュウ</t>
    </rPh>
    <phoneticPr fontId="3"/>
  </si>
  <si>
    <t>9．プライマリーケース（件以上）</t>
    <rPh sb="12" eb="13">
      <t>ケン</t>
    </rPh>
    <rPh sb="13" eb="15">
      <t>イジョウ</t>
    </rPh>
    <phoneticPr fontId="3"/>
  </si>
  <si>
    <t>10．その他</t>
    <rPh sb="5" eb="6">
      <t>タ</t>
    </rPh>
    <phoneticPr fontId="3"/>
  </si>
  <si>
    <t>(2)週数別児数</t>
    <rPh sb="3" eb="5">
      <t>シュウスウ</t>
    </rPh>
    <rPh sb="5" eb="6">
      <t>ベツ</t>
    </rPh>
    <rPh sb="6" eb="7">
      <t>ジ</t>
    </rPh>
    <rPh sb="7" eb="8">
      <t>スウ</t>
    </rPh>
    <phoneticPr fontId="3"/>
  </si>
  <si>
    <t>34～36週</t>
    <rPh sb="5" eb="6">
      <t>シュウ</t>
    </rPh>
    <phoneticPr fontId="3"/>
  </si>
  <si>
    <t>37～41週</t>
    <rPh sb="5" eb="6">
      <t>シュウ</t>
    </rPh>
    <phoneticPr fontId="3"/>
  </si>
  <si>
    <t>合計</t>
    <rPh sb="0" eb="2">
      <t>ゴウケイ</t>
    </rPh>
    <phoneticPr fontId="3"/>
  </si>
  <si>
    <t>(3)体重別児数</t>
    <rPh sb="3" eb="6">
      <t>タイジュウベツ</t>
    </rPh>
    <rPh sb="6" eb="8">
      <t>ジスウ</t>
    </rPh>
    <phoneticPr fontId="3"/>
  </si>
  <si>
    <t>1500≦　＜2000</t>
    <phoneticPr fontId="3"/>
  </si>
  <si>
    <t>2000≦　＜2500</t>
    <phoneticPr fontId="3"/>
  </si>
  <si>
    <t>2500≦</t>
    <phoneticPr fontId="3"/>
  </si>
  <si>
    <t>①生産</t>
    <rPh sb="1" eb="3">
      <t>セイサン</t>
    </rPh>
    <phoneticPr fontId="3"/>
  </si>
  <si>
    <t>②死産</t>
    <rPh sb="1" eb="3">
      <t>シザン</t>
    </rPh>
    <phoneticPr fontId="3"/>
  </si>
  <si>
    <t>(4)院内助産を担当する助産師の条件
※該当する番号を記入。（）内は数字や条件を記入。</t>
    <rPh sb="3" eb="5">
      <t>インナイ</t>
    </rPh>
    <rPh sb="5" eb="7">
      <t>ジョサン</t>
    </rPh>
    <rPh sb="8" eb="10">
      <t>タントウ</t>
    </rPh>
    <rPh sb="12" eb="15">
      <t>ジョサンシ</t>
    </rPh>
    <rPh sb="16" eb="18">
      <t>ジョウケン</t>
    </rPh>
    <rPh sb="37" eb="39">
      <t>ジョウケン</t>
    </rPh>
    <phoneticPr fontId="3"/>
  </si>
  <si>
    <t>保有台数</t>
    <rPh sb="0" eb="2">
      <t>ホユウ</t>
    </rPh>
    <rPh sb="2" eb="4">
      <t>ダイスウ</t>
    </rPh>
    <phoneticPr fontId="3"/>
  </si>
  <si>
    <t>診療報酬届出</t>
    <rPh sb="0" eb="2">
      <t>シンリョウ</t>
    </rPh>
    <rPh sb="2" eb="4">
      <t>ホウシュウ</t>
    </rPh>
    <rPh sb="4" eb="6">
      <t>トドケデ</t>
    </rPh>
    <phoneticPr fontId="3"/>
  </si>
  <si>
    <t>宿日直許可の取得状況</t>
    <rPh sb="0" eb="5">
      <t>シュクニッチョクキョカ</t>
    </rPh>
    <rPh sb="6" eb="10">
      <t>シュトクジョウキョウ</t>
    </rPh>
    <phoneticPr fontId="3"/>
  </si>
  <si>
    <t>情報提供</t>
    <rPh sb="0" eb="4">
      <t>ジョウホウテイキョウ</t>
    </rPh>
    <phoneticPr fontId="3"/>
  </si>
  <si>
    <t>産科</t>
    <rPh sb="0" eb="2">
      <t>サンカ</t>
    </rPh>
    <phoneticPr fontId="3"/>
  </si>
  <si>
    <t>MFICU</t>
    <phoneticPr fontId="3"/>
  </si>
  <si>
    <t>新生児</t>
    <rPh sb="0" eb="3">
      <t>シンセイジ</t>
    </rPh>
    <phoneticPr fontId="3"/>
  </si>
  <si>
    <t>NICU</t>
    <phoneticPr fontId="3"/>
  </si>
  <si>
    <t>GUC</t>
    <phoneticPr fontId="3"/>
  </si>
  <si>
    <t>産婦人科医</t>
    <rPh sb="0" eb="4">
      <t>サンフジンカ</t>
    </rPh>
    <rPh sb="4" eb="5">
      <t>イ</t>
    </rPh>
    <phoneticPr fontId="3"/>
  </si>
  <si>
    <t>小児科医</t>
    <rPh sb="0" eb="4">
      <t>ショウニカイ</t>
    </rPh>
    <phoneticPr fontId="3"/>
  </si>
  <si>
    <t>麻酔科医</t>
    <rPh sb="0" eb="4">
      <t>マスイカイ</t>
    </rPh>
    <phoneticPr fontId="3"/>
  </si>
  <si>
    <t>産科医</t>
    <rPh sb="0" eb="3">
      <t>サンカイ</t>
    </rPh>
    <phoneticPr fontId="3"/>
  </si>
  <si>
    <t>新生児担当医</t>
    <rPh sb="0" eb="3">
      <t>シンセイジ</t>
    </rPh>
    <rPh sb="3" eb="6">
      <t>タントウイ</t>
    </rPh>
    <phoneticPr fontId="3"/>
  </si>
  <si>
    <t>うち新生児専門医</t>
    <rPh sb="2" eb="5">
      <t>シンセイジ</t>
    </rPh>
    <rPh sb="5" eb="8">
      <t>センモンイ</t>
    </rPh>
    <phoneticPr fontId="3"/>
  </si>
  <si>
    <t>うち新生児集中ケア認定看護師</t>
    <rPh sb="2" eb="5">
      <t>シンセイジ</t>
    </rPh>
    <rPh sb="5" eb="7">
      <t>シュウチュウ</t>
    </rPh>
    <rPh sb="9" eb="11">
      <t>ニンテイ</t>
    </rPh>
    <rPh sb="11" eb="14">
      <t>カンゴシ</t>
    </rPh>
    <phoneticPr fontId="3"/>
  </si>
  <si>
    <t>準看護師</t>
    <rPh sb="0" eb="1">
      <t>ジュン</t>
    </rPh>
    <rPh sb="1" eb="4">
      <t>カンゴシ</t>
    </rPh>
    <phoneticPr fontId="3"/>
  </si>
  <si>
    <t>看護補助者</t>
    <rPh sb="0" eb="2">
      <t>カンゴ</t>
    </rPh>
    <rPh sb="2" eb="5">
      <t>ホジョシャ</t>
    </rPh>
    <phoneticPr fontId="3"/>
  </si>
  <si>
    <t>NICU入院児支援コーディネーター</t>
    <rPh sb="4" eb="6">
      <t>ニュウイン</t>
    </rPh>
    <rPh sb="6" eb="7">
      <t>ジ</t>
    </rPh>
    <rPh sb="7" eb="9">
      <t>シエン</t>
    </rPh>
    <phoneticPr fontId="3"/>
  </si>
  <si>
    <t>医療クラーク</t>
    <rPh sb="0" eb="2">
      <t>イリョウ</t>
    </rPh>
    <phoneticPr fontId="3"/>
  </si>
  <si>
    <t>臨床心理技術者</t>
    <rPh sb="0" eb="2">
      <t>リンショウ</t>
    </rPh>
    <rPh sb="2" eb="4">
      <t>シンリ</t>
    </rPh>
    <rPh sb="4" eb="7">
      <t>ギジュツシャ</t>
    </rPh>
    <phoneticPr fontId="3"/>
  </si>
  <si>
    <t>ソーシャルワーカー</t>
    <phoneticPr fontId="3"/>
  </si>
  <si>
    <t>薬剤師</t>
    <rPh sb="0" eb="3">
      <t>ヤクザイシ</t>
    </rPh>
    <phoneticPr fontId="3"/>
  </si>
  <si>
    <t>病床数</t>
    <rPh sb="0" eb="2">
      <t>ビョウショウ</t>
    </rPh>
    <rPh sb="2" eb="3">
      <t>スウ</t>
    </rPh>
    <phoneticPr fontId="3"/>
  </si>
  <si>
    <t>うち加算病床</t>
    <rPh sb="2" eb="4">
      <t>カサン</t>
    </rPh>
    <rPh sb="4" eb="6">
      <t>ビョウショウ</t>
    </rPh>
    <phoneticPr fontId="3"/>
  </si>
  <si>
    <t>のべ入院日数</t>
    <rPh sb="2" eb="4">
      <t>ニュウイン</t>
    </rPh>
    <rPh sb="4" eb="6">
      <t>ニッスウ</t>
    </rPh>
    <phoneticPr fontId="3"/>
  </si>
  <si>
    <t>病床稼働率</t>
    <rPh sb="0" eb="2">
      <t>ビョウショウ</t>
    </rPh>
    <rPh sb="2" eb="4">
      <t>カドウ</t>
    </rPh>
    <rPh sb="4" eb="5">
      <t>リツ</t>
    </rPh>
    <phoneticPr fontId="3"/>
  </si>
  <si>
    <t>非常勤（実人数）</t>
    <rPh sb="0" eb="2">
      <t>ヒジョウ</t>
    </rPh>
    <rPh sb="2" eb="3">
      <t>キン</t>
    </rPh>
    <rPh sb="4" eb="5">
      <t>ジツ</t>
    </rPh>
    <rPh sb="5" eb="7">
      <t>ニンズウ</t>
    </rPh>
    <phoneticPr fontId="3"/>
  </si>
  <si>
    <t>非常勤（非常勤換算）</t>
    <rPh sb="0" eb="3">
      <t>ヒジョウキン</t>
    </rPh>
    <rPh sb="4" eb="7">
      <t>ヒジョウキン</t>
    </rPh>
    <rPh sb="7" eb="9">
      <t>カンサン</t>
    </rPh>
    <phoneticPr fontId="3"/>
  </si>
  <si>
    <t>専攻医</t>
    <rPh sb="0" eb="3">
      <t>センコウイ</t>
    </rPh>
    <phoneticPr fontId="3"/>
  </si>
  <si>
    <t>常勤（専任）</t>
    <rPh sb="0" eb="2">
      <t>ジョウキン</t>
    </rPh>
    <rPh sb="3" eb="5">
      <t>センニン</t>
    </rPh>
    <phoneticPr fontId="3"/>
  </si>
  <si>
    <t>常勤（兼任）</t>
    <rPh sb="0" eb="2">
      <t>ジョウキン</t>
    </rPh>
    <rPh sb="3" eb="5">
      <t>ケンニン</t>
    </rPh>
    <phoneticPr fontId="3"/>
  </si>
  <si>
    <t>ドクターカー</t>
    <phoneticPr fontId="3"/>
  </si>
  <si>
    <t>院外搬送用クベース</t>
    <rPh sb="0" eb="2">
      <t>インガイ</t>
    </rPh>
    <rPh sb="2" eb="4">
      <t>ハンソウ</t>
    </rPh>
    <rPh sb="4" eb="5">
      <t>ヨウ</t>
    </rPh>
    <phoneticPr fontId="3"/>
  </si>
  <si>
    <t>ハイリスク妊娠管理</t>
    <rPh sb="5" eb="7">
      <t>ニンシン</t>
    </rPh>
    <rPh sb="7" eb="9">
      <t>カンリ</t>
    </rPh>
    <phoneticPr fontId="3"/>
  </si>
  <si>
    <t>ハイリスク分娩管理</t>
    <rPh sb="5" eb="7">
      <t>ブンベン</t>
    </rPh>
    <rPh sb="7" eb="9">
      <t>カンリ</t>
    </rPh>
    <phoneticPr fontId="3"/>
  </si>
  <si>
    <t>ハイリスク妊婦連携指導料１</t>
    <rPh sb="5" eb="7">
      <t>ニンプ</t>
    </rPh>
    <rPh sb="7" eb="9">
      <t>レンケイ</t>
    </rPh>
    <rPh sb="9" eb="12">
      <t>シドウリョウ</t>
    </rPh>
    <phoneticPr fontId="3"/>
  </si>
  <si>
    <t>ハイリスク妊婦連携指導料２</t>
    <rPh sb="5" eb="12">
      <t>ニンプレンケイシドウリョウ</t>
    </rPh>
    <phoneticPr fontId="3"/>
  </si>
  <si>
    <t>その他</t>
    <rPh sb="2" eb="3">
      <t>タ</t>
    </rPh>
    <phoneticPr fontId="3"/>
  </si>
  <si>
    <t>取得済</t>
    <rPh sb="0" eb="2">
      <t>シュトク</t>
    </rPh>
    <rPh sb="2" eb="3">
      <t>ズミ</t>
    </rPh>
    <phoneticPr fontId="3"/>
  </si>
  <si>
    <t>申請中</t>
    <rPh sb="0" eb="2">
      <t>シンセイ</t>
    </rPh>
    <rPh sb="2" eb="3">
      <t>ナカ</t>
    </rPh>
    <phoneticPr fontId="3"/>
  </si>
  <si>
    <t>検討中</t>
    <rPh sb="0" eb="2">
      <t>ケントウ</t>
    </rPh>
    <rPh sb="2" eb="3">
      <t>ナカ</t>
    </rPh>
    <phoneticPr fontId="3"/>
  </si>
  <si>
    <t>取得出来ず</t>
    <rPh sb="0" eb="2">
      <t>シュトク</t>
    </rPh>
    <rPh sb="2" eb="4">
      <t>デキ</t>
    </rPh>
    <phoneticPr fontId="3"/>
  </si>
  <si>
    <t>申請予定なし</t>
    <rPh sb="0" eb="2">
      <t>シンセイ</t>
    </rPh>
    <rPh sb="2" eb="4">
      <t>ヨテイ</t>
    </rPh>
    <phoneticPr fontId="3"/>
  </si>
  <si>
    <t>分からない</t>
    <rPh sb="0" eb="1">
      <t>ワ</t>
    </rPh>
    <phoneticPr fontId="3"/>
  </si>
  <si>
    <t>分娩した母の数</t>
    <rPh sb="0" eb="2">
      <t>ブンベン</t>
    </rPh>
    <rPh sb="4" eb="5">
      <t>ハハ</t>
    </rPh>
    <rPh sb="6" eb="7">
      <t>カズ</t>
    </rPh>
    <phoneticPr fontId="3"/>
  </si>
  <si>
    <t>週数別母の数合計確認</t>
    <rPh sb="0" eb="2">
      <t>シュウスウ</t>
    </rPh>
    <rPh sb="2" eb="3">
      <t>ベツ</t>
    </rPh>
    <rPh sb="3" eb="4">
      <t>ハハ</t>
    </rPh>
    <rPh sb="5" eb="6">
      <t>カズ</t>
    </rPh>
    <rPh sb="6" eb="8">
      <t>ゴウケイ</t>
    </rPh>
    <rPh sb="8" eb="10">
      <t>カクニン</t>
    </rPh>
    <phoneticPr fontId="3"/>
  </si>
  <si>
    <t>分娩した児の数（週数別）</t>
    <rPh sb="0" eb="2">
      <t>ブンベン</t>
    </rPh>
    <rPh sb="4" eb="5">
      <t>ジ</t>
    </rPh>
    <rPh sb="6" eb="7">
      <t>カズ</t>
    </rPh>
    <rPh sb="8" eb="10">
      <t>シュウスウ</t>
    </rPh>
    <rPh sb="10" eb="11">
      <t>ベツ</t>
    </rPh>
    <phoneticPr fontId="3"/>
  </si>
  <si>
    <t>週数別児の数確認</t>
    <rPh sb="0" eb="2">
      <t>シュウスウ</t>
    </rPh>
    <rPh sb="2" eb="3">
      <t>ベツ</t>
    </rPh>
    <rPh sb="3" eb="4">
      <t>ジ</t>
    </rPh>
    <rPh sb="5" eb="6">
      <t>カズ</t>
    </rPh>
    <rPh sb="6" eb="8">
      <t>カクニン</t>
    </rPh>
    <phoneticPr fontId="3"/>
  </si>
  <si>
    <t>母と児の数整合確認</t>
    <rPh sb="0" eb="1">
      <t>ハハ</t>
    </rPh>
    <rPh sb="2" eb="3">
      <t>ジ</t>
    </rPh>
    <rPh sb="4" eb="5">
      <t>カズ</t>
    </rPh>
    <rPh sb="5" eb="7">
      <t>セイゴウ</t>
    </rPh>
    <rPh sb="7" eb="9">
      <t>カクニン</t>
    </rPh>
    <phoneticPr fontId="3"/>
  </si>
  <si>
    <t>分娩した児の数（体重別）</t>
    <rPh sb="0" eb="2">
      <t>ブンベン</t>
    </rPh>
    <rPh sb="4" eb="5">
      <t>ジ</t>
    </rPh>
    <rPh sb="6" eb="7">
      <t>カズ</t>
    </rPh>
    <rPh sb="8" eb="10">
      <t>タイジュウ</t>
    </rPh>
    <rPh sb="10" eb="11">
      <t>ベツ</t>
    </rPh>
    <phoneticPr fontId="3"/>
  </si>
  <si>
    <t>確認</t>
    <rPh sb="0" eb="2">
      <t>カクニン</t>
    </rPh>
    <phoneticPr fontId="3"/>
  </si>
  <si>
    <t>週数別との整合確認</t>
    <rPh sb="0" eb="2">
      <t>シュウスウ</t>
    </rPh>
    <rPh sb="2" eb="3">
      <t>ベツ</t>
    </rPh>
    <rPh sb="5" eb="7">
      <t>セイゴウ</t>
    </rPh>
    <rPh sb="7" eb="9">
      <t>カクニン</t>
    </rPh>
    <phoneticPr fontId="3"/>
  </si>
  <si>
    <t>分娩様式別母の数</t>
    <rPh sb="0" eb="2">
      <t>ブンベン</t>
    </rPh>
    <rPh sb="2" eb="4">
      <t>ヨウシキ</t>
    </rPh>
    <rPh sb="4" eb="5">
      <t>ベツ</t>
    </rPh>
    <rPh sb="5" eb="6">
      <t>ハハ</t>
    </rPh>
    <rPh sb="7" eb="8">
      <t>カズ</t>
    </rPh>
    <phoneticPr fontId="3"/>
  </si>
  <si>
    <t>未受診
妊婦
受入</t>
    <rPh sb="0" eb="1">
      <t>ミ</t>
    </rPh>
    <rPh sb="1" eb="3">
      <t>ジュシン</t>
    </rPh>
    <rPh sb="4" eb="6">
      <t>ニンプ</t>
    </rPh>
    <rPh sb="7" eb="8">
      <t>ウ</t>
    </rPh>
    <rPh sb="8" eb="9">
      <t>イ</t>
    </rPh>
    <phoneticPr fontId="3"/>
  </si>
  <si>
    <t>うち
飛込
出産</t>
    <rPh sb="3" eb="4">
      <t>ト</t>
    </rPh>
    <rPh sb="4" eb="5">
      <t>コ</t>
    </rPh>
    <rPh sb="6" eb="8">
      <t>シュッサン</t>
    </rPh>
    <phoneticPr fontId="3"/>
  </si>
  <si>
    <t>ｾﾐ利用者自院分娩</t>
    <rPh sb="2" eb="5">
      <t>リヨウシャ</t>
    </rPh>
    <rPh sb="5" eb="7">
      <t>ジイン</t>
    </rPh>
    <rPh sb="7" eb="9">
      <t>ブンベン</t>
    </rPh>
    <phoneticPr fontId="3"/>
  </si>
  <si>
    <t>ﾊｲﾘｽｸ妊娠患者数</t>
    <rPh sb="5" eb="7">
      <t>ニンシン</t>
    </rPh>
    <rPh sb="7" eb="10">
      <t>カンジャスウ</t>
    </rPh>
    <phoneticPr fontId="3"/>
  </si>
  <si>
    <t>NICU入院児実人数</t>
    <rPh sb="4" eb="7">
      <t>ニュウインジ</t>
    </rPh>
    <rPh sb="7" eb="8">
      <t>ジツ</t>
    </rPh>
    <rPh sb="8" eb="10">
      <t>ニンズウ</t>
    </rPh>
    <phoneticPr fontId="3"/>
  </si>
  <si>
    <t>GCU入院児実人数</t>
    <rPh sb="3" eb="6">
      <t>ニュウインジ</t>
    </rPh>
    <rPh sb="6" eb="7">
      <t>ジツ</t>
    </rPh>
    <rPh sb="7" eb="9">
      <t>ニンズウ</t>
    </rPh>
    <phoneticPr fontId="3"/>
  </si>
  <si>
    <t>退院支援
NICU入院児</t>
    <rPh sb="0" eb="4">
      <t>タイインシエン</t>
    </rPh>
    <rPh sb="9" eb="12">
      <t>ニュウインジ</t>
    </rPh>
    <phoneticPr fontId="3"/>
  </si>
  <si>
    <t>退院支援
GCU入院児</t>
    <rPh sb="0" eb="4">
      <t>タイインシエン</t>
    </rPh>
    <rPh sb="8" eb="11">
      <t>ニュウインジ</t>
    </rPh>
    <phoneticPr fontId="3"/>
  </si>
  <si>
    <t>死亡数</t>
    <rPh sb="0" eb="3">
      <t>シボウスウ</t>
    </rPh>
    <phoneticPr fontId="3"/>
  </si>
  <si>
    <t>担当助産師の条件</t>
    <rPh sb="0" eb="2">
      <t>タントウ</t>
    </rPh>
    <rPh sb="2" eb="5">
      <t>ジョサンシ</t>
    </rPh>
    <rPh sb="6" eb="8">
      <t>ジョウケン</t>
    </rPh>
    <phoneticPr fontId="3"/>
  </si>
  <si>
    <t>単胎</t>
    <rPh sb="0" eb="2">
      <t>タンタイ</t>
    </rPh>
    <phoneticPr fontId="3"/>
  </si>
  <si>
    <t>双胎</t>
    <rPh sb="0" eb="2">
      <t>ソウタイ</t>
    </rPh>
    <phoneticPr fontId="3"/>
  </si>
  <si>
    <t>品胎</t>
    <rPh sb="0" eb="1">
      <t>ヒン</t>
    </rPh>
    <rPh sb="1" eb="2">
      <t>タイ</t>
    </rPh>
    <phoneticPr fontId="3"/>
  </si>
  <si>
    <t>母の数合計</t>
    <rPh sb="0" eb="1">
      <t>ハハ</t>
    </rPh>
    <rPh sb="2" eb="3">
      <t>カズ</t>
    </rPh>
    <rPh sb="3" eb="5">
      <t>ゴウケイ</t>
    </rPh>
    <phoneticPr fontId="3"/>
  </si>
  <si>
    <t>生産</t>
    <rPh sb="0" eb="2">
      <t>セイサン</t>
    </rPh>
    <phoneticPr fontId="3"/>
  </si>
  <si>
    <t>死産</t>
    <rPh sb="0" eb="2">
      <t>シザン</t>
    </rPh>
    <phoneticPr fontId="3"/>
  </si>
  <si>
    <t>週数別児の数合計</t>
    <rPh sb="0" eb="2">
      <t>シュウスウ</t>
    </rPh>
    <rPh sb="2" eb="3">
      <t>ベツ</t>
    </rPh>
    <rPh sb="3" eb="4">
      <t>ジ</t>
    </rPh>
    <rPh sb="5" eb="6">
      <t>カズ</t>
    </rPh>
    <rPh sb="6" eb="8">
      <t>ゴウケイ</t>
    </rPh>
    <phoneticPr fontId="3"/>
  </si>
  <si>
    <t>体重別児の数合計</t>
    <rPh sb="0" eb="2">
      <t>タイジュウ</t>
    </rPh>
    <rPh sb="2" eb="3">
      <t>ベツ</t>
    </rPh>
    <rPh sb="3" eb="4">
      <t>ジ</t>
    </rPh>
    <rPh sb="5" eb="6">
      <t>カズ</t>
    </rPh>
    <rPh sb="6" eb="8">
      <t>ゴウケイ</t>
    </rPh>
    <phoneticPr fontId="3"/>
  </si>
  <si>
    <t>経腟</t>
    <phoneticPr fontId="3"/>
  </si>
  <si>
    <t>吸引</t>
    <rPh sb="0" eb="2">
      <t>キュウイン</t>
    </rPh>
    <phoneticPr fontId="3"/>
  </si>
  <si>
    <t>鉗子</t>
    <rPh sb="0" eb="2">
      <t>カンシ</t>
    </rPh>
    <phoneticPr fontId="3"/>
  </si>
  <si>
    <t>牽出</t>
    <rPh sb="0" eb="1">
      <t>ヒ</t>
    </rPh>
    <rPh sb="1" eb="2">
      <t>デ</t>
    </rPh>
    <phoneticPr fontId="3"/>
  </si>
  <si>
    <t>予定
帝切</t>
    <rPh sb="0" eb="2">
      <t>ヨテイ</t>
    </rPh>
    <rPh sb="3" eb="5">
      <t>テイセツ</t>
    </rPh>
    <phoneticPr fontId="3"/>
  </si>
  <si>
    <t>緊急
帝切</t>
    <rPh sb="0" eb="2">
      <t>キンキュウ</t>
    </rPh>
    <rPh sb="3" eb="5">
      <t>テイセツ</t>
    </rPh>
    <phoneticPr fontId="3"/>
  </si>
  <si>
    <t>妊
産
婦</t>
    <rPh sb="0" eb="1">
      <t>ニン</t>
    </rPh>
    <rPh sb="2" eb="3">
      <t>セン</t>
    </rPh>
    <rPh sb="4" eb="5">
      <t>フ</t>
    </rPh>
    <phoneticPr fontId="3"/>
  </si>
  <si>
    <t>生後１週未満の児</t>
    <rPh sb="0" eb="2">
      <t>セイゴ</t>
    </rPh>
    <rPh sb="3" eb="4">
      <t>シュウ</t>
    </rPh>
    <rPh sb="4" eb="6">
      <t>ミマン</t>
    </rPh>
    <rPh sb="7" eb="8">
      <t>ジ</t>
    </rPh>
    <phoneticPr fontId="3"/>
  </si>
  <si>
    <t>周産期死亡</t>
    <rPh sb="0" eb="3">
      <t>シュウサンキ</t>
    </rPh>
    <rPh sb="3" eb="5">
      <t>シボウ</t>
    </rPh>
    <phoneticPr fontId="3"/>
  </si>
  <si>
    <t>生後１週間以上４週未満の児</t>
    <rPh sb="0" eb="2">
      <t>セイゴ</t>
    </rPh>
    <rPh sb="3" eb="5">
      <t>シュウカン</t>
    </rPh>
    <rPh sb="5" eb="7">
      <t>イジョウ</t>
    </rPh>
    <rPh sb="8" eb="9">
      <t>シュウ</t>
    </rPh>
    <rPh sb="9" eb="11">
      <t>ミマン</t>
    </rPh>
    <rPh sb="12" eb="13">
      <t>ジ</t>
    </rPh>
    <phoneticPr fontId="3"/>
  </si>
  <si>
    <t xml:space="preserve">勤務年数
</t>
    <rPh sb="0" eb="2">
      <t>キンム</t>
    </rPh>
    <rPh sb="2" eb="4">
      <t>ネンスウ</t>
    </rPh>
    <phoneticPr fontId="3"/>
  </si>
  <si>
    <t>分娩取扱件数</t>
    <rPh sb="0" eb="2">
      <t>ブンベン</t>
    </rPh>
    <rPh sb="2" eb="4">
      <t>トリアツカ</t>
    </rPh>
    <rPh sb="4" eb="6">
      <t>ケンスウ</t>
    </rPh>
    <phoneticPr fontId="3"/>
  </si>
  <si>
    <t>妊婦健康診査取扱件数</t>
    <rPh sb="0" eb="2">
      <t>ニンプ</t>
    </rPh>
    <rPh sb="1" eb="2">
      <t>プ</t>
    </rPh>
    <rPh sb="2" eb="4">
      <t>ケンコウ</t>
    </rPh>
    <rPh sb="4" eb="6">
      <t>シンサ</t>
    </rPh>
    <rPh sb="6" eb="8">
      <t>トリアツカ</t>
    </rPh>
    <rPh sb="8" eb="10">
      <t>ケンスウ</t>
    </rPh>
    <phoneticPr fontId="3"/>
  </si>
  <si>
    <t>新生児健診件数</t>
    <rPh sb="0" eb="3">
      <t>シンセイジ</t>
    </rPh>
    <rPh sb="3" eb="5">
      <t>ケンシン</t>
    </rPh>
    <rPh sb="5" eb="7">
      <t>ケンスウ</t>
    </rPh>
    <phoneticPr fontId="3"/>
  </si>
  <si>
    <t>家庭訪問件数</t>
    <rPh sb="0" eb="2">
      <t>カテイ</t>
    </rPh>
    <rPh sb="2" eb="4">
      <t>ホウモン</t>
    </rPh>
    <rPh sb="4" eb="6">
      <t>ケンスウ</t>
    </rPh>
    <phoneticPr fontId="3"/>
  </si>
  <si>
    <t>母乳相談件数</t>
    <rPh sb="0" eb="2">
      <t>ボニュウ</t>
    </rPh>
    <rPh sb="2" eb="4">
      <t>ソウダン</t>
    </rPh>
    <rPh sb="4" eb="6">
      <t>ケンスウ</t>
    </rPh>
    <phoneticPr fontId="3"/>
  </si>
  <si>
    <t>産後4週までの健診件数</t>
    <rPh sb="0" eb="2">
      <t>サンゴ</t>
    </rPh>
    <rPh sb="3" eb="4">
      <t>シュウ</t>
    </rPh>
    <rPh sb="7" eb="9">
      <t>ケンシン</t>
    </rPh>
    <rPh sb="9" eb="11">
      <t>ケンスウ</t>
    </rPh>
    <phoneticPr fontId="3"/>
  </si>
  <si>
    <t>ｱﾄﾞﾊﾞﾝｽ資格保有者</t>
    <rPh sb="7" eb="9">
      <t>シカク</t>
    </rPh>
    <rPh sb="9" eb="11">
      <t>ホユウ</t>
    </rPh>
    <rPh sb="11" eb="12">
      <t>シャ</t>
    </rPh>
    <phoneticPr fontId="3"/>
  </si>
  <si>
    <t>プライマリーケース</t>
    <phoneticPr fontId="3"/>
  </si>
  <si>
    <t>30
-
33</t>
    <phoneticPr fontId="3"/>
  </si>
  <si>
    <t>34
-
36</t>
    <phoneticPr fontId="3"/>
  </si>
  <si>
    <t>37
-
41</t>
    <phoneticPr fontId="3"/>
  </si>
  <si>
    <t>42
-</t>
    <phoneticPr fontId="3"/>
  </si>
  <si>
    <t>計</t>
    <rPh sb="0" eb="1">
      <t>ケイ</t>
    </rPh>
    <phoneticPr fontId="3"/>
  </si>
  <si>
    <t>＜
400</t>
    <phoneticPr fontId="3"/>
  </si>
  <si>
    <t>400
≦&lt;
500</t>
    <phoneticPr fontId="3"/>
  </si>
  <si>
    <t>500
≦&lt;
750</t>
    <phoneticPr fontId="3"/>
  </si>
  <si>
    <t>750
≦&lt;
1000</t>
    <phoneticPr fontId="3"/>
  </si>
  <si>
    <t>1000
≦＜
1250</t>
    <phoneticPr fontId="3"/>
  </si>
  <si>
    <t>1250
≦＜
1500</t>
    <phoneticPr fontId="3"/>
  </si>
  <si>
    <t>1500
≦＜
2000</t>
    <phoneticPr fontId="3"/>
  </si>
  <si>
    <t>2000
≦＜
2500</t>
    <phoneticPr fontId="3"/>
  </si>
  <si>
    <t>2500
≦</t>
    <phoneticPr fontId="3"/>
  </si>
  <si>
    <t>＜
400
又は
不明</t>
    <rPh sb="6" eb="7">
      <t>マタ</t>
    </rPh>
    <rPh sb="9" eb="11">
      <t>フメイ</t>
    </rPh>
    <phoneticPr fontId="3"/>
  </si>
  <si>
    <t>A母体救急搬送受入</t>
    <rPh sb="1" eb="3">
      <t>ボタイ</t>
    </rPh>
    <rPh sb="3" eb="5">
      <t>キュウキュウ</t>
    </rPh>
    <rPh sb="5" eb="7">
      <t>ハンソウ</t>
    </rPh>
    <rPh sb="7" eb="9">
      <t>ウケイレ</t>
    </rPh>
    <phoneticPr fontId="3"/>
  </si>
  <si>
    <t>B他医療機関への母体救急搬送</t>
    <rPh sb="1" eb="2">
      <t>タ</t>
    </rPh>
    <rPh sb="2" eb="4">
      <t>イリョウ</t>
    </rPh>
    <rPh sb="4" eb="6">
      <t>キカン</t>
    </rPh>
    <rPh sb="8" eb="10">
      <t>ボタイ</t>
    </rPh>
    <rPh sb="10" eb="12">
      <t>キュウキュウ</t>
    </rPh>
    <rPh sb="12" eb="14">
      <t>ハンソウ</t>
    </rPh>
    <phoneticPr fontId="3"/>
  </si>
  <si>
    <t>母体バックトランスファー</t>
    <rPh sb="0" eb="2">
      <t>ボタイ</t>
    </rPh>
    <phoneticPr fontId="3"/>
  </si>
  <si>
    <t>A新生児救急搬送受入</t>
    <rPh sb="1" eb="4">
      <t>シンセイジ</t>
    </rPh>
    <rPh sb="4" eb="6">
      <t>キュウキュウ</t>
    </rPh>
    <rPh sb="6" eb="8">
      <t>ハンソウ</t>
    </rPh>
    <rPh sb="8" eb="10">
      <t>ウケイレ</t>
    </rPh>
    <phoneticPr fontId="3"/>
  </si>
  <si>
    <t>B他医療機関への新生児救急搬送</t>
    <rPh sb="1" eb="2">
      <t>タ</t>
    </rPh>
    <rPh sb="2" eb="4">
      <t>イリョウ</t>
    </rPh>
    <rPh sb="4" eb="6">
      <t>キカン</t>
    </rPh>
    <rPh sb="8" eb="11">
      <t>シンセイジ</t>
    </rPh>
    <rPh sb="11" eb="13">
      <t>キュウキュウ</t>
    </rPh>
    <rPh sb="13" eb="15">
      <t>ハンソウ</t>
    </rPh>
    <phoneticPr fontId="3"/>
  </si>
  <si>
    <t>B新生児バックトランスファー</t>
    <rPh sb="1" eb="4">
      <t>シンセイジ</t>
    </rPh>
    <phoneticPr fontId="3"/>
  </si>
  <si>
    <t>受入状況</t>
    <rPh sb="0" eb="2">
      <t>ウケイレ</t>
    </rPh>
    <rPh sb="2" eb="4">
      <t>ジョウキョウ</t>
    </rPh>
    <phoneticPr fontId="3"/>
  </si>
  <si>
    <t>受入不能理由</t>
    <rPh sb="0" eb="2">
      <t>ウケイレ</t>
    </rPh>
    <rPh sb="2" eb="4">
      <t>フノウ</t>
    </rPh>
    <rPh sb="4" eb="6">
      <t>リユウ</t>
    </rPh>
    <phoneticPr fontId="3"/>
  </si>
  <si>
    <t>搬送状況</t>
    <rPh sb="0" eb="2">
      <t>ハンソウ</t>
    </rPh>
    <rPh sb="2" eb="4">
      <t>ジョウキョウ</t>
    </rPh>
    <phoneticPr fontId="3"/>
  </si>
  <si>
    <t>搬送方法</t>
    <rPh sb="0" eb="2">
      <t>ハンソウ</t>
    </rPh>
    <rPh sb="2" eb="4">
      <t>ホウホウ</t>
    </rPh>
    <phoneticPr fontId="3"/>
  </si>
  <si>
    <t>搬送照会件数（CD以外）</t>
    <rPh sb="0" eb="2">
      <t>ハンソウ</t>
    </rPh>
    <rPh sb="2" eb="4">
      <t>ショウカイ</t>
    </rPh>
    <rPh sb="4" eb="6">
      <t>ケンスウ</t>
    </rPh>
    <rPh sb="9" eb="11">
      <t>イガイ</t>
    </rPh>
    <phoneticPr fontId="3"/>
  </si>
  <si>
    <t>決定までの時間（CD以外）</t>
    <rPh sb="0" eb="2">
      <t>ケッテイ</t>
    </rPh>
    <rPh sb="5" eb="7">
      <t>ジカン</t>
    </rPh>
    <rPh sb="10" eb="12">
      <t>イガイ</t>
    </rPh>
    <phoneticPr fontId="3"/>
  </si>
  <si>
    <t>A搬送受入</t>
    <rPh sb="1" eb="3">
      <t>ハンソウ</t>
    </rPh>
    <rPh sb="3" eb="5">
      <t>ウケイレ</t>
    </rPh>
    <phoneticPr fontId="3"/>
  </si>
  <si>
    <t>B他へ搬送</t>
    <rPh sb="1" eb="2">
      <t>タ</t>
    </rPh>
    <rPh sb="3" eb="5">
      <t>ハンソウ</t>
    </rPh>
    <phoneticPr fontId="3"/>
  </si>
  <si>
    <t>搬送照会件数</t>
    <rPh sb="0" eb="2">
      <t>ハンソウ</t>
    </rPh>
    <rPh sb="2" eb="4">
      <t>ショウカイ</t>
    </rPh>
    <rPh sb="4" eb="6">
      <t>ケンスウ</t>
    </rPh>
    <phoneticPr fontId="3"/>
  </si>
  <si>
    <t>決定までの時間</t>
    <rPh sb="0" eb="2">
      <t>ケッテイ</t>
    </rPh>
    <rPh sb="5" eb="7">
      <t>ジカン</t>
    </rPh>
    <phoneticPr fontId="3"/>
  </si>
  <si>
    <t>B搬送</t>
    <rPh sb="1" eb="3">
      <t>ハンソウ</t>
    </rPh>
    <phoneticPr fontId="3"/>
  </si>
  <si>
    <t>受入要請①</t>
    <rPh sb="0" eb="2">
      <t>ウケイレ</t>
    </rPh>
    <rPh sb="2" eb="4">
      <t>ヨウセイ</t>
    </rPh>
    <phoneticPr fontId="3"/>
  </si>
  <si>
    <t>受入実施②</t>
    <rPh sb="0" eb="2">
      <t>ウケイレ</t>
    </rPh>
    <rPh sb="2" eb="4">
      <t>ジッシ</t>
    </rPh>
    <phoneticPr fontId="3"/>
  </si>
  <si>
    <t>②の内転院搬送以外の受入</t>
    <rPh sb="2" eb="3">
      <t>ウチ</t>
    </rPh>
    <rPh sb="3" eb="5">
      <t>テンイン</t>
    </rPh>
    <rPh sb="5" eb="7">
      <t>ハンソウ</t>
    </rPh>
    <rPh sb="7" eb="9">
      <t>イガイ</t>
    </rPh>
    <rPh sb="10" eb="12">
      <t>ウケイレ</t>
    </rPh>
    <phoneticPr fontId="3"/>
  </si>
  <si>
    <t>②の内他県搬送受入</t>
    <rPh sb="2" eb="3">
      <t>ウチ</t>
    </rPh>
    <rPh sb="3" eb="5">
      <t>タケン</t>
    </rPh>
    <rPh sb="5" eb="7">
      <t>ハンソウ</t>
    </rPh>
    <rPh sb="7" eb="9">
      <t>ウケイレ</t>
    </rPh>
    <phoneticPr fontId="3"/>
  </si>
  <si>
    <t>県名</t>
    <rPh sb="0" eb="2">
      <t>ケンメイ</t>
    </rPh>
    <phoneticPr fontId="3"/>
  </si>
  <si>
    <t>受入不能</t>
    <rPh sb="0" eb="2">
      <t>ウケイレ</t>
    </rPh>
    <rPh sb="2" eb="4">
      <t>フノウ</t>
    </rPh>
    <phoneticPr fontId="3"/>
  </si>
  <si>
    <t>NICU満床</t>
    <rPh sb="4" eb="6">
      <t>マンショウ</t>
    </rPh>
    <phoneticPr fontId="3"/>
  </si>
  <si>
    <t>産科病床満床</t>
    <rPh sb="0" eb="2">
      <t>サンカ</t>
    </rPh>
    <rPh sb="2" eb="4">
      <t>ビョウショウ</t>
    </rPh>
    <rPh sb="4" eb="6">
      <t>マンショウ</t>
    </rPh>
    <phoneticPr fontId="3"/>
  </si>
  <si>
    <t>産科医別件対応中</t>
    <rPh sb="0" eb="3">
      <t>サンカイ</t>
    </rPh>
    <rPh sb="3" eb="5">
      <t>ベッケン</t>
    </rPh>
    <rPh sb="5" eb="7">
      <t>タイオウ</t>
    </rPh>
    <rPh sb="7" eb="8">
      <t>ナカ</t>
    </rPh>
    <phoneticPr fontId="3"/>
  </si>
  <si>
    <t>主な理由</t>
    <rPh sb="0" eb="1">
      <t>オモ</t>
    </rPh>
    <rPh sb="2" eb="4">
      <t>リユウ</t>
    </rPh>
    <phoneticPr fontId="3"/>
  </si>
  <si>
    <t>搬送依頼①</t>
    <rPh sb="0" eb="2">
      <t>ハンソウ</t>
    </rPh>
    <rPh sb="2" eb="4">
      <t>イライ</t>
    </rPh>
    <phoneticPr fontId="3"/>
  </si>
  <si>
    <t>搬送実施②</t>
    <rPh sb="0" eb="2">
      <t>ハンソウ</t>
    </rPh>
    <rPh sb="2" eb="4">
      <t>ジッシ</t>
    </rPh>
    <phoneticPr fontId="3"/>
  </si>
  <si>
    <t>②の内CD活用</t>
    <rPh sb="2" eb="3">
      <t>ウチ</t>
    </rPh>
    <rPh sb="5" eb="7">
      <t>カツヨウ</t>
    </rPh>
    <phoneticPr fontId="3"/>
  </si>
  <si>
    <t>②の内他県搬送</t>
    <rPh sb="2" eb="3">
      <t>ウチ</t>
    </rPh>
    <rPh sb="3" eb="5">
      <t>タケン</t>
    </rPh>
    <rPh sb="5" eb="7">
      <t>ハンソウ</t>
    </rPh>
    <phoneticPr fontId="3"/>
  </si>
  <si>
    <t>救急車</t>
    <rPh sb="0" eb="3">
      <t>キュウキュウシャ</t>
    </rPh>
    <phoneticPr fontId="3"/>
  </si>
  <si>
    <t>ヘリ</t>
    <phoneticPr fontId="3"/>
  </si>
  <si>
    <t>3以上</t>
    <rPh sb="1" eb="3">
      <t>イジョウ</t>
    </rPh>
    <phoneticPr fontId="3"/>
  </si>
  <si>
    <t>30-59分</t>
    <rPh sb="5" eb="6">
      <t>フン</t>
    </rPh>
    <phoneticPr fontId="3"/>
  </si>
  <si>
    <t>うち他県搬送</t>
    <rPh sb="2" eb="4">
      <t>タケン</t>
    </rPh>
    <rPh sb="4" eb="6">
      <t>ハンソウ</t>
    </rPh>
    <phoneticPr fontId="3"/>
  </si>
  <si>
    <t>医師別件対応中</t>
    <rPh sb="0" eb="2">
      <t>イシ</t>
    </rPh>
    <rPh sb="2" eb="4">
      <t>ベッケン</t>
    </rPh>
    <rPh sb="4" eb="6">
      <t>タイオウ</t>
    </rPh>
    <rPh sb="6" eb="7">
      <t>ナカ</t>
    </rPh>
    <phoneticPr fontId="3"/>
  </si>
  <si>
    <t>自院クベース使用</t>
    <rPh sb="0" eb="2">
      <t>ジイン</t>
    </rPh>
    <rPh sb="6" eb="8">
      <t>シヨウ</t>
    </rPh>
    <phoneticPr fontId="3"/>
  </si>
  <si>
    <t>自院以外のクベース使用</t>
    <rPh sb="0" eb="2">
      <t>ジイン</t>
    </rPh>
    <rPh sb="2" eb="4">
      <t>イガイ</t>
    </rPh>
    <rPh sb="9" eb="11">
      <t>シヨウ</t>
    </rPh>
    <phoneticPr fontId="3"/>
  </si>
  <si>
    <t>内クベース使用</t>
    <rPh sb="0" eb="1">
      <t>ウチ</t>
    </rPh>
    <rPh sb="5" eb="7">
      <t>シヨウ</t>
    </rPh>
    <phoneticPr fontId="3"/>
  </si>
  <si>
    <t>内他県搬送</t>
    <rPh sb="0" eb="1">
      <t>ウチ</t>
    </rPh>
    <rPh sb="1" eb="3">
      <t>タケン</t>
    </rPh>
    <rPh sb="3" eb="5">
      <t>ハンソウ</t>
    </rPh>
    <phoneticPr fontId="3"/>
  </si>
  <si>
    <t>災害への備え</t>
    <rPh sb="0" eb="2">
      <t>サイガイ</t>
    </rPh>
    <rPh sb="4" eb="5">
      <t>ソナ</t>
    </rPh>
    <phoneticPr fontId="3"/>
  </si>
  <si>
    <t>助産師外来の状況</t>
    <rPh sb="0" eb="3">
      <t>ジョサンシ</t>
    </rPh>
    <rPh sb="3" eb="5">
      <t>ガイライ</t>
    </rPh>
    <rPh sb="6" eb="8">
      <t>ジョウキョウ</t>
    </rPh>
    <phoneticPr fontId="3"/>
  </si>
  <si>
    <t>各種手当て</t>
    <rPh sb="0" eb="2">
      <t>カクシュ</t>
    </rPh>
    <rPh sb="2" eb="4">
      <t>テア</t>
    </rPh>
    <phoneticPr fontId="3"/>
  </si>
  <si>
    <t>診療継続可能日数</t>
    <rPh sb="0" eb="2">
      <t>シンリョウ</t>
    </rPh>
    <rPh sb="2" eb="4">
      <t>ケイゾク</t>
    </rPh>
    <rPh sb="4" eb="6">
      <t>カノウ</t>
    </rPh>
    <rPh sb="6" eb="8">
      <t>ニッスウ</t>
    </rPh>
    <phoneticPr fontId="3"/>
  </si>
  <si>
    <t>備蓄状況</t>
    <rPh sb="0" eb="2">
      <t>ビチク</t>
    </rPh>
    <rPh sb="2" eb="4">
      <t>ジョウキョウ</t>
    </rPh>
    <phoneticPr fontId="3"/>
  </si>
  <si>
    <t>防災マニュアル</t>
    <rPh sb="0" eb="2">
      <t>ボウサイ</t>
    </rPh>
    <phoneticPr fontId="3"/>
  </si>
  <si>
    <t>業務継続計画</t>
    <rPh sb="0" eb="2">
      <t>ギョウム</t>
    </rPh>
    <rPh sb="2" eb="4">
      <t>ケイゾク</t>
    </rPh>
    <rPh sb="4" eb="6">
      <t>ケイカク</t>
    </rPh>
    <phoneticPr fontId="3"/>
  </si>
  <si>
    <t>所要時間</t>
    <rPh sb="0" eb="2">
      <t>ショヨウ</t>
    </rPh>
    <rPh sb="2" eb="4">
      <t>ジカン</t>
    </rPh>
    <phoneticPr fontId="3"/>
  </si>
  <si>
    <t>担当助産師数</t>
    <rPh sb="0" eb="2">
      <t>タントウ</t>
    </rPh>
    <rPh sb="2" eb="5">
      <t>ジョサンシ</t>
    </rPh>
    <rPh sb="5" eb="6">
      <t>スウ</t>
    </rPh>
    <phoneticPr fontId="3"/>
  </si>
  <si>
    <t>運用体制</t>
    <rPh sb="0" eb="2">
      <t>ウンヨウ</t>
    </rPh>
    <rPh sb="2" eb="4">
      <t>タイセイ</t>
    </rPh>
    <phoneticPr fontId="3"/>
  </si>
  <si>
    <t>診療体制</t>
    <rPh sb="0" eb="2">
      <t>シンリョウ</t>
    </rPh>
    <rPh sb="2" eb="4">
      <t>タイセイ</t>
    </rPh>
    <phoneticPr fontId="3"/>
  </si>
  <si>
    <t>対象者</t>
    <rPh sb="0" eb="3">
      <t>タイショウシャ</t>
    </rPh>
    <phoneticPr fontId="3"/>
  </si>
  <si>
    <t>対象差の選定基準</t>
    <rPh sb="0" eb="2">
      <t>タイショウ</t>
    </rPh>
    <rPh sb="2" eb="3">
      <t>サ</t>
    </rPh>
    <rPh sb="4" eb="8">
      <t>センテイキジュン</t>
    </rPh>
    <phoneticPr fontId="3"/>
  </si>
  <si>
    <t>利用者実人数</t>
    <rPh sb="0" eb="3">
      <t>リヨウシャ</t>
    </rPh>
    <rPh sb="3" eb="4">
      <t>ジツ</t>
    </rPh>
    <rPh sb="4" eb="5">
      <t>ニン</t>
    </rPh>
    <rPh sb="5" eb="6">
      <t>スウ</t>
    </rPh>
    <phoneticPr fontId="3"/>
  </si>
  <si>
    <t>健診費用</t>
    <rPh sb="0" eb="2">
      <t>ケンシン</t>
    </rPh>
    <rPh sb="2" eb="4">
      <t>ヒヨウ</t>
    </rPh>
    <phoneticPr fontId="3"/>
  </si>
  <si>
    <t>助産師のみ対応週数</t>
    <rPh sb="0" eb="3">
      <t>ジョサンシ</t>
    </rPh>
    <rPh sb="5" eb="7">
      <t>タイオウ</t>
    </rPh>
    <rPh sb="7" eb="9">
      <t>シュウスウ</t>
    </rPh>
    <phoneticPr fontId="3"/>
  </si>
  <si>
    <t>分娩手当</t>
    <rPh sb="0" eb="2">
      <t>ブンベン</t>
    </rPh>
    <rPh sb="2" eb="4">
      <t>テアテ</t>
    </rPh>
    <phoneticPr fontId="3"/>
  </si>
  <si>
    <t>新生児手当</t>
    <rPh sb="0" eb="3">
      <t>シンセイジ</t>
    </rPh>
    <rPh sb="3" eb="5">
      <t>テアテ</t>
    </rPh>
    <phoneticPr fontId="3"/>
  </si>
  <si>
    <t>救急勤務医手当</t>
    <rPh sb="0" eb="2">
      <t>キュウキュウ</t>
    </rPh>
    <rPh sb="2" eb="5">
      <t>キンムイ</t>
    </rPh>
    <rPh sb="5" eb="7">
      <t>テアテ</t>
    </rPh>
    <phoneticPr fontId="3"/>
  </si>
  <si>
    <t>自家発電装置</t>
    <rPh sb="0" eb="6">
      <t>ジカハツデンソウチ</t>
    </rPh>
    <phoneticPr fontId="3"/>
  </si>
  <si>
    <t>貯水設備</t>
    <rPh sb="0" eb="2">
      <t>チョスイ</t>
    </rPh>
    <rPh sb="2" eb="4">
      <t>セツビ</t>
    </rPh>
    <phoneticPr fontId="3"/>
  </si>
  <si>
    <t>医薬品</t>
    <rPh sb="0" eb="3">
      <t>イヤクヒン</t>
    </rPh>
    <phoneticPr fontId="3"/>
  </si>
  <si>
    <t>飲料水</t>
    <rPh sb="0" eb="3">
      <t>インリョウスイ</t>
    </rPh>
    <phoneticPr fontId="3"/>
  </si>
  <si>
    <t>食料</t>
    <rPh sb="0" eb="2">
      <t>ショクリョウ</t>
    </rPh>
    <phoneticPr fontId="3"/>
  </si>
  <si>
    <t>衛生形態</t>
    <rPh sb="0" eb="2">
      <t>エイセイ</t>
    </rPh>
    <rPh sb="2" eb="4">
      <t>ケイタイ</t>
    </rPh>
    <phoneticPr fontId="3"/>
  </si>
  <si>
    <t>MCA無線</t>
    <rPh sb="3" eb="5">
      <t>ムセン</t>
    </rPh>
    <phoneticPr fontId="3"/>
  </si>
  <si>
    <t>非常用ガソリン</t>
    <rPh sb="0" eb="3">
      <t>ヒジョウヨウ</t>
    </rPh>
    <phoneticPr fontId="3"/>
  </si>
  <si>
    <t>非常用プロパンガス</t>
    <rPh sb="0" eb="3">
      <t>ヒジョウヨウ</t>
    </rPh>
    <phoneticPr fontId="3"/>
  </si>
  <si>
    <t>医療機関として策定済</t>
    <rPh sb="0" eb="2">
      <t>イリョウ</t>
    </rPh>
    <rPh sb="2" eb="4">
      <t>キカン</t>
    </rPh>
    <rPh sb="7" eb="9">
      <t>サクテイ</t>
    </rPh>
    <rPh sb="9" eb="10">
      <t>ズミ</t>
    </rPh>
    <phoneticPr fontId="3"/>
  </si>
  <si>
    <t>医療機関として検討中</t>
    <rPh sb="0" eb="2">
      <t>イリョウ</t>
    </rPh>
    <rPh sb="2" eb="4">
      <t>キカン</t>
    </rPh>
    <rPh sb="7" eb="9">
      <t>ケントウ</t>
    </rPh>
    <rPh sb="9" eb="10">
      <t>ナカ</t>
    </rPh>
    <phoneticPr fontId="3"/>
  </si>
  <si>
    <t>医療機関として策定していない</t>
    <rPh sb="0" eb="2">
      <t>イリョウ</t>
    </rPh>
    <rPh sb="2" eb="4">
      <t>キカン</t>
    </rPh>
    <rPh sb="7" eb="9">
      <t>サクテイ</t>
    </rPh>
    <phoneticPr fontId="3"/>
  </si>
  <si>
    <t>診療科として策定済</t>
    <rPh sb="0" eb="3">
      <t>シンリョウカ</t>
    </rPh>
    <rPh sb="6" eb="8">
      <t>サクテイ</t>
    </rPh>
    <rPh sb="8" eb="9">
      <t>ズミ</t>
    </rPh>
    <phoneticPr fontId="3"/>
  </si>
  <si>
    <t>診療科として検討中</t>
    <rPh sb="0" eb="3">
      <t>シンリョウカ</t>
    </rPh>
    <rPh sb="6" eb="8">
      <t>ケントウ</t>
    </rPh>
    <rPh sb="8" eb="9">
      <t>ナカ</t>
    </rPh>
    <phoneticPr fontId="3"/>
  </si>
  <si>
    <t>診療科として策定していない・必要ない</t>
    <rPh sb="0" eb="3">
      <t>シンリョウカ</t>
    </rPh>
    <rPh sb="6" eb="8">
      <t>サクテイ</t>
    </rPh>
    <rPh sb="14" eb="16">
      <t>ヒツヨウ</t>
    </rPh>
    <phoneticPr fontId="3"/>
  </si>
  <si>
    <t>必ず医師と助産師で対応</t>
    <rPh sb="0" eb="1">
      <t>カナラ</t>
    </rPh>
    <rPh sb="2" eb="4">
      <t>イシ</t>
    </rPh>
    <rPh sb="5" eb="8">
      <t>ジョサンシ</t>
    </rPh>
    <rPh sb="9" eb="11">
      <t>タイオウ</t>
    </rPh>
    <phoneticPr fontId="3"/>
  </si>
  <si>
    <t>助産師のみ</t>
    <rPh sb="0" eb="3">
      <t>ジョサンシ</t>
    </rPh>
    <phoneticPr fontId="3"/>
  </si>
  <si>
    <t>自院のみ</t>
    <rPh sb="0" eb="2">
      <t>ジイン</t>
    </rPh>
    <phoneticPr fontId="3"/>
  </si>
  <si>
    <t>他院含む</t>
    <rPh sb="0" eb="2">
      <t>タイン</t>
    </rPh>
    <rPh sb="2" eb="3">
      <t>フク</t>
    </rPh>
    <phoneticPr fontId="3"/>
  </si>
  <si>
    <t>受診票のみ</t>
    <rPh sb="0" eb="2">
      <t>ジュシン</t>
    </rPh>
    <rPh sb="2" eb="3">
      <t>ヒョウ</t>
    </rPh>
    <phoneticPr fontId="3"/>
  </si>
  <si>
    <t>追加金額</t>
    <rPh sb="0" eb="2">
      <t>ツイカ</t>
    </rPh>
    <rPh sb="2" eb="4">
      <t>キンガク</t>
    </rPh>
    <phoneticPr fontId="3"/>
  </si>
  <si>
    <t>産後2w検診</t>
    <rPh sb="0" eb="2">
      <t>サンゴ</t>
    </rPh>
    <rPh sb="4" eb="6">
      <t>ケンシン</t>
    </rPh>
    <phoneticPr fontId="3"/>
  </si>
  <si>
    <t>産後1m検診</t>
    <rPh sb="0" eb="2">
      <t>サンゴ</t>
    </rPh>
    <rPh sb="4" eb="6">
      <t>ケンシン</t>
    </rPh>
    <phoneticPr fontId="3"/>
  </si>
  <si>
    <t>母乳外来</t>
    <rPh sb="0" eb="4">
      <t>ボニュウガイライ</t>
    </rPh>
    <phoneticPr fontId="3"/>
  </si>
  <si>
    <t>実施状況</t>
    <rPh sb="0" eb="2">
      <t>ジッシ</t>
    </rPh>
    <rPh sb="2" eb="4">
      <t>ジョウキョウ</t>
    </rPh>
    <phoneticPr fontId="3"/>
  </si>
  <si>
    <t>対象年度手当支給実績</t>
    <rPh sb="0" eb="2">
      <t>タイショウ</t>
    </rPh>
    <rPh sb="2" eb="4">
      <t>ネンド</t>
    </rPh>
    <rPh sb="4" eb="6">
      <t>テアテ</t>
    </rPh>
    <rPh sb="6" eb="8">
      <t>シキュウ</t>
    </rPh>
    <rPh sb="8" eb="10">
      <t>ジッセキ</t>
    </rPh>
    <phoneticPr fontId="3"/>
  </si>
  <si>
    <t>既受講者</t>
    <rPh sb="0" eb="1">
      <t>キ</t>
    </rPh>
    <rPh sb="1" eb="4">
      <t>ジュコウシャ</t>
    </rPh>
    <phoneticPr fontId="3"/>
  </si>
  <si>
    <t>資格取得者</t>
    <rPh sb="0" eb="2">
      <t>シカク</t>
    </rPh>
    <rPh sb="2" eb="4">
      <t>シュトク</t>
    </rPh>
    <rPh sb="4" eb="5">
      <t>シャ</t>
    </rPh>
    <phoneticPr fontId="3"/>
  </si>
  <si>
    <t>受講希望者</t>
    <rPh sb="0" eb="2">
      <t>ジュコウ</t>
    </rPh>
    <rPh sb="2" eb="5">
      <t>キボウシャ</t>
    </rPh>
    <phoneticPr fontId="3"/>
  </si>
  <si>
    <t>NCPR</t>
    <phoneticPr fontId="3"/>
  </si>
  <si>
    <t>J-MELS</t>
    <phoneticPr fontId="3"/>
  </si>
  <si>
    <t>A</t>
    <phoneticPr fontId="3"/>
  </si>
  <si>
    <t>B</t>
    <phoneticPr fontId="3"/>
  </si>
  <si>
    <t>I</t>
    <phoneticPr fontId="3"/>
  </si>
  <si>
    <t>F</t>
    <phoneticPr fontId="3"/>
  </si>
  <si>
    <t>S</t>
    <phoneticPr fontId="3"/>
  </si>
  <si>
    <t>ﾍﾞｰｼｯｸ</t>
    <phoneticPr fontId="3"/>
  </si>
  <si>
    <t>ｲﾝｽﾄﾗｸﾀｰ</t>
    <phoneticPr fontId="3"/>
  </si>
  <si>
    <t>ｱﾄﾞﾊﾞﾝｽ</t>
    <phoneticPr fontId="3"/>
  </si>
  <si>
    <t>★入力すると調査票本体に反映されます。</t>
    <rPh sb="1" eb="3">
      <t>ニュウリョク</t>
    </rPh>
    <rPh sb="6" eb="9">
      <t>チョウサヒョウ</t>
    </rPh>
    <rPh sb="9" eb="11">
      <t>ホンタイ</t>
    </rPh>
    <rPh sb="12" eb="14">
      <t>ハンエイ</t>
    </rPh>
    <phoneticPr fontId="3"/>
  </si>
  <si>
    <t>22週</t>
    <rPh sb="2" eb="3">
      <t>シュウ</t>
    </rPh>
    <phoneticPr fontId="3"/>
  </si>
  <si>
    <t>23週</t>
    <rPh sb="2" eb="3">
      <t>シュウ</t>
    </rPh>
    <phoneticPr fontId="3"/>
  </si>
  <si>
    <t>25週</t>
    <rPh sb="2" eb="3">
      <t>シュウ</t>
    </rPh>
    <phoneticPr fontId="3"/>
  </si>
  <si>
    <t>27週</t>
    <rPh sb="2" eb="3">
      <t>シュウ</t>
    </rPh>
    <phoneticPr fontId="3"/>
  </si>
  <si>
    <t>29週</t>
    <rPh sb="2" eb="3">
      <t>シュウ</t>
    </rPh>
    <phoneticPr fontId="3"/>
  </si>
  <si>
    <t>30～33週</t>
    <rPh sb="5" eb="6">
      <t>シュウ</t>
    </rPh>
    <phoneticPr fontId="3"/>
  </si>
  <si>
    <t>42週以降</t>
    <rPh sb="2" eb="3">
      <t>シュウ</t>
    </rPh>
    <rPh sb="3" eb="5">
      <t>イコウ</t>
    </rPh>
    <phoneticPr fontId="3"/>
  </si>
  <si>
    <t>①単胎</t>
    <rPh sb="1" eb="2">
      <t>タン</t>
    </rPh>
    <rPh sb="2" eb="3">
      <t>ハラ</t>
    </rPh>
    <phoneticPr fontId="3"/>
  </si>
  <si>
    <t>②双胎</t>
    <rPh sb="1" eb="3">
      <t>ソウタイ</t>
    </rPh>
    <phoneticPr fontId="3"/>
  </si>
  <si>
    <t>②品胎</t>
    <rPh sb="1" eb="2">
      <t>ヒン</t>
    </rPh>
    <rPh sb="2" eb="3">
      <t>タイ</t>
    </rPh>
    <phoneticPr fontId="3"/>
  </si>
  <si>
    <t>チェック欄</t>
    <rPh sb="4" eb="5">
      <t>ラン</t>
    </rPh>
    <phoneticPr fontId="3"/>
  </si>
  <si>
    <t>(2)分娩した児の数（人）
　週数別</t>
    <rPh sb="3" eb="5">
      <t>ブンベン</t>
    </rPh>
    <rPh sb="7" eb="8">
      <t>ジ</t>
    </rPh>
    <rPh sb="9" eb="10">
      <t>カズ</t>
    </rPh>
    <rPh sb="11" eb="12">
      <t>ニン</t>
    </rPh>
    <rPh sb="15" eb="17">
      <t>シュウスウ</t>
    </rPh>
    <rPh sb="17" eb="18">
      <t>ベツ</t>
    </rPh>
    <phoneticPr fontId="3"/>
  </si>
  <si>
    <t>(3)分娩した児の数(人)
　体重別</t>
    <rPh sb="3" eb="5">
      <t>ブンベン</t>
    </rPh>
    <rPh sb="7" eb="8">
      <t>ジ</t>
    </rPh>
    <rPh sb="9" eb="10">
      <t>カズ</t>
    </rPh>
    <rPh sb="11" eb="12">
      <t>ニン</t>
    </rPh>
    <rPh sb="15" eb="18">
      <t>タイジュウベツ</t>
    </rPh>
    <phoneticPr fontId="3"/>
  </si>
  <si>
    <t>超低出生体重児</t>
    <rPh sb="0" eb="2">
      <t>チョウテイ</t>
    </rPh>
    <rPh sb="2" eb="4">
      <t>シュッセイ</t>
    </rPh>
    <rPh sb="4" eb="7">
      <t>タイジュウジ</t>
    </rPh>
    <phoneticPr fontId="3"/>
  </si>
  <si>
    <t>極低出生体重児</t>
    <phoneticPr fontId="3"/>
  </si>
  <si>
    <t>低出生体重児</t>
    <phoneticPr fontId="3"/>
  </si>
  <si>
    <t>＜400</t>
    <phoneticPr fontId="3"/>
  </si>
  <si>
    <t>400≦　＜500</t>
    <phoneticPr fontId="3"/>
  </si>
  <si>
    <t>500≦　＜750</t>
    <phoneticPr fontId="3"/>
  </si>
  <si>
    <t>750≦　＜1000</t>
    <phoneticPr fontId="3"/>
  </si>
  <si>
    <t>1000≦　＜1250</t>
    <phoneticPr fontId="3"/>
  </si>
  <si>
    <t>1250≦　＜1500</t>
    <phoneticPr fontId="3"/>
  </si>
  <si>
    <t>経腟（自然）</t>
    <rPh sb="0" eb="2">
      <t>ケイチツ</t>
    </rPh>
    <rPh sb="3" eb="5">
      <t>シゼン</t>
    </rPh>
    <phoneticPr fontId="3"/>
  </si>
  <si>
    <t>牽出</t>
    <rPh sb="0" eb="1">
      <t>ケン</t>
    </rPh>
    <rPh sb="1" eb="2">
      <t>デ</t>
    </rPh>
    <phoneticPr fontId="3"/>
  </si>
  <si>
    <t>予定帝切</t>
    <rPh sb="0" eb="2">
      <t>ヨテイ</t>
    </rPh>
    <rPh sb="2" eb="4">
      <t>テイセツ</t>
    </rPh>
    <phoneticPr fontId="3"/>
  </si>
  <si>
    <t>緊急帝切</t>
    <rPh sb="0" eb="2">
      <t>キンキュウ</t>
    </rPh>
    <rPh sb="2" eb="4">
      <t>テイセツ</t>
    </rPh>
    <phoneticPr fontId="3"/>
  </si>
  <si>
    <t>うち飛び込み出産（※）</t>
    <rPh sb="2" eb="3">
      <t>ト</t>
    </rPh>
    <rPh sb="4" eb="5">
      <t>コ</t>
    </rPh>
    <rPh sb="6" eb="8">
      <t>シュッサン</t>
    </rPh>
    <phoneticPr fontId="3"/>
  </si>
  <si>
    <t>①妊産婦</t>
    <rPh sb="1" eb="4">
      <t>ニンサンプ</t>
    </rPh>
    <phoneticPr fontId="3"/>
  </si>
  <si>
    <t>②生後1週未満の児</t>
    <rPh sb="1" eb="3">
      <t>セイゴ</t>
    </rPh>
    <rPh sb="4" eb="5">
      <t>シュウ</t>
    </rPh>
    <rPh sb="5" eb="7">
      <t>ミマン</t>
    </rPh>
    <rPh sb="8" eb="9">
      <t>ジ</t>
    </rPh>
    <phoneticPr fontId="3"/>
  </si>
  <si>
    <t>③生後1週間以上4週未満の児</t>
    <rPh sb="1" eb="3">
      <t>セイゴ</t>
    </rPh>
    <rPh sb="4" eb="6">
      <t>シュウカン</t>
    </rPh>
    <rPh sb="6" eb="8">
      <t>イジョウ</t>
    </rPh>
    <rPh sb="9" eb="10">
      <t>シュウ</t>
    </rPh>
    <rPh sb="10" eb="12">
      <t>ミマン</t>
    </rPh>
    <rPh sb="13" eb="14">
      <t>ジ</t>
    </rPh>
    <phoneticPr fontId="3"/>
  </si>
  <si>
    <t>参考：平成29年度以前の調査の区分に置き換え（自動計算）</t>
    <rPh sb="0" eb="2">
      <t>サンコウ</t>
    </rPh>
    <rPh sb="3" eb="5">
      <t>ヘイセイ</t>
    </rPh>
    <rPh sb="7" eb="9">
      <t>ネンド</t>
    </rPh>
    <rPh sb="9" eb="11">
      <t>イゼン</t>
    </rPh>
    <rPh sb="12" eb="14">
      <t>チョウサ</t>
    </rPh>
    <rPh sb="15" eb="17">
      <t>クブン</t>
    </rPh>
    <rPh sb="18" eb="19">
      <t>オ</t>
    </rPh>
    <rPh sb="20" eb="21">
      <t>カ</t>
    </rPh>
    <rPh sb="23" eb="25">
      <t>ジドウ</t>
    </rPh>
    <rPh sb="25" eb="27">
      <t>ケイサン</t>
    </rPh>
    <phoneticPr fontId="3"/>
  </si>
  <si>
    <t>22～23週</t>
    <rPh sb="5" eb="6">
      <t>シュウ</t>
    </rPh>
    <phoneticPr fontId="3"/>
  </si>
  <si>
    <t>24～27週</t>
    <rPh sb="5" eb="6">
      <t>シュウ</t>
    </rPh>
    <phoneticPr fontId="3"/>
  </si>
  <si>
    <t>28～33週</t>
    <rPh sb="5" eb="6">
      <t>シュウ</t>
    </rPh>
    <phoneticPr fontId="3"/>
  </si>
  <si>
    <t>＜500</t>
    <phoneticPr fontId="3"/>
  </si>
  <si>
    <t>500≦　＜1000</t>
    <phoneticPr fontId="3"/>
  </si>
  <si>
    <t>1000≦　＜1500</t>
    <phoneticPr fontId="3"/>
  </si>
  <si>
    <t>この設問は公表対象外です。周産期医療協議会及び懇話会等で資料等に活用する際は個人が特定されないよう加工します。</t>
    <rPh sb="2" eb="4">
      <t>セツモン</t>
    </rPh>
    <rPh sb="5" eb="7">
      <t>コウヒョウ</t>
    </rPh>
    <rPh sb="7" eb="10">
      <t>タイショウガイ</t>
    </rPh>
    <rPh sb="13" eb="16">
      <t>シュウサンキ</t>
    </rPh>
    <rPh sb="16" eb="18">
      <t>イリョウ</t>
    </rPh>
    <rPh sb="18" eb="21">
      <t>キョウギカイ</t>
    </rPh>
    <rPh sb="21" eb="22">
      <t>オヨ</t>
    </rPh>
    <rPh sb="23" eb="26">
      <t>コンワカイ</t>
    </rPh>
    <rPh sb="26" eb="27">
      <t>トウ</t>
    </rPh>
    <rPh sb="28" eb="30">
      <t>シリョウ</t>
    </rPh>
    <rPh sb="30" eb="31">
      <t>トウ</t>
    </rPh>
    <rPh sb="32" eb="34">
      <t>カツヨウ</t>
    </rPh>
    <rPh sb="36" eb="37">
      <t>サイ</t>
    </rPh>
    <rPh sb="38" eb="40">
      <t>コジン</t>
    </rPh>
    <rPh sb="41" eb="43">
      <t>トクテイ</t>
    </rPh>
    <rPh sb="49" eb="51">
      <t>カコウ</t>
    </rPh>
    <phoneticPr fontId="3"/>
  </si>
  <si>
    <t>１　死産　２（２）②の内訳</t>
    <rPh sb="2" eb="4">
      <t>シザン</t>
    </rPh>
    <rPh sb="11" eb="13">
      <t>ウチワケ</t>
    </rPh>
    <phoneticPr fontId="3"/>
  </si>
  <si>
    <t>(1)在胎週数
（ 週 日）</t>
    <rPh sb="3" eb="5">
      <t>ザイタイ</t>
    </rPh>
    <rPh sb="5" eb="7">
      <t>シュウスウ</t>
    </rPh>
    <rPh sb="10" eb="11">
      <t>シュウ</t>
    </rPh>
    <rPh sb="12" eb="13">
      <t>ニチ</t>
    </rPh>
    <phoneticPr fontId="3"/>
  </si>
  <si>
    <t>(2)児の体重
(g)</t>
    <rPh sb="3" eb="4">
      <t>コ</t>
    </rPh>
    <rPh sb="5" eb="7">
      <t>タイジュウ</t>
    </rPh>
    <phoneticPr fontId="3"/>
  </si>
  <si>
    <t>(3)母の年齢
（歳）</t>
    <rPh sb="3" eb="4">
      <t>ハハ</t>
    </rPh>
    <rPh sb="5" eb="7">
      <t>ネンレイ</t>
    </rPh>
    <rPh sb="9" eb="10">
      <t>サイ</t>
    </rPh>
    <phoneticPr fontId="3"/>
  </si>
  <si>
    <t>(4)ＡＲＴ（体外受精）有無</t>
    <rPh sb="7" eb="9">
      <t>タイガイ</t>
    </rPh>
    <rPh sb="9" eb="11">
      <t>ジュセイ</t>
    </rPh>
    <rPh sb="12" eb="14">
      <t>ウム</t>
    </rPh>
    <phoneticPr fontId="3"/>
  </si>
  <si>
    <t>(5)主な死産理由</t>
    <rPh sb="3" eb="4">
      <t>オモ</t>
    </rPh>
    <rPh sb="5" eb="7">
      <t>シザン</t>
    </rPh>
    <rPh sb="7" eb="9">
      <t>リユウ</t>
    </rPh>
    <phoneticPr fontId="3"/>
  </si>
  <si>
    <t>※(4)ＡＲＴ（体外受精）有無が不明の場合は「不明」と記載してください。</t>
    <rPh sb="16" eb="18">
      <t>フメイ</t>
    </rPh>
    <rPh sb="19" eb="21">
      <t>バアイ</t>
    </rPh>
    <rPh sb="23" eb="25">
      <t>フメイ</t>
    </rPh>
    <rPh sb="27" eb="29">
      <t>キサイ</t>
    </rPh>
    <phoneticPr fontId="3"/>
  </si>
  <si>
    <t>(1)年齢
（歳）</t>
    <rPh sb="3" eb="5">
      <t>ネンレイ</t>
    </rPh>
    <rPh sb="7" eb="8">
      <t>サイ</t>
    </rPh>
    <phoneticPr fontId="3"/>
  </si>
  <si>
    <t>(2)経産回数
（回）</t>
    <rPh sb="3" eb="5">
      <t>ケイサン</t>
    </rPh>
    <rPh sb="5" eb="7">
      <t>カイスウ</t>
    </rPh>
    <rPh sb="9" eb="10">
      <t>カイ</t>
    </rPh>
    <phoneticPr fontId="3"/>
  </si>
  <si>
    <t>(3)主な死亡理由</t>
    <rPh sb="3" eb="4">
      <t>オモ</t>
    </rPh>
    <rPh sb="5" eb="7">
      <t>シボウ</t>
    </rPh>
    <phoneticPr fontId="3"/>
  </si>
  <si>
    <t>(1)生存日数
（日）</t>
    <rPh sb="3" eb="5">
      <t>セイゾン</t>
    </rPh>
    <rPh sb="5" eb="7">
      <t>ニッスウ</t>
    </rPh>
    <rPh sb="9" eb="10">
      <t>ニチ</t>
    </rPh>
    <phoneticPr fontId="3"/>
  </si>
  <si>
    <t>(2)出生体重
(g)</t>
    <rPh sb="3" eb="5">
      <t>シュッセイ</t>
    </rPh>
    <rPh sb="5" eb="7">
      <t>タイジュウ</t>
    </rPh>
    <phoneticPr fontId="3"/>
  </si>
  <si>
    <t>(5)主な死亡理由</t>
    <rPh sb="3" eb="4">
      <t>オモ</t>
    </rPh>
    <rPh sb="5" eb="7">
      <t>シボウ</t>
    </rPh>
    <rPh sb="7" eb="9">
      <t>リユウ</t>
    </rPh>
    <phoneticPr fontId="3"/>
  </si>
  <si>
    <t>※(4)ＡＲＴ（体外受精）有無が不明の場合は「不明」と記載してください。</t>
    <phoneticPr fontId="3"/>
  </si>
  <si>
    <t>２　妊産婦死亡　２（１２）①の内訳</t>
    <rPh sb="2" eb="5">
      <t>ニンサンプ</t>
    </rPh>
    <rPh sb="5" eb="7">
      <t>シボウ</t>
    </rPh>
    <rPh sb="15" eb="17">
      <t>ウチワケ</t>
    </rPh>
    <phoneticPr fontId="3"/>
  </si>
  <si>
    <t>３　新生児死亡　２（１２）②及び③の内訳</t>
    <rPh sb="2" eb="5">
      <t>シンセイジ</t>
    </rPh>
    <rPh sb="5" eb="7">
      <t>シボウ</t>
    </rPh>
    <rPh sb="14" eb="15">
      <t>オヨ</t>
    </rPh>
    <rPh sb="18" eb="20">
      <t>ウチワケ</t>
    </rPh>
    <phoneticPr fontId="3"/>
  </si>
  <si>
    <t>1(2)⑧医師事務作業補助者（医療クラーク）は、医師が行う業務のうち、事務的な業務（診断書や紹介状の作成など）を補助する職種です。</t>
    <phoneticPr fontId="3"/>
  </si>
  <si>
    <t>※未受診妊婦は、初回妊婦健診が22週以降の妊婦を計上してください。
※飛び込み出産は、分娩までの妊婦健診が2回以下の妊婦の出産を計上してください。
※ハイリスク妊娠は診療報酬算定を受けた妊婦を計上（複数の疾患がある場合は疾患毎の計上ではなく、妊婦1人として計上してください） ： 妊娠22週から32週未満の早産、40歳以上の初産婦、分娩前のＢＭＩが35以上の初産婦、妊娠高血圧症候群重症、常位胎盤早期剥離、前置胎盤、妊娠30週未満の切迫早産、多胎妊娠、子宮内胎児発育遅延、双胎間輸血症候群、心疾患、糖尿病、甲状腺疾患、腎疾患、膠原病、特発性血小板減少性紫斑病、白血病、血友病、出血傾向、ＨＩＶ陽性、Ｒｈ不適合
※退院支援を受けた入院児数の算出においては、入退院加算３の算定件数を計上してください。</t>
    <rPh sb="83" eb="85">
      <t>シンリョウ</t>
    </rPh>
    <rPh sb="85" eb="87">
      <t>ホウシュウ</t>
    </rPh>
    <rPh sb="87" eb="89">
      <t>サンテイ</t>
    </rPh>
    <rPh sb="90" eb="91">
      <t>ウ</t>
    </rPh>
    <rPh sb="93" eb="95">
      <t>ニンプ</t>
    </rPh>
    <rPh sb="96" eb="98">
      <t>ケイジョウ</t>
    </rPh>
    <rPh sb="99" eb="101">
      <t>フクスウ</t>
    </rPh>
    <rPh sb="102" eb="104">
      <t>シッカン</t>
    </rPh>
    <rPh sb="107" eb="109">
      <t>バアイ</t>
    </rPh>
    <rPh sb="110" eb="112">
      <t>シッカン</t>
    </rPh>
    <rPh sb="112" eb="113">
      <t>ゴト</t>
    </rPh>
    <rPh sb="114" eb="116">
      <t>ケイジョウ</t>
    </rPh>
    <rPh sb="121" eb="123">
      <t>ニンプ</t>
    </rPh>
    <rPh sb="124" eb="125">
      <t>ニン</t>
    </rPh>
    <rPh sb="306" eb="310">
      <t>タイインシエン</t>
    </rPh>
    <rPh sb="311" eb="312">
      <t>ウ</t>
    </rPh>
    <rPh sb="314" eb="318">
      <t>ニュウインジスウ</t>
    </rPh>
    <rPh sb="319" eb="321">
      <t>サンシュツ</t>
    </rPh>
    <rPh sb="327" eb="332">
      <t>ニュウタイインカサン</t>
    </rPh>
    <rPh sb="334" eb="338">
      <t>サンテイケンスウ</t>
    </rPh>
    <rPh sb="339" eb="341">
      <t>ケイジョウ</t>
    </rPh>
    <phoneticPr fontId="3"/>
  </si>
  <si>
    <t>　　この項目での救急搬送とは、搬送方法を問わず、母体を受入及び搬送したものを指します。</t>
    <rPh sb="4" eb="6">
      <t>コウモク</t>
    </rPh>
    <rPh sb="8" eb="10">
      <t>キュウキュウ</t>
    </rPh>
    <rPh sb="10" eb="12">
      <t>ハンソウ</t>
    </rPh>
    <rPh sb="15" eb="17">
      <t>ハンソウ</t>
    </rPh>
    <rPh sb="17" eb="19">
      <t>ホウホウ</t>
    </rPh>
    <rPh sb="20" eb="21">
      <t>ト</t>
    </rPh>
    <rPh sb="24" eb="26">
      <t>ボタイ</t>
    </rPh>
    <rPh sb="27" eb="29">
      <t>ウケイレ</t>
    </rPh>
    <rPh sb="29" eb="30">
      <t>オヨ</t>
    </rPh>
    <rPh sb="31" eb="33">
      <t>ハンソウ</t>
    </rPh>
    <rPh sb="38" eb="39">
      <t>サ</t>
    </rPh>
    <phoneticPr fontId="3"/>
  </si>
  <si>
    <t>A　他の医療機関からのバックトランスファー受入状況　　（バックトランスファー：2次3次施設での分娩に関する急性期が終わった後、1次2次施設等に再入院するための搬送。）</t>
    <rPh sb="21" eb="23">
      <t>ウケイレ</t>
    </rPh>
    <rPh sb="23" eb="25">
      <t>ジョウキョウ</t>
    </rPh>
    <phoneticPr fontId="3"/>
  </si>
  <si>
    <t>　　この項目での救急搬送とは、搬送方法を問わず、新生児を受入及び搬送したものを指します。</t>
    <rPh sb="4" eb="6">
      <t>コウモク</t>
    </rPh>
    <rPh sb="8" eb="10">
      <t>キュウキュウ</t>
    </rPh>
    <rPh sb="10" eb="12">
      <t>ハンソウ</t>
    </rPh>
    <rPh sb="15" eb="17">
      <t>ハンソウ</t>
    </rPh>
    <rPh sb="17" eb="19">
      <t>ホウホウ</t>
    </rPh>
    <rPh sb="20" eb="21">
      <t>ト</t>
    </rPh>
    <rPh sb="24" eb="27">
      <t>シンセイジ</t>
    </rPh>
    <rPh sb="28" eb="30">
      <t>ウケイレ</t>
    </rPh>
    <rPh sb="30" eb="31">
      <t>オヨ</t>
    </rPh>
    <rPh sb="32" eb="34">
      <t>ハンソウ</t>
    </rPh>
    <rPh sb="39" eb="40">
      <t>サ</t>
    </rPh>
    <phoneticPr fontId="3"/>
  </si>
  <si>
    <t>令和７年度宮城県周産期医療機能調査</t>
    <rPh sb="5" eb="7">
      <t>ミヤギ</t>
    </rPh>
    <rPh sb="6" eb="7">
      <t>ヘイネンド</t>
    </rPh>
    <rPh sb="8" eb="11">
      <t>シュウサンキ</t>
    </rPh>
    <rPh sb="11" eb="13">
      <t>イリョウ</t>
    </rPh>
    <rPh sb="13" eb="15">
      <t>キノウ</t>
    </rPh>
    <rPh sb="15" eb="17">
      <t>チョウサ</t>
    </rPh>
    <phoneticPr fontId="3"/>
  </si>
  <si>
    <t>１　医療機関の状況（令和7年(2025年)4月1日現在の状況）</t>
    <rPh sb="2" eb="4">
      <t>イリョウ</t>
    </rPh>
    <rPh sb="4" eb="6">
      <t>キカン</t>
    </rPh>
    <rPh sb="7" eb="9">
      <t>ジョウキョウ</t>
    </rPh>
    <rPh sb="22" eb="23">
      <t>ガツ</t>
    </rPh>
    <rPh sb="24" eb="25">
      <t>ニチ</t>
    </rPh>
    <rPh sb="25" eb="27">
      <t>ゲンザイ</t>
    </rPh>
    <rPh sb="28" eb="30">
      <t>ジョウキョウ</t>
    </rPh>
    <phoneticPr fontId="3"/>
  </si>
  <si>
    <t>(5)宿日直許可の取得状況（番号を選択）</t>
    <rPh sb="3" eb="4">
      <t>シュク</t>
    </rPh>
    <rPh sb="4" eb="6">
      <t>ニッチョク</t>
    </rPh>
    <rPh sb="6" eb="8">
      <t>キョカ</t>
    </rPh>
    <rPh sb="9" eb="11">
      <t>シュトク</t>
    </rPh>
    <rPh sb="11" eb="13">
      <t>ジョウキョウ</t>
    </rPh>
    <rPh sb="14" eb="16">
      <t>バンゴウ</t>
    </rPh>
    <rPh sb="17" eb="19">
      <t>センタク</t>
    </rPh>
    <phoneticPr fontId="3"/>
  </si>
  <si>
    <t>(6)妊産婦の居住する市町村の母子保健事業について、妊産婦に個別に情報提供を行っているか(該当する場合〇を記入)</t>
    <rPh sb="3" eb="6">
      <t>ニンサンプ</t>
    </rPh>
    <rPh sb="7" eb="9">
      <t>キョジュウ</t>
    </rPh>
    <rPh sb="11" eb="14">
      <t>シチョウソン</t>
    </rPh>
    <rPh sb="15" eb="17">
      <t>ボシ</t>
    </rPh>
    <rPh sb="17" eb="19">
      <t>ホケン</t>
    </rPh>
    <rPh sb="19" eb="21">
      <t>ジギョウ</t>
    </rPh>
    <rPh sb="26" eb="29">
      <t>ニンサンプ</t>
    </rPh>
    <rPh sb="30" eb="32">
      <t>コベツ</t>
    </rPh>
    <rPh sb="33" eb="37">
      <t>ジョウホウテイキョウ</t>
    </rPh>
    <rPh sb="38" eb="39">
      <t>オコナ</t>
    </rPh>
    <rPh sb="45" eb="47">
      <t>ガイトウ</t>
    </rPh>
    <rPh sb="49" eb="51">
      <t>バアイ</t>
    </rPh>
    <rPh sb="53" eb="55">
      <t>キニュウ</t>
    </rPh>
    <phoneticPr fontId="3"/>
  </si>
  <si>
    <t>２　診療実績【令和6年(2024年)1月1日～12月31日実績】</t>
    <rPh sb="2" eb="4">
      <t>シンリョウ</t>
    </rPh>
    <rPh sb="4" eb="6">
      <t>ジッセキ</t>
    </rPh>
    <rPh sb="19" eb="20">
      <t>ガツ</t>
    </rPh>
    <rPh sb="21" eb="22">
      <t>ニチ</t>
    </rPh>
    <rPh sb="25" eb="26">
      <t>ガツ</t>
    </rPh>
    <rPh sb="28" eb="29">
      <t>ニチ</t>
    </rPh>
    <rPh sb="29" eb="31">
      <t>ジッセキ</t>
    </rPh>
    <phoneticPr fontId="3"/>
  </si>
  <si>
    <t>(5)(1)のうち無痛分娩件数　</t>
    <rPh sb="9" eb="13">
      <t>ムツウブンベン</t>
    </rPh>
    <rPh sb="13" eb="15">
      <t>ケンスウ</t>
    </rPh>
    <phoneticPr fontId="3"/>
  </si>
  <si>
    <t>(6)未受診妊婦（※）受入(人)　</t>
    <rPh sb="3" eb="4">
      <t>ミ</t>
    </rPh>
    <rPh sb="4" eb="6">
      <t>ジュシン</t>
    </rPh>
    <rPh sb="6" eb="8">
      <t>ニンプ</t>
    </rPh>
    <rPh sb="11" eb="13">
      <t>ウケイレ</t>
    </rPh>
    <rPh sb="14" eb="15">
      <t>ニン</t>
    </rPh>
    <phoneticPr fontId="3"/>
  </si>
  <si>
    <t>(8)ハイリスク妊娠（※）の患者数(人)</t>
    <rPh sb="8" eb="10">
      <t>ニンシン</t>
    </rPh>
    <rPh sb="14" eb="16">
      <t>カンジャ</t>
    </rPh>
    <rPh sb="16" eb="17">
      <t>スウ</t>
    </rPh>
    <rPh sb="18" eb="19">
      <t>ニン</t>
    </rPh>
    <phoneticPr fontId="3"/>
  </si>
  <si>
    <t>(9)NICU入院患者実人数（人）</t>
    <rPh sb="7" eb="9">
      <t>ニュウイン</t>
    </rPh>
    <rPh sb="9" eb="11">
      <t>カンジャ</t>
    </rPh>
    <rPh sb="11" eb="12">
      <t>ジツ</t>
    </rPh>
    <rPh sb="12" eb="14">
      <t>ニンズウ</t>
    </rPh>
    <rPh sb="15" eb="16">
      <t>ニン</t>
    </rPh>
    <phoneticPr fontId="3"/>
  </si>
  <si>
    <t>(10)GCU入院患者実人数（人）</t>
    <rPh sb="7" eb="9">
      <t>ニュウイン</t>
    </rPh>
    <rPh sb="9" eb="11">
      <t>カンジャ</t>
    </rPh>
    <rPh sb="11" eb="12">
      <t>ジツ</t>
    </rPh>
    <rPh sb="12" eb="14">
      <t>ニンズウ</t>
    </rPh>
    <rPh sb="15" eb="16">
      <t>ニン</t>
    </rPh>
    <phoneticPr fontId="3"/>
  </si>
  <si>
    <t>（11）退院支援を受けたNICU入院児数(人)</t>
    <rPh sb="4" eb="8">
      <t>タイインシエン</t>
    </rPh>
    <rPh sb="9" eb="10">
      <t>ウ</t>
    </rPh>
    <rPh sb="16" eb="20">
      <t>ニュウインジスウ</t>
    </rPh>
    <rPh sb="21" eb="22">
      <t>ヒト</t>
    </rPh>
    <phoneticPr fontId="3"/>
  </si>
  <si>
    <t>（12）退院支援を受けたGCU入院児数(人)</t>
    <rPh sb="4" eb="8">
      <t>タイインシエン</t>
    </rPh>
    <rPh sb="9" eb="10">
      <t>ウ</t>
    </rPh>
    <rPh sb="15" eb="19">
      <t>ニュウインジスウ</t>
    </rPh>
    <rPh sb="20" eb="21">
      <t>ヒト</t>
    </rPh>
    <phoneticPr fontId="3"/>
  </si>
  <si>
    <t>(13)死亡数(人)</t>
    <rPh sb="4" eb="7">
      <t>シボウスウ</t>
    </rPh>
    <rPh sb="8" eb="9">
      <t>ニン</t>
    </rPh>
    <phoneticPr fontId="3"/>
  </si>
  <si>
    <t>３　母体の救急搬送状況【令和6年(2024年)1月1日～12月31日実績】</t>
    <rPh sb="2" eb="4">
      <t>ボタイ</t>
    </rPh>
    <rPh sb="5" eb="7">
      <t>キュウキュウ</t>
    </rPh>
    <rPh sb="7" eb="9">
      <t>ハンソウ</t>
    </rPh>
    <rPh sb="9" eb="11">
      <t>ジョウキョウ</t>
    </rPh>
    <phoneticPr fontId="3"/>
  </si>
  <si>
    <t>４　母体のバックトランスファー（逆搬送）状況【令和6年(2024年)1月1日～12月31日実績】</t>
    <rPh sb="2" eb="4">
      <t>ボタイ</t>
    </rPh>
    <rPh sb="16" eb="17">
      <t>ギャク</t>
    </rPh>
    <rPh sb="17" eb="19">
      <t>ハンソウ</t>
    </rPh>
    <rPh sb="20" eb="22">
      <t>ジョウキョウ</t>
    </rPh>
    <phoneticPr fontId="3"/>
  </si>
  <si>
    <t>５　新生児の救急搬送状況【令和6年(2024年)1月1日～12月31日実績】</t>
    <rPh sb="2" eb="5">
      <t>シンセイジ</t>
    </rPh>
    <rPh sb="6" eb="8">
      <t>キュウキュウ</t>
    </rPh>
    <rPh sb="8" eb="10">
      <t>ハンソウ</t>
    </rPh>
    <rPh sb="10" eb="12">
      <t>ジョウキョウ</t>
    </rPh>
    <phoneticPr fontId="3"/>
  </si>
  <si>
    <t>６　新生児のバックトランスファー（逆搬送）状況【令和6年(2024年)1月1日～12月31日実績】</t>
    <rPh sb="2" eb="5">
      <t>シンセイジ</t>
    </rPh>
    <rPh sb="17" eb="18">
      <t>ギャク</t>
    </rPh>
    <rPh sb="18" eb="20">
      <t>ハンソウ</t>
    </rPh>
    <rPh sb="21" eb="23">
      <t>ジョウキョウ</t>
    </rPh>
    <phoneticPr fontId="3"/>
  </si>
  <si>
    <t>７　災害への備え【令和7年(2025)4月1日時点の状況及び対応方針】</t>
    <rPh sb="2" eb="4">
      <t>サイガイ</t>
    </rPh>
    <rPh sb="6" eb="7">
      <t>ソナ</t>
    </rPh>
    <phoneticPr fontId="3"/>
  </si>
  <si>
    <t>８　従事者の育成【令和7年(2025年)4月1日時点の状況及び対応方針】</t>
    <rPh sb="2" eb="5">
      <t>ジュウジシャ</t>
    </rPh>
    <rPh sb="6" eb="8">
      <t>イクセイ</t>
    </rPh>
    <rPh sb="21" eb="22">
      <t>ガツ</t>
    </rPh>
    <rPh sb="23" eb="24">
      <t>ニチ</t>
    </rPh>
    <rPh sb="24" eb="26">
      <t>ジテン</t>
    </rPh>
    <rPh sb="27" eb="29">
      <t>ジョウキョウ</t>
    </rPh>
    <rPh sb="29" eb="30">
      <t>オヨ</t>
    </rPh>
    <rPh sb="31" eb="33">
      <t>タイオウ</t>
    </rPh>
    <rPh sb="33" eb="35">
      <t>ホウシン</t>
    </rPh>
    <phoneticPr fontId="3"/>
  </si>
  <si>
    <t>　貴院職員の研修受講状況　(3)受講希望者は、職種に関係なく今後受講させたい（したい）と考えている職員数を記入してください。</t>
    <rPh sb="3" eb="5">
      <t>ショクイン</t>
    </rPh>
    <rPh sb="6" eb="8">
      <t>ケンシュウ</t>
    </rPh>
    <rPh sb="10" eb="12">
      <t>ジョウキョウ</t>
    </rPh>
    <rPh sb="16" eb="18">
      <t>ジュコウ</t>
    </rPh>
    <rPh sb="18" eb="21">
      <t>キボウシャ</t>
    </rPh>
    <rPh sb="23" eb="25">
      <t>ショクシュ</t>
    </rPh>
    <rPh sb="26" eb="28">
      <t>カンケイ</t>
    </rPh>
    <rPh sb="30" eb="32">
      <t>コンゴ</t>
    </rPh>
    <rPh sb="32" eb="34">
      <t>ジュコウ</t>
    </rPh>
    <rPh sb="44" eb="45">
      <t>カンガ</t>
    </rPh>
    <rPh sb="49" eb="52">
      <t>ショクインスウ</t>
    </rPh>
    <rPh sb="53" eb="55">
      <t>キニュウ</t>
    </rPh>
    <phoneticPr fontId="3"/>
  </si>
  <si>
    <t>硬膜外鎮痛急変対応</t>
    <rPh sb="0" eb="3">
      <t>コウマクガイ</t>
    </rPh>
    <rPh sb="3" eb="5">
      <t>チンツウ</t>
    </rPh>
    <rPh sb="5" eb="7">
      <t>キュウヘン</t>
    </rPh>
    <rPh sb="7" eb="9">
      <t>タイオウ</t>
    </rPh>
    <phoneticPr fontId="3"/>
  </si>
  <si>
    <t>９　助産師外来の状況【令和6年(2024年)1月1日～12月31日実績】</t>
    <rPh sb="2" eb="5">
      <t>ジョサンシ</t>
    </rPh>
    <rPh sb="5" eb="7">
      <t>ガイライ</t>
    </rPh>
    <rPh sb="8" eb="10">
      <t>ジョウキョウ</t>
    </rPh>
    <rPh sb="23" eb="24">
      <t>ガツ</t>
    </rPh>
    <rPh sb="25" eb="26">
      <t>ニチ</t>
    </rPh>
    <rPh sb="29" eb="30">
      <t>ガツ</t>
    </rPh>
    <rPh sb="32" eb="33">
      <t>ニチ</t>
    </rPh>
    <rPh sb="33" eb="35">
      <t>ジッセキ</t>
    </rPh>
    <phoneticPr fontId="3"/>
  </si>
  <si>
    <t>※助産師外来を活用されていない場合は、設問（11）、(12)に御回答願います。</t>
    <rPh sb="1" eb="4">
      <t>ジョサンシ</t>
    </rPh>
    <rPh sb="4" eb="6">
      <t>ガイライ</t>
    </rPh>
    <rPh sb="7" eb="9">
      <t>カツヨウ</t>
    </rPh>
    <rPh sb="15" eb="17">
      <t>バアイ</t>
    </rPh>
    <rPh sb="19" eb="21">
      <t>セツモン</t>
    </rPh>
    <rPh sb="31" eb="34">
      <t>ゴカイトウ</t>
    </rPh>
    <rPh sb="34" eb="35">
      <t>ネガ</t>
    </rPh>
    <phoneticPr fontId="3"/>
  </si>
  <si>
    <t>(2)担当助産師数（R7.4.1時点）（人）</t>
    <rPh sb="3" eb="5">
      <t>タントウ</t>
    </rPh>
    <rPh sb="5" eb="8">
      <t>ジョサンシ</t>
    </rPh>
    <rPh sb="8" eb="9">
      <t>スウ</t>
    </rPh>
    <rPh sb="20" eb="21">
      <t>ニン</t>
    </rPh>
    <phoneticPr fontId="3"/>
  </si>
  <si>
    <t>10　院内助産診療実績【令和6年(2024年)１月1日～12月31日実績】</t>
    <rPh sb="3" eb="5">
      <t>インナイ</t>
    </rPh>
    <rPh sb="5" eb="7">
      <t>ジョサン</t>
    </rPh>
    <rPh sb="7" eb="9">
      <t>シンリョウ</t>
    </rPh>
    <rPh sb="9" eb="11">
      <t>ジッセキ</t>
    </rPh>
    <rPh sb="30" eb="31">
      <t>ガツ</t>
    </rPh>
    <rPh sb="33" eb="34">
      <t>ニチ</t>
    </rPh>
    <rPh sb="34" eb="36">
      <t>ジッセキ</t>
    </rPh>
    <phoneticPr fontId="3"/>
  </si>
  <si>
    <t>なお，児数実績は「２診療実績」の（２）及び（３）の内数です。</t>
    <phoneticPr fontId="3"/>
  </si>
  <si>
    <t>※院内助産を活用されていない場合は、設問（5）、(6)に御回答願います。</t>
    <rPh sb="1" eb="3">
      <t>インナイ</t>
    </rPh>
    <rPh sb="3" eb="5">
      <t>ジョサン</t>
    </rPh>
    <rPh sb="6" eb="8">
      <t>カツヨウ</t>
    </rPh>
    <rPh sb="14" eb="16">
      <t>バアイ</t>
    </rPh>
    <rPh sb="18" eb="20">
      <t>セツモン</t>
    </rPh>
    <rPh sb="28" eb="31">
      <t>ゴカイトウ</t>
    </rPh>
    <rPh sb="31" eb="32">
      <t>ネガ</t>
    </rPh>
    <phoneticPr fontId="3"/>
  </si>
  <si>
    <t>12　死産及び妊産婦・新生児死亡に関する調べ【令和6年(2024年)1月1日～12月31日実績】</t>
    <rPh sb="3" eb="5">
      <t>シザン</t>
    </rPh>
    <rPh sb="5" eb="6">
      <t>オヨ</t>
    </rPh>
    <rPh sb="7" eb="10">
      <t>ニンサンプ</t>
    </rPh>
    <rPh sb="11" eb="14">
      <t>シンセイジ</t>
    </rPh>
    <rPh sb="14" eb="16">
      <t>シボウ</t>
    </rPh>
    <rPh sb="17" eb="18">
      <t>カン</t>
    </rPh>
    <rPh sb="20" eb="21">
      <t>シラ</t>
    </rPh>
    <phoneticPr fontId="3"/>
  </si>
  <si>
    <t>11　安全な無痛分娩の実施について</t>
    <rPh sb="3" eb="5">
      <t>アンゼン</t>
    </rPh>
    <rPh sb="6" eb="8">
      <t>ムツウ</t>
    </rPh>
    <rPh sb="8" eb="10">
      <t>ブンベン</t>
    </rPh>
    <rPh sb="11" eb="13">
      <t>ジッシ</t>
    </rPh>
    <phoneticPr fontId="3"/>
  </si>
  <si>
    <t>※無痛分娩を実施していない場合は、（１）及び（２）のみ御回答ください。</t>
    <rPh sb="1" eb="5">
      <t>ムツウブンベン</t>
    </rPh>
    <rPh sb="6" eb="8">
      <t>ジッシ</t>
    </rPh>
    <rPh sb="13" eb="15">
      <t>バアイ</t>
    </rPh>
    <rPh sb="20" eb="21">
      <t>オヨ</t>
    </rPh>
    <rPh sb="27" eb="30">
      <t>ゴカイトウ</t>
    </rPh>
    <phoneticPr fontId="3"/>
  </si>
  <si>
    <t>(1)無痛分娩の実施・担当（番号を選択）</t>
    <rPh sb="11" eb="13">
      <t>タントウ</t>
    </rPh>
    <rPh sb="14" eb="16">
      <t>バンゴウ</t>
    </rPh>
    <rPh sb="17" eb="19">
      <t>センタク</t>
    </rPh>
    <phoneticPr fontId="3"/>
  </si>
  <si>
    <t>麻酔をかけるのは、　1．麻酔科医　2．産婦人科医　3．その他</t>
    <phoneticPr fontId="3"/>
  </si>
  <si>
    <t>(4)無痛分娩の適応状況</t>
    <rPh sb="3" eb="5">
      <t>ムツウ</t>
    </rPh>
    <rPh sb="5" eb="7">
      <t>ブンベン</t>
    </rPh>
    <rPh sb="8" eb="10">
      <t>テキオウ</t>
    </rPh>
    <rPh sb="10" eb="12">
      <t>ジョウキョウ</t>
    </rPh>
    <phoneticPr fontId="3"/>
  </si>
  <si>
    <t>医学的適応がある場合</t>
    <rPh sb="0" eb="2">
      <t>イガク</t>
    </rPh>
    <rPh sb="2" eb="3">
      <t>テキ</t>
    </rPh>
    <rPh sb="3" eb="5">
      <t>テキオウ</t>
    </rPh>
    <rPh sb="8" eb="10">
      <t>バアイ</t>
    </rPh>
    <phoneticPr fontId="3"/>
  </si>
  <si>
    <t>医学的適応はないが妊婦本人が希望する場合</t>
    <rPh sb="0" eb="2">
      <t>イガク</t>
    </rPh>
    <rPh sb="2" eb="3">
      <t>テキ</t>
    </rPh>
    <rPh sb="3" eb="5">
      <t>テキオウ</t>
    </rPh>
    <rPh sb="9" eb="11">
      <t>ニンプ</t>
    </rPh>
    <rPh sb="11" eb="13">
      <t>ホンニン</t>
    </rPh>
    <rPh sb="14" eb="16">
      <t>キボウ</t>
    </rPh>
    <rPh sb="18" eb="20">
      <t>バアイ</t>
    </rPh>
    <phoneticPr fontId="3"/>
  </si>
  <si>
    <t>両方</t>
    <rPh sb="0" eb="2">
      <t>リョウホウ</t>
    </rPh>
    <phoneticPr fontId="3"/>
  </si>
  <si>
    <t>(5)JALA 自主点検表の活用状況</t>
    <rPh sb="8" eb="10">
      <t>ジシュ</t>
    </rPh>
    <rPh sb="10" eb="12">
      <t>テンケン</t>
    </rPh>
    <rPh sb="12" eb="13">
      <t>オモテ</t>
    </rPh>
    <rPh sb="14" eb="16">
      <t>カツヨウ</t>
    </rPh>
    <rPh sb="16" eb="18">
      <t>ジョウキョウ</t>
    </rPh>
    <phoneticPr fontId="3"/>
  </si>
  <si>
    <t>(6)JALA 自主点検表を活用している場合、項目すべてを満たしていますか</t>
    <rPh sb="8" eb="10">
      <t>ジシュ</t>
    </rPh>
    <rPh sb="10" eb="12">
      <t>テンケン</t>
    </rPh>
    <rPh sb="12" eb="13">
      <t>オモテ</t>
    </rPh>
    <rPh sb="14" eb="16">
      <t>カツヨウ</t>
    </rPh>
    <rPh sb="20" eb="22">
      <t>バアイ</t>
    </rPh>
    <rPh sb="23" eb="25">
      <t>コウモク</t>
    </rPh>
    <rPh sb="29" eb="30">
      <t>ミ</t>
    </rPh>
    <phoneticPr fontId="3"/>
  </si>
  <si>
    <t>活用している</t>
    <rPh sb="0" eb="2">
      <t>カツヨウ</t>
    </rPh>
    <phoneticPr fontId="3"/>
  </si>
  <si>
    <t>活用していない</t>
    <rPh sb="0" eb="2">
      <t>カツヨウ</t>
    </rPh>
    <phoneticPr fontId="3"/>
  </si>
  <si>
    <t>はい</t>
    <phoneticPr fontId="3"/>
  </si>
  <si>
    <t>いいえ</t>
    <phoneticPr fontId="3"/>
  </si>
  <si>
    <t>(7)JALA 自主点検表の各項目の充足状況</t>
    <rPh sb="8" eb="10">
      <t>ジシュ</t>
    </rPh>
    <rPh sb="10" eb="12">
      <t>テンケン</t>
    </rPh>
    <rPh sb="12" eb="13">
      <t>オモテ</t>
    </rPh>
    <rPh sb="14" eb="15">
      <t>カク</t>
    </rPh>
    <rPh sb="15" eb="17">
      <t>コウモク</t>
    </rPh>
    <rPh sb="18" eb="20">
      <t>ジュウソク</t>
    </rPh>
    <rPh sb="20" eb="22">
      <t>ジョウキョウ</t>
    </rPh>
    <phoneticPr fontId="3"/>
  </si>
  <si>
    <t>1 
インフォームド・コンセント</t>
    <phoneticPr fontId="3"/>
  </si>
  <si>
    <t>a 合併症の説明を含む説明書の整備</t>
    <rPh sb="2" eb="5">
      <t>ガッペイショウ</t>
    </rPh>
    <rPh sb="6" eb="8">
      <t>セツメイ</t>
    </rPh>
    <rPh sb="9" eb="10">
      <t>フク</t>
    </rPh>
    <rPh sb="11" eb="14">
      <t>セツメイショ</t>
    </rPh>
    <rPh sb="15" eb="17">
      <t>セイビ</t>
    </rPh>
    <phoneticPr fontId="3"/>
  </si>
  <si>
    <t>している</t>
    <phoneticPr fontId="3"/>
  </si>
  <si>
    <t>していない</t>
    <phoneticPr fontId="3"/>
  </si>
  <si>
    <t>b 無痛分娩の説明の実施、同意書の保存</t>
    <rPh sb="2" eb="6">
      <t>ムツウブンベン</t>
    </rPh>
    <rPh sb="7" eb="9">
      <t>セツメイ</t>
    </rPh>
    <rPh sb="10" eb="12">
      <t>ジッシ</t>
    </rPh>
    <rPh sb="13" eb="16">
      <t>ドウイショ</t>
    </rPh>
    <rPh sb="17" eb="19">
      <t>ホゾン</t>
    </rPh>
    <phoneticPr fontId="3"/>
  </si>
  <si>
    <t>2
無痛分娩に関する人員体制
(1)無痛分娩麻酔管理者の配置</t>
    <rPh sb="19" eb="23">
      <t>ムツウブンベン</t>
    </rPh>
    <rPh sb="23" eb="25">
      <t>マスイ</t>
    </rPh>
    <rPh sb="25" eb="28">
      <t>カンリシャ</t>
    </rPh>
    <rPh sb="29" eb="31">
      <t>ハイチ</t>
    </rPh>
    <phoneticPr fontId="3"/>
  </si>
  <si>
    <t>a 無痛分娩取扱施設の常勤医師である</t>
    <rPh sb="2" eb="4">
      <t>ムツウ</t>
    </rPh>
    <rPh sb="4" eb="6">
      <t>ブンベン</t>
    </rPh>
    <rPh sb="6" eb="8">
      <t>トリアツカイ</t>
    </rPh>
    <rPh sb="8" eb="10">
      <t>シセツ</t>
    </rPh>
    <rPh sb="11" eb="13">
      <t>ジョウキン</t>
    </rPh>
    <rPh sb="13" eb="15">
      <t>イシ</t>
    </rPh>
    <phoneticPr fontId="3"/>
  </si>
  <si>
    <t>b 麻酔科専門医資格or麻酔科標榜資格or産婦人科専門医資格を有している</t>
    <rPh sb="2" eb="5">
      <t>マスイカ</t>
    </rPh>
    <rPh sb="5" eb="8">
      <t>センモンイ</t>
    </rPh>
    <rPh sb="8" eb="10">
      <t>シカク</t>
    </rPh>
    <rPh sb="12" eb="15">
      <t>マスイカ</t>
    </rPh>
    <rPh sb="15" eb="17">
      <t>ヒョウボウ</t>
    </rPh>
    <rPh sb="17" eb="19">
      <t>シカク</t>
    </rPh>
    <rPh sb="21" eb="25">
      <t>サンフジンカ</t>
    </rPh>
    <rPh sb="25" eb="28">
      <t>センモンイ</t>
    </rPh>
    <rPh sb="28" eb="30">
      <t>シカク</t>
    </rPh>
    <rPh sb="31" eb="32">
      <t>ユウ</t>
    </rPh>
    <phoneticPr fontId="3"/>
  </si>
  <si>
    <t>c 産科麻酔対応講習会（関係学会やJALAの講習会等）の受講（2年に1回）、受講歴Web公開</t>
    <rPh sb="2" eb="4">
      <t>サンカ</t>
    </rPh>
    <rPh sb="4" eb="6">
      <t>マスイ</t>
    </rPh>
    <rPh sb="6" eb="8">
      <t>タイオウ</t>
    </rPh>
    <rPh sb="8" eb="11">
      <t>コウシュウカイ</t>
    </rPh>
    <rPh sb="12" eb="14">
      <t>カンケイ</t>
    </rPh>
    <rPh sb="14" eb="16">
      <t>ガッカイ</t>
    </rPh>
    <rPh sb="22" eb="25">
      <t>コウシュウカイ</t>
    </rPh>
    <rPh sb="25" eb="26">
      <t>ナド</t>
    </rPh>
    <rPh sb="28" eb="30">
      <t>ジュコウ</t>
    </rPh>
    <phoneticPr fontId="3"/>
  </si>
  <si>
    <t>d 救急蘇生コース（JALAが認定するカテゴリーC講習会相当）の受講歴、受講歴Web公開</t>
    <phoneticPr fontId="3"/>
  </si>
  <si>
    <t>2
無痛分娩に関する人員体制
(2)麻酔担当医の配置</t>
    <rPh sb="19" eb="21">
      <t>マスイ</t>
    </rPh>
    <rPh sb="21" eb="24">
      <t>タントウイ</t>
    </rPh>
    <rPh sb="25" eb="27">
      <t>ハイチ</t>
    </rPh>
    <phoneticPr fontId="3"/>
  </si>
  <si>
    <t>a 麻酔科専門医資格or麻酔科標榜医資格or産婦人科専門医資格を有している</t>
    <rPh sb="2" eb="5">
      <t>マスイカ</t>
    </rPh>
    <rPh sb="5" eb="8">
      <t>センモンイ</t>
    </rPh>
    <rPh sb="8" eb="10">
      <t>シカク</t>
    </rPh>
    <rPh sb="12" eb="15">
      <t>マスイカ</t>
    </rPh>
    <rPh sb="15" eb="17">
      <t>ヒョウボウ</t>
    </rPh>
    <rPh sb="17" eb="18">
      <t>イ</t>
    </rPh>
    <rPh sb="18" eb="20">
      <t>シカク</t>
    </rPh>
    <rPh sb="22" eb="26">
      <t>サンフジンカ</t>
    </rPh>
    <rPh sb="26" eb="29">
      <t>センモンイ</t>
    </rPh>
    <rPh sb="29" eb="31">
      <t>シカク</t>
    </rPh>
    <rPh sb="32" eb="33">
      <t>ユウ</t>
    </rPh>
    <phoneticPr fontId="3"/>
  </si>
  <si>
    <t>b 麻酔科研修歴及び麻酔実施歴、無痛分娩診療歴等の経験症例数等の情報公開</t>
    <rPh sb="2" eb="5">
      <t>マスイカ</t>
    </rPh>
    <rPh sb="5" eb="7">
      <t>ケンシュウ</t>
    </rPh>
    <rPh sb="7" eb="8">
      <t>レキ</t>
    </rPh>
    <rPh sb="8" eb="9">
      <t>オヨ</t>
    </rPh>
    <rPh sb="10" eb="12">
      <t>マスイ</t>
    </rPh>
    <rPh sb="12" eb="14">
      <t>ジッシ</t>
    </rPh>
    <rPh sb="14" eb="15">
      <t>レキ</t>
    </rPh>
    <rPh sb="16" eb="18">
      <t>ムツウ</t>
    </rPh>
    <rPh sb="18" eb="20">
      <t>ブンベン</t>
    </rPh>
    <rPh sb="20" eb="22">
      <t>シンリョウ</t>
    </rPh>
    <rPh sb="22" eb="23">
      <t>レキ</t>
    </rPh>
    <rPh sb="23" eb="24">
      <t>トウ</t>
    </rPh>
    <rPh sb="25" eb="27">
      <t>ケイケン</t>
    </rPh>
    <rPh sb="27" eb="29">
      <t>ショウレイ</t>
    </rPh>
    <rPh sb="29" eb="30">
      <t>スウ</t>
    </rPh>
    <rPh sb="30" eb="31">
      <t>トウ</t>
    </rPh>
    <rPh sb="32" eb="34">
      <t>ジョウホウ</t>
    </rPh>
    <rPh sb="34" eb="36">
      <t>コウカイ</t>
    </rPh>
    <phoneticPr fontId="3"/>
  </si>
  <si>
    <t>c 産科麻酔関連病態対応講習会（JALAの講習会等）受講（2年に1回）、受講歴Web公開</t>
    <phoneticPr fontId="3"/>
  </si>
  <si>
    <t>e 安全で確実な気管挿管の能力</t>
    <phoneticPr fontId="3"/>
  </si>
  <si>
    <t>有している</t>
    <rPh sb="0" eb="1">
      <t>ユウ</t>
    </rPh>
    <phoneticPr fontId="3"/>
  </si>
  <si>
    <t>有していない</t>
    <rPh sb="0" eb="1">
      <t>ユウ</t>
    </rPh>
    <phoneticPr fontId="3"/>
  </si>
  <si>
    <t>2
無痛分娩に関する人員体制
(3)無痛分娩研修修了助産師・看護師の活用</t>
    <rPh sb="18" eb="20">
      <t>ムツウ</t>
    </rPh>
    <rPh sb="20" eb="22">
      <t>ブンベン</t>
    </rPh>
    <rPh sb="22" eb="24">
      <t>ケンシュウ</t>
    </rPh>
    <rPh sb="24" eb="26">
      <t>シュウリョウ</t>
    </rPh>
    <rPh sb="26" eb="29">
      <t>ジョサンシ</t>
    </rPh>
    <rPh sb="30" eb="33">
      <t>カンゴシ</t>
    </rPh>
    <rPh sb="34" eb="36">
      <t>カツヨウ</t>
    </rPh>
    <phoneticPr fontId="3"/>
  </si>
  <si>
    <t>a 有効期限内のNCPR資格を有し、新生児の蘇生ができるか</t>
    <rPh sb="2" eb="4">
      <t>ユウコウ</t>
    </rPh>
    <rPh sb="4" eb="6">
      <t>キゲン</t>
    </rPh>
    <rPh sb="6" eb="7">
      <t>ナイ</t>
    </rPh>
    <rPh sb="12" eb="14">
      <t>シカク</t>
    </rPh>
    <rPh sb="15" eb="16">
      <t>ユウ</t>
    </rPh>
    <rPh sb="18" eb="21">
      <t>シンセイジ</t>
    </rPh>
    <rPh sb="22" eb="24">
      <t>ソセイ</t>
    </rPh>
    <phoneticPr fontId="3"/>
  </si>
  <si>
    <t>b 救急蘇生コース（JALAが認定するカテゴリーC講習会相当）の受講歴を有している</t>
    <rPh sb="2" eb="4">
      <t>キュウキュウ</t>
    </rPh>
    <rPh sb="4" eb="6">
      <t>ソセイ</t>
    </rPh>
    <rPh sb="15" eb="17">
      <t>ニンテイ</t>
    </rPh>
    <rPh sb="25" eb="28">
      <t>コウシュウカイ</t>
    </rPh>
    <rPh sb="28" eb="30">
      <t>ソウトウ</t>
    </rPh>
    <rPh sb="32" eb="34">
      <t>ジュコウ</t>
    </rPh>
    <rPh sb="34" eb="35">
      <t>レキ</t>
    </rPh>
    <rPh sb="36" eb="37">
      <t>ユウ</t>
    </rPh>
    <phoneticPr fontId="3"/>
  </si>
  <si>
    <t>c 安全な麻酔実施の最新知識習得、JALAのカテゴリーD講習会等の受講（2年に1回）</t>
    <rPh sb="31" eb="32">
      <t>トウ</t>
    </rPh>
    <phoneticPr fontId="3"/>
  </si>
  <si>
    <t>3
安全管理対策
基本方針の策定</t>
    <rPh sb="2" eb="4">
      <t>アンゼン</t>
    </rPh>
    <rPh sb="4" eb="6">
      <t>カンリ</t>
    </rPh>
    <rPh sb="6" eb="8">
      <t>タイサク</t>
    </rPh>
    <rPh sb="10" eb="12">
      <t>キホン</t>
    </rPh>
    <rPh sb="12" eb="14">
      <t>ホウシン</t>
    </rPh>
    <rPh sb="15" eb="17">
      <t>サクテイ</t>
    </rPh>
    <phoneticPr fontId="3"/>
  </si>
  <si>
    <t>a 無痛分娩に関する基本的な考え方</t>
    <rPh sb="2" eb="6">
      <t>ムツウブンベン</t>
    </rPh>
    <rPh sb="7" eb="8">
      <t>カン</t>
    </rPh>
    <rPh sb="10" eb="12">
      <t>キホン</t>
    </rPh>
    <rPh sb="12" eb="13">
      <t>テキ</t>
    </rPh>
    <rPh sb="14" eb="15">
      <t>カンガ</t>
    </rPh>
    <rPh sb="16" eb="17">
      <t>カタ</t>
    </rPh>
    <phoneticPr fontId="3"/>
  </si>
  <si>
    <t>策定している</t>
    <rPh sb="0" eb="2">
      <t>サクテイ</t>
    </rPh>
    <phoneticPr fontId="3"/>
  </si>
  <si>
    <t>策定していない</t>
    <rPh sb="0" eb="2">
      <t>サクテイ</t>
    </rPh>
    <phoneticPr fontId="3"/>
  </si>
  <si>
    <t>b インフォームド・コンセントの実施</t>
    <phoneticPr fontId="3"/>
  </si>
  <si>
    <t>c 無痛分娩に関する安全な人員の体制</t>
    <phoneticPr fontId="3"/>
  </si>
  <si>
    <t>d インシデント・アクシデント発生時の具体的な対応</t>
    <phoneticPr fontId="3"/>
  </si>
  <si>
    <t>3
安全管理対策</t>
    <rPh sb="2" eb="4">
      <t>アンゼン</t>
    </rPh>
    <rPh sb="4" eb="6">
      <t>カンリ</t>
    </rPh>
    <rPh sb="6" eb="8">
      <t>タイサク</t>
    </rPh>
    <phoneticPr fontId="3"/>
  </si>
  <si>
    <t>a 無痛分娩マニュアルを作成、担当職員への周知徹底</t>
    <phoneticPr fontId="3"/>
  </si>
  <si>
    <t>b 無痛分娩看護マニュアルを作成、担当職員への周知徹底</t>
    <phoneticPr fontId="3"/>
  </si>
  <si>
    <t>c 危機対応シミュレーション年１回程度実施、実施歴のWeb情報公開</t>
    <phoneticPr fontId="3"/>
  </si>
  <si>
    <t>4
蘇生設備及び医療機器等の配備・管理</t>
    <rPh sb="2" eb="4">
      <t>ソセイ</t>
    </rPh>
    <rPh sb="4" eb="6">
      <t>セツビ</t>
    </rPh>
    <rPh sb="6" eb="7">
      <t>オヨ</t>
    </rPh>
    <rPh sb="8" eb="10">
      <t>イリョウ</t>
    </rPh>
    <rPh sb="10" eb="12">
      <t>キキ</t>
    </rPh>
    <rPh sb="12" eb="13">
      <t>トウ</t>
    </rPh>
    <rPh sb="14" eb="16">
      <t>ハイビ</t>
    </rPh>
    <rPh sb="17" eb="19">
      <t>カンリ</t>
    </rPh>
    <phoneticPr fontId="3"/>
  </si>
  <si>
    <t>a 蘇生設備（酸素ボンベ、酸素流量計等）を配備し、すぐに使用できる状態で管理しているか</t>
    <rPh sb="2" eb="4">
      <t>ソセイ</t>
    </rPh>
    <rPh sb="4" eb="6">
      <t>セツビ</t>
    </rPh>
    <rPh sb="7" eb="9">
      <t>サンソ</t>
    </rPh>
    <rPh sb="13" eb="15">
      <t>サンソ</t>
    </rPh>
    <rPh sb="15" eb="17">
      <t>リュウリョウ</t>
    </rPh>
    <rPh sb="17" eb="18">
      <t>ケイ</t>
    </rPh>
    <rPh sb="18" eb="19">
      <t>トウ</t>
    </rPh>
    <rPh sb="21" eb="23">
      <t>ハイビ</t>
    </rPh>
    <rPh sb="28" eb="30">
      <t>シヨウ</t>
    </rPh>
    <rPh sb="33" eb="35">
      <t>ジョウタイ</t>
    </rPh>
    <rPh sb="36" eb="38">
      <t>カンリ</t>
    </rPh>
    <phoneticPr fontId="3"/>
  </si>
  <si>
    <t>b 医療機器（麻酔器、除細動器又はAED等）をすぐに使用できる状態で管理しているか</t>
    <rPh sb="2" eb="4">
      <t>イリョウ</t>
    </rPh>
    <rPh sb="4" eb="6">
      <t>キキ</t>
    </rPh>
    <rPh sb="7" eb="9">
      <t>マスイ</t>
    </rPh>
    <rPh sb="9" eb="10">
      <t>キ</t>
    </rPh>
    <rPh sb="11" eb="15">
      <t>ジョサイドウキ</t>
    </rPh>
    <rPh sb="15" eb="16">
      <t>マタ</t>
    </rPh>
    <rPh sb="20" eb="21">
      <t>トウ</t>
    </rPh>
    <phoneticPr fontId="3"/>
  </si>
  <si>
    <t>c 救急用の医薬品をカートに整理してベッドサイドに配備し、すぐに使用できる状態で管理しているか</t>
    <phoneticPr fontId="3"/>
  </si>
  <si>
    <t>d 母体用生体モニター（心電図等）を配備し、すぐに使用できる状態で管理しているか</t>
    <rPh sb="2" eb="5">
      <t>ボタイヨウ</t>
    </rPh>
    <rPh sb="5" eb="7">
      <t>セイタイ</t>
    </rPh>
    <rPh sb="12" eb="15">
      <t>シンデンズ</t>
    </rPh>
    <rPh sb="15" eb="16">
      <t>トウ</t>
    </rPh>
    <phoneticPr fontId="3"/>
  </si>
  <si>
    <t xml:space="preserve">5
情報公開
自施設のWebサイト、JALA等を通じた公開情報の有無
※原則年1回以上の更新
</t>
    <rPh sb="2" eb="4">
      <t>ジョウホウ</t>
    </rPh>
    <rPh sb="4" eb="6">
      <t>コウカイ</t>
    </rPh>
    <rPh sb="8" eb="11">
      <t>ジシセツ</t>
    </rPh>
    <rPh sb="23" eb="24">
      <t>トウ</t>
    </rPh>
    <rPh sb="25" eb="26">
      <t>ツウ</t>
    </rPh>
    <rPh sb="28" eb="30">
      <t>コウカイ</t>
    </rPh>
    <rPh sb="30" eb="32">
      <t>ジョウホウ</t>
    </rPh>
    <rPh sb="33" eb="35">
      <t>ウム</t>
    </rPh>
    <rPh sb="37" eb="39">
      <t>ゲンソク</t>
    </rPh>
    <rPh sb="39" eb="40">
      <t>ネン</t>
    </rPh>
    <rPh sb="41" eb="42">
      <t>カイ</t>
    </rPh>
    <rPh sb="42" eb="44">
      <t>イジョウ</t>
    </rPh>
    <rPh sb="45" eb="47">
      <t>コウシン</t>
    </rPh>
    <phoneticPr fontId="3"/>
  </si>
  <si>
    <t>a 無痛分娩の診療実績</t>
    <rPh sb="2" eb="4">
      <t>ムツウ</t>
    </rPh>
    <rPh sb="4" eb="6">
      <t>ブンベン</t>
    </rPh>
    <rPh sb="7" eb="9">
      <t>シンリョウ</t>
    </rPh>
    <rPh sb="9" eb="11">
      <t>ジッセキ</t>
    </rPh>
    <phoneticPr fontId="3"/>
  </si>
  <si>
    <t>公開している</t>
    <rPh sb="0" eb="2">
      <t>コウカイ</t>
    </rPh>
    <phoneticPr fontId="3"/>
  </si>
  <si>
    <t>公開していない</t>
    <rPh sb="0" eb="2">
      <t>コウカイ</t>
    </rPh>
    <phoneticPr fontId="3"/>
  </si>
  <si>
    <t>b 無痛分娩に関する標準的な説明文書</t>
    <rPh sb="2" eb="4">
      <t>ムツウ</t>
    </rPh>
    <rPh sb="4" eb="6">
      <t>ブンベン</t>
    </rPh>
    <rPh sb="7" eb="8">
      <t>カン</t>
    </rPh>
    <rPh sb="10" eb="12">
      <t>ヒョウジュン</t>
    </rPh>
    <rPh sb="12" eb="13">
      <t>テキ</t>
    </rPh>
    <rPh sb="14" eb="16">
      <t>セツメイ</t>
    </rPh>
    <rPh sb="16" eb="18">
      <t>ブンショ</t>
    </rPh>
    <phoneticPr fontId="3"/>
  </si>
  <si>
    <t>c 無痛分娩の標準的な方法</t>
    <phoneticPr fontId="3"/>
  </si>
  <si>
    <t>d 分娩に関連した急変時の体制</t>
    <rPh sb="2" eb="4">
      <t>ブンベン</t>
    </rPh>
    <rPh sb="5" eb="7">
      <t>カンレン</t>
    </rPh>
    <rPh sb="9" eb="11">
      <t>キュウヘン</t>
    </rPh>
    <rPh sb="11" eb="12">
      <t>ジ</t>
    </rPh>
    <rPh sb="13" eb="15">
      <t>タイセイ</t>
    </rPh>
    <phoneticPr fontId="3"/>
  </si>
  <si>
    <t>e 危機対応シミュレーションの実施歴</t>
    <rPh sb="2" eb="4">
      <t>キキ</t>
    </rPh>
    <rPh sb="4" eb="6">
      <t>タイオウ</t>
    </rPh>
    <rPh sb="15" eb="17">
      <t>ジッシ</t>
    </rPh>
    <rPh sb="17" eb="18">
      <t>レキ</t>
    </rPh>
    <phoneticPr fontId="3"/>
  </si>
  <si>
    <t>f 無痛分娩麻酔管理者の麻酔科研修歴、無痛分娩実施歴、講習会受講歴</t>
    <rPh sb="2" eb="4">
      <t>ムツウ</t>
    </rPh>
    <rPh sb="4" eb="6">
      <t>ブンベン</t>
    </rPh>
    <rPh sb="6" eb="8">
      <t>マスイ</t>
    </rPh>
    <rPh sb="8" eb="11">
      <t>カンリシャ</t>
    </rPh>
    <rPh sb="12" eb="15">
      <t>マスイカ</t>
    </rPh>
    <rPh sb="15" eb="17">
      <t>ケンシュウ</t>
    </rPh>
    <rPh sb="17" eb="18">
      <t>レキ</t>
    </rPh>
    <rPh sb="19" eb="21">
      <t>ムツウ</t>
    </rPh>
    <rPh sb="21" eb="23">
      <t>ブンベン</t>
    </rPh>
    <rPh sb="23" eb="25">
      <t>ジッシ</t>
    </rPh>
    <rPh sb="25" eb="26">
      <t>レキ</t>
    </rPh>
    <rPh sb="27" eb="30">
      <t>コウシュウカイ</t>
    </rPh>
    <rPh sb="30" eb="32">
      <t>ジュコウ</t>
    </rPh>
    <rPh sb="32" eb="33">
      <t>レキ</t>
    </rPh>
    <phoneticPr fontId="3"/>
  </si>
  <si>
    <t>g 麻酔担当医の麻酔科研修歴、無痛分娩実施歴、講習会受講歴、救急蘇生コースの有効期限</t>
    <rPh sb="2" eb="4">
      <t>マスイ</t>
    </rPh>
    <rPh sb="4" eb="7">
      <t>タントウイ</t>
    </rPh>
    <rPh sb="8" eb="11">
      <t>マスイカ</t>
    </rPh>
    <rPh sb="11" eb="13">
      <t>ケンシュウ</t>
    </rPh>
    <rPh sb="13" eb="14">
      <t>レキ</t>
    </rPh>
    <rPh sb="15" eb="17">
      <t>ムツウ</t>
    </rPh>
    <rPh sb="17" eb="19">
      <t>ブンベン</t>
    </rPh>
    <rPh sb="19" eb="21">
      <t>ジッシ</t>
    </rPh>
    <rPh sb="21" eb="22">
      <t>レキ</t>
    </rPh>
    <rPh sb="23" eb="26">
      <t>コウシュウカイ</t>
    </rPh>
    <rPh sb="26" eb="28">
      <t>ジュコウ</t>
    </rPh>
    <rPh sb="28" eb="29">
      <t>レキ</t>
    </rPh>
    <rPh sb="30" eb="32">
      <t>キュウキュウ</t>
    </rPh>
    <rPh sb="32" eb="34">
      <t>ソセイ</t>
    </rPh>
    <rPh sb="38" eb="40">
      <t>ユウコウ</t>
    </rPh>
    <rPh sb="40" eb="42">
      <t>キゲン</t>
    </rPh>
    <phoneticPr fontId="3"/>
  </si>
  <si>
    <t>h 日本産婦人科医会偶発事例報告・妊産婦死亡報告事業への参画状況</t>
    <rPh sb="2" eb="4">
      <t>ニホン</t>
    </rPh>
    <rPh sb="4" eb="8">
      <t>サンフジンカ</t>
    </rPh>
    <rPh sb="8" eb="9">
      <t>イ</t>
    </rPh>
    <rPh sb="9" eb="10">
      <t>カイ</t>
    </rPh>
    <rPh sb="10" eb="12">
      <t>グウハツ</t>
    </rPh>
    <rPh sb="12" eb="14">
      <t>ジレイ</t>
    </rPh>
    <rPh sb="14" eb="16">
      <t>ホウコク</t>
    </rPh>
    <rPh sb="17" eb="20">
      <t>ニンサンプ</t>
    </rPh>
    <rPh sb="20" eb="22">
      <t>シボウ</t>
    </rPh>
    <rPh sb="22" eb="24">
      <t>ホウコク</t>
    </rPh>
    <rPh sb="24" eb="26">
      <t>ジギョウ</t>
    </rPh>
    <rPh sb="28" eb="30">
      <t>サンカク</t>
    </rPh>
    <rPh sb="30" eb="32">
      <t>ジョウキョウ</t>
    </rPh>
    <phoneticPr fontId="3"/>
  </si>
  <si>
    <t>i ウェブサイトの更新日時</t>
    <rPh sb="9" eb="11">
      <t>コウシン</t>
    </rPh>
    <rPh sb="11" eb="13">
      <t>ニチジ</t>
    </rPh>
    <phoneticPr fontId="3"/>
  </si>
  <si>
    <t>j 出産なび（厚生労働省運用）への情報公開</t>
    <rPh sb="2" eb="4">
      <t>シュッサン</t>
    </rPh>
    <rPh sb="7" eb="9">
      <t>コウセイ</t>
    </rPh>
    <rPh sb="9" eb="12">
      <t>ロウドウショウ</t>
    </rPh>
    <rPh sb="12" eb="14">
      <t>ウンヨウ</t>
    </rPh>
    <rPh sb="17" eb="19">
      <t>ジョウホウ</t>
    </rPh>
    <rPh sb="19" eb="21">
      <t>コウカイ</t>
    </rPh>
    <phoneticPr fontId="3"/>
  </si>
  <si>
    <t>6
インシデント・アクシデントの収集・分析・共有</t>
    <phoneticPr fontId="3"/>
  </si>
  <si>
    <t>無痛分娩に関する有害事象が発生した場合、日本産婦人科医会への報告</t>
    <phoneticPr fontId="3"/>
  </si>
  <si>
    <t>（8）研修受講状況</t>
    <rPh sb="3" eb="5">
      <t>ケンシュウ</t>
    </rPh>
    <rPh sb="5" eb="7">
      <t>ジュコウ</t>
    </rPh>
    <rPh sb="7" eb="9">
      <t>ジョウキョウ</t>
    </rPh>
    <phoneticPr fontId="3"/>
  </si>
  <si>
    <t>(2)受講希望者（人）</t>
    <rPh sb="3" eb="5">
      <t>ジュコウ</t>
    </rPh>
    <rPh sb="5" eb="8">
      <t>キボウシャ</t>
    </rPh>
    <rPh sb="9" eb="10">
      <t>ニン</t>
    </rPh>
    <phoneticPr fontId="3"/>
  </si>
  <si>
    <t>JALA</t>
    <phoneticPr fontId="3"/>
  </si>
  <si>
    <t>カテゴリーA</t>
    <phoneticPr fontId="3"/>
  </si>
  <si>
    <t>カテゴリーB</t>
    <phoneticPr fontId="3"/>
  </si>
  <si>
    <t>カテゴリーC</t>
    <phoneticPr fontId="3"/>
  </si>
  <si>
    <t>カテゴリーD</t>
    <phoneticPr fontId="3"/>
  </si>
  <si>
    <t>（調査票3・分娩診療所用）</t>
    <phoneticPr fontId="3"/>
  </si>
  <si>
    <r>
      <t>①ハイリスク</t>
    </r>
    <r>
      <rPr>
        <u/>
        <sz val="10"/>
        <color theme="0"/>
        <rFont val="BIZ UDゴシック"/>
        <family val="3"/>
        <charset val="128"/>
      </rPr>
      <t>妊娠</t>
    </r>
    <r>
      <rPr>
        <sz val="10"/>
        <color theme="0"/>
        <rFont val="BIZ UDゴシック"/>
        <family val="3"/>
        <charset val="128"/>
      </rPr>
      <t>管理加算</t>
    </r>
    <rPh sb="6" eb="8">
      <t>ニンシン</t>
    </rPh>
    <rPh sb="8" eb="10">
      <t>カンリ</t>
    </rPh>
    <rPh sb="10" eb="12">
      <t>カサン</t>
    </rPh>
    <phoneticPr fontId="3"/>
  </si>
  <si>
    <r>
      <t>②ハイリスク</t>
    </r>
    <r>
      <rPr>
        <u/>
        <sz val="10"/>
        <color theme="0"/>
        <rFont val="BIZ UDゴシック"/>
        <family val="3"/>
        <charset val="128"/>
      </rPr>
      <t>分娩</t>
    </r>
    <r>
      <rPr>
        <sz val="10"/>
        <color theme="0"/>
        <rFont val="BIZ UDゴシック"/>
        <family val="3"/>
        <charset val="128"/>
      </rPr>
      <t>管理加算</t>
    </r>
    <rPh sb="6" eb="8">
      <t>ブンベン</t>
    </rPh>
    <rPh sb="8" eb="10">
      <t>カンリ</t>
    </rPh>
    <rPh sb="10" eb="12">
      <t>カサン</t>
    </rPh>
    <phoneticPr fontId="3"/>
  </si>
  <si>
    <r>
      <t>A　救急搬送受入状況</t>
    </r>
    <r>
      <rPr>
        <b/>
        <sz val="11"/>
        <color theme="1"/>
        <rFont val="BIZ UDゴシック"/>
        <family val="3"/>
        <charset val="128"/>
      </rPr>
      <t>（ＩＮ）</t>
    </r>
    <rPh sb="2" eb="4">
      <t>キュウキュウ</t>
    </rPh>
    <rPh sb="4" eb="6">
      <t>ハンソウ</t>
    </rPh>
    <rPh sb="6" eb="8">
      <t>ウケイレ</t>
    </rPh>
    <rPh sb="8" eb="10">
      <t>ジョウキョウ</t>
    </rPh>
    <phoneticPr fontId="3"/>
  </si>
  <si>
    <r>
      <t>B　救急搬送件数</t>
    </r>
    <r>
      <rPr>
        <b/>
        <sz val="11"/>
        <color theme="1"/>
        <rFont val="BIZ UDゴシック"/>
        <family val="3"/>
        <charset val="128"/>
      </rPr>
      <t>（ＯＵＴ）</t>
    </r>
    <rPh sb="2" eb="4">
      <t>キュウキュウ</t>
    </rPh>
    <rPh sb="4" eb="6">
      <t>ハンソウ</t>
    </rPh>
    <rPh sb="6" eb="8">
      <t>ケンスウ</t>
    </rPh>
    <phoneticPr fontId="3"/>
  </si>
  <si>
    <r>
      <t>　今後、宮城県が主催する周産期医療研修の参考としますので、貴院の</t>
    </r>
    <r>
      <rPr>
        <u/>
        <sz val="11"/>
        <color theme="1"/>
        <rFont val="BIZ UDゴシック"/>
        <family val="3"/>
        <charset val="128"/>
      </rPr>
      <t>周産期医療に従事される方</t>
    </r>
    <r>
      <rPr>
        <sz val="11"/>
        <color theme="1"/>
        <rFont val="BIZ UDゴシック"/>
        <family val="3"/>
        <charset val="128"/>
      </rPr>
      <t>のキャリアアップに関する考え方等について回答してください。</t>
    </r>
    <rPh sb="29" eb="31">
      <t>キイン</t>
    </rPh>
    <rPh sb="32" eb="35">
      <t>シュウサンキ</t>
    </rPh>
    <rPh sb="35" eb="37">
      <t>イリョウ</t>
    </rPh>
    <rPh sb="38" eb="40">
      <t>ジュウジ</t>
    </rPh>
    <rPh sb="43" eb="44">
      <t>カタ</t>
    </rPh>
    <rPh sb="53" eb="54">
      <t>カン</t>
    </rPh>
    <rPh sb="56" eb="57">
      <t>カンガ</t>
    </rPh>
    <rPh sb="58" eb="59">
      <t>カタ</t>
    </rPh>
    <rPh sb="59" eb="60">
      <t>トウ</t>
    </rPh>
    <rPh sb="64" eb="66">
      <t>カイトウ</t>
    </rPh>
    <phoneticPr fontId="3"/>
  </si>
  <si>
    <r>
      <t xml:space="preserve">※助産師外来　とは
</t>
    </r>
    <r>
      <rPr>
        <u/>
        <sz val="10"/>
        <color theme="1"/>
        <rFont val="BIZ UDゴシック"/>
        <family val="3"/>
        <charset val="128"/>
      </rPr>
      <t>①緊急時の対応（産科セミオープンシステム等，連携体制も含む）が可能な医療機関において、
②助産師が産科医師と役割分担をし、
③妊産褥婦とその家族の意向を尊重しながら、
④健康診査や保健指導を行うこと</t>
    </r>
    <r>
      <rPr>
        <sz val="10"/>
        <color theme="1"/>
        <rFont val="BIZ UDゴシック"/>
        <family val="3"/>
        <charset val="128"/>
      </rPr>
      <t>　と定義されています。
ただし、産科医師が健康診査を行い、保健指導・母乳外来等のみを助産師が行う場合はこれに含みません。
（出典：院内助産・助産師外来ガイドライン2018）
こちらの定義に該当する場合は回答願います。</t>
    </r>
    <rPh sb="1" eb="4">
      <t>ジョサンシ</t>
    </rPh>
    <rPh sb="4" eb="6">
      <t>ガイライ</t>
    </rPh>
    <rPh sb="18" eb="20">
      <t>サンカ</t>
    </rPh>
    <rPh sb="30" eb="31">
      <t>トウ</t>
    </rPh>
    <rPh sb="32" eb="34">
      <t>レンケイ</t>
    </rPh>
    <rPh sb="34" eb="36">
      <t>タイセイ</t>
    </rPh>
    <rPh sb="37" eb="38">
      <t>フク</t>
    </rPh>
    <rPh sb="111" eb="113">
      <t>テイギ</t>
    </rPh>
    <phoneticPr fontId="3"/>
  </si>
  <si>
    <r>
      <t xml:space="preserve">※院内助産　とは
</t>
    </r>
    <r>
      <rPr>
        <u/>
        <sz val="10"/>
        <color theme="1"/>
        <rFont val="BIZ UDゴシック"/>
        <family val="3"/>
        <charset val="128"/>
      </rPr>
      <t>①緊急時の対応（産科セミオープンシステム等，連携体制も含む）が可能な医療機関において，
②助産師が妊産褥婦とその家族の意向を尊重しながら，
③妊娠から産褥1か月頃まで，
④正常・異常の判断を行い，助産ケアを提供する体制</t>
    </r>
    <r>
      <rPr>
        <sz val="10"/>
        <color theme="1"/>
        <rFont val="BIZ UDゴシック"/>
        <family val="3"/>
        <charset val="128"/>
      </rPr>
      <t xml:space="preserve">　と定義されております。
（出典：院内助産・助産師外来ガイドライン2018）
こちらの定義に該当する場合は回答願います。
</t>
    </r>
    <rPh sb="1" eb="3">
      <t>インナイ</t>
    </rPh>
    <rPh sb="3" eb="5">
      <t>ジョサン</t>
    </rPh>
    <rPh sb="120" eb="122">
      <t>テイギ</t>
    </rPh>
    <rPh sb="132" eb="134">
      <t>シュッテン</t>
    </rPh>
    <rPh sb="161" eb="163">
      <t>テイギ</t>
    </rPh>
    <rPh sb="164" eb="166">
      <t>ガイトウ</t>
    </rPh>
    <rPh sb="168" eb="170">
      <t>バアイ</t>
    </rPh>
    <rPh sb="171" eb="173">
      <t>カイトウ</t>
    </rPh>
    <rPh sb="173" eb="174">
      <t>ネガ</t>
    </rPh>
    <phoneticPr fontId="3"/>
  </si>
  <si>
    <r>
      <t>※この設問は</t>
    </r>
    <r>
      <rPr>
        <b/>
        <u/>
        <sz val="10"/>
        <color theme="1"/>
        <rFont val="BIZ UDゴシック"/>
        <family val="3"/>
        <charset val="128"/>
      </rPr>
      <t>妊娠22週以降</t>
    </r>
    <r>
      <rPr>
        <sz val="10"/>
        <color theme="1"/>
        <rFont val="BIZ UDゴシック"/>
        <family val="3"/>
        <charset val="128"/>
      </rPr>
      <t>の案件が対象です。22週未満は回答不要です。　死産は、子宮内胎児死亡（IUFD)、分娩直前から分娩中における胎児死亡を合計して記載してください。</t>
    </r>
    <rPh sb="3" eb="5">
      <t>セツモン</t>
    </rPh>
    <rPh sb="6" eb="8">
      <t>ニンシン</t>
    </rPh>
    <rPh sb="10" eb="11">
      <t>シュウ</t>
    </rPh>
    <rPh sb="11" eb="13">
      <t>イコウ</t>
    </rPh>
    <rPh sb="14" eb="16">
      <t>アンケン</t>
    </rPh>
    <rPh sb="17" eb="19">
      <t>タイショウ</t>
    </rPh>
    <rPh sb="24" eb="25">
      <t>シュウ</t>
    </rPh>
    <rPh sb="25" eb="27">
      <t>ミマン</t>
    </rPh>
    <rPh sb="28" eb="30">
      <t>カイトウ</t>
    </rPh>
    <rPh sb="30" eb="32">
      <t>フヨウ</t>
    </rPh>
    <phoneticPr fontId="3"/>
  </si>
  <si>
    <r>
      <t>(1)分娩した</t>
    </r>
    <r>
      <rPr>
        <u/>
        <sz val="10"/>
        <color theme="0"/>
        <rFont val="BIZ UDゴシック"/>
        <family val="3"/>
        <charset val="128"/>
      </rPr>
      <t>母</t>
    </r>
    <r>
      <rPr>
        <sz val="10"/>
        <color theme="0"/>
        <rFont val="BIZ UDゴシック"/>
        <family val="3"/>
        <charset val="128"/>
      </rPr>
      <t>の数(人)</t>
    </r>
    <rPh sb="3" eb="5">
      <t>ブンベン</t>
    </rPh>
    <rPh sb="7" eb="8">
      <t>ハハ</t>
    </rPh>
    <rPh sb="9" eb="10">
      <t>カズ</t>
    </rPh>
    <rPh sb="11" eb="12">
      <t>ニン</t>
    </rPh>
    <phoneticPr fontId="3"/>
  </si>
  <si>
    <r>
      <t>(4)分娩様式別</t>
    </r>
    <r>
      <rPr>
        <u/>
        <sz val="10"/>
        <color theme="0"/>
        <rFont val="BIZ UDゴシック"/>
        <family val="3"/>
        <charset val="128"/>
      </rPr>
      <t>母</t>
    </r>
    <r>
      <rPr>
        <sz val="10"/>
        <color theme="0"/>
        <rFont val="BIZ UDゴシック"/>
        <family val="3"/>
        <charset val="128"/>
      </rPr>
      <t>の数(人)</t>
    </r>
    <rPh sb="3" eb="5">
      <t>ブンベン</t>
    </rPh>
    <rPh sb="5" eb="7">
      <t>ヨウシキ</t>
    </rPh>
    <rPh sb="7" eb="8">
      <t>ベツ</t>
    </rPh>
    <rPh sb="8" eb="9">
      <t>ハハ</t>
    </rPh>
    <rPh sb="10" eb="11">
      <t>カズ</t>
    </rPh>
    <rPh sb="12" eb="13">
      <t>ニン</t>
    </rPh>
    <phoneticPr fontId="3"/>
  </si>
  <si>
    <r>
      <t>(7)セミオープンシステム利用者のうち、</t>
    </r>
    <r>
      <rPr>
        <u/>
        <sz val="10"/>
        <color theme="0"/>
        <rFont val="BIZ UDゴシック"/>
        <family val="3"/>
        <charset val="128"/>
      </rPr>
      <t>自施設</t>
    </r>
    <r>
      <rPr>
        <sz val="10"/>
        <color theme="0"/>
        <rFont val="BIZ UDゴシック"/>
        <family val="3"/>
        <charset val="128"/>
      </rPr>
      <t>で分娩した母の数(人)</t>
    </r>
    <rPh sb="13" eb="16">
      <t>リヨウシャ</t>
    </rPh>
    <rPh sb="20" eb="21">
      <t>ジ</t>
    </rPh>
    <rPh sb="21" eb="23">
      <t>シセツ</t>
    </rPh>
    <rPh sb="24" eb="26">
      <t>ブンベン</t>
    </rPh>
    <rPh sb="28" eb="29">
      <t>ハハ</t>
    </rPh>
    <rPh sb="30" eb="31">
      <t>スウ</t>
    </rPh>
    <rPh sb="32" eb="33">
      <t>ニン</t>
    </rPh>
    <phoneticPr fontId="3"/>
  </si>
  <si>
    <r>
      <t>(2)分娩した</t>
    </r>
    <r>
      <rPr>
        <u/>
        <sz val="10"/>
        <color theme="0"/>
        <rFont val="BIZ UDゴシック"/>
        <family val="3"/>
        <charset val="128"/>
      </rPr>
      <t>児</t>
    </r>
    <r>
      <rPr>
        <sz val="10"/>
        <color theme="0"/>
        <rFont val="BIZ UDゴシック"/>
        <family val="3"/>
        <charset val="128"/>
      </rPr>
      <t>の数（人）
　週数別</t>
    </r>
    <rPh sb="3" eb="5">
      <t>ブンベン</t>
    </rPh>
    <rPh sb="7" eb="8">
      <t>ジ</t>
    </rPh>
    <rPh sb="9" eb="10">
      <t>カズ</t>
    </rPh>
    <rPh sb="11" eb="12">
      <t>ニン</t>
    </rPh>
    <rPh sb="15" eb="17">
      <t>シュウスウ</t>
    </rPh>
    <rPh sb="17" eb="18">
      <t>ベツ</t>
    </rPh>
    <phoneticPr fontId="3"/>
  </si>
  <si>
    <r>
      <t>(3)分娩した</t>
    </r>
    <r>
      <rPr>
        <u/>
        <sz val="10"/>
        <color theme="0"/>
        <rFont val="BIZ UDゴシック"/>
        <family val="3"/>
        <charset val="128"/>
      </rPr>
      <t>児</t>
    </r>
    <r>
      <rPr>
        <sz val="10"/>
        <color theme="0"/>
        <rFont val="BIZ UDゴシック"/>
        <family val="3"/>
        <charset val="128"/>
      </rPr>
      <t>の数(人)
　体重別</t>
    </r>
    <rPh sb="3" eb="5">
      <t>ブンベン</t>
    </rPh>
    <rPh sb="7" eb="8">
      <t>ジ</t>
    </rPh>
    <rPh sb="9" eb="10">
      <t>カズ</t>
    </rPh>
    <rPh sb="11" eb="12">
      <t>ニン</t>
    </rPh>
    <rPh sb="15" eb="18">
      <t>タイジュウベツ</t>
    </rPh>
    <phoneticPr fontId="3"/>
  </si>
  <si>
    <t>※予定していたものの、緊急帝王切開になった場合は緊急帝切に計上。
※多胎で各児の分娩様式が異なる場合、より緊急度の高い様式に計上。
(例：Ⅰ児経腟、Ⅱ児吸引⇒吸引1件)</t>
    <rPh sb="1" eb="3">
      <t>ヨテイ</t>
    </rPh>
    <rPh sb="11" eb="13">
      <t>キンキュウ</t>
    </rPh>
    <rPh sb="13" eb="15">
      <t>テイオウ</t>
    </rPh>
    <rPh sb="15" eb="17">
      <t>セッカイ</t>
    </rPh>
    <rPh sb="21" eb="23">
      <t>バアイ</t>
    </rPh>
    <rPh sb="24" eb="26">
      <t>キンキュウ</t>
    </rPh>
    <rPh sb="26" eb="28">
      <t>テイセツ</t>
    </rPh>
    <rPh sb="27" eb="28">
      <t>キリ</t>
    </rPh>
    <rPh sb="29" eb="31">
      <t>ケイジョウ</t>
    </rPh>
    <rPh sb="62" eb="64">
      <t>ケイジョウ</t>
    </rPh>
    <rPh sb="67" eb="68">
      <t>レイ</t>
    </rPh>
    <rPh sb="70" eb="71">
      <t>ジ</t>
    </rPh>
    <rPh sb="75" eb="76">
      <t>ジ</t>
    </rPh>
    <rPh sb="76" eb="78">
      <t>キュウイン</t>
    </rPh>
    <rPh sb="79" eb="81">
      <t>キュウイン</t>
    </rPh>
    <rPh sb="82" eb="83">
      <t>ケン</t>
    </rPh>
    <phoneticPr fontId="3"/>
  </si>
  <si>
    <t>(11)活用していない施設における実施の意向（自由記述）</t>
    <rPh sb="4" eb="6">
      <t>カツヨウ</t>
    </rPh>
    <rPh sb="11" eb="13">
      <t>シセツ</t>
    </rPh>
    <rPh sb="17" eb="19">
      <t>ジッシ</t>
    </rPh>
    <rPh sb="20" eb="22">
      <t>イコウ</t>
    </rPh>
    <rPh sb="23" eb="25">
      <t>ジユウ</t>
    </rPh>
    <rPh sb="25" eb="27">
      <t>キジュツ</t>
    </rPh>
    <phoneticPr fontId="3"/>
  </si>
  <si>
    <t>(12)実施に向けての課題（自由記述）</t>
    <rPh sb="4" eb="6">
      <t>ジッシ</t>
    </rPh>
    <rPh sb="7" eb="8">
      <t>ム</t>
    </rPh>
    <rPh sb="11" eb="13">
      <t>カダイ</t>
    </rPh>
    <rPh sb="14" eb="16">
      <t>ジユウ</t>
    </rPh>
    <rPh sb="16" eb="18">
      <t>キジュツ</t>
    </rPh>
    <phoneticPr fontId="3"/>
  </si>
  <si>
    <t>(1)担当助産師数（R7.4.1時点）（人）</t>
    <rPh sb="3" eb="5">
      <t>タントウ</t>
    </rPh>
    <rPh sb="5" eb="8">
      <t>ジョサンシ</t>
    </rPh>
    <rPh sb="8" eb="9">
      <t>スウ</t>
    </rPh>
    <rPh sb="20" eb="21">
      <t>ニン</t>
    </rPh>
    <phoneticPr fontId="3"/>
  </si>
  <si>
    <t>1．勤務年数
（年以上）</t>
    <rPh sb="2" eb="4">
      <t>キンム</t>
    </rPh>
    <rPh sb="4" eb="6">
      <t>ネンスウ</t>
    </rPh>
    <rPh sb="8" eb="9">
      <t>ネン</t>
    </rPh>
    <rPh sb="9" eb="11">
      <t>イジョウ</t>
    </rPh>
    <phoneticPr fontId="3"/>
  </si>
  <si>
    <t>4．新生児健診
（件以上）</t>
    <rPh sb="2" eb="5">
      <t>シンセイジ</t>
    </rPh>
    <rPh sb="5" eb="7">
      <t>ケンシン</t>
    </rPh>
    <rPh sb="9" eb="10">
      <t>ケン</t>
    </rPh>
    <rPh sb="10" eb="12">
      <t>イジョウ</t>
    </rPh>
    <phoneticPr fontId="3"/>
  </si>
  <si>
    <t>2．分娩取扱件数
（件以上）</t>
    <rPh sb="2" eb="4">
      <t>ブンベン</t>
    </rPh>
    <rPh sb="4" eb="6">
      <t>トリアツカイ</t>
    </rPh>
    <rPh sb="6" eb="8">
      <t>ケンスウ</t>
    </rPh>
    <rPh sb="10" eb="11">
      <t>ケン</t>
    </rPh>
    <rPh sb="11" eb="13">
      <t>イジョウ</t>
    </rPh>
    <phoneticPr fontId="3"/>
  </si>
  <si>
    <t>5．家庭訪問
（件以上）</t>
    <rPh sb="2" eb="4">
      <t>カテイ</t>
    </rPh>
    <rPh sb="4" eb="6">
      <t>ホウモン</t>
    </rPh>
    <rPh sb="8" eb="9">
      <t>ケン</t>
    </rPh>
    <rPh sb="9" eb="11">
      <t>イジョウ</t>
    </rPh>
    <phoneticPr fontId="3"/>
  </si>
  <si>
    <t>3．妊婦健康診査
（件以上）</t>
    <rPh sb="2" eb="4">
      <t>ニンプ</t>
    </rPh>
    <rPh sb="4" eb="6">
      <t>ケンコウ</t>
    </rPh>
    <rPh sb="6" eb="8">
      <t>シンサ</t>
    </rPh>
    <rPh sb="10" eb="11">
      <t>ケン</t>
    </rPh>
    <rPh sb="11" eb="13">
      <t>イジョウ</t>
    </rPh>
    <phoneticPr fontId="3"/>
  </si>
  <si>
    <t>6．母乳相談
（件以上）</t>
    <rPh sb="2" eb="4">
      <t>ボニュウ</t>
    </rPh>
    <rPh sb="4" eb="6">
      <t>ソウダン</t>
    </rPh>
    <rPh sb="8" eb="9">
      <t>ケン</t>
    </rPh>
    <rPh sb="9" eb="11">
      <t>イジョウ</t>
    </rPh>
    <phoneticPr fontId="3"/>
  </si>
  <si>
    <t>（5)活用していない施設における実施の意向（自由記述）</t>
    <rPh sb="3" eb="5">
      <t>カツヨウ</t>
    </rPh>
    <rPh sb="10" eb="12">
      <t>シセツ</t>
    </rPh>
    <rPh sb="16" eb="18">
      <t>ジッシ</t>
    </rPh>
    <rPh sb="19" eb="21">
      <t>イコウ</t>
    </rPh>
    <rPh sb="22" eb="24">
      <t>ジユウ</t>
    </rPh>
    <rPh sb="24" eb="26">
      <t>キジュツ</t>
    </rPh>
    <phoneticPr fontId="3"/>
  </si>
  <si>
    <t>（6）実施に向けての課題（自由記述）</t>
    <rPh sb="3" eb="5">
      <t>ジッシ</t>
    </rPh>
    <rPh sb="6" eb="7">
      <t>ム</t>
    </rPh>
    <rPh sb="10" eb="12">
      <t>カダイ</t>
    </rPh>
    <rPh sb="13" eb="15">
      <t>ジユウ</t>
    </rPh>
    <rPh sb="15" eb="17">
      <t>キジュツ</t>
    </rPh>
    <phoneticPr fontId="3"/>
  </si>
  <si>
    <t>(2)実施しない理由（複数選択可）</t>
    <rPh sb="3" eb="5">
      <t>ジッシ</t>
    </rPh>
    <rPh sb="8" eb="10">
      <t>リユウ</t>
    </rPh>
    <rPh sb="11" eb="13">
      <t>フクスウ</t>
    </rPh>
    <rPh sb="13" eb="15">
      <t>センタク</t>
    </rPh>
    <rPh sb="15" eb="16">
      <t>カ</t>
    </rPh>
    <phoneticPr fontId="3"/>
  </si>
  <si>
    <t>1.実施する意向がない　2.産婦人科医の技術習得が困難　3.麻酔科医の確保が困難、
4.麻酔管理スタッフの確保が困難　5.安全性の確保が困難　6.医療機器の購入・更新が高額、
7.その他（自由記述）</t>
    <rPh sb="96" eb="98">
      <t>キジュツ</t>
    </rPh>
    <phoneticPr fontId="3"/>
  </si>
  <si>
    <t>(3)無痛分娩費用（円）</t>
    <rPh sb="3" eb="7">
      <t>ムツウブンベン</t>
    </rPh>
    <rPh sb="7" eb="9">
      <t>ヒヨウ</t>
    </rPh>
    <rPh sb="10" eb="11">
      <t>エン</t>
    </rPh>
    <phoneticPr fontId="3"/>
  </si>
  <si>
    <t>選択肢：医学的適応がある場合、医学的適応はないが妊婦本人が希望する場合、両方</t>
    <rPh sb="0" eb="3">
      <t>センタクシ</t>
    </rPh>
    <phoneticPr fontId="3"/>
  </si>
  <si>
    <t>(9)安全性確保に必要な事項（複数選択可）</t>
    <rPh sb="3" eb="5">
      <t>アンゼン</t>
    </rPh>
    <rPh sb="5" eb="6">
      <t>セイ</t>
    </rPh>
    <rPh sb="6" eb="8">
      <t>カクホ</t>
    </rPh>
    <rPh sb="9" eb="11">
      <t>ヒツヨウ</t>
    </rPh>
    <rPh sb="12" eb="14">
      <t>ジコウ</t>
    </rPh>
    <rPh sb="15" eb="17">
      <t>フクスウ</t>
    </rPh>
    <rPh sb="17" eb="19">
      <t>センタク</t>
    </rPh>
    <rPh sb="19" eb="20">
      <t>カ</t>
    </rPh>
    <phoneticPr fontId="3"/>
  </si>
  <si>
    <t>1.複数の医師による分娩・麻酔管理体制の確保　2.各施設内での危機対応シミュレーションの徹底　
3.産科医の硬膜外麻酔技術のトレーニング機会の確保　4.産科医の無痛分娩に関する研修機会の確保
5.麻酔科医の産科等に関する研修機会の確保　6.麻酔科医の産科等に関する研修機会の確保
7.助産師・看護師の無痛分娩の研修機会の確保　8.その他（自由記述）</t>
    <rPh sb="167" eb="168">
      <t>タ</t>
    </rPh>
    <rPh sb="169" eb="171">
      <t>ジユウ</t>
    </rPh>
    <rPh sb="171" eb="173">
      <t>キジュツ</t>
    </rPh>
    <phoneticPr fontId="3"/>
  </si>
  <si>
    <t>その他（自由記述）</t>
    <rPh sb="2" eb="3">
      <t>タ</t>
    </rPh>
    <rPh sb="4" eb="6">
      <t>ジユウ</t>
    </rPh>
    <rPh sb="6" eb="8">
      <t>キジュツ</t>
    </rPh>
    <phoneticPr fontId="3"/>
  </si>
  <si>
    <t>※回答にあたっては下記の点に御留意ください。</t>
    <rPh sb="1" eb="3">
      <t>カイトウ</t>
    </rPh>
    <rPh sb="9" eb="11">
      <t>カキ</t>
    </rPh>
    <rPh sb="12" eb="13">
      <t>テン</t>
    </rPh>
    <rPh sb="14" eb="17">
      <t>ゴリュウイ</t>
    </rPh>
    <phoneticPr fontId="3"/>
  </si>
  <si>
    <r>
      <t>・選択肢による</t>
    </r>
    <r>
      <rPr>
        <b/>
        <sz val="11"/>
        <color rgb="FFFF0000"/>
        <rFont val="BIZ UDゴシック"/>
        <family val="3"/>
        <charset val="128"/>
      </rPr>
      <t>複数回答は省略せず回答ください。</t>
    </r>
    <r>
      <rPr>
        <sz val="11"/>
        <color theme="1"/>
        <rFont val="BIZ UDゴシック"/>
        <family val="3"/>
        <charset val="128"/>
      </rPr>
      <t>（×：1～4，◎：1,2,3,4,）</t>
    </r>
    <rPh sb="1" eb="4">
      <t>センタクシ</t>
    </rPh>
    <rPh sb="7" eb="9">
      <t>フクスウ</t>
    </rPh>
    <rPh sb="9" eb="11">
      <t>カイトウ</t>
    </rPh>
    <rPh sb="12" eb="14">
      <t>ショウリャク</t>
    </rPh>
    <rPh sb="16" eb="18">
      <t>カイトウ</t>
    </rPh>
    <phoneticPr fontId="3"/>
  </si>
  <si>
    <r>
      <t>・選択肢回答のうち，</t>
    </r>
    <r>
      <rPr>
        <sz val="11"/>
        <color rgb="FFFF0000"/>
        <rFont val="BIZ UDゴシック"/>
        <family val="3"/>
        <charset val="128"/>
      </rPr>
      <t>「</t>
    </r>
    <r>
      <rPr>
        <b/>
        <sz val="11"/>
        <color rgb="FFFF0000"/>
        <rFont val="BIZ UDゴシック"/>
        <family val="3"/>
        <charset val="128"/>
      </rPr>
      <t>その他（自由記述）</t>
    </r>
    <r>
      <rPr>
        <sz val="11"/>
        <color rgb="FFFF0000"/>
        <rFont val="BIZ UDゴシック"/>
        <family val="3"/>
        <charset val="128"/>
      </rPr>
      <t>」</t>
    </r>
    <r>
      <rPr>
        <sz val="11"/>
        <color theme="1"/>
        <rFont val="BIZ UDゴシック"/>
        <family val="3"/>
        <charset val="128"/>
      </rPr>
      <t>となっているものは</t>
    </r>
    <r>
      <rPr>
        <b/>
        <sz val="11"/>
        <color rgb="FFFF0000"/>
        <rFont val="BIZ UDゴシック"/>
        <family val="3"/>
        <charset val="128"/>
      </rPr>
      <t>具体的に記述</t>
    </r>
    <r>
      <rPr>
        <sz val="11"/>
        <color theme="1"/>
        <rFont val="BIZ UDゴシック"/>
        <family val="3"/>
        <charset val="128"/>
      </rPr>
      <t>してください。</t>
    </r>
    <rPh sb="1" eb="4">
      <t>センタクシ</t>
    </rPh>
    <rPh sb="4" eb="6">
      <t>カイトウ</t>
    </rPh>
    <rPh sb="13" eb="14">
      <t>タ</t>
    </rPh>
    <rPh sb="15" eb="17">
      <t>ジユウ</t>
    </rPh>
    <rPh sb="17" eb="19">
      <t>キジュツ</t>
    </rPh>
    <rPh sb="30" eb="32">
      <t>グタイ</t>
    </rPh>
    <rPh sb="32" eb="33">
      <t>テキ</t>
    </rPh>
    <rPh sb="34" eb="36">
      <t>キジュツ</t>
    </rPh>
    <phoneticPr fontId="3"/>
  </si>
  <si>
    <t>・セルの結合，分割，書式設定の変更等はしないでください。</t>
    <rPh sb="4" eb="6">
      <t>ケツゴウ</t>
    </rPh>
    <rPh sb="7" eb="9">
      <t>ブンカツ</t>
    </rPh>
    <rPh sb="10" eb="12">
      <t>ショシキ</t>
    </rPh>
    <rPh sb="12" eb="14">
      <t>セッテイ</t>
    </rPh>
    <rPh sb="15" eb="17">
      <t>ヘンコウ</t>
    </rPh>
    <rPh sb="17" eb="18">
      <t>トウ</t>
    </rPh>
    <phoneticPr fontId="3"/>
  </si>
  <si>
    <t>・水色着色セルは関数が入っているため入力しないでください。</t>
    <rPh sb="1" eb="3">
      <t>ミズイロ</t>
    </rPh>
    <rPh sb="3" eb="5">
      <t>チャクショク</t>
    </rPh>
    <rPh sb="8" eb="10">
      <t>カンスウ</t>
    </rPh>
    <rPh sb="11" eb="12">
      <t>ハイ</t>
    </rPh>
    <rPh sb="18" eb="20">
      <t>ニュウリョク</t>
    </rPh>
    <phoneticPr fontId="3"/>
  </si>
  <si>
    <t>・黒シート「とりまとめ用」には入力しないでください。</t>
    <rPh sb="1" eb="2">
      <t>クロ</t>
    </rPh>
    <rPh sb="11" eb="12">
      <t>ヨウ</t>
    </rPh>
    <rPh sb="15" eb="17">
      <t>ニュウリョク</t>
    </rPh>
    <phoneticPr fontId="3"/>
  </si>
  <si>
    <t>無痛分娩</t>
    <rPh sb="0" eb="4">
      <t>ムツウブンベン</t>
    </rPh>
    <phoneticPr fontId="3"/>
  </si>
  <si>
    <t>硬膜外鎮痛急変対応</t>
    <phoneticPr fontId="3"/>
  </si>
  <si>
    <t>硬膜外鎮痛急変対応</t>
    <phoneticPr fontId="3"/>
  </si>
  <si>
    <r>
      <t>・</t>
    </r>
    <r>
      <rPr>
        <sz val="11"/>
        <color theme="4" tint="-0.249977111117893"/>
        <rFont val="BIZ UDゴシック"/>
        <family val="3"/>
        <charset val="128"/>
      </rPr>
      <t>新規</t>
    </r>
    <r>
      <rPr>
        <sz val="11"/>
        <color theme="1"/>
        <rFont val="BIZ UDゴシック"/>
        <family val="3"/>
        <charset val="128"/>
      </rPr>
      <t>の調査項目は、セルを</t>
    </r>
    <r>
      <rPr>
        <sz val="11"/>
        <color theme="4" tint="-0.249977111117893"/>
        <rFont val="BIZ UDゴシック"/>
        <family val="3"/>
        <charset val="128"/>
      </rPr>
      <t>青色着色</t>
    </r>
    <r>
      <rPr>
        <sz val="11"/>
        <color theme="1"/>
        <rFont val="BIZ UDゴシック"/>
        <family val="3"/>
        <charset val="128"/>
      </rPr>
      <t>しています。</t>
    </r>
    <rPh sb="1" eb="3">
      <t>シンキ</t>
    </rPh>
    <rPh sb="4" eb="6">
      <t>チョウサ</t>
    </rPh>
    <rPh sb="6" eb="8">
      <t>コウモク</t>
    </rPh>
    <rPh sb="13" eb="15">
      <t>アオイロ</t>
    </rPh>
    <rPh sb="15" eb="17">
      <t>チャクショク</t>
    </rPh>
    <phoneticPr fontId="3"/>
  </si>
  <si>
    <t>※２（２）②及び（13）に該当がある場合は、設問12も回答願います。</t>
    <rPh sb="22" eb="24">
      <t>セツモン</t>
    </rPh>
    <rPh sb="27" eb="29">
      <t>カイトウ</t>
    </rPh>
    <rPh sb="29" eb="30">
      <t>ネガ</t>
    </rPh>
    <phoneticPr fontId="3"/>
  </si>
  <si>
    <t>　7.その他（自由記述）</t>
    <rPh sb="5" eb="6">
      <t>タ</t>
    </rPh>
    <rPh sb="7" eb="9">
      <t>ジユウ</t>
    </rPh>
    <rPh sb="9" eb="11">
      <t>キジュツ</t>
    </rPh>
    <phoneticPr fontId="3"/>
  </si>
  <si>
    <t>２（２）②及び（13）に該当がある場合のみ回答してください。</t>
    <rPh sb="5" eb="6">
      <t>オヨ</t>
    </rPh>
    <rPh sb="12" eb="14">
      <t>ガイトウ</t>
    </rPh>
    <rPh sb="17" eb="19">
      <t>バアイ</t>
    </rPh>
    <rPh sb="21" eb="23">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</si>
</sst>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quot;年以上&quot;"/>
    <numFmt numFmtId="178" formatCode="##&quot;件以上&quot;"/>
    <numFmt numFmtId="179" formatCode="##&quot;件&quot;"/>
    <numFmt numFmtId="180" formatCode="0&quot;件以上&quot;"/>
    <numFmt numFmtId="181" formatCode="0.0%"/>
  </numFmts>
  <fonts count="41"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indexed="81"/>
      <name val="ＭＳ Ｐゴシック"/>
      <family val="3"/>
      <charset val="128"/>
    </font>
    <font>
      <b/>
      <sz val="12"/>
      <name val="BIZ UDゴシック"/>
      <family val="3"/>
      <charset val="128"/>
    </font>
    <font>
      <sz val="10"/>
      <name val="BIZ UDゴシック"/>
      <family val="3"/>
      <charset val="128"/>
    </font>
    <font>
      <b/>
      <sz val="10"/>
      <name val="BIZ UDゴシック"/>
      <family val="3"/>
      <charset val="128"/>
    </font>
    <font>
      <sz val="10"/>
      <color theme="0"/>
      <name val="BIZ UDゴシック"/>
      <family val="3"/>
      <charset val="128"/>
    </font>
    <font>
      <sz val="10"/>
      <color theme="1"/>
      <name val="BIZ UDゴシック"/>
      <family val="3"/>
      <charset val="128"/>
    </font>
    <font>
      <sz val="12"/>
      <name val="BIZ UDゴシック"/>
      <family val="3"/>
      <charset val="128"/>
    </font>
    <font>
      <sz val="10"/>
      <color rgb="FFFFFF00"/>
      <name val="BIZ UDゴシック"/>
      <family val="3"/>
      <charset val="128"/>
    </font>
    <font>
      <u/>
      <sz val="10"/>
      <color theme="0"/>
      <name val="BIZ UDゴシック"/>
      <family val="3"/>
      <charset val="128"/>
    </font>
    <font>
      <sz val="11"/>
      <color theme="1"/>
      <name val="BIZ UDゴシック"/>
      <family val="3"/>
      <charset val="128"/>
    </font>
    <font>
      <b/>
      <sz val="10"/>
      <color rgb="FFFF0000"/>
      <name val="BIZ UDゴシック"/>
      <family val="3"/>
      <charset val="128"/>
    </font>
    <font>
      <b/>
      <sz val="12"/>
      <color theme="1"/>
      <name val="BIZ UDゴシック"/>
      <family val="3"/>
      <charset val="128"/>
    </font>
    <font>
      <sz val="12"/>
      <color theme="1"/>
      <name val="BIZ UDゴシック"/>
      <family val="3"/>
      <charset val="128"/>
    </font>
    <font>
      <sz val="11"/>
      <name val="BIZ UDゴシック"/>
      <family val="3"/>
      <charset val="128"/>
    </font>
    <font>
      <b/>
      <sz val="11"/>
      <color theme="1"/>
      <name val="BIZ UDゴシック"/>
      <family val="3"/>
      <charset val="128"/>
    </font>
    <font>
      <u/>
      <sz val="11"/>
      <color theme="1"/>
      <name val="BIZ UDゴシック"/>
      <family val="3"/>
      <charset val="128"/>
    </font>
    <font>
      <b/>
      <sz val="10"/>
      <color theme="1"/>
      <name val="BIZ UDゴシック"/>
      <family val="3"/>
      <charset val="128"/>
    </font>
    <font>
      <u/>
      <sz val="10"/>
      <color theme="1"/>
      <name val="BIZ UDゴシック"/>
      <family val="3"/>
      <charset val="128"/>
    </font>
    <font>
      <sz val="10"/>
      <color rgb="FFFF0000"/>
      <name val="BIZ UDゴシック"/>
      <family val="3"/>
      <charset val="128"/>
    </font>
    <font>
      <sz val="9"/>
      <name val="BIZ UDゴシック"/>
      <family val="3"/>
      <charset val="128"/>
    </font>
    <font>
      <b/>
      <sz val="9"/>
      <name val="BIZ UDゴシック"/>
      <family val="3"/>
      <charset val="128"/>
    </font>
    <font>
      <b/>
      <sz val="12"/>
      <color theme="0"/>
      <name val="BIZ UDゴシック"/>
      <family val="3"/>
      <charset val="128"/>
    </font>
    <font>
      <b/>
      <u/>
      <sz val="10"/>
      <color theme="1"/>
      <name val="BIZ UDゴシック"/>
      <family val="3"/>
      <charset val="128"/>
    </font>
    <font>
      <sz val="10"/>
      <color theme="4"/>
      <name val="BIZ UDゴシック"/>
      <family val="3"/>
      <charset val="128"/>
    </font>
    <font>
      <b/>
      <sz val="11"/>
      <color rgb="FFFF0000"/>
      <name val="BIZ UDゴシック"/>
      <family val="3"/>
      <charset val="128"/>
    </font>
    <font>
      <sz val="11"/>
      <color rgb="FFFF0000"/>
      <name val="BIZ UDゴシック"/>
      <family val="3"/>
      <charset val="128"/>
    </font>
    <font>
      <sz val="11"/>
      <color theme="4" tint="-0.249977111117893"/>
      <name val="BIZ UD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theme="8"/>
        <bgColor indexed="64"/>
      </patternFill>
    </fill>
  </fills>
  <borders count="147">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right/>
      <top style="thin">
        <color indexed="64"/>
      </top>
      <bottom style="medium">
        <color indexed="64"/>
      </bottom>
      <diagonal style="thin">
        <color indexed="64"/>
      </diagonal>
    </border>
    <border>
      <left style="thin">
        <color indexed="64"/>
      </left>
      <right/>
      <top/>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double">
        <color indexed="64"/>
      </right>
      <top style="thin">
        <color indexed="64"/>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top style="hair">
        <color indexed="64"/>
      </top>
      <bottom/>
      <diagonal/>
    </border>
    <border>
      <left style="thin">
        <color indexed="64"/>
      </left>
      <right style="medium">
        <color indexed="64"/>
      </right>
      <top style="hair">
        <color indexed="64"/>
      </top>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hair">
        <color indexed="64"/>
      </right>
      <top/>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diagonalDown="1">
      <left style="thin">
        <color indexed="64"/>
      </left>
      <right style="thin">
        <color indexed="64"/>
      </right>
      <top style="thin">
        <color indexed="64"/>
      </top>
      <bottom style="hair">
        <color indexed="64"/>
      </bottom>
      <diagonal style="thin">
        <color indexed="64"/>
      </diagonal>
    </border>
    <border>
      <left/>
      <right style="thin">
        <color indexed="64"/>
      </right>
      <top style="thin">
        <color indexed="64"/>
      </top>
      <bottom style="hair">
        <color indexed="64"/>
      </bottom>
      <diagonal/>
    </border>
    <border diagonalDown="1">
      <left style="thin">
        <color indexed="64"/>
      </left>
      <right style="medium">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left/>
      <right style="thin">
        <color indexed="64"/>
      </right>
      <top style="hair">
        <color indexed="64"/>
      </top>
      <bottom style="hair">
        <color indexed="64"/>
      </bottom>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medium">
        <color indexed="64"/>
      </bottom>
      <diagonal style="thin">
        <color indexed="64"/>
      </diagonal>
    </border>
    <border>
      <left style="thin">
        <color indexed="64"/>
      </left>
      <right style="medium">
        <color indexed="64"/>
      </right>
      <top/>
      <bottom style="hair">
        <color indexed="64"/>
      </bottom>
      <diagonal/>
    </border>
    <border>
      <left style="hair">
        <color indexed="64"/>
      </left>
      <right/>
      <top style="thin">
        <color indexed="64"/>
      </top>
      <bottom/>
      <diagonal/>
    </border>
    <border>
      <left style="hair">
        <color indexed="64"/>
      </left>
      <right/>
      <top style="medium">
        <color indexed="64"/>
      </top>
      <bottom style="thin">
        <color indexed="64"/>
      </bottom>
      <diagonal/>
    </border>
    <border>
      <left style="hair">
        <color indexed="64"/>
      </left>
      <right/>
      <top/>
      <bottom style="hair">
        <color indexed="64"/>
      </bottom>
      <diagonal/>
    </border>
    <border>
      <left style="medium">
        <color indexed="64"/>
      </left>
      <right/>
      <top style="thin">
        <color indexed="64"/>
      </top>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style="hair">
        <color indexed="64"/>
      </top>
      <bottom/>
      <diagonal/>
    </border>
    <border diagonalDown="1">
      <left/>
      <right style="thin">
        <color indexed="64"/>
      </right>
      <top style="hair">
        <color indexed="64"/>
      </top>
      <bottom/>
      <diagonal style="thin">
        <color indexed="64"/>
      </diagonal>
    </border>
    <border>
      <left style="hair">
        <color indexed="64"/>
      </left>
      <right/>
      <top style="medium">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0" fontId="4" fillId="0" borderId="0">
      <alignment vertical="center"/>
    </xf>
  </cellStyleXfs>
  <cellXfs count="751">
    <xf numFmtId="0" fontId="0" fillId="0" borderId="0" xfId="0">
      <alignment vertical="center"/>
    </xf>
    <xf numFmtId="0" fontId="0" fillId="7" borderId="18" xfId="0" applyFill="1" applyBorder="1">
      <alignment vertical="center"/>
    </xf>
    <xf numFmtId="0" fontId="0" fillId="7" borderId="16" xfId="0" applyFill="1" applyBorder="1" applyAlignment="1">
      <alignment horizontal="center" vertical="center"/>
    </xf>
    <xf numFmtId="0" fontId="0" fillId="7" borderId="27" xfId="0" applyFill="1" applyBorder="1" applyAlignment="1">
      <alignment horizontal="center" vertical="center"/>
    </xf>
    <xf numFmtId="0" fontId="0" fillId="7" borderId="17" xfId="0" applyFill="1" applyBorder="1" applyAlignment="1">
      <alignment horizontal="center" vertical="center"/>
    </xf>
    <xf numFmtId="0" fontId="0" fillId="7" borderId="0" xfId="0" applyFill="1">
      <alignment vertical="center"/>
    </xf>
    <xf numFmtId="0" fontId="0" fillId="7" borderId="35" xfId="0" applyFill="1" applyBorder="1">
      <alignment vertical="center"/>
    </xf>
    <xf numFmtId="0" fontId="0" fillId="7" borderId="19" xfId="0" applyFill="1" applyBorder="1" applyAlignment="1">
      <alignment vertical="center"/>
    </xf>
    <xf numFmtId="0" fontId="0" fillId="7" borderId="25" xfId="0" applyFill="1" applyBorder="1" applyAlignment="1">
      <alignment vertical="center"/>
    </xf>
    <xf numFmtId="0" fontId="0" fillId="7" borderId="22" xfId="0" applyFill="1" applyBorder="1" applyAlignment="1">
      <alignment vertical="center"/>
    </xf>
    <xf numFmtId="0" fontId="7" fillId="7" borderId="19" xfId="0" applyFont="1" applyFill="1" applyBorder="1" applyAlignment="1">
      <alignment vertical="center"/>
    </xf>
    <xf numFmtId="0" fontId="8" fillId="7" borderId="25" xfId="0" applyFont="1" applyFill="1" applyBorder="1" applyAlignment="1">
      <alignment vertical="center"/>
    </xf>
    <xf numFmtId="0" fontId="8" fillId="7" borderId="22" xfId="0" applyFont="1" applyFill="1" applyBorder="1" applyAlignment="1">
      <alignment vertical="center"/>
    </xf>
    <xf numFmtId="0" fontId="0" fillId="7" borderId="77" xfId="0" applyFill="1" applyBorder="1" applyAlignment="1">
      <alignment horizontal="center" vertical="center"/>
    </xf>
    <xf numFmtId="0" fontId="0" fillId="7" borderId="78" xfId="0" applyFill="1" applyBorder="1" applyAlignment="1">
      <alignment horizontal="center" vertical="center"/>
    </xf>
    <xf numFmtId="0" fontId="0" fillId="7" borderId="94" xfId="0" applyFill="1" applyBorder="1" applyAlignment="1">
      <alignment horizontal="center" vertical="center"/>
    </xf>
    <xf numFmtId="0" fontId="0" fillId="7" borderId="0" xfId="0" applyFill="1" applyBorder="1">
      <alignment vertical="center"/>
    </xf>
    <xf numFmtId="0" fontId="0" fillId="7" borderId="78" xfId="0" applyFill="1" applyBorder="1">
      <alignment vertical="center"/>
    </xf>
    <xf numFmtId="0" fontId="9" fillId="7" borderId="18" xfId="0" applyFont="1" applyFill="1" applyBorder="1" applyAlignment="1">
      <alignment vertical="center" wrapText="1"/>
    </xf>
    <xf numFmtId="0" fontId="10" fillId="7" borderId="18" xfId="0" applyFont="1" applyFill="1" applyBorder="1" applyAlignment="1">
      <alignment vertical="center" wrapText="1"/>
    </xf>
    <xf numFmtId="0" fontId="10" fillId="0" borderId="0" xfId="0" applyFont="1" applyAlignment="1">
      <alignment vertical="center" wrapText="1"/>
    </xf>
    <xf numFmtId="181" fontId="0" fillId="0" borderId="0" xfId="1" applyNumberFormat="1" applyFont="1">
      <alignment vertical="center"/>
    </xf>
    <xf numFmtId="176" fontId="6" fillId="8" borderId="22" xfId="0" applyNumberFormat="1" applyFont="1" applyFill="1" applyBorder="1" applyAlignment="1">
      <alignment horizontal="center" vertical="center" wrapText="1"/>
    </xf>
    <xf numFmtId="176" fontId="6" fillId="8" borderId="18" xfId="0" applyNumberFormat="1" applyFont="1" applyFill="1" applyBorder="1" applyAlignment="1">
      <alignment horizontal="center" vertical="center" wrapText="1"/>
    </xf>
    <xf numFmtId="176" fontId="6" fillId="8" borderId="19" xfId="0" applyNumberFormat="1" applyFont="1" applyFill="1" applyBorder="1" applyAlignment="1">
      <alignment horizontal="center" vertical="center" wrapText="1"/>
    </xf>
    <xf numFmtId="176" fontId="6" fillId="8" borderId="65" xfId="0" applyNumberFormat="1" applyFont="1" applyFill="1" applyBorder="1" applyAlignment="1">
      <alignment horizontal="center" vertical="center" wrapText="1"/>
    </xf>
    <xf numFmtId="176" fontId="6" fillId="8" borderId="66" xfId="0" applyNumberFormat="1" applyFont="1" applyFill="1" applyBorder="1" applyAlignment="1">
      <alignment horizontal="center" vertical="center" wrapText="1"/>
    </xf>
    <xf numFmtId="176" fontId="6" fillId="8" borderId="74" xfId="0" applyNumberFormat="1" applyFont="1" applyFill="1" applyBorder="1" applyAlignment="1">
      <alignment horizontal="center" vertical="center" wrapText="1"/>
    </xf>
    <xf numFmtId="176" fontId="11" fillId="8" borderId="18" xfId="0" applyNumberFormat="1" applyFont="1" applyFill="1" applyBorder="1" applyAlignment="1">
      <alignment horizontal="center" vertical="center" wrapText="1"/>
    </xf>
    <xf numFmtId="0" fontId="12" fillId="5" borderId="18" xfId="0" applyFont="1" applyFill="1" applyBorder="1" applyAlignment="1">
      <alignment vertical="center" wrapText="1"/>
    </xf>
    <xf numFmtId="0" fontId="13" fillId="9" borderId="18" xfId="0" applyFont="1" applyFill="1" applyBorder="1" applyAlignment="1">
      <alignment vertical="center" wrapText="1"/>
    </xf>
    <xf numFmtId="0" fontId="10" fillId="9" borderId="18" xfId="0" applyFont="1" applyFill="1" applyBorder="1" applyAlignment="1">
      <alignment vertical="center" wrapText="1"/>
    </xf>
    <xf numFmtId="0" fontId="0" fillId="10" borderId="18" xfId="0" applyFill="1" applyBorder="1" applyAlignment="1">
      <alignment vertical="center" wrapText="1"/>
    </xf>
    <xf numFmtId="0" fontId="15" fillId="0" borderId="0" xfId="0" applyFont="1" applyAlignment="1">
      <alignment vertical="top"/>
    </xf>
    <xf numFmtId="0" fontId="16" fillId="0" borderId="0" xfId="0" applyFont="1" applyAlignment="1">
      <alignment vertical="center"/>
    </xf>
    <xf numFmtId="0" fontId="16" fillId="11" borderId="0" xfId="0" applyFont="1" applyFill="1" applyAlignment="1">
      <alignment horizontal="center" vertical="center" shrinkToFit="1"/>
    </xf>
    <xf numFmtId="0" fontId="17" fillId="2" borderId="0" xfId="0" applyFont="1" applyFill="1" applyAlignment="1">
      <alignment horizontal="center" vertical="center" wrapText="1"/>
    </xf>
    <xf numFmtId="0" fontId="18" fillId="3" borderId="1" xfId="0" applyFont="1" applyFill="1" applyBorder="1" applyAlignment="1">
      <alignment horizontal="center" vertical="center"/>
    </xf>
    <xf numFmtId="0" fontId="18" fillId="3" borderId="5" xfId="0" applyFont="1" applyFill="1" applyBorder="1" applyAlignment="1">
      <alignment horizontal="center" vertical="center"/>
    </xf>
    <xf numFmtId="49" fontId="16" fillId="0" borderId="6" xfId="0" applyNumberFormat="1" applyFont="1" applyBorder="1" applyAlignment="1">
      <alignment vertical="center"/>
    </xf>
    <xf numFmtId="0" fontId="17" fillId="2" borderId="0" xfId="0" applyFont="1" applyFill="1" applyAlignment="1">
      <alignment horizontal="left" vertical="center" wrapText="1"/>
    </xf>
    <xf numFmtId="0" fontId="19" fillId="0" borderId="0" xfId="0" applyFont="1" applyAlignment="1">
      <alignment vertic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5" fillId="11" borderId="0" xfId="0" applyFont="1" applyFill="1" applyAlignment="1">
      <alignment vertical="center"/>
    </xf>
    <xf numFmtId="0" fontId="20" fillId="11" borderId="0" xfId="0" applyFont="1" applyFill="1" applyAlignment="1"/>
    <xf numFmtId="0" fontId="20" fillId="0" borderId="0" xfId="0" applyFont="1" applyAlignment="1"/>
    <xf numFmtId="0" fontId="18" fillId="3" borderId="1" xfId="0" applyFont="1" applyFill="1" applyBorder="1" applyAlignment="1">
      <alignment vertical="center"/>
    </xf>
    <xf numFmtId="0" fontId="18" fillId="3" borderId="8" xfId="0" applyFont="1" applyFill="1" applyBorder="1" applyAlignment="1">
      <alignment vertical="center"/>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0" xfId="0" applyFont="1" applyFill="1" applyAlignment="1">
      <alignment vertical="center"/>
    </xf>
    <xf numFmtId="0" fontId="17" fillId="2" borderId="0" xfId="0" applyFont="1" applyFill="1" applyAlignment="1">
      <alignment wrapText="1"/>
    </xf>
    <xf numFmtId="0" fontId="18" fillId="3" borderId="1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7" fillId="2" borderId="0" xfId="0" applyFont="1" applyFill="1" applyAlignment="1">
      <alignment vertical="center" wrapText="1"/>
    </xf>
    <xf numFmtId="0" fontId="18" fillId="3" borderId="16" xfId="0" applyFont="1" applyFill="1" applyBorder="1" applyAlignment="1">
      <alignment vertical="center"/>
    </xf>
    <xf numFmtId="0" fontId="18" fillId="3" borderId="17" xfId="0" applyFont="1" applyFill="1" applyBorder="1" applyAlignment="1">
      <alignment vertical="center"/>
    </xf>
    <xf numFmtId="0" fontId="16" fillId="0" borderId="18"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0" xfId="0" applyFont="1" applyBorder="1" applyAlignment="1">
      <alignment horizontal="center" vertical="center"/>
    </xf>
    <xf numFmtId="0" fontId="19" fillId="5" borderId="0" xfId="0" applyFont="1" applyFill="1" applyAlignment="1">
      <alignment vertical="center"/>
    </xf>
    <xf numFmtId="0" fontId="18" fillId="3" borderId="21" xfId="0" applyFont="1" applyFill="1" applyBorder="1" applyAlignment="1">
      <alignment vertical="center"/>
    </xf>
    <xf numFmtId="0" fontId="18" fillId="3" borderId="22" xfId="0" applyFont="1" applyFill="1" applyBorder="1" applyAlignment="1">
      <alignment vertical="center"/>
    </xf>
    <xf numFmtId="0" fontId="18" fillId="3" borderId="0" xfId="0" applyFont="1" applyFill="1" applyBorder="1" applyAlignment="1">
      <alignment vertical="center"/>
    </xf>
    <xf numFmtId="0" fontId="21" fillId="3" borderId="17" xfId="0" applyFont="1" applyFill="1" applyBorder="1" applyAlignment="1">
      <alignment vertical="center"/>
    </xf>
    <xf numFmtId="0" fontId="16" fillId="0" borderId="23"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8" fillId="3" borderId="22" xfId="0" applyFont="1" applyFill="1" applyBorder="1" applyAlignment="1">
      <alignment horizontal="left" vertical="center"/>
    </xf>
    <xf numFmtId="0" fontId="16" fillId="0" borderId="26"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0" xfId="0" applyFont="1" applyAlignment="1">
      <alignment horizontal="center" vertical="center"/>
    </xf>
    <xf numFmtId="0" fontId="18" fillId="3" borderId="21" xfId="0" applyFont="1" applyFill="1" applyBorder="1" applyAlignment="1">
      <alignment horizontal="left" vertical="center"/>
    </xf>
    <xf numFmtId="0" fontId="18" fillId="3" borderId="25" xfId="0" applyFont="1" applyFill="1" applyBorder="1" applyAlignment="1">
      <alignment horizontal="left" vertical="center"/>
    </xf>
    <xf numFmtId="0" fontId="18" fillId="3" borderId="16" xfId="0" applyFont="1" applyFill="1" applyBorder="1" applyAlignment="1">
      <alignment horizontal="left" vertical="center"/>
    </xf>
    <xf numFmtId="0" fontId="18" fillId="3" borderId="17" xfId="0" applyFont="1" applyFill="1" applyBorder="1" applyAlignment="1">
      <alignment horizontal="left" vertical="center"/>
    </xf>
    <xf numFmtId="0" fontId="18" fillId="3" borderId="27" xfId="0" applyFont="1" applyFill="1" applyBorder="1" applyAlignment="1">
      <alignment horizontal="left" vertical="center"/>
    </xf>
    <xf numFmtId="0" fontId="16" fillId="0" borderId="28" xfId="0" applyFont="1" applyBorder="1" applyAlignment="1" applyProtection="1">
      <alignment horizontal="center" vertical="center"/>
      <protection locked="0"/>
    </xf>
    <xf numFmtId="0" fontId="18" fillId="3" borderId="19" xfId="0" applyFont="1" applyFill="1" applyBorder="1" applyAlignment="1">
      <alignment horizontal="left" vertical="center"/>
    </xf>
    <xf numFmtId="0" fontId="18" fillId="3" borderId="17" xfId="0" applyFont="1" applyFill="1" applyBorder="1" applyAlignment="1">
      <alignment vertical="center" wrapText="1"/>
    </xf>
    <xf numFmtId="0" fontId="18" fillId="3" borderId="27" xfId="0" applyFont="1" applyFill="1" applyBorder="1" applyAlignment="1">
      <alignment vertical="center" wrapText="1"/>
    </xf>
    <xf numFmtId="0" fontId="16" fillId="0" borderId="33" xfId="0" applyFont="1" applyBorder="1" applyAlignment="1" applyProtection="1">
      <alignment horizontal="center" vertical="center"/>
      <protection locked="0"/>
    </xf>
    <xf numFmtId="0" fontId="16" fillId="0" borderId="0" xfId="0"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center" wrapText="1"/>
      <protection locked="0"/>
    </xf>
    <xf numFmtId="0" fontId="16" fillId="0" borderId="40" xfId="0" applyFont="1" applyFill="1" applyBorder="1" applyAlignment="1" applyProtection="1">
      <alignment horizontal="center" vertical="center" wrapText="1"/>
      <protection locked="0"/>
    </xf>
    <xf numFmtId="0" fontId="19" fillId="0" borderId="0" xfId="0" applyFont="1" applyFill="1" applyAlignment="1">
      <alignment vertical="center"/>
    </xf>
    <xf numFmtId="0" fontId="16" fillId="0" borderId="43" xfId="0" applyFont="1" applyFill="1" applyBorder="1" applyAlignment="1" applyProtection="1">
      <alignment horizontal="center" vertical="center" wrapText="1"/>
      <protection locked="0"/>
    </xf>
    <xf numFmtId="0" fontId="16" fillId="0" borderId="44" xfId="0" applyFont="1" applyFill="1" applyBorder="1" applyAlignment="1" applyProtection="1">
      <alignment horizontal="center" vertical="center" wrapText="1"/>
      <protection locked="0"/>
    </xf>
    <xf numFmtId="0" fontId="17" fillId="2" borderId="0" xfId="0" applyFont="1" applyFill="1" applyAlignment="1">
      <alignment vertical="top" wrapText="1"/>
    </xf>
    <xf numFmtId="0" fontId="19" fillId="0" borderId="4" xfId="0" applyFont="1" applyFill="1" applyBorder="1" applyAlignment="1" applyProtection="1">
      <alignment horizontal="center" vertical="center" wrapText="1"/>
      <protection locked="0"/>
    </xf>
    <xf numFmtId="0" fontId="19" fillId="0" borderId="45" xfId="0" applyFont="1" applyFill="1" applyBorder="1" applyAlignment="1" applyProtection="1">
      <alignment vertical="center" wrapText="1"/>
      <protection locked="0"/>
    </xf>
    <xf numFmtId="0" fontId="23" fillId="0" borderId="46" xfId="0" applyFont="1" applyBorder="1">
      <alignment vertical="center"/>
    </xf>
    <xf numFmtId="0" fontId="24" fillId="2" borderId="0" xfId="0" applyFont="1" applyFill="1" applyAlignment="1">
      <alignment vertical="center" wrapText="1"/>
    </xf>
    <xf numFmtId="0" fontId="16" fillId="2" borderId="0" xfId="0" applyFont="1" applyFill="1" applyAlignment="1">
      <alignment vertical="center"/>
    </xf>
    <xf numFmtId="0" fontId="25" fillId="4" borderId="0" xfId="0" applyFont="1" applyFill="1" applyBorder="1" applyAlignment="1"/>
    <xf numFmtId="0" fontId="26" fillId="4" borderId="0" xfId="0" applyFont="1" applyFill="1" applyBorder="1" applyAlignment="1"/>
    <xf numFmtId="0" fontId="20" fillId="2" borderId="0" xfId="0" applyFont="1" applyFill="1" applyAlignment="1"/>
    <xf numFmtId="0" fontId="26" fillId="0" borderId="0" xfId="0" applyFont="1" applyAlignment="1"/>
    <xf numFmtId="0" fontId="19" fillId="4" borderId="0" xfId="0" applyFont="1" applyFill="1" applyBorder="1" applyAlignment="1">
      <alignment vertical="center"/>
    </xf>
    <xf numFmtId="0" fontId="18" fillId="4" borderId="0" xfId="0" applyFont="1" applyFill="1" applyBorder="1" applyAlignment="1">
      <alignment vertical="center" wrapText="1"/>
    </xf>
    <xf numFmtId="0" fontId="18" fillId="4" borderId="0" xfId="0" applyFont="1" applyFill="1" applyBorder="1" applyAlignment="1">
      <alignment horizontal="center" vertical="center"/>
    </xf>
    <xf numFmtId="0" fontId="18" fillId="4" borderId="0" xfId="0" applyFont="1" applyFill="1" applyBorder="1" applyAlignment="1">
      <alignment horizontal="center" vertical="center" wrapText="1"/>
    </xf>
    <xf numFmtId="0" fontId="16" fillId="4" borderId="0" xfId="0" applyFont="1" applyFill="1" applyBorder="1" applyAlignment="1">
      <alignment horizontal="center" vertical="center"/>
    </xf>
    <xf numFmtId="176" fontId="19" fillId="4" borderId="0" xfId="0" applyNumberFormat="1" applyFont="1" applyFill="1" applyBorder="1" applyAlignment="1">
      <alignment horizontal="center" vertical="center"/>
    </xf>
    <xf numFmtId="0" fontId="18" fillId="4" borderId="0" xfId="0" applyFont="1" applyFill="1" applyBorder="1" applyAlignment="1">
      <alignment vertical="center"/>
    </xf>
    <xf numFmtId="0" fontId="16" fillId="4" borderId="0" xfId="0" applyFont="1" applyFill="1" applyBorder="1" applyAlignment="1" applyProtection="1">
      <alignment horizontal="center" vertical="center"/>
      <protection locked="0"/>
    </xf>
    <xf numFmtId="176" fontId="19" fillId="0" borderId="0" xfId="0" applyNumberFormat="1" applyFont="1" applyAlignment="1">
      <alignment vertical="center"/>
    </xf>
    <xf numFmtId="0" fontId="19" fillId="2" borderId="0" xfId="0" applyFont="1" applyFill="1" applyAlignment="1">
      <alignment vertical="center"/>
    </xf>
    <xf numFmtId="176" fontId="16" fillId="4" borderId="0" xfId="0" applyNumberFormat="1" applyFont="1" applyFill="1" applyBorder="1" applyAlignment="1">
      <alignment horizontal="center" vertical="center"/>
    </xf>
    <xf numFmtId="0" fontId="16" fillId="2" borderId="0" xfId="0" applyFont="1" applyFill="1" applyAlignment="1">
      <alignment horizontal="right" vertical="center"/>
    </xf>
    <xf numFmtId="0" fontId="19" fillId="2" borderId="0" xfId="0" applyFont="1" applyFill="1" applyAlignment="1">
      <alignment horizontal="right" vertical="center"/>
    </xf>
    <xf numFmtId="0" fontId="16" fillId="4" borderId="0" xfId="0" applyFont="1" applyFill="1" applyBorder="1" applyAlignment="1" applyProtection="1">
      <alignment vertical="center"/>
      <protection locked="0"/>
    </xf>
    <xf numFmtId="0" fontId="16" fillId="4" borderId="0" xfId="0" applyFont="1" applyFill="1" applyBorder="1" applyAlignment="1">
      <alignment vertical="center"/>
    </xf>
    <xf numFmtId="0" fontId="15" fillId="11" borderId="0" xfId="0" applyFont="1" applyFill="1" applyAlignment="1"/>
    <xf numFmtId="0" fontId="16" fillId="11" borderId="0" xfId="0" applyFont="1" applyFill="1" applyAlignment="1"/>
    <xf numFmtId="0" fontId="16" fillId="0" borderId="0" xfId="0" applyFont="1" applyAlignment="1"/>
    <xf numFmtId="0" fontId="16" fillId="2" borderId="0" xfId="0" applyFont="1" applyFill="1" applyAlignment="1">
      <alignment vertical="center" wrapText="1"/>
    </xf>
    <xf numFmtId="0" fontId="27" fillId="0" borderId="0" xfId="0" applyFont="1" applyAlignment="1">
      <alignment vertical="center"/>
    </xf>
    <xf numFmtId="0" fontId="19" fillId="0" borderId="0" xfId="0" applyFont="1" applyAlignment="1"/>
    <xf numFmtId="0" fontId="23" fillId="0" borderId="0" xfId="0" applyFont="1" applyAlignment="1">
      <alignment vertical="center"/>
    </xf>
    <xf numFmtId="0" fontId="17" fillId="2" borderId="0" xfId="2" applyFont="1" applyFill="1" applyBorder="1" applyAlignment="1">
      <alignment horizontal="left" vertical="center" wrapText="1"/>
    </xf>
    <xf numFmtId="0" fontId="18" fillId="3" borderId="38"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40" xfId="0" applyFont="1" applyFill="1" applyBorder="1" applyAlignment="1">
      <alignment horizontal="center" vertical="center"/>
    </xf>
    <xf numFmtId="0" fontId="16" fillId="0" borderId="30" xfId="0" applyFont="1" applyBorder="1" applyAlignment="1" applyProtection="1">
      <alignment horizontal="center" vertical="center"/>
      <protection locked="0"/>
    </xf>
    <xf numFmtId="176" fontId="16" fillId="5" borderId="24" xfId="0" applyNumberFormat="1" applyFont="1" applyFill="1" applyBorder="1" applyAlignment="1">
      <alignment horizontal="center" vertical="center"/>
    </xf>
    <xf numFmtId="0" fontId="16" fillId="0" borderId="48" xfId="0" applyFont="1" applyBorder="1" applyAlignment="1" applyProtection="1">
      <alignment horizontal="center" vertical="center"/>
      <protection locked="0"/>
    </xf>
    <xf numFmtId="176" fontId="16" fillId="5" borderId="28" xfId="0" applyNumberFormat="1" applyFont="1" applyFill="1" applyBorder="1" applyAlignment="1">
      <alignment horizontal="center" vertical="center"/>
    </xf>
    <xf numFmtId="0" fontId="16" fillId="2" borderId="0" xfId="0" applyFont="1" applyFill="1" applyAlignment="1">
      <alignment wrapText="1"/>
    </xf>
    <xf numFmtId="0" fontId="18" fillId="3" borderId="18"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56"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8" fillId="0" borderId="0" xfId="0" applyFont="1" applyFill="1" applyBorder="1" applyAlignment="1">
      <alignment horizontal="left" vertical="center"/>
    </xf>
    <xf numFmtId="0" fontId="16" fillId="0" borderId="0"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16" fillId="0" borderId="0" xfId="0" applyFont="1" applyFill="1" applyBorder="1" applyAlignment="1" applyProtection="1">
      <alignment horizontal="center" vertical="center"/>
      <protection locked="0"/>
    </xf>
    <xf numFmtId="0" fontId="18" fillId="3" borderId="7" xfId="0" applyFont="1" applyFill="1" applyBorder="1" applyAlignment="1">
      <alignment vertical="center"/>
    </xf>
    <xf numFmtId="0" fontId="16" fillId="0" borderId="5" xfId="0" applyFont="1" applyFill="1" applyBorder="1" applyAlignment="1">
      <alignment horizontal="center" vertical="center"/>
    </xf>
    <xf numFmtId="0" fontId="18" fillId="3" borderId="2" xfId="0" applyFont="1" applyFill="1" applyBorder="1" applyAlignment="1">
      <alignment vertical="center"/>
    </xf>
    <xf numFmtId="0" fontId="18" fillId="3" borderId="3" xfId="0" applyFont="1" applyFill="1" applyBorder="1" applyAlignment="1">
      <alignment vertical="center"/>
    </xf>
    <xf numFmtId="0" fontId="27" fillId="0" borderId="0" xfId="0" applyFont="1" applyAlignment="1"/>
    <xf numFmtId="0" fontId="18"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horizontal="left" vertical="center" wrapText="1"/>
    </xf>
    <xf numFmtId="0" fontId="18" fillId="3" borderId="1" xfId="0" applyFont="1" applyFill="1" applyBorder="1" applyAlignment="1">
      <alignment vertical="center" wrapText="1"/>
    </xf>
    <xf numFmtId="0" fontId="18" fillId="3" borderId="11" xfId="0" applyFont="1" applyFill="1" applyBorder="1" applyAlignment="1">
      <alignment vertical="center"/>
    </xf>
    <xf numFmtId="0" fontId="18" fillId="3" borderId="15" xfId="0" applyFont="1" applyFill="1" applyBorder="1" applyAlignment="1">
      <alignment vertical="center"/>
    </xf>
    <xf numFmtId="0" fontId="19" fillId="0" borderId="53"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8" fillId="3" borderId="56" xfId="0" applyFont="1" applyFill="1" applyBorder="1" applyAlignment="1">
      <alignment horizontal="center" vertical="center"/>
    </xf>
    <xf numFmtId="0" fontId="18" fillId="3" borderId="40" xfId="0" applyFont="1" applyFill="1" applyBorder="1" applyAlignment="1">
      <alignment horizontal="center" vertical="center" wrapText="1"/>
    </xf>
    <xf numFmtId="0" fontId="19" fillId="0" borderId="24"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19" fillId="0" borderId="44" xfId="0" applyFont="1" applyFill="1" applyBorder="1" applyAlignment="1">
      <alignment horizontal="center" vertical="center" wrapText="1"/>
    </xf>
    <xf numFmtId="0" fontId="18" fillId="4" borderId="0" xfId="0" applyFont="1" applyFill="1" applyBorder="1" applyAlignment="1">
      <alignment horizontal="left" vertical="center"/>
    </xf>
    <xf numFmtId="0" fontId="19" fillId="4" borderId="0" xfId="0" applyFont="1" applyFill="1" applyBorder="1" applyAlignment="1" applyProtection="1">
      <alignment vertical="center"/>
      <protection locked="0"/>
    </xf>
    <xf numFmtId="0" fontId="19" fillId="4" borderId="0" xfId="0" applyFont="1" applyFill="1" applyBorder="1" applyAlignment="1" applyProtection="1">
      <alignment horizontal="center" vertical="center"/>
      <protection locked="0"/>
    </xf>
    <xf numFmtId="0" fontId="17" fillId="2" borderId="0" xfId="0" applyFont="1" applyFill="1" applyBorder="1" applyAlignment="1">
      <alignment horizontal="center" vertical="center" wrapText="1"/>
    </xf>
    <xf numFmtId="0" fontId="17" fillId="2" borderId="0" xfId="0" applyFont="1" applyFill="1" applyBorder="1" applyAlignment="1" applyProtection="1">
      <alignment horizontal="center" vertical="center" wrapText="1"/>
      <protection locked="0"/>
    </xf>
    <xf numFmtId="0" fontId="16" fillId="4" borderId="0" xfId="0" applyFont="1" applyFill="1" applyAlignment="1">
      <alignment vertical="center"/>
    </xf>
    <xf numFmtId="0" fontId="18" fillId="3" borderId="36" xfId="0" applyFont="1" applyFill="1" applyBorder="1" applyAlignment="1">
      <alignment vertical="center"/>
    </xf>
    <xf numFmtId="0" fontId="19" fillId="0" borderId="9" xfId="0" applyFont="1" applyFill="1" applyBorder="1" applyAlignment="1">
      <alignment horizontal="center" vertical="center"/>
    </xf>
    <xf numFmtId="0" fontId="18" fillId="3" borderId="8" xfId="0" applyFont="1" applyFill="1" applyBorder="1" applyAlignment="1">
      <alignment horizontal="left" vertical="center"/>
    </xf>
    <xf numFmtId="0" fontId="18" fillId="3" borderId="37" xfId="0" applyFont="1" applyFill="1" applyBorder="1" applyAlignment="1">
      <alignment horizontal="left" vertical="center"/>
    </xf>
    <xf numFmtId="0" fontId="19" fillId="0" borderId="10" xfId="0" applyFont="1" applyFill="1" applyBorder="1" applyAlignment="1">
      <alignment horizontal="center" vertical="center"/>
    </xf>
    <xf numFmtId="0" fontId="19" fillId="0" borderId="0" xfId="0" applyFont="1" applyFill="1" applyBorder="1" applyAlignment="1">
      <alignment vertical="center"/>
    </xf>
    <xf numFmtId="0" fontId="17" fillId="2" borderId="0" xfId="0" applyFont="1" applyFill="1" applyBorder="1" applyAlignment="1">
      <alignment vertical="center" wrapText="1"/>
    </xf>
    <xf numFmtId="0" fontId="19" fillId="0" borderId="13"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0" xfId="0" applyFont="1" applyFill="1" applyBorder="1" applyAlignment="1" applyProtection="1">
      <alignment vertical="center"/>
      <protection locked="0"/>
    </xf>
    <xf numFmtId="0" fontId="15" fillId="11" borderId="0" xfId="0" applyFont="1" applyFill="1" applyBorder="1" applyAlignment="1">
      <alignment horizontal="left"/>
    </xf>
    <xf numFmtId="0" fontId="16" fillId="11" borderId="0" xfId="0" applyFont="1" applyFill="1" applyBorder="1" applyAlignment="1">
      <alignment horizontal="left" vertical="center"/>
    </xf>
    <xf numFmtId="0" fontId="16" fillId="11" borderId="0" xfId="0" applyFont="1" applyFill="1" applyBorder="1" applyAlignment="1" applyProtection="1">
      <alignment vertical="center"/>
      <protection locked="0"/>
    </xf>
    <xf numFmtId="0" fontId="19" fillId="3" borderId="37" xfId="0" applyFont="1" applyFill="1" applyBorder="1" applyAlignment="1">
      <alignment vertical="center"/>
    </xf>
    <xf numFmtId="0" fontId="19" fillId="0" borderId="8" xfId="0" applyFont="1" applyBorder="1" applyAlignment="1">
      <alignment vertical="center"/>
    </xf>
    <xf numFmtId="0" fontId="19" fillId="0" borderId="59" xfId="0" applyFont="1" applyBorder="1" applyAlignment="1">
      <alignment vertical="center"/>
    </xf>
    <xf numFmtId="0" fontId="16" fillId="0" borderId="8" xfId="0" applyFont="1" applyFill="1" applyBorder="1" applyAlignment="1">
      <alignment vertical="center"/>
    </xf>
    <xf numFmtId="0" fontId="16" fillId="0" borderId="46" xfId="0" applyFont="1" applyFill="1" applyBorder="1" applyAlignment="1" applyProtection="1">
      <alignment vertical="center"/>
      <protection locked="0"/>
    </xf>
    <xf numFmtId="0" fontId="16" fillId="0" borderId="46" xfId="0" applyFont="1" applyFill="1" applyBorder="1" applyAlignment="1">
      <alignment vertical="center"/>
    </xf>
    <xf numFmtId="0" fontId="16" fillId="0" borderId="59" xfId="0" applyFont="1" applyFill="1" applyBorder="1" applyAlignment="1">
      <alignment vertical="center"/>
    </xf>
    <xf numFmtId="0" fontId="17" fillId="2" borderId="53" xfId="0" applyFont="1" applyFill="1" applyBorder="1" applyAlignment="1">
      <alignment vertical="top" wrapText="1"/>
    </xf>
    <xf numFmtId="0" fontId="16" fillId="0" borderId="43" xfId="0" applyFont="1" applyFill="1" applyBorder="1" applyAlignment="1">
      <alignment horizontal="left" vertical="center"/>
    </xf>
    <xf numFmtId="0" fontId="16" fillId="0" borderId="34" xfId="0" applyFont="1" applyFill="1" applyBorder="1" applyAlignment="1">
      <alignment horizontal="left" vertical="center"/>
    </xf>
    <xf numFmtId="0" fontId="16" fillId="0" borderId="34" xfId="0" applyFont="1" applyFill="1" applyBorder="1" applyAlignment="1">
      <alignment horizontal="center" vertical="center"/>
    </xf>
    <xf numFmtId="0" fontId="16" fillId="0" borderId="61" xfId="0" applyFont="1" applyBorder="1" applyAlignment="1">
      <alignment vertical="center"/>
    </xf>
    <xf numFmtId="0" fontId="17" fillId="2" borderId="53" xfId="0" applyFont="1" applyFill="1" applyBorder="1" applyAlignment="1">
      <alignment vertical="center" wrapText="1"/>
    </xf>
    <xf numFmtId="0" fontId="19" fillId="0" borderId="3" xfId="0" applyFont="1" applyBorder="1" applyAlignment="1">
      <alignment vertical="center"/>
    </xf>
    <xf numFmtId="0" fontId="19" fillId="0" borderId="6" xfId="0" applyFont="1" applyBorder="1" applyAlignment="1">
      <alignment vertical="center"/>
    </xf>
    <xf numFmtId="0" fontId="19" fillId="0" borderId="46" xfId="0" applyFont="1" applyBorder="1" applyAlignment="1">
      <alignment vertical="center"/>
    </xf>
    <xf numFmtId="0" fontId="17" fillId="2" borderId="0" xfId="0" applyFont="1" applyFill="1" applyBorder="1" applyAlignment="1">
      <alignment horizontal="left" vertical="center" wrapText="1"/>
    </xf>
    <xf numFmtId="0" fontId="18" fillId="3" borderId="19"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66" xfId="0" applyFont="1" applyFill="1" applyBorder="1" applyAlignment="1">
      <alignment horizontal="center" vertical="center"/>
    </xf>
    <xf numFmtId="0" fontId="18" fillId="3" borderId="68" xfId="0" applyFont="1" applyFill="1" applyBorder="1" applyAlignment="1">
      <alignment vertical="center" shrinkToFit="1"/>
    </xf>
    <xf numFmtId="0" fontId="16" fillId="0" borderId="18" xfId="0" applyFont="1" applyBorder="1" applyAlignment="1">
      <alignment horizontal="center" vertical="center"/>
    </xf>
    <xf numFmtId="0" fontId="16" fillId="0" borderId="66" xfId="0" applyFont="1" applyBorder="1" applyAlignment="1">
      <alignment horizontal="center" vertical="center"/>
    </xf>
    <xf numFmtId="0" fontId="16" fillId="0" borderId="22" xfId="0" applyFont="1" applyBorder="1" applyAlignment="1">
      <alignment horizontal="center" vertical="center"/>
    </xf>
    <xf numFmtId="0" fontId="16" fillId="0" borderId="69" xfId="0" applyFont="1" applyBorder="1" applyAlignment="1">
      <alignment horizontal="center" vertical="center"/>
    </xf>
    <xf numFmtId="0" fontId="18" fillId="3" borderId="71" xfId="0" applyFont="1" applyFill="1" applyBorder="1" applyAlignment="1">
      <alignment vertical="center" shrinkToFit="1"/>
    </xf>
    <xf numFmtId="0" fontId="18" fillId="3" borderId="73" xfId="0" applyFont="1" applyFill="1" applyBorder="1" applyAlignment="1">
      <alignment vertical="center" shrinkToFit="1"/>
    </xf>
    <xf numFmtId="0" fontId="30" fillId="2" borderId="0" xfId="0" applyFont="1" applyFill="1" applyAlignment="1">
      <alignment vertical="center" wrapText="1"/>
    </xf>
    <xf numFmtId="0" fontId="18" fillId="12" borderId="107" xfId="0" applyFont="1" applyFill="1" applyBorder="1" applyAlignment="1">
      <alignment vertical="center" shrinkToFit="1"/>
    </xf>
    <xf numFmtId="0" fontId="16" fillId="0" borderId="33" xfId="0" applyFont="1" applyBorder="1" applyAlignment="1">
      <alignment horizontal="center" vertical="center"/>
    </xf>
    <xf numFmtId="0" fontId="16" fillId="0" borderId="108" xfId="0" applyFont="1" applyBorder="1" applyAlignment="1">
      <alignment horizontal="center" vertical="center"/>
    </xf>
    <xf numFmtId="0" fontId="16" fillId="0" borderId="109" xfId="0" applyFont="1" applyBorder="1" applyAlignment="1">
      <alignment horizontal="center" vertical="center"/>
    </xf>
    <xf numFmtId="0" fontId="16" fillId="0" borderId="32" xfId="0" applyFont="1" applyBorder="1" applyAlignment="1">
      <alignment horizontal="center" vertical="center"/>
    </xf>
    <xf numFmtId="0" fontId="16" fillId="0" borderId="76" xfId="0" applyFont="1" applyBorder="1" applyAlignment="1">
      <alignment horizontal="center" vertical="center"/>
    </xf>
    <xf numFmtId="0" fontId="18" fillId="4" borderId="0" xfId="0" applyFont="1" applyFill="1" applyBorder="1" applyAlignment="1">
      <alignment horizontal="left" vertical="top" wrapText="1"/>
    </xf>
    <xf numFmtId="0" fontId="19" fillId="0" borderId="0" xfId="0" applyFont="1" applyBorder="1" applyAlignment="1">
      <alignment horizontal="center" vertical="center"/>
    </xf>
    <xf numFmtId="0" fontId="19" fillId="0" borderId="46" xfId="0" applyFont="1" applyBorder="1" applyAlignment="1">
      <alignment horizontal="center" vertical="center"/>
    </xf>
    <xf numFmtId="0" fontId="18" fillId="12" borderId="0" xfId="0" applyFont="1" applyFill="1" applyAlignment="1">
      <alignment vertical="center"/>
    </xf>
    <xf numFmtId="0" fontId="18" fillId="3" borderId="36" xfId="0" applyFont="1" applyFill="1" applyBorder="1" applyAlignment="1">
      <alignment horizontal="left" vertical="center"/>
    </xf>
    <xf numFmtId="0" fontId="16" fillId="4" borderId="46" xfId="0" applyFont="1" applyFill="1" applyBorder="1" applyAlignment="1">
      <alignment horizontal="center" vertical="center"/>
    </xf>
    <xf numFmtId="0" fontId="18" fillId="3" borderId="7" xfId="0" applyFont="1" applyFill="1" applyBorder="1" applyAlignment="1">
      <alignment horizontal="left" vertical="center"/>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16" fillId="0" borderId="58" xfId="0" applyFont="1" applyBorder="1" applyAlignment="1">
      <alignment horizontal="center" vertical="center"/>
    </xf>
    <xf numFmtId="0" fontId="16" fillId="0" borderId="0" xfId="0" applyFont="1" applyBorder="1" applyAlignment="1">
      <alignment vertical="center"/>
    </xf>
    <xf numFmtId="0" fontId="16" fillId="4" borderId="5"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6" xfId="0" applyFont="1" applyFill="1" applyBorder="1" applyAlignment="1">
      <alignment vertical="center"/>
    </xf>
    <xf numFmtId="0" fontId="16" fillId="0" borderId="9" xfId="0" applyFont="1" applyBorder="1" applyAlignment="1">
      <alignment horizontal="center" vertical="center"/>
    </xf>
    <xf numFmtId="0" fontId="16" fillId="0" borderId="46" xfId="0" applyFont="1" applyBorder="1" applyAlignment="1">
      <alignment horizontal="left" vertical="center"/>
    </xf>
    <xf numFmtId="0" fontId="16" fillId="0" borderId="59" xfId="0" applyFont="1" applyBorder="1" applyAlignment="1">
      <alignment horizontal="left" vertical="center"/>
    </xf>
    <xf numFmtId="0" fontId="18" fillId="3" borderId="5" xfId="0" applyFont="1" applyFill="1" applyBorder="1" applyAlignment="1">
      <alignment horizontal="left" vertical="center"/>
    </xf>
    <xf numFmtId="0" fontId="16" fillId="0" borderId="5" xfId="0" applyFont="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6" fillId="0" borderId="6" xfId="0" applyFont="1" applyBorder="1" applyAlignment="1">
      <alignment vertical="center"/>
    </xf>
    <xf numFmtId="0" fontId="19" fillId="0" borderId="2" xfId="0" applyFont="1" applyBorder="1" applyAlignment="1">
      <alignment horizontal="left" vertical="center"/>
    </xf>
    <xf numFmtId="0" fontId="32" fillId="0" borderId="3" xfId="0" applyFont="1" applyBorder="1" applyAlignment="1">
      <alignment horizontal="center" vertical="center"/>
    </xf>
    <xf numFmtId="0" fontId="19" fillId="0" borderId="3" xfId="0" applyFont="1" applyBorder="1" applyAlignment="1">
      <alignment horizontal="left" vertical="center"/>
    </xf>
    <xf numFmtId="0" fontId="16" fillId="0" borderId="6" xfId="0" applyFont="1" applyBorder="1" applyAlignment="1">
      <alignment horizontal="center" vertical="center"/>
    </xf>
    <xf numFmtId="0" fontId="18" fillId="3" borderId="1" xfId="0" applyFont="1" applyFill="1" applyBorder="1" applyAlignment="1">
      <alignment horizontal="left" vertical="center"/>
    </xf>
    <xf numFmtId="0" fontId="16" fillId="0" borderId="3" xfId="0" applyFont="1" applyBorder="1" applyAlignment="1">
      <alignment vertical="center"/>
    </xf>
    <xf numFmtId="0" fontId="18" fillId="3" borderId="18" xfId="0" applyFont="1" applyFill="1" applyBorder="1" applyAlignment="1">
      <alignment vertical="center"/>
    </xf>
    <xf numFmtId="0" fontId="16" fillId="0" borderId="18" xfId="0" applyFont="1" applyBorder="1" applyAlignment="1">
      <alignment horizontal="center" vertical="center" wrapText="1"/>
    </xf>
    <xf numFmtId="0" fontId="16" fillId="0" borderId="26" xfId="0" applyFont="1" applyBorder="1" applyAlignment="1">
      <alignment horizontal="center" vertical="center"/>
    </xf>
    <xf numFmtId="0" fontId="18" fillId="3" borderId="35" xfId="0" applyFont="1" applyFill="1" applyBorder="1" applyAlignment="1">
      <alignment vertical="center"/>
    </xf>
    <xf numFmtId="0" fontId="16" fillId="0" borderId="80" xfId="0" applyFont="1" applyBorder="1" applyAlignment="1">
      <alignment horizontal="center" vertical="center"/>
    </xf>
    <xf numFmtId="0" fontId="16" fillId="0" borderId="30" xfId="0" applyFont="1" applyBorder="1" applyAlignment="1">
      <alignment horizontal="center" vertical="center" wrapText="1"/>
    </xf>
    <xf numFmtId="0" fontId="18" fillId="3" borderId="33" xfId="0" applyFont="1" applyFill="1" applyBorder="1" applyAlignment="1">
      <alignment vertical="center"/>
    </xf>
    <xf numFmtId="0" fontId="16" fillId="0" borderId="30" xfId="0" applyFont="1" applyBorder="1" applyAlignment="1">
      <alignment horizontal="center" vertical="center"/>
    </xf>
    <xf numFmtId="0" fontId="18" fillId="3" borderId="83" xfId="0" applyFont="1" applyFill="1" applyBorder="1" applyAlignment="1">
      <alignment vertical="center" wrapText="1"/>
    </xf>
    <xf numFmtId="177" fontId="16" fillId="0" borderId="39" xfId="0" applyNumberFormat="1" applyFont="1" applyFill="1" applyBorder="1" applyAlignment="1">
      <alignment horizontal="center" vertical="center"/>
    </xf>
    <xf numFmtId="0" fontId="18" fillId="3" borderId="84" xfId="0" applyFont="1" applyFill="1" applyBorder="1" applyAlignment="1">
      <alignment vertical="center" wrapText="1"/>
    </xf>
    <xf numFmtId="178" fontId="16" fillId="0" borderId="78" xfId="0" applyNumberFormat="1" applyFont="1" applyFill="1" applyBorder="1" applyAlignment="1">
      <alignment horizontal="center" vertical="center"/>
    </xf>
    <xf numFmtId="178" fontId="16" fillId="0" borderId="52" xfId="0" applyNumberFormat="1" applyFont="1" applyFill="1" applyBorder="1" applyAlignment="1">
      <alignment horizontal="center" vertical="center"/>
    </xf>
    <xf numFmtId="0" fontId="18" fillId="3" borderId="85" xfId="0" applyFont="1" applyFill="1" applyBorder="1" applyAlignment="1">
      <alignment vertical="center" wrapText="1"/>
    </xf>
    <xf numFmtId="178" fontId="16" fillId="0" borderId="22" xfId="0" applyNumberFormat="1" applyFont="1" applyFill="1" applyBorder="1" applyAlignment="1">
      <alignment horizontal="center" vertical="center"/>
    </xf>
    <xf numFmtId="0" fontId="18" fillId="3" borderId="86" xfId="0" applyFont="1" applyFill="1" applyBorder="1" applyAlignment="1">
      <alignment vertical="center" wrapText="1"/>
    </xf>
    <xf numFmtId="178" fontId="16" fillId="0" borderId="20" xfId="0" applyNumberFormat="1" applyFont="1" applyFill="1" applyBorder="1" applyAlignment="1">
      <alignment horizontal="center" vertical="center"/>
    </xf>
    <xf numFmtId="179" fontId="16" fillId="0" borderId="22" xfId="0" applyNumberFormat="1" applyFont="1" applyFill="1" applyBorder="1" applyAlignment="1">
      <alignment horizontal="center" vertical="center" wrapText="1"/>
    </xf>
    <xf numFmtId="0" fontId="18" fillId="3" borderId="86" xfId="0" applyFont="1" applyFill="1" applyBorder="1" applyAlignment="1">
      <alignment horizontal="left" vertical="center" wrapText="1"/>
    </xf>
    <xf numFmtId="0" fontId="16" fillId="0" borderId="22" xfId="0" applyFont="1" applyFill="1" applyBorder="1" applyAlignment="1">
      <alignment horizontal="center" vertical="center" wrapText="1"/>
    </xf>
    <xf numFmtId="180" fontId="16" fillId="0" borderId="87" xfId="0" applyNumberFormat="1" applyFont="1" applyFill="1" applyBorder="1" applyAlignment="1">
      <alignment horizontal="center" vertical="center" wrapText="1"/>
    </xf>
    <xf numFmtId="0" fontId="19" fillId="0" borderId="0" xfId="0" applyFont="1" applyAlignment="1">
      <alignment vertical="center" wrapText="1"/>
    </xf>
    <xf numFmtId="0" fontId="18" fillId="3" borderId="88" xfId="0" applyFont="1" applyFill="1" applyBorder="1" applyAlignment="1">
      <alignment vertical="center" wrapText="1"/>
    </xf>
    <xf numFmtId="0" fontId="16" fillId="0" borderId="89" xfId="0" applyNumberFormat="1" applyFont="1" applyFill="1" applyBorder="1" applyAlignment="1">
      <alignment horizontal="center" vertical="center" wrapText="1"/>
    </xf>
    <xf numFmtId="0" fontId="16" fillId="11" borderId="0" xfId="0" applyFont="1" applyFill="1" applyAlignment="1">
      <alignment vertical="center"/>
    </xf>
    <xf numFmtId="0" fontId="32" fillId="0" borderId="0" xfId="0" applyFont="1" applyAlignment="1">
      <alignment vertical="top"/>
    </xf>
    <xf numFmtId="0" fontId="16" fillId="2" borderId="0" xfId="0" applyFont="1" applyFill="1" applyAlignment="1">
      <alignment vertical="top" wrapText="1"/>
    </xf>
    <xf numFmtId="0" fontId="19" fillId="0" borderId="0" xfId="0" applyFont="1" applyAlignment="1">
      <alignment horizontal="left" vertical="center"/>
    </xf>
    <xf numFmtId="0" fontId="19" fillId="0" borderId="0" xfId="0" applyFont="1" applyAlignment="1">
      <alignment horizontal="left" vertical="top" wrapText="1"/>
    </xf>
    <xf numFmtId="0" fontId="23" fillId="0" borderId="0" xfId="0" applyFont="1" applyAlignment="1">
      <alignment vertical="top"/>
    </xf>
    <xf numFmtId="0" fontId="34" fillId="2" borderId="0" xfId="0" applyFont="1" applyFill="1" applyAlignment="1">
      <alignment horizontal="left" vertical="top" wrapText="1"/>
    </xf>
    <xf numFmtId="0" fontId="18" fillId="3" borderId="90" xfId="0" applyFont="1" applyFill="1" applyBorder="1" applyAlignment="1">
      <alignment horizontal="left" vertical="center"/>
    </xf>
    <xf numFmtId="0" fontId="18" fillId="3" borderId="74" xfId="0" applyFont="1" applyFill="1" applyBorder="1" applyAlignment="1">
      <alignment horizontal="center" vertical="center"/>
    </xf>
    <xf numFmtId="0" fontId="19" fillId="0" borderId="18" xfId="0" applyFont="1" applyBorder="1" applyAlignment="1">
      <alignment horizontal="center" vertical="center"/>
    </xf>
    <xf numFmtId="176" fontId="19" fillId="5" borderId="28" xfId="0" applyNumberFormat="1" applyFont="1" applyFill="1" applyBorder="1" applyAlignment="1">
      <alignment horizontal="center" vertical="center"/>
    </xf>
    <xf numFmtId="0" fontId="18" fillId="3" borderId="91" xfId="0" applyFont="1" applyFill="1" applyBorder="1" applyAlignment="1">
      <alignment horizontal="center" vertical="center"/>
    </xf>
    <xf numFmtId="176" fontId="19" fillId="5" borderId="23" xfId="0" applyNumberFormat="1" applyFont="1" applyFill="1" applyBorder="1" applyAlignment="1">
      <alignment horizontal="center" vertical="center"/>
    </xf>
    <xf numFmtId="0" fontId="18" fillId="3" borderId="75" xfId="0" applyFont="1" applyFill="1" applyBorder="1" applyAlignment="1">
      <alignment horizontal="center" vertical="center"/>
    </xf>
    <xf numFmtId="176" fontId="19" fillId="5" borderId="33" xfId="0" applyNumberFormat="1" applyFont="1" applyFill="1" applyBorder="1" applyAlignment="1">
      <alignment horizontal="center" vertical="center"/>
    </xf>
    <xf numFmtId="176" fontId="19" fillId="5" borderId="24" xfId="0" applyNumberFormat="1" applyFont="1" applyFill="1" applyBorder="1" applyAlignment="1">
      <alignment horizontal="center" vertical="center"/>
    </xf>
    <xf numFmtId="0" fontId="18" fillId="3" borderId="92" xfId="0" applyFont="1" applyFill="1" applyBorder="1" applyAlignment="1">
      <alignment vertical="center" wrapText="1"/>
    </xf>
    <xf numFmtId="177" fontId="19" fillId="0" borderId="39" xfId="0" applyNumberFormat="1" applyFont="1" applyFill="1" applyBorder="1" applyAlignment="1">
      <alignment horizontal="center" vertical="center"/>
    </xf>
    <xf numFmtId="178" fontId="19" fillId="0" borderId="78" xfId="0" applyNumberFormat="1" applyFont="1" applyFill="1" applyBorder="1" applyAlignment="1">
      <alignment horizontal="center" vertical="center"/>
    </xf>
    <xf numFmtId="178" fontId="19" fillId="0" borderId="52" xfId="0" applyNumberFormat="1" applyFont="1" applyFill="1" applyBorder="1" applyAlignment="1">
      <alignment horizontal="center" vertical="center"/>
    </xf>
    <xf numFmtId="0" fontId="32" fillId="0" borderId="36" xfId="0" applyFont="1" applyFill="1" applyBorder="1" applyAlignment="1">
      <alignment horizontal="left" vertical="center"/>
    </xf>
    <xf numFmtId="178" fontId="19" fillId="0" borderId="22" xfId="0" applyNumberFormat="1" applyFont="1" applyFill="1" applyBorder="1" applyAlignment="1">
      <alignment horizontal="center" vertical="center"/>
    </xf>
    <xf numFmtId="178" fontId="19" fillId="0" borderId="20" xfId="0" applyNumberFormat="1" applyFont="1" applyFill="1" applyBorder="1" applyAlignment="1">
      <alignment horizontal="center" vertical="center"/>
    </xf>
    <xf numFmtId="0" fontId="32" fillId="0" borderId="53" xfId="0" applyFont="1" applyFill="1" applyBorder="1" applyAlignment="1">
      <alignment horizontal="left" vertical="center"/>
    </xf>
    <xf numFmtId="179" fontId="19" fillId="0" borderId="22"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180" fontId="19" fillId="0" borderId="20" xfId="0" applyNumberFormat="1" applyFont="1" applyFill="1" applyBorder="1" applyAlignment="1">
      <alignment horizontal="center" vertical="center" wrapText="1"/>
    </xf>
    <xf numFmtId="0" fontId="19" fillId="0" borderId="101" xfId="0" applyNumberFormat="1" applyFont="1" applyFill="1" applyBorder="1" applyAlignment="1">
      <alignment horizontal="center" vertical="center" wrapText="1"/>
    </xf>
    <xf numFmtId="0" fontId="32" fillId="0" borderId="0" xfId="0" applyFont="1" applyFill="1" applyBorder="1" applyAlignment="1">
      <alignment horizontal="left" vertical="center"/>
    </xf>
    <xf numFmtId="0" fontId="17" fillId="0" borderId="0" xfId="0" applyFont="1" applyFill="1" applyAlignment="1">
      <alignment vertical="center" wrapText="1"/>
    </xf>
    <xf numFmtId="0" fontId="35" fillId="12" borderId="0" xfId="0" applyFont="1" applyFill="1" applyAlignment="1">
      <alignment vertical="center"/>
    </xf>
    <xf numFmtId="0" fontId="32" fillId="0" borderId="0" xfId="0" applyFont="1" applyAlignment="1">
      <alignment vertical="center"/>
    </xf>
    <xf numFmtId="0" fontId="19" fillId="0" borderId="3" xfId="0" applyFont="1" applyFill="1" applyBorder="1" applyAlignment="1">
      <alignment horizontal="center" vertical="center" wrapText="1"/>
    </xf>
    <xf numFmtId="0" fontId="16" fillId="0" borderId="3"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right" vertical="center" wrapText="1"/>
      <protection locked="0"/>
    </xf>
    <xf numFmtId="0" fontId="17" fillId="0" borderId="0" xfId="0" applyFont="1" applyFill="1" applyAlignment="1">
      <alignment vertical="top" wrapText="1"/>
    </xf>
    <xf numFmtId="0" fontId="17" fillId="2" borderId="0" xfId="0" applyFont="1" applyFill="1" applyAlignment="1">
      <alignment vertical="center"/>
    </xf>
    <xf numFmtId="0" fontId="32" fillId="0" borderId="46" xfId="0" applyFont="1" applyBorder="1" applyAlignment="1">
      <alignment horizontal="left" vertical="center"/>
    </xf>
    <xf numFmtId="0" fontId="32" fillId="0" borderId="0" xfId="0" applyFont="1" applyBorder="1" applyAlignment="1">
      <alignment vertical="center"/>
    </xf>
    <xf numFmtId="0" fontId="16" fillId="0" borderId="58" xfId="0" applyFont="1" applyFill="1" applyBorder="1" applyAlignment="1">
      <alignment vertical="center"/>
    </xf>
    <xf numFmtId="0" fontId="16" fillId="0" borderId="114" xfId="0" applyFont="1" applyFill="1" applyBorder="1" applyAlignment="1">
      <alignment vertical="center"/>
    </xf>
    <xf numFmtId="0" fontId="16" fillId="0" borderId="116" xfId="0" applyFont="1" applyFill="1" applyBorder="1" applyAlignment="1">
      <alignment vertical="center"/>
    </xf>
    <xf numFmtId="0" fontId="16" fillId="0" borderId="119" xfId="0" applyFont="1" applyFill="1" applyBorder="1" applyAlignment="1">
      <alignment vertical="center"/>
    </xf>
    <xf numFmtId="0" fontId="16" fillId="0" borderId="120" xfId="0" applyFont="1" applyFill="1" applyBorder="1" applyAlignment="1">
      <alignment vertical="center"/>
    </xf>
    <xf numFmtId="0" fontId="16" fillId="0" borderId="133" xfId="0" applyFont="1" applyFill="1" applyBorder="1" applyAlignment="1">
      <alignment vertical="center"/>
    </xf>
    <xf numFmtId="0" fontId="18" fillId="12" borderId="18" xfId="0" applyFont="1" applyFill="1" applyBorder="1" applyAlignment="1">
      <alignment horizontal="center" vertical="center"/>
    </xf>
    <xf numFmtId="0" fontId="18" fillId="12" borderId="22" xfId="0" applyFont="1" applyFill="1" applyBorder="1" applyAlignment="1">
      <alignment horizontal="center" vertical="center"/>
    </xf>
    <xf numFmtId="0" fontId="18" fillId="12" borderId="26" xfId="0" applyFont="1" applyFill="1" applyBorder="1" applyAlignment="1">
      <alignment horizontal="center" vertical="center"/>
    </xf>
    <xf numFmtId="0" fontId="18" fillId="12" borderId="68" xfId="0" applyFont="1" applyFill="1" applyBorder="1" applyAlignment="1">
      <alignment vertical="center" shrinkToFit="1"/>
    </xf>
    <xf numFmtId="0" fontId="16" fillId="0" borderId="68" xfId="0" applyFont="1" applyBorder="1" applyAlignment="1">
      <alignment horizontal="center" vertical="center"/>
    </xf>
    <xf numFmtId="0" fontId="16" fillId="0" borderId="126" xfId="0" applyFont="1" applyBorder="1" applyAlignment="1">
      <alignment horizontal="center" vertical="center"/>
    </xf>
    <xf numFmtId="0" fontId="16" fillId="0" borderId="127" xfId="0" applyFont="1" applyBorder="1" applyAlignment="1">
      <alignment horizontal="center" vertical="center"/>
    </xf>
    <xf numFmtId="0" fontId="16" fillId="0" borderId="128" xfId="0" applyFont="1" applyBorder="1" applyAlignment="1">
      <alignment horizontal="center" vertical="center"/>
    </xf>
    <xf numFmtId="0" fontId="16" fillId="0" borderId="71" xfId="0" applyFont="1" applyBorder="1" applyAlignment="1">
      <alignment horizontal="center" vertical="center"/>
    </xf>
    <xf numFmtId="0" fontId="16" fillId="0" borderId="129" xfId="0" applyFont="1" applyBorder="1" applyAlignment="1">
      <alignment horizontal="center" vertical="center"/>
    </xf>
    <xf numFmtId="0" fontId="16" fillId="0" borderId="130" xfId="0" applyFont="1" applyBorder="1" applyAlignment="1">
      <alignment horizontal="center" vertical="center"/>
    </xf>
    <xf numFmtId="0" fontId="16" fillId="0" borderId="131" xfId="0" applyFont="1" applyBorder="1" applyAlignment="1">
      <alignment horizontal="center" vertical="center"/>
    </xf>
    <xf numFmtId="0" fontId="16" fillId="0" borderId="119" xfId="0" applyFont="1" applyBorder="1" applyAlignment="1">
      <alignment horizontal="center" vertical="center"/>
    </xf>
    <xf numFmtId="0" fontId="18" fillId="12" borderId="33" xfId="0" applyFont="1" applyFill="1" applyBorder="1" applyAlignment="1">
      <alignment vertical="center" shrinkToFit="1"/>
    </xf>
    <xf numFmtId="0" fontId="16" fillId="0" borderId="132" xfId="0" applyFont="1" applyBorder="1" applyAlignment="1">
      <alignment horizontal="center" vertical="center"/>
    </xf>
    <xf numFmtId="0" fontId="16" fillId="0" borderId="107" xfId="0" applyFont="1" applyBorder="1" applyAlignment="1">
      <alignment horizontal="center" vertical="center"/>
    </xf>
    <xf numFmtId="0" fontId="25" fillId="11" borderId="0" xfId="0" applyFont="1" applyFill="1" applyAlignment="1"/>
    <xf numFmtId="0" fontId="27" fillId="11" borderId="0" xfId="0" applyFont="1" applyFill="1">
      <alignment vertical="center"/>
    </xf>
    <xf numFmtId="0" fontId="27" fillId="4" borderId="0" xfId="0" applyFont="1" applyFill="1">
      <alignment vertical="center"/>
    </xf>
    <xf numFmtId="0" fontId="27" fillId="0" borderId="0" xfId="0" applyFont="1">
      <alignment vertical="center"/>
    </xf>
    <xf numFmtId="0" fontId="19" fillId="4" borderId="0" xfId="0" applyFont="1" applyFill="1" applyAlignment="1">
      <alignment vertical="center"/>
    </xf>
    <xf numFmtId="0" fontId="23" fillId="4" borderId="0" xfId="0" applyFont="1" applyFill="1">
      <alignment vertical="center"/>
    </xf>
    <xf numFmtId="0" fontId="23" fillId="0" borderId="0" xfId="0" applyFont="1">
      <alignment vertical="center"/>
    </xf>
    <xf numFmtId="0" fontId="32" fillId="0" borderId="0" xfId="0" applyFont="1">
      <alignment vertical="center"/>
    </xf>
    <xf numFmtId="0" fontId="23" fillId="0" borderId="0" xfId="0" applyFont="1" applyAlignment="1">
      <alignment horizontal="center" vertical="center"/>
    </xf>
    <xf numFmtId="0" fontId="18" fillId="3" borderId="13" xfId="0" applyFont="1" applyFill="1" applyBorder="1" applyAlignment="1">
      <alignment vertical="center" wrapText="1"/>
    </xf>
    <xf numFmtId="0" fontId="18" fillId="3" borderId="18" xfId="0" applyFont="1" applyFill="1" applyBorder="1" applyAlignment="1">
      <alignment horizontal="center" vertical="center" wrapText="1"/>
    </xf>
    <xf numFmtId="0" fontId="16" fillId="0" borderId="96" xfId="0" applyFont="1" applyFill="1" applyBorder="1" applyAlignment="1">
      <alignment horizontal="center" vertical="center"/>
    </xf>
    <xf numFmtId="0" fontId="16" fillId="0" borderId="18" xfId="0" applyFont="1" applyFill="1" applyBorder="1" applyAlignment="1">
      <alignment horizontal="center" vertical="center"/>
    </xf>
    <xf numFmtId="176" fontId="19" fillId="5" borderId="26" xfId="0" applyNumberFormat="1" applyFont="1" applyFill="1" applyBorder="1" applyAlignment="1">
      <alignment horizontal="center" vertical="center"/>
    </xf>
    <xf numFmtId="0" fontId="18" fillId="3" borderId="33" xfId="0" applyFont="1" applyFill="1" applyBorder="1" applyAlignment="1">
      <alignment horizontal="center" vertical="center" wrapText="1"/>
    </xf>
    <xf numFmtId="176" fontId="19" fillId="5" borderId="60" xfId="0" applyNumberFormat="1" applyFont="1" applyFill="1" applyBorder="1" applyAlignment="1">
      <alignment horizontal="center" vertical="center"/>
    </xf>
    <xf numFmtId="176" fontId="19" fillId="5" borderId="44" xfId="0" applyNumberFormat="1" applyFont="1" applyFill="1" applyBorder="1" applyAlignment="1">
      <alignment horizontal="center" vertical="center"/>
    </xf>
    <xf numFmtId="0" fontId="19" fillId="4" borderId="0" xfId="0" applyFont="1" applyFill="1" applyAlignment="1">
      <alignment horizontal="left" vertical="center"/>
    </xf>
    <xf numFmtId="0" fontId="18" fillId="3" borderId="12" xfId="0" applyFont="1" applyFill="1" applyBorder="1" applyAlignment="1">
      <alignment vertical="center"/>
    </xf>
    <xf numFmtId="0" fontId="18" fillId="3" borderId="23" xfId="0" applyFont="1" applyFill="1" applyBorder="1" applyAlignment="1">
      <alignment horizontal="center" vertical="center"/>
    </xf>
    <xf numFmtId="0" fontId="18" fillId="3" borderId="33" xfId="0" applyFont="1" applyFill="1" applyBorder="1" applyAlignment="1">
      <alignment horizontal="center" vertical="center"/>
    </xf>
    <xf numFmtId="0" fontId="19" fillId="4" borderId="0" xfId="0" applyFont="1" applyFill="1" applyAlignment="1">
      <alignment horizontal="left" vertical="top"/>
    </xf>
    <xf numFmtId="0" fontId="18" fillId="3" borderId="22" xfId="0" applyFont="1" applyFill="1" applyBorder="1" applyAlignment="1">
      <alignment horizontal="center" vertical="center" wrapText="1"/>
    </xf>
    <xf numFmtId="0" fontId="16" fillId="0" borderId="58" xfId="0" applyFont="1" applyBorder="1" applyAlignment="1" applyProtection="1">
      <alignment vertical="center"/>
      <protection locked="0"/>
    </xf>
    <xf numFmtId="0" fontId="18" fillId="0" borderId="3" xfId="0" applyFont="1" applyFill="1" applyBorder="1" applyAlignment="1">
      <alignment vertical="center"/>
    </xf>
    <xf numFmtId="0" fontId="16" fillId="0" borderId="34" xfId="0" applyFont="1" applyFill="1" applyBorder="1" applyAlignment="1">
      <alignment vertical="center"/>
    </xf>
    <xf numFmtId="0" fontId="18" fillId="0" borderId="34" xfId="0" applyFont="1" applyFill="1" applyBorder="1" applyAlignment="1">
      <alignment vertical="center" shrinkToFit="1"/>
    </xf>
    <xf numFmtId="0" fontId="16" fillId="0" borderId="5" xfId="0" applyFont="1" applyBorder="1" applyAlignment="1" applyProtection="1">
      <alignment vertical="center"/>
      <protection locked="0"/>
    </xf>
    <xf numFmtId="0" fontId="16" fillId="0" borderId="2" xfId="0" applyFont="1" applyFill="1" applyBorder="1" applyAlignment="1">
      <alignment vertical="center"/>
    </xf>
    <xf numFmtId="0" fontId="16" fillId="0" borderId="2" xfId="0" applyFont="1" applyBorder="1" applyAlignment="1" applyProtection="1">
      <alignment vertical="center"/>
      <protection locked="0"/>
    </xf>
    <xf numFmtId="0" fontId="18" fillId="3" borderId="5" xfId="0" applyFont="1" applyFill="1" applyBorder="1" applyAlignment="1">
      <alignment vertical="center"/>
    </xf>
    <xf numFmtId="0" fontId="23" fillId="0" borderId="58" xfId="0" applyFont="1" applyBorder="1">
      <alignment vertical="center"/>
    </xf>
    <xf numFmtId="0" fontId="18" fillId="0" borderId="3" xfId="0" applyFont="1" applyFill="1" applyBorder="1" applyAlignment="1">
      <alignment horizontal="left" vertical="center"/>
    </xf>
    <xf numFmtId="0" fontId="18" fillId="0" borderId="58" xfId="0" applyFont="1" applyFill="1" applyBorder="1" applyAlignment="1">
      <alignment horizontal="left" vertical="center"/>
    </xf>
    <xf numFmtId="0" fontId="18" fillId="3" borderId="64" xfId="0" applyFont="1" applyFill="1" applyBorder="1" applyAlignment="1">
      <alignment horizontal="center" vertical="center" wrapText="1"/>
    </xf>
    <xf numFmtId="0" fontId="18" fillId="3" borderId="94" xfId="0" applyFont="1" applyFill="1" applyBorder="1" applyAlignment="1">
      <alignment horizontal="center" vertical="center" wrapText="1"/>
    </xf>
    <xf numFmtId="0" fontId="18" fillId="0" borderId="0" xfId="0" applyFont="1" applyFill="1" applyBorder="1" applyAlignment="1">
      <alignment vertical="center" wrapText="1"/>
    </xf>
    <xf numFmtId="0" fontId="16" fillId="0" borderId="29"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25" fillId="11" borderId="0" xfId="0" applyFont="1" applyFill="1" applyAlignment="1">
      <alignment horizontal="left" vertical="center"/>
    </xf>
    <xf numFmtId="0" fontId="26" fillId="11" borderId="0" xfId="0" applyFont="1" applyFill="1" applyAlignment="1">
      <alignment horizontal="left" vertical="center"/>
    </xf>
    <xf numFmtId="0" fontId="23" fillId="4" borderId="0" xfId="0" applyFont="1" applyFill="1" applyAlignment="1"/>
    <xf numFmtId="0" fontId="23" fillId="4" borderId="0" xfId="0" applyFont="1" applyFill="1" applyAlignment="1">
      <alignment vertical="center"/>
    </xf>
    <xf numFmtId="0" fontId="28" fillId="0" borderId="0" xfId="0" applyFont="1">
      <alignment vertical="center"/>
    </xf>
    <xf numFmtId="0" fontId="19" fillId="4" borderId="95" xfId="0"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95" xfId="0" applyFont="1" applyFill="1" applyBorder="1" applyAlignment="1">
      <alignment horizontal="right" vertical="center" wrapText="1"/>
    </xf>
    <xf numFmtId="0" fontId="19" fillId="4" borderId="18" xfId="0" applyFont="1" applyFill="1" applyBorder="1" applyAlignment="1">
      <alignment horizontal="right" vertical="center" wrapText="1"/>
    </xf>
    <xf numFmtId="0" fontId="19" fillId="4" borderId="19" xfId="0" applyFont="1" applyFill="1" applyBorder="1" applyAlignment="1">
      <alignment horizontal="right" vertical="center" wrapText="1"/>
    </xf>
    <xf numFmtId="0" fontId="19" fillId="4" borderId="105" xfId="0" applyFont="1" applyFill="1" applyBorder="1" applyAlignment="1">
      <alignment horizontal="right" vertical="center" wrapText="1"/>
    </xf>
    <xf numFmtId="0" fontId="19" fillId="4" borderId="33" xfId="0" applyFont="1" applyFill="1" applyBorder="1" applyAlignment="1">
      <alignment horizontal="right" vertical="center" wrapText="1"/>
    </xf>
    <xf numFmtId="0" fontId="19" fillId="4" borderId="30" xfId="0" applyFont="1" applyFill="1" applyBorder="1" applyAlignment="1">
      <alignment horizontal="right" vertical="center" wrapText="1"/>
    </xf>
    <xf numFmtId="0" fontId="19" fillId="4" borderId="30" xfId="0" applyFont="1" applyFill="1" applyBorder="1" applyAlignment="1" applyProtection="1">
      <alignment horizontal="center" vertical="center"/>
      <protection locked="0"/>
    </xf>
    <xf numFmtId="0" fontId="23" fillId="4" borderId="0" xfId="0" applyFont="1" applyFill="1" applyBorder="1" applyAlignment="1">
      <alignment vertical="center"/>
    </xf>
    <xf numFmtId="0" fontId="19" fillId="4" borderId="0" xfId="0" applyFont="1" applyFill="1" applyBorder="1" applyAlignment="1">
      <alignment horizontal="center" vertical="center" wrapText="1"/>
    </xf>
    <xf numFmtId="176" fontId="19" fillId="4" borderId="0" xfId="0" applyNumberFormat="1" applyFont="1" applyFill="1" applyBorder="1" applyAlignment="1" applyProtection="1">
      <alignment horizontal="center" vertical="center"/>
    </xf>
    <xf numFmtId="0" fontId="37" fillId="0" borderId="95" xfId="0" applyFont="1" applyFill="1" applyBorder="1" applyAlignment="1">
      <alignment horizontal="right" vertical="center" wrapText="1"/>
    </xf>
    <xf numFmtId="0" fontId="37" fillId="0" borderId="18" xfId="0" applyFont="1" applyFill="1" applyBorder="1" applyAlignment="1">
      <alignment horizontal="right" vertical="center" wrapText="1"/>
    </xf>
    <xf numFmtId="0" fontId="19" fillId="0" borderId="95" xfId="0" applyFont="1" applyFill="1" applyBorder="1" applyAlignment="1">
      <alignment horizontal="right" vertical="center" wrapText="1"/>
    </xf>
    <xf numFmtId="0" fontId="19" fillId="0" borderId="18" xfId="0" applyFont="1" applyFill="1" applyBorder="1" applyAlignment="1">
      <alignment horizontal="right" vertical="center" wrapText="1"/>
    </xf>
    <xf numFmtId="0" fontId="37" fillId="0" borderId="0" xfId="0" applyFont="1" applyFill="1" applyBorder="1" applyAlignment="1">
      <alignment horizontal="center" vertical="center" wrapText="1"/>
    </xf>
    <xf numFmtId="0" fontId="18" fillId="12" borderId="15" xfId="0" applyFont="1" applyFill="1" applyBorder="1" applyAlignment="1">
      <alignment horizontal="left" vertical="center" shrinkToFit="1"/>
    </xf>
    <xf numFmtId="0" fontId="16" fillId="0" borderId="53" xfId="0" applyFont="1" applyFill="1" applyBorder="1" applyAlignment="1">
      <alignment horizontal="left" vertical="center"/>
    </xf>
    <xf numFmtId="0" fontId="18" fillId="12" borderId="74" xfId="0" applyFont="1" applyFill="1" applyBorder="1" applyAlignment="1">
      <alignment horizontal="left" vertical="center" shrinkToFit="1"/>
    </xf>
    <xf numFmtId="0" fontId="16" fillId="0" borderId="135" xfId="0" applyFont="1" applyFill="1" applyBorder="1" applyAlignment="1">
      <alignment vertical="center"/>
    </xf>
    <xf numFmtId="0" fontId="16" fillId="0" borderId="47" xfId="0" applyFont="1" applyFill="1" applyBorder="1" applyAlignment="1">
      <alignment vertical="center"/>
    </xf>
    <xf numFmtId="0" fontId="16" fillId="0" borderId="14" xfId="0" applyFont="1" applyFill="1" applyBorder="1" applyAlignment="1">
      <alignment vertical="center"/>
    </xf>
    <xf numFmtId="0" fontId="16" fillId="0" borderId="44" xfId="0" applyFont="1" applyFill="1" applyBorder="1" applyAlignment="1">
      <alignment vertical="center"/>
    </xf>
    <xf numFmtId="0" fontId="16" fillId="0" borderId="141" xfId="0" applyFont="1" applyFill="1" applyBorder="1" applyAlignment="1">
      <alignment vertical="center"/>
    </xf>
    <xf numFmtId="0" fontId="16" fillId="0" borderId="56" xfId="0" applyFont="1" applyFill="1" applyBorder="1" applyAlignment="1">
      <alignment vertical="center"/>
    </xf>
    <xf numFmtId="0" fontId="18" fillId="12" borderId="86" xfId="0" applyFont="1" applyFill="1" applyBorder="1" applyAlignment="1">
      <alignment horizontal="left" vertical="center" wrapText="1"/>
    </xf>
    <xf numFmtId="0" fontId="18" fillId="12" borderId="25" xfId="0" applyFont="1" applyFill="1" applyBorder="1" applyAlignment="1">
      <alignment vertical="center"/>
    </xf>
    <xf numFmtId="0" fontId="18" fillId="12" borderId="22" xfId="0" applyFont="1" applyFill="1" applyBorder="1" applyAlignment="1">
      <alignment vertical="center"/>
    </xf>
    <xf numFmtId="0" fontId="16" fillId="0" borderId="26" xfId="0" applyFont="1" applyFill="1" applyBorder="1" applyAlignment="1">
      <alignment vertical="center"/>
    </xf>
    <xf numFmtId="0" fontId="18" fillId="12" borderId="60" xfId="0" applyFont="1" applyFill="1" applyBorder="1" applyAlignment="1">
      <alignment vertical="center"/>
    </xf>
    <xf numFmtId="0" fontId="16" fillId="0" borderId="144" xfId="0" applyFont="1" applyBorder="1" applyAlignment="1">
      <alignment horizontal="center" vertical="center"/>
    </xf>
    <xf numFmtId="0" fontId="16" fillId="0" borderId="145" xfId="0" applyFont="1" applyBorder="1" applyAlignment="1">
      <alignment horizontal="center" vertical="center"/>
    </xf>
    <xf numFmtId="0" fontId="16" fillId="0" borderId="114" xfId="0" applyFont="1" applyBorder="1" applyAlignment="1">
      <alignment horizontal="center" vertical="center"/>
    </xf>
    <xf numFmtId="0" fontId="23" fillId="0" borderId="0" xfId="0" applyFont="1" applyAlignment="1">
      <alignment horizontal="left" vertical="center"/>
    </xf>
    <xf numFmtId="0" fontId="0" fillId="0" borderId="0" xfId="1" applyNumberFormat="1" applyFo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18" fillId="12" borderId="95" xfId="0" applyFont="1" applyFill="1" applyBorder="1" applyAlignment="1">
      <alignment horizontal="left" vertical="center"/>
    </xf>
    <xf numFmtId="0" fontId="18" fillId="12" borderId="22" xfId="0" applyFont="1" applyFill="1" applyBorder="1" applyAlignment="1">
      <alignment horizontal="left" vertical="center"/>
    </xf>
    <xf numFmtId="0" fontId="16" fillId="0" borderId="16" xfId="0" applyFont="1" applyFill="1" applyBorder="1" applyAlignment="1">
      <alignment vertical="center"/>
    </xf>
    <xf numFmtId="0" fontId="16" fillId="0" borderId="143" xfId="0" applyFont="1" applyFill="1" applyBorder="1" applyAlignment="1">
      <alignment vertical="center"/>
    </xf>
    <xf numFmtId="0" fontId="16" fillId="0" borderId="146"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16" fillId="0" borderId="125"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61" xfId="0" applyFont="1" applyFill="1" applyBorder="1" applyAlignment="1">
      <alignment horizontal="left" vertical="center" wrapText="1"/>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54" xfId="0" applyFont="1" applyFill="1" applyBorder="1" applyAlignment="1">
      <alignment vertical="center"/>
    </xf>
    <xf numFmtId="0" fontId="18" fillId="12" borderId="15" xfId="0" applyFont="1" applyFill="1" applyBorder="1" applyAlignment="1">
      <alignment horizontal="left" vertical="center"/>
    </xf>
    <xf numFmtId="0" fontId="18" fillId="12" borderId="64" xfId="0" applyFont="1" applyFill="1" applyBorder="1" applyAlignment="1">
      <alignment horizontal="left" vertical="center"/>
    </xf>
    <xf numFmtId="0" fontId="18" fillId="12" borderId="96" xfId="0" applyFont="1" applyFill="1" applyBorder="1" applyAlignment="1">
      <alignment horizontal="center" vertical="center"/>
    </xf>
    <xf numFmtId="0" fontId="18" fillId="12" borderId="21" xfId="0" applyFont="1" applyFill="1" applyBorder="1" applyAlignment="1">
      <alignment horizontal="center" vertical="center"/>
    </xf>
    <xf numFmtId="0" fontId="18" fillId="12" borderId="78" xfId="0" applyFont="1" applyFill="1" applyBorder="1" applyAlignment="1">
      <alignment horizontal="center" vertical="center"/>
    </xf>
    <xf numFmtId="0" fontId="18" fillId="12" borderId="56" xfId="0" applyFont="1" applyFill="1" applyBorder="1" applyAlignment="1">
      <alignment horizontal="center" vertical="center"/>
    </xf>
    <xf numFmtId="0" fontId="18" fillId="12" borderId="67" xfId="0" applyFont="1" applyFill="1" applyBorder="1" applyAlignment="1">
      <alignment horizontal="left" vertical="center"/>
    </xf>
    <xf numFmtId="0" fontId="18" fillId="12" borderId="70" xfId="0" applyFont="1" applyFill="1" applyBorder="1" applyAlignment="1">
      <alignment horizontal="left" vertical="center"/>
    </xf>
    <xf numFmtId="0" fontId="18" fillId="12" borderId="106" xfId="0" applyFont="1" applyFill="1" applyBorder="1" applyAlignment="1">
      <alignment horizontal="left" vertical="center"/>
    </xf>
    <xf numFmtId="0" fontId="18" fillId="12" borderId="124" xfId="0" applyFont="1" applyFill="1" applyBorder="1" applyAlignment="1">
      <alignment vertical="center" wrapText="1"/>
    </xf>
    <xf numFmtId="0" fontId="18" fillId="12" borderId="118" xfId="0" applyFont="1" applyFill="1" applyBorder="1" applyAlignment="1">
      <alignment vertical="center"/>
    </xf>
    <xf numFmtId="0" fontId="18" fillId="12" borderId="51" xfId="0" applyFont="1" applyFill="1" applyBorder="1" applyAlignment="1">
      <alignment vertical="center" wrapText="1"/>
    </xf>
    <xf numFmtId="0" fontId="18" fillId="12" borderId="94" xfId="0" applyFont="1" applyFill="1" applyBorder="1" applyAlignment="1">
      <alignment vertical="center"/>
    </xf>
    <xf numFmtId="0" fontId="18" fillId="12" borderId="25" xfId="0" applyFont="1" applyFill="1" applyBorder="1" applyAlignment="1">
      <alignment horizontal="left" vertical="center"/>
    </xf>
    <xf numFmtId="0" fontId="16" fillId="0" borderId="25" xfId="0" applyFont="1" applyFill="1" applyBorder="1" applyAlignment="1">
      <alignment horizontal="left" vertical="center"/>
    </xf>
    <xf numFmtId="0" fontId="16" fillId="0" borderId="85" xfId="0" applyFont="1" applyFill="1" applyBorder="1" applyAlignment="1">
      <alignment horizontal="left" vertical="center"/>
    </xf>
    <xf numFmtId="0" fontId="16" fillId="0" borderId="134" xfId="0" applyFont="1" applyFill="1" applyBorder="1" applyAlignment="1">
      <alignment vertical="center" wrapText="1"/>
    </xf>
    <xf numFmtId="0" fontId="16" fillId="0" borderId="17" xfId="0" applyFont="1" applyFill="1" applyBorder="1" applyAlignment="1">
      <alignment vertical="center" wrapText="1"/>
    </xf>
    <xf numFmtId="0" fontId="16" fillId="0" borderId="104" xfId="0" applyFont="1" applyFill="1" applyBorder="1" applyAlignment="1">
      <alignment vertical="center" wrapText="1"/>
    </xf>
    <xf numFmtId="0" fontId="16" fillId="0" borderId="125" xfId="0" applyFont="1" applyFill="1" applyBorder="1" applyAlignment="1">
      <alignment vertical="center" wrapText="1"/>
    </xf>
    <xf numFmtId="0" fontId="16" fillId="0" borderId="34" xfId="0" applyFont="1" applyFill="1" applyBorder="1" applyAlignment="1">
      <alignment vertical="center" wrapText="1"/>
    </xf>
    <xf numFmtId="0" fontId="16" fillId="0" borderId="61" xfId="0" applyFont="1" applyFill="1" applyBorder="1" applyAlignment="1">
      <alignment vertical="center" wrapText="1"/>
    </xf>
    <xf numFmtId="0" fontId="16" fillId="0" borderId="19" xfId="0" applyFont="1" applyFill="1" applyBorder="1" applyAlignment="1">
      <alignment horizontal="left" vertical="center"/>
    </xf>
    <xf numFmtId="0" fontId="16" fillId="0" borderId="8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38"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83" xfId="0" applyFont="1" applyFill="1" applyBorder="1" applyAlignment="1">
      <alignment horizontal="left" vertical="center"/>
    </xf>
    <xf numFmtId="0" fontId="18" fillId="12" borderId="117" xfId="0" applyFont="1" applyFill="1" applyBorder="1" applyAlignment="1">
      <alignment horizontal="left" vertical="center" wrapText="1"/>
    </xf>
    <xf numFmtId="0" fontId="18" fillId="12" borderId="50" xfId="0" applyFont="1" applyFill="1" applyBorder="1" applyAlignment="1">
      <alignment horizontal="left" vertical="center" wrapText="1"/>
    </xf>
    <xf numFmtId="0" fontId="18" fillId="12" borderId="138" xfId="0" applyFont="1" applyFill="1" applyBorder="1" applyAlignment="1">
      <alignment vertical="center" shrinkToFit="1"/>
    </xf>
    <xf numFmtId="0" fontId="18" fillId="12" borderId="118" xfId="0" applyFont="1" applyFill="1" applyBorder="1" applyAlignment="1">
      <alignment vertical="center" wrapText="1"/>
    </xf>
    <xf numFmtId="0" fontId="18" fillId="12" borderId="118" xfId="0" applyFont="1" applyFill="1" applyBorder="1" applyAlignment="1">
      <alignment vertical="center" shrinkToFit="1"/>
    </xf>
    <xf numFmtId="0" fontId="18" fillId="12" borderId="122" xfId="0" applyFont="1" applyFill="1" applyBorder="1" applyAlignment="1">
      <alignment horizontal="left" vertical="center" wrapText="1"/>
    </xf>
    <xf numFmtId="0" fontId="18" fillId="12" borderId="84" xfId="0" applyFont="1" applyFill="1" applyBorder="1" applyAlignment="1">
      <alignment horizontal="left" vertical="center" wrapText="1"/>
    </xf>
    <xf numFmtId="0" fontId="18" fillId="12" borderId="136" xfId="0" applyFont="1" applyFill="1" applyBorder="1" applyAlignment="1">
      <alignment vertical="center" wrapText="1"/>
    </xf>
    <xf numFmtId="0" fontId="18" fillId="12" borderId="138" xfId="0" applyFont="1" applyFill="1" applyBorder="1" applyAlignment="1">
      <alignment vertical="center" wrapText="1"/>
    </xf>
    <xf numFmtId="0" fontId="18" fillId="12" borderId="124" xfId="0" applyFont="1" applyFill="1" applyBorder="1" applyAlignment="1">
      <alignment vertical="center"/>
    </xf>
    <xf numFmtId="0" fontId="18" fillId="12" borderId="142" xfId="0" applyFont="1" applyFill="1" applyBorder="1" applyAlignment="1">
      <alignment vertical="center"/>
    </xf>
    <xf numFmtId="0" fontId="18" fillId="12" borderId="139" xfId="0" applyFont="1" applyFill="1" applyBorder="1" applyAlignment="1">
      <alignment vertical="center"/>
    </xf>
    <xf numFmtId="0" fontId="18" fillId="12" borderId="121" xfId="0" applyFont="1" applyFill="1" applyBorder="1" applyAlignment="1">
      <alignment horizontal="left" vertical="center" wrapText="1"/>
    </xf>
    <xf numFmtId="0" fontId="18" fillId="12" borderId="124" xfId="0" applyFont="1" applyFill="1" applyBorder="1" applyAlignment="1">
      <alignment vertical="center" shrinkToFit="1"/>
    </xf>
    <xf numFmtId="0" fontId="18" fillId="12" borderId="53" xfId="0" applyFont="1" applyFill="1" applyBorder="1" applyAlignment="1">
      <alignment horizontal="left" vertical="center"/>
    </xf>
    <xf numFmtId="0" fontId="18" fillId="12" borderId="0" xfId="0" applyFont="1" applyFill="1" applyBorder="1" applyAlignment="1">
      <alignment horizontal="left" vertical="center"/>
    </xf>
    <xf numFmtId="0" fontId="16" fillId="0" borderId="22" xfId="0" applyFont="1" applyFill="1" applyBorder="1" applyAlignment="1">
      <alignment horizontal="left" vertical="center"/>
    </xf>
    <xf numFmtId="0" fontId="18" fillId="12" borderId="16" xfId="0" applyFont="1" applyFill="1" applyBorder="1" applyAlignment="1">
      <alignment horizontal="left" vertical="center" shrinkToFit="1"/>
    </xf>
    <xf numFmtId="0" fontId="18" fillId="12" borderId="25" xfId="0" applyFont="1" applyFill="1" applyBorder="1" applyAlignment="1">
      <alignment horizontal="left" vertical="center" shrinkToFit="1"/>
    </xf>
    <xf numFmtId="0" fontId="18" fillId="12" borderId="22" xfId="0" applyFont="1" applyFill="1" applyBorder="1" applyAlignment="1">
      <alignment horizontal="left" vertical="center" shrinkToFit="1"/>
    </xf>
    <xf numFmtId="0" fontId="18" fillId="12" borderId="137" xfId="0" applyFont="1" applyFill="1" applyBorder="1" applyAlignment="1">
      <alignment horizontal="left" vertical="top"/>
    </xf>
    <xf numFmtId="0" fontId="18" fillId="12" borderId="27" xfId="0" applyFont="1" applyFill="1" applyBorder="1" applyAlignment="1">
      <alignment horizontal="left" vertical="top"/>
    </xf>
    <xf numFmtId="0" fontId="18" fillId="12" borderId="53" xfId="0" applyFont="1" applyFill="1" applyBorder="1" applyAlignment="1">
      <alignment horizontal="left" vertical="top"/>
    </xf>
    <xf numFmtId="0" fontId="18" fillId="12" borderId="35" xfId="0" applyFont="1" applyFill="1" applyBorder="1" applyAlignment="1">
      <alignment horizontal="left" vertical="top"/>
    </xf>
    <xf numFmtId="0" fontId="18" fillId="12" borderId="93" xfId="0" applyFont="1" applyFill="1" applyBorder="1" applyAlignment="1">
      <alignment horizontal="left" vertical="top"/>
    </xf>
    <xf numFmtId="0" fontId="18" fillId="12" borderId="78" xfId="0" applyFont="1" applyFill="1" applyBorder="1" applyAlignment="1">
      <alignment horizontal="left" vertical="top"/>
    </xf>
    <xf numFmtId="0" fontId="18" fillId="12" borderId="127" xfId="0" applyFont="1" applyFill="1" applyBorder="1" applyAlignment="1">
      <alignment vertical="center" wrapText="1"/>
    </xf>
    <xf numFmtId="0" fontId="18" fillId="12" borderId="140" xfId="0" applyFont="1" applyFill="1" applyBorder="1" applyAlignment="1">
      <alignment vertical="center"/>
    </xf>
    <xf numFmtId="0" fontId="18" fillId="12" borderId="115" xfId="0" applyFont="1" applyFill="1" applyBorder="1" applyAlignment="1">
      <alignment vertical="center" wrapText="1"/>
    </xf>
    <xf numFmtId="0" fontId="18" fillId="12" borderId="0" xfId="0" applyFont="1" applyFill="1" applyBorder="1" applyAlignment="1">
      <alignment vertical="center" shrinkToFit="1"/>
    </xf>
    <xf numFmtId="0" fontId="18" fillId="12" borderId="142" xfId="0" applyFont="1" applyFill="1" applyBorder="1" applyAlignment="1">
      <alignment vertical="center" shrinkToFit="1"/>
    </xf>
    <xf numFmtId="0" fontId="18" fillId="12" borderId="139" xfId="0" applyFont="1" applyFill="1" applyBorder="1" applyAlignment="1">
      <alignment vertical="center" shrinkToFit="1"/>
    </xf>
    <xf numFmtId="0" fontId="18" fillId="12" borderId="123" xfId="0" applyFont="1" applyFill="1" applyBorder="1" applyAlignment="1">
      <alignment vertical="center" shrinkToFit="1"/>
    </xf>
    <xf numFmtId="0" fontId="18" fillId="12" borderId="113" xfId="0" applyFont="1" applyFill="1" applyBorder="1" applyAlignment="1">
      <alignment vertical="center" shrinkToFit="1"/>
    </xf>
    <xf numFmtId="0" fontId="18" fillId="12" borderId="0" xfId="0" applyFont="1" applyFill="1" applyBorder="1" applyAlignment="1">
      <alignment vertical="center"/>
    </xf>
    <xf numFmtId="0" fontId="16" fillId="4" borderId="77" xfId="0" applyFont="1" applyFill="1" applyBorder="1" applyAlignment="1">
      <alignment vertical="center"/>
    </xf>
    <xf numFmtId="0" fontId="16" fillId="4" borderId="94" xfId="0" applyFont="1" applyFill="1" applyBorder="1" applyAlignment="1">
      <alignment vertical="center"/>
    </xf>
    <xf numFmtId="0" fontId="16" fillId="4" borderId="52" xfId="0" applyFont="1" applyFill="1" applyBorder="1" applyAlignment="1">
      <alignment vertical="center"/>
    </xf>
    <xf numFmtId="0" fontId="18" fillId="12" borderId="30" xfId="0" applyFont="1" applyFill="1" applyBorder="1" applyAlignment="1">
      <alignment horizontal="left" vertical="center"/>
    </xf>
    <xf numFmtId="0" fontId="18" fillId="12" borderId="31" xfId="0" applyFont="1" applyFill="1" applyBorder="1" applyAlignment="1">
      <alignment horizontal="left" vertical="center"/>
    </xf>
    <xf numFmtId="0" fontId="16" fillId="4" borderId="30"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49" xfId="0" applyFont="1" applyFill="1" applyBorder="1" applyAlignment="1">
      <alignment horizontal="center" vertical="center"/>
    </xf>
    <xf numFmtId="0" fontId="18" fillId="3" borderId="7"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8" fillId="3" borderId="7" xfId="0" applyFont="1" applyFill="1" applyBorder="1" applyAlignment="1">
      <alignment horizontal="left" vertical="center"/>
    </xf>
    <xf numFmtId="0" fontId="18" fillId="3" borderId="4"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18" fillId="3" borderId="11"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16" fillId="0" borderId="38" xfId="0" applyFont="1" applyBorder="1" applyAlignment="1">
      <alignment horizontal="left" vertical="center"/>
    </xf>
    <xf numFmtId="0" fontId="16" fillId="0" borderId="47" xfId="0" applyFont="1" applyBorder="1" applyAlignment="1">
      <alignment horizontal="left" vertical="center"/>
    </xf>
    <xf numFmtId="0" fontId="16" fillId="0" borderId="14" xfId="0" applyFont="1" applyBorder="1" applyAlignment="1">
      <alignment horizontal="left" vertical="center"/>
    </xf>
    <xf numFmtId="0" fontId="18" fillId="0" borderId="81" xfId="0" applyFont="1" applyFill="1" applyBorder="1" applyAlignment="1">
      <alignment horizontal="center" vertical="center"/>
    </xf>
    <xf numFmtId="0" fontId="18" fillId="0" borderId="82" xfId="0" applyFont="1" applyFill="1" applyBorder="1" applyAlignment="1">
      <alignment horizontal="center" vertical="center"/>
    </xf>
    <xf numFmtId="0" fontId="18" fillId="3" borderId="46" xfId="0" applyFont="1" applyFill="1" applyBorder="1" applyAlignment="1">
      <alignment horizontal="left" vertical="center" wrapText="1"/>
    </xf>
    <xf numFmtId="0" fontId="18" fillId="3" borderId="37"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8" fillId="3" borderId="35" xfId="0" applyFont="1" applyFill="1" applyBorder="1" applyAlignment="1">
      <alignment horizontal="left" vertical="center" wrapText="1"/>
    </xf>
    <xf numFmtId="0" fontId="18" fillId="3" borderId="34" xfId="0" applyFont="1" applyFill="1" applyBorder="1" applyAlignment="1">
      <alignment horizontal="left" vertical="center" wrapText="1"/>
    </xf>
    <xf numFmtId="0" fontId="18" fillId="3" borderId="42" xfId="0" applyFont="1" applyFill="1" applyBorder="1" applyAlignment="1">
      <alignment horizontal="left" vertical="center" wrapText="1"/>
    </xf>
    <xf numFmtId="0" fontId="18" fillId="0" borderId="81" xfId="0" applyFont="1" applyFill="1" applyBorder="1" applyAlignment="1">
      <alignment horizontal="center" vertical="center" wrapText="1"/>
    </xf>
    <xf numFmtId="0" fontId="18" fillId="0" borderId="79" xfId="0" applyFont="1" applyFill="1" applyBorder="1" applyAlignment="1">
      <alignment horizontal="center" vertical="center" wrapText="1"/>
    </xf>
    <xf numFmtId="0" fontId="18" fillId="0" borderId="82" xfId="0" applyFont="1" applyFill="1" applyBorder="1" applyAlignment="1">
      <alignment horizontal="center" vertical="center" wrapText="1"/>
    </xf>
    <xf numFmtId="0" fontId="19" fillId="0" borderId="0" xfId="0" applyFont="1" applyAlignment="1">
      <alignment horizontal="left" vertical="top" wrapText="1"/>
    </xf>
    <xf numFmtId="0" fontId="18" fillId="3" borderId="36" xfId="0" applyFont="1" applyFill="1" applyBorder="1" applyAlignment="1">
      <alignment horizontal="left" vertical="center" wrapText="1"/>
    </xf>
    <xf numFmtId="0" fontId="18" fillId="3" borderId="53" xfId="0" applyFont="1" applyFill="1" applyBorder="1" applyAlignment="1">
      <alignment horizontal="left" vertical="center" wrapText="1"/>
    </xf>
    <xf numFmtId="0" fontId="18" fillId="3" borderId="93" xfId="0" applyFont="1" applyFill="1" applyBorder="1" applyAlignment="1">
      <alignment horizontal="left" vertical="center" wrapText="1"/>
    </xf>
    <xf numFmtId="0" fontId="18" fillId="3" borderId="78" xfId="0" applyFont="1" applyFill="1" applyBorder="1" applyAlignment="1">
      <alignment horizontal="left" vertical="center" wrapText="1"/>
    </xf>
    <xf numFmtId="0" fontId="32" fillId="0" borderId="110" xfId="0" applyFont="1" applyFill="1" applyBorder="1" applyAlignment="1">
      <alignment horizontal="center" vertical="center" wrapText="1"/>
    </xf>
    <xf numFmtId="0" fontId="32" fillId="0" borderId="111" xfId="0" applyFont="1" applyFill="1" applyBorder="1" applyAlignment="1">
      <alignment horizontal="center" vertical="center" wrapText="1"/>
    </xf>
    <xf numFmtId="0" fontId="32" fillId="0" borderId="112" xfId="0" applyFont="1" applyFill="1" applyBorder="1" applyAlignment="1">
      <alignment horizontal="center" vertical="center" wrapText="1"/>
    </xf>
    <xf numFmtId="0" fontId="16" fillId="4" borderId="19" xfId="0" applyFont="1" applyFill="1" applyBorder="1" applyAlignment="1">
      <alignment vertical="center"/>
    </xf>
    <xf numFmtId="0" fontId="16" fillId="4" borderId="25" xfId="0" applyFont="1" applyFill="1" applyBorder="1" applyAlignment="1">
      <alignment vertical="center"/>
    </xf>
    <xf numFmtId="0" fontId="16" fillId="4" borderId="20" xfId="0" applyFont="1" applyFill="1" applyBorder="1" applyAlignment="1">
      <alignment vertical="center"/>
    </xf>
    <xf numFmtId="0" fontId="16" fillId="4" borderId="30" xfId="0" applyFont="1" applyFill="1" applyBorder="1" applyAlignment="1">
      <alignment horizontal="left" vertical="center"/>
    </xf>
    <xf numFmtId="0" fontId="16" fillId="4" borderId="31" xfId="0" applyFont="1" applyFill="1" applyBorder="1" applyAlignment="1">
      <alignment horizontal="left" vertical="center"/>
    </xf>
    <xf numFmtId="0" fontId="16" fillId="4" borderId="49" xfId="0" applyFont="1" applyFill="1" applyBorder="1" applyAlignment="1">
      <alignment horizontal="left" vertical="center"/>
    </xf>
    <xf numFmtId="0" fontId="18" fillId="3" borderId="67" xfId="0" applyFont="1" applyFill="1" applyBorder="1" applyAlignment="1">
      <alignment horizontal="center" vertical="center"/>
    </xf>
    <xf numFmtId="0" fontId="18" fillId="3" borderId="70" xfId="0" applyFont="1" applyFill="1" applyBorder="1" applyAlignment="1">
      <alignment horizontal="center" vertical="center"/>
    </xf>
    <xf numFmtId="0" fontId="18" fillId="3" borderId="72" xfId="0" applyFont="1" applyFill="1" applyBorder="1" applyAlignment="1">
      <alignment horizontal="center" vertical="center"/>
    </xf>
    <xf numFmtId="0" fontId="18" fillId="3" borderId="106" xfId="0" applyFont="1" applyFill="1" applyBorder="1" applyAlignment="1">
      <alignment horizontal="center" vertical="center"/>
    </xf>
    <xf numFmtId="0" fontId="17" fillId="2" borderId="0" xfId="0" applyFont="1" applyFill="1" applyAlignment="1">
      <alignment horizontal="left" vertical="center" wrapText="1"/>
    </xf>
    <xf numFmtId="0" fontId="18" fillId="3" borderId="11" xfId="0" applyFont="1" applyFill="1" applyBorder="1" applyAlignment="1">
      <alignment horizontal="center" vertical="center"/>
    </xf>
    <xf numFmtId="0" fontId="18" fillId="3" borderId="64"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62" xfId="0" applyFont="1" applyFill="1" applyBorder="1" applyAlignment="1">
      <alignment horizontal="center" vertical="center"/>
    </xf>
    <xf numFmtId="0" fontId="18" fillId="3" borderId="63" xfId="0" applyFont="1" applyFill="1" applyBorder="1" applyAlignment="1">
      <alignment horizontal="center" vertical="center"/>
    </xf>
    <xf numFmtId="0" fontId="18" fillId="3" borderId="14"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3" xfId="0" applyFont="1" applyFill="1" applyBorder="1" applyAlignment="1">
      <alignment horizontal="lef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8" fillId="3" borderId="41" xfId="0" applyFont="1" applyFill="1" applyBorder="1" applyAlignment="1">
      <alignment horizontal="left" vertical="center" wrapText="1"/>
    </xf>
    <xf numFmtId="49" fontId="19" fillId="0" borderId="9" xfId="0" applyNumberFormat="1" applyFont="1" applyBorder="1" applyAlignment="1">
      <alignment horizontal="center" vertical="center" wrapText="1"/>
    </xf>
    <xf numFmtId="49" fontId="19" fillId="0" borderId="60" xfId="0" applyNumberFormat="1" applyFont="1" applyBorder="1" applyAlignment="1">
      <alignment horizontal="center" vertical="center" wrapText="1"/>
    </xf>
    <xf numFmtId="0" fontId="16" fillId="0" borderId="30" xfId="0" applyFont="1" applyBorder="1" applyAlignment="1" applyProtection="1">
      <alignment horizontal="center" vertical="center"/>
      <protection locked="0"/>
    </xf>
    <xf numFmtId="0" fontId="16" fillId="0" borderId="54"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8" fillId="3" borderId="11" xfId="0" applyFont="1" applyFill="1" applyBorder="1" applyAlignment="1">
      <alignment vertical="center"/>
    </xf>
    <xf numFmtId="0" fontId="18" fillId="3" borderId="29" xfId="0" applyFont="1" applyFill="1" applyBorder="1" applyAlignment="1">
      <alignment vertical="center"/>
    </xf>
    <xf numFmtId="0" fontId="18" fillId="3" borderId="47" xfId="0" applyFont="1" applyFill="1" applyBorder="1" applyAlignment="1">
      <alignment horizontal="center" vertical="center"/>
    </xf>
    <xf numFmtId="0" fontId="18" fillId="3" borderId="14" xfId="0" applyFont="1" applyFill="1" applyBorder="1" applyAlignment="1">
      <alignment horizontal="center" vertical="center"/>
    </xf>
    <xf numFmtId="0" fontId="16" fillId="0" borderId="31" xfId="0" applyFont="1" applyBorder="1" applyAlignment="1" applyProtection="1">
      <alignment horizontal="center" vertical="center"/>
      <protection locked="0"/>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8" fillId="3" borderId="2" xfId="0" applyFont="1" applyFill="1" applyBorder="1" applyAlignment="1">
      <alignment horizontal="left" vertical="center" wrapText="1"/>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6" fillId="0" borderId="20" xfId="0" applyFont="1" applyBorder="1" applyAlignment="1">
      <alignment horizontal="center" vertical="center"/>
    </xf>
    <xf numFmtId="0" fontId="18" fillId="3" borderId="1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8" fillId="3" borderId="52" xfId="0" applyFont="1" applyFill="1" applyBorder="1" applyAlignment="1">
      <alignment horizontal="center" vertical="center"/>
    </xf>
    <xf numFmtId="0" fontId="18" fillId="3" borderId="15" xfId="0" applyFont="1" applyFill="1" applyBorder="1" applyAlignment="1">
      <alignment vertical="center" wrapText="1"/>
    </xf>
    <xf numFmtId="0" fontId="18" fillId="3" borderId="15" xfId="0" applyFont="1" applyFill="1" applyBorder="1" applyAlignment="1">
      <alignment vertical="center"/>
    </xf>
    <xf numFmtId="0" fontId="18" fillId="3" borderId="25" xfId="0" applyFont="1" applyFill="1" applyBorder="1" applyAlignment="1">
      <alignment horizontal="center" vertical="center"/>
    </xf>
    <xf numFmtId="0" fontId="18" fillId="3" borderId="20" xfId="0" applyFont="1" applyFill="1" applyBorder="1" applyAlignment="1">
      <alignment horizontal="center" vertical="center"/>
    </xf>
    <xf numFmtId="0" fontId="16" fillId="0" borderId="19"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8" fillId="3" borderId="91" xfId="0" applyFont="1" applyFill="1" applyBorder="1" applyAlignment="1">
      <alignment horizontal="left" vertical="center" wrapText="1"/>
    </xf>
    <xf numFmtId="0" fontId="18" fillId="3" borderId="16" xfId="0" applyFont="1" applyFill="1" applyBorder="1" applyAlignment="1">
      <alignment horizontal="left" vertical="center" wrapText="1"/>
    </xf>
    <xf numFmtId="0" fontId="18" fillId="3" borderId="27" xfId="0" applyFont="1" applyFill="1" applyBorder="1" applyAlignment="1">
      <alignment horizontal="left" vertical="center" wrapText="1"/>
    </xf>
    <xf numFmtId="0" fontId="18" fillId="3" borderId="43" xfId="0" applyFont="1" applyFill="1" applyBorder="1" applyAlignment="1">
      <alignment horizontal="left" vertical="center" wrapText="1"/>
    </xf>
    <xf numFmtId="0" fontId="18" fillId="3" borderId="39" xfId="0" applyFont="1" applyFill="1" applyBorder="1" applyAlignment="1">
      <alignment horizontal="center" vertical="center"/>
    </xf>
    <xf numFmtId="0" fontId="16" fillId="0" borderId="32" xfId="0" applyFont="1" applyBorder="1" applyAlignment="1" applyProtection="1">
      <alignment horizontal="center" vertical="center"/>
      <protection locked="0"/>
    </xf>
    <xf numFmtId="0" fontId="18" fillId="3" borderId="64" xfId="0" applyFont="1" applyFill="1" applyBorder="1" applyAlignment="1">
      <alignment vertical="center"/>
    </xf>
    <xf numFmtId="0" fontId="16" fillId="0" borderId="17"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4" borderId="0" xfId="0" applyFont="1" applyFill="1" applyBorder="1" applyAlignment="1" applyProtection="1">
      <alignment horizontal="center" vertical="center"/>
      <protection locked="0"/>
    </xf>
    <xf numFmtId="0" fontId="16" fillId="4" borderId="0" xfId="0" applyFont="1" applyFill="1" applyBorder="1" applyAlignment="1">
      <alignment horizontal="left" vertical="top" wrapText="1"/>
    </xf>
    <xf numFmtId="0" fontId="18" fillId="4" borderId="0" xfId="0" applyFont="1" applyFill="1" applyBorder="1" applyAlignment="1">
      <alignment horizontal="center" vertical="center" wrapText="1"/>
    </xf>
    <xf numFmtId="0" fontId="18" fillId="4" borderId="0" xfId="0" applyFont="1" applyFill="1" applyBorder="1" applyAlignment="1">
      <alignment vertical="center" wrapText="1"/>
    </xf>
    <xf numFmtId="0" fontId="16"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8" fillId="4" borderId="0" xfId="0" applyFont="1" applyFill="1" applyBorder="1" applyAlignment="1">
      <alignment vertical="center"/>
    </xf>
    <xf numFmtId="0" fontId="19" fillId="4" borderId="0" xfId="0" applyFont="1" applyFill="1" applyBorder="1" applyAlignment="1">
      <alignment horizontal="center" vertical="center"/>
    </xf>
    <xf numFmtId="0" fontId="18" fillId="3" borderId="19" xfId="0" applyFont="1" applyFill="1" applyBorder="1" applyAlignment="1">
      <alignment horizontal="left" vertical="center"/>
    </xf>
    <xf numFmtId="0" fontId="18" fillId="3" borderId="25" xfId="0" applyFont="1" applyFill="1" applyBorder="1" applyAlignment="1">
      <alignment horizontal="left" vertical="center"/>
    </xf>
    <xf numFmtId="0" fontId="18" fillId="3" borderId="22" xfId="0" applyFont="1" applyFill="1" applyBorder="1" applyAlignment="1">
      <alignment horizontal="left" vertical="center"/>
    </xf>
    <xf numFmtId="0" fontId="18" fillId="3" borderId="30" xfId="0" applyFont="1" applyFill="1" applyBorder="1" applyAlignment="1">
      <alignment horizontal="left" vertical="center"/>
    </xf>
    <xf numFmtId="0" fontId="18" fillId="3" borderId="31" xfId="0" applyFont="1" applyFill="1" applyBorder="1" applyAlignment="1">
      <alignment horizontal="left" vertical="center"/>
    </xf>
    <xf numFmtId="0" fontId="18" fillId="3" borderId="32" xfId="0" applyFont="1" applyFill="1" applyBorder="1" applyAlignment="1">
      <alignment horizontal="left" vertical="center"/>
    </xf>
    <xf numFmtId="0" fontId="16" fillId="0" borderId="0"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0" xfId="0" applyFont="1" applyFill="1" applyBorder="1" applyAlignment="1">
      <alignment horizontal="center" vertical="center"/>
    </xf>
    <xf numFmtId="0" fontId="19" fillId="0" borderId="2"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18" fillId="3" borderId="6" xfId="0" applyFont="1" applyFill="1" applyBorder="1" applyAlignment="1">
      <alignment horizontal="left" vertical="center" wrapText="1"/>
    </xf>
    <xf numFmtId="0" fontId="19" fillId="0" borderId="0" xfId="0" applyFont="1" applyFill="1" applyBorder="1" applyAlignment="1">
      <alignment horizontal="left" vertical="top"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 xfId="0" applyFont="1" applyFill="1" applyBorder="1" applyAlignment="1">
      <alignment horizontal="center" vertical="center"/>
    </xf>
    <xf numFmtId="0" fontId="18" fillId="3" borderId="36" xfId="0" applyFont="1" applyFill="1" applyBorder="1" applyAlignment="1">
      <alignment horizontal="left" vertical="center"/>
    </xf>
    <xf numFmtId="0" fontId="18" fillId="3" borderId="37" xfId="0" applyFont="1" applyFill="1" applyBorder="1" applyAlignment="1">
      <alignment horizontal="left" vertical="center"/>
    </xf>
    <xf numFmtId="0" fontId="18" fillId="3" borderId="41" xfId="0" applyFont="1" applyFill="1" applyBorder="1" applyAlignment="1">
      <alignment horizontal="left" vertical="center"/>
    </xf>
    <xf numFmtId="0" fontId="18" fillId="3" borderId="42" xfId="0" applyFont="1" applyFill="1" applyBorder="1" applyAlignment="1">
      <alignment horizontal="left" vertical="center"/>
    </xf>
    <xf numFmtId="0" fontId="18" fillId="3" borderId="38" xfId="0" applyFont="1" applyFill="1" applyBorder="1" applyAlignment="1">
      <alignment horizontal="left" vertical="center"/>
    </xf>
    <xf numFmtId="0" fontId="18" fillId="3" borderId="39" xfId="0" applyFont="1" applyFill="1" applyBorder="1" applyAlignment="1">
      <alignment horizontal="left" vertical="center"/>
    </xf>
    <xf numFmtId="0" fontId="18" fillId="6" borderId="43" xfId="0" applyFont="1" applyFill="1" applyBorder="1" applyAlignment="1">
      <alignment horizontal="left" vertical="center"/>
    </xf>
    <xf numFmtId="0" fontId="18" fillId="6" borderId="34" xfId="0" applyFont="1" applyFill="1" applyBorder="1" applyAlignment="1">
      <alignment horizontal="left" vertical="center"/>
    </xf>
    <xf numFmtId="0" fontId="18" fillId="3" borderId="12" xfId="0" applyFont="1" applyFill="1" applyBorder="1" applyAlignment="1">
      <alignment horizontal="center" vertical="center"/>
    </xf>
    <xf numFmtId="0" fontId="18" fillId="3" borderId="16" xfId="0" applyFont="1" applyFill="1" applyBorder="1" applyAlignment="1">
      <alignment horizontal="left" vertical="center"/>
    </xf>
    <xf numFmtId="0" fontId="18" fillId="3" borderId="19" xfId="0" applyFont="1" applyFill="1" applyBorder="1" applyAlignment="1">
      <alignment vertical="center" shrinkToFit="1"/>
    </xf>
    <xf numFmtId="0" fontId="18" fillId="3" borderId="22" xfId="0" applyFont="1" applyFill="1" applyBorder="1" applyAlignment="1">
      <alignment vertical="center" shrinkToFit="1"/>
    </xf>
    <xf numFmtId="0" fontId="19" fillId="4" borderId="0" xfId="0" applyFont="1" applyFill="1" applyBorder="1" applyAlignment="1">
      <alignment horizontal="left" vertical="top" wrapText="1"/>
    </xf>
    <xf numFmtId="0" fontId="23" fillId="0" borderId="0" xfId="0" applyFont="1" applyAlignment="1">
      <alignment vertical="center"/>
    </xf>
    <xf numFmtId="0" fontId="18" fillId="3" borderId="11" xfId="0" applyFont="1" applyFill="1" applyBorder="1" applyAlignment="1">
      <alignment vertical="center" wrapText="1"/>
    </xf>
    <xf numFmtId="0" fontId="18" fillId="3" borderId="29" xfId="0" applyFont="1" applyFill="1" applyBorder="1" applyAlignment="1">
      <alignment vertical="center" wrapText="1"/>
    </xf>
    <xf numFmtId="0" fontId="18" fillId="3" borderId="102" xfId="0" applyFont="1" applyFill="1" applyBorder="1" applyAlignment="1">
      <alignment horizontal="center" vertical="center"/>
    </xf>
    <xf numFmtId="0" fontId="18" fillId="3" borderId="103" xfId="0" applyFont="1" applyFill="1" applyBorder="1" applyAlignment="1">
      <alignment horizontal="center" vertical="center"/>
    </xf>
    <xf numFmtId="0" fontId="18" fillId="3" borderId="38"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1" xfId="0" applyFont="1" applyFill="1" applyBorder="1" applyAlignment="1">
      <alignment horizontal="left" vertical="center"/>
    </xf>
    <xf numFmtId="0" fontId="18" fillId="3" borderId="5" xfId="0" applyFont="1" applyFill="1" applyBorder="1" applyAlignment="1">
      <alignment horizontal="left" vertical="center"/>
    </xf>
    <xf numFmtId="0" fontId="18" fillId="3" borderId="53" xfId="0" applyFont="1" applyFill="1" applyBorder="1" applyAlignment="1">
      <alignment horizontal="left" vertical="center"/>
    </xf>
    <xf numFmtId="0" fontId="18" fillId="3" borderId="98" xfId="0" applyFont="1" applyFill="1" applyBorder="1" applyAlignment="1">
      <alignment horizontal="left" vertical="center"/>
    </xf>
    <xf numFmtId="0" fontId="18" fillId="3" borderId="61" xfId="0" applyFont="1" applyFill="1" applyBorder="1" applyAlignment="1">
      <alignment horizontal="left" vertical="center"/>
    </xf>
    <xf numFmtId="0" fontId="18" fillId="3" borderId="77"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6" fillId="0" borderId="43" xfId="0" applyFont="1" applyBorder="1" applyAlignment="1" applyProtection="1">
      <alignment horizontal="center" vertical="center"/>
      <protection locked="0"/>
    </xf>
    <xf numFmtId="0" fontId="16" fillId="0" borderId="61" xfId="0" applyFont="1" applyBorder="1" applyAlignment="1" applyProtection="1">
      <alignment horizontal="center" vertical="center"/>
      <protection locked="0"/>
    </xf>
    <xf numFmtId="0" fontId="18" fillId="3" borderId="2" xfId="0" applyFont="1" applyFill="1" applyBorder="1" applyAlignment="1">
      <alignment horizontal="left" vertical="center"/>
    </xf>
    <xf numFmtId="0" fontId="18" fillId="3" borderId="7" xfId="0" applyFont="1" applyFill="1" applyBorder="1" applyAlignment="1">
      <alignment horizontal="left" vertical="center" shrinkToFit="1"/>
    </xf>
    <xf numFmtId="0" fontId="18" fillId="3" borderId="3" xfId="0" applyFont="1" applyFill="1" applyBorder="1" applyAlignment="1">
      <alignment horizontal="left" vertical="center" shrinkToFit="1"/>
    </xf>
    <xf numFmtId="0" fontId="18" fillId="3" borderId="4" xfId="0" applyFont="1" applyFill="1" applyBorder="1" applyAlignment="1">
      <alignment horizontal="left" vertical="center" shrinkToFit="1"/>
    </xf>
    <xf numFmtId="0" fontId="18" fillId="3" borderId="47" xfId="0" applyFont="1" applyFill="1" applyBorder="1" applyAlignment="1">
      <alignment horizontal="center"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04" xfId="0" applyFont="1" applyBorder="1" applyAlignment="1">
      <alignment horizontal="left" vertical="center" wrapText="1"/>
    </xf>
    <xf numFmtId="0" fontId="18" fillId="12" borderId="1" xfId="0" applyFont="1" applyFill="1" applyBorder="1" applyAlignment="1">
      <alignment horizontal="left" vertical="center"/>
    </xf>
    <xf numFmtId="0" fontId="18" fillId="12" borderId="5" xfId="0" applyFont="1" applyFill="1" applyBorder="1" applyAlignment="1">
      <alignment horizontal="left" vertical="center"/>
    </xf>
    <xf numFmtId="176" fontId="19" fillId="4" borderId="19" xfId="0" applyNumberFormat="1" applyFont="1" applyFill="1" applyBorder="1" applyAlignment="1" applyProtection="1">
      <alignment vertical="center"/>
    </xf>
    <xf numFmtId="176" fontId="19" fillId="4" borderId="25" xfId="0" applyNumberFormat="1" applyFont="1" applyFill="1" applyBorder="1" applyAlignment="1" applyProtection="1">
      <alignment vertical="center"/>
    </xf>
    <xf numFmtId="176" fontId="19" fillId="4" borderId="20" xfId="0" applyNumberFormat="1" applyFont="1" applyFill="1" applyBorder="1" applyAlignment="1" applyProtection="1">
      <alignment vertical="center"/>
    </xf>
    <xf numFmtId="176" fontId="19" fillId="4" borderId="30" xfId="0" applyNumberFormat="1" applyFont="1" applyFill="1" applyBorder="1" applyAlignment="1" applyProtection="1">
      <alignment vertical="center"/>
    </xf>
    <xf numFmtId="176" fontId="19" fillId="4" borderId="31" xfId="0" applyNumberFormat="1" applyFont="1" applyFill="1" applyBorder="1" applyAlignment="1" applyProtection="1">
      <alignment vertical="center"/>
    </xf>
    <xf numFmtId="176" fontId="19" fillId="4" borderId="49" xfId="0" applyNumberFormat="1" applyFont="1" applyFill="1" applyBorder="1" applyAlignment="1" applyProtection="1">
      <alignment vertical="center"/>
    </xf>
    <xf numFmtId="0" fontId="37" fillId="0" borderId="19" xfId="0" applyFont="1" applyFill="1" applyBorder="1" applyAlignment="1">
      <alignment vertical="center" wrapText="1"/>
    </xf>
    <xf numFmtId="0" fontId="37" fillId="0" borderId="25" xfId="0" applyFont="1" applyFill="1" applyBorder="1" applyAlignment="1">
      <alignment vertical="center" wrapText="1"/>
    </xf>
    <xf numFmtId="0" fontId="37" fillId="0" borderId="20" xfId="0" applyFont="1" applyFill="1" applyBorder="1" applyAlignment="1">
      <alignment vertical="center" wrapText="1"/>
    </xf>
    <xf numFmtId="0" fontId="37" fillId="0" borderId="30" xfId="0" applyFont="1" applyFill="1" applyBorder="1" applyAlignment="1">
      <alignment vertical="center" wrapText="1"/>
    </xf>
    <xf numFmtId="0" fontId="37" fillId="0" borderId="31" xfId="0" applyFont="1" applyFill="1" applyBorder="1" applyAlignment="1">
      <alignment vertical="center" wrapText="1"/>
    </xf>
    <xf numFmtId="0" fontId="37" fillId="0" borderId="49" xfId="0" applyFont="1" applyFill="1" applyBorder="1" applyAlignment="1">
      <alignment vertical="center" wrapText="1"/>
    </xf>
    <xf numFmtId="0" fontId="18" fillId="3" borderId="11" xfId="0" applyFont="1" applyFill="1" applyBorder="1" applyAlignment="1">
      <alignment horizontal="center" vertical="center" wrapText="1"/>
    </xf>
    <xf numFmtId="0" fontId="18" fillId="3" borderId="64"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8" fillId="3" borderId="94" xfId="0" applyFont="1" applyFill="1" applyBorder="1" applyAlignment="1">
      <alignment horizontal="center" vertical="center" wrapText="1"/>
    </xf>
    <xf numFmtId="0" fontId="18" fillId="3" borderId="8" xfId="0" applyFont="1" applyFill="1" applyBorder="1" applyAlignment="1">
      <alignment horizontal="center" vertical="center"/>
    </xf>
    <xf numFmtId="0" fontId="18" fillId="3" borderId="46" xfId="0" applyFont="1" applyFill="1" applyBorder="1" applyAlignment="1">
      <alignment horizontal="center" vertical="center"/>
    </xf>
    <xf numFmtId="0" fontId="18" fillId="3" borderId="59" xfId="0" applyFont="1" applyFill="1" applyBorder="1" applyAlignment="1">
      <alignment horizontal="center" vertical="center"/>
    </xf>
    <xf numFmtId="0" fontId="18" fillId="3" borderId="77" xfId="0" applyFont="1" applyFill="1" applyBorder="1" applyAlignment="1">
      <alignment horizontal="center" vertical="center"/>
    </xf>
    <xf numFmtId="0" fontId="18" fillId="3" borderId="94" xfId="0" applyFont="1" applyFill="1" applyBorder="1" applyAlignment="1">
      <alignment horizontal="center" vertical="center"/>
    </xf>
    <xf numFmtId="0" fontId="0" fillId="10" borderId="18" xfId="0" applyFill="1" applyBorder="1" applyAlignment="1">
      <alignment horizontal="center" vertical="center" wrapText="1"/>
    </xf>
    <xf numFmtId="0" fontId="12" fillId="9" borderId="19"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9" borderId="22" xfId="0" applyFont="1" applyFill="1" applyBorder="1" applyAlignment="1">
      <alignment horizontal="center" vertical="center" wrapText="1"/>
    </xf>
    <xf numFmtId="0" fontId="9" fillId="9" borderId="19"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2" fillId="9" borderId="21"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3" fillId="9" borderId="23"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0" fillId="5" borderId="18" xfId="0" applyFill="1" applyBorder="1" applyAlignment="1">
      <alignment horizontal="center" vertical="center"/>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5" xfId="0" applyFill="1" applyBorder="1" applyAlignment="1">
      <alignment horizontal="center" vertical="center" wrapText="1"/>
    </xf>
    <xf numFmtId="0" fontId="0" fillId="9" borderId="22" xfId="0" applyFill="1" applyBorder="1" applyAlignment="1">
      <alignment horizontal="center" vertical="center" wrapText="1"/>
    </xf>
    <xf numFmtId="0" fontId="0" fillId="5" borderId="18" xfId="0" applyFill="1" applyBorder="1" applyAlignment="1">
      <alignment horizontal="center" vertical="center" wrapText="1"/>
    </xf>
    <xf numFmtId="176" fontId="6" fillId="8" borderId="26" xfId="0" applyNumberFormat="1" applyFont="1" applyFill="1" applyBorder="1" applyAlignment="1">
      <alignment horizontal="center" vertical="center" wrapText="1"/>
    </xf>
    <xf numFmtId="176" fontId="6" fillId="8" borderId="18" xfId="0" applyNumberFormat="1" applyFont="1" applyFill="1" applyBorder="1" applyAlignment="1">
      <alignment horizontal="center" vertical="center" wrapText="1"/>
    </xf>
    <xf numFmtId="176" fontId="6" fillId="8" borderId="74" xfId="0" applyNumberFormat="1" applyFont="1" applyFill="1" applyBorder="1" applyAlignment="1">
      <alignment horizontal="center" vertical="center" wrapText="1"/>
    </xf>
    <xf numFmtId="176" fontId="6" fillId="8" borderId="90" xfId="0" applyNumberFormat="1" applyFont="1" applyFill="1" applyBorder="1" applyAlignment="1">
      <alignment horizontal="center" vertical="center" wrapText="1"/>
    </xf>
    <xf numFmtId="176" fontId="6" fillId="8" borderId="13" xfId="0" applyNumberFormat="1" applyFont="1" applyFill="1" applyBorder="1" applyAlignment="1">
      <alignment horizontal="center" vertical="center" wrapText="1"/>
    </xf>
    <xf numFmtId="176" fontId="6" fillId="8" borderId="40" xfId="0" applyNumberFormat="1" applyFont="1" applyFill="1" applyBorder="1" applyAlignment="1">
      <alignment horizontal="center" vertical="center" wrapText="1"/>
    </xf>
    <xf numFmtId="176" fontId="6" fillId="8" borderId="22" xfId="0" applyNumberFormat="1" applyFont="1" applyFill="1" applyBorder="1" applyAlignment="1">
      <alignment horizontal="center" vertical="center"/>
    </xf>
    <xf numFmtId="176" fontId="6" fillId="8" borderId="18" xfId="0" applyNumberFormat="1" applyFont="1" applyFill="1" applyBorder="1" applyAlignment="1">
      <alignment horizontal="center" vertical="center"/>
    </xf>
    <xf numFmtId="176" fontId="6" fillId="8" borderId="19" xfId="0" applyNumberFormat="1" applyFont="1" applyFill="1" applyBorder="1" applyAlignment="1">
      <alignment horizontal="center" vertical="center"/>
    </xf>
    <xf numFmtId="176" fontId="6" fillId="8" borderId="65" xfId="0" applyNumberFormat="1" applyFont="1" applyFill="1" applyBorder="1" applyAlignment="1">
      <alignment horizontal="center" vertical="center"/>
    </xf>
    <xf numFmtId="176" fontId="6" fillId="8" borderId="66" xfId="0" applyNumberFormat="1" applyFont="1" applyFill="1" applyBorder="1" applyAlignment="1">
      <alignment horizontal="center" vertical="center"/>
    </xf>
    <xf numFmtId="176" fontId="5" fillId="8" borderId="11" xfId="0" applyNumberFormat="1" applyFont="1" applyFill="1" applyBorder="1" applyAlignment="1">
      <alignment horizontal="center" vertical="center" wrapText="1"/>
    </xf>
    <xf numFmtId="176" fontId="5" fillId="8" borderId="15" xfId="0" applyNumberFormat="1" applyFont="1" applyFill="1" applyBorder="1" applyAlignment="1">
      <alignment horizontal="center" vertical="center" wrapText="1"/>
    </xf>
    <xf numFmtId="176" fontId="5" fillId="8" borderId="64" xfId="0" applyNumberFormat="1" applyFont="1" applyFill="1" applyBorder="1" applyAlignment="1">
      <alignment horizontal="center" vertical="center" wrapText="1"/>
    </xf>
    <xf numFmtId="176" fontId="6" fillId="8" borderId="40" xfId="0" applyNumberFormat="1" applyFont="1" applyFill="1" applyBorder="1" applyAlignment="1">
      <alignment horizontal="center" vertical="center"/>
    </xf>
    <xf numFmtId="176" fontId="6" fillId="8" borderId="26" xfId="0" applyNumberFormat="1" applyFont="1" applyFill="1" applyBorder="1" applyAlignment="1">
      <alignment horizontal="center" vertical="center"/>
    </xf>
    <xf numFmtId="176" fontId="11" fillId="8" borderId="36" xfId="0" applyNumberFormat="1" applyFont="1" applyFill="1" applyBorder="1" applyAlignment="1">
      <alignment horizontal="center" vertical="center" wrapText="1"/>
    </xf>
    <xf numFmtId="176" fontId="11" fillId="8" borderId="53" xfId="0" applyNumberFormat="1" applyFont="1" applyFill="1" applyBorder="1" applyAlignment="1">
      <alignment horizontal="center" vertical="center" wrapText="1"/>
    </xf>
    <xf numFmtId="176" fontId="11" fillId="8" borderId="93" xfId="0" applyNumberFormat="1" applyFont="1" applyFill="1" applyBorder="1" applyAlignment="1">
      <alignment horizontal="center" vertical="center" wrapText="1"/>
    </xf>
    <xf numFmtId="176" fontId="6" fillId="8" borderId="57" xfId="0" applyNumberFormat="1" applyFont="1" applyFill="1" applyBorder="1" applyAlignment="1">
      <alignment horizontal="center" vertical="center"/>
    </xf>
    <xf numFmtId="176" fontId="6" fillId="8" borderId="47" xfId="0" applyNumberFormat="1" applyFont="1" applyFill="1" applyBorder="1" applyAlignment="1">
      <alignment horizontal="center" vertical="center"/>
    </xf>
    <xf numFmtId="176" fontId="6" fillId="8" borderId="14" xfId="0" applyNumberFormat="1" applyFont="1" applyFill="1" applyBorder="1" applyAlignment="1">
      <alignment horizontal="center" vertical="center"/>
    </xf>
    <xf numFmtId="176" fontId="6" fillId="8" borderId="46" xfId="0" applyNumberFormat="1" applyFont="1" applyFill="1" applyBorder="1" applyAlignment="1">
      <alignment horizontal="center" vertical="center" wrapText="1"/>
    </xf>
    <xf numFmtId="176" fontId="6" fillId="8" borderId="0" xfId="0" applyNumberFormat="1" applyFont="1" applyFill="1" applyBorder="1" applyAlignment="1">
      <alignment horizontal="center" vertical="center" wrapText="1"/>
    </xf>
    <xf numFmtId="176" fontId="6" fillId="8" borderId="94" xfId="0" applyNumberFormat="1" applyFont="1" applyFill="1" applyBorder="1" applyAlignment="1">
      <alignment horizontal="center" vertical="center" wrapText="1"/>
    </xf>
    <xf numFmtId="176" fontId="4" fillId="8" borderId="74" xfId="0" applyNumberFormat="1" applyFont="1" applyFill="1" applyBorder="1" applyAlignment="1">
      <alignment horizontal="center" vertical="center" wrapText="1"/>
    </xf>
    <xf numFmtId="0" fontId="2" fillId="7" borderId="23" xfId="0" applyFont="1" applyFill="1" applyBorder="1" applyAlignment="1">
      <alignment vertical="center" wrapText="1"/>
    </xf>
    <xf numFmtId="0" fontId="5" fillId="7" borderId="96" xfId="0" applyFont="1" applyFill="1" applyBorder="1" applyAlignment="1">
      <alignment vertical="center" wrapText="1"/>
    </xf>
    <xf numFmtId="0" fontId="5" fillId="7" borderId="21" xfId="0" applyFont="1" applyFill="1" applyBorder="1" applyAlignment="1">
      <alignment vertical="center" wrapText="1"/>
    </xf>
    <xf numFmtId="176" fontId="11" fillId="8" borderId="11" xfId="0" applyNumberFormat="1" applyFont="1" applyFill="1" applyBorder="1" applyAlignment="1">
      <alignment horizontal="center" vertical="center" wrapText="1"/>
    </xf>
    <xf numFmtId="176" fontId="11" fillId="8" borderId="0" xfId="0" applyNumberFormat="1" applyFont="1" applyFill="1" applyBorder="1" applyAlignment="1">
      <alignment horizontal="center" vertical="center" wrapText="1"/>
    </xf>
    <xf numFmtId="176" fontId="11" fillId="8" borderId="94" xfId="0" applyNumberFormat="1" applyFont="1" applyFill="1" applyBorder="1" applyAlignment="1">
      <alignment horizontal="center" vertical="center" wrapText="1"/>
    </xf>
    <xf numFmtId="176" fontId="6" fillId="8" borderId="38" xfId="0" applyNumberFormat="1" applyFont="1" applyFill="1" applyBorder="1" applyAlignment="1">
      <alignment horizontal="center" vertical="center"/>
    </xf>
    <xf numFmtId="176" fontId="6" fillId="8" borderId="39" xfId="0" applyNumberFormat="1" applyFont="1" applyFill="1" applyBorder="1" applyAlignment="1">
      <alignment horizontal="center" vertical="center"/>
    </xf>
    <xf numFmtId="176" fontId="6" fillId="8" borderId="10" xfId="0" applyNumberFormat="1" applyFont="1" applyFill="1" applyBorder="1" applyAlignment="1">
      <alignment horizontal="center" vertical="center" wrapText="1"/>
    </xf>
    <xf numFmtId="176" fontId="6" fillId="8" borderId="98" xfId="0" applyNumberFormat="1" applyFont="1" applyFill="1" applyBorder="1" applyAlignment="1">
      <alignment horizontal="center" vertical="center" wrapText="1"/>
    </xf>
    <xf numFmtId="176" fontId="6" fillId="8" borderId="52" xfId="0" applyNumberFormat="1" applyFont="1" applyFill="1" applyBorder="1" applyAlignment="1">
      <alignment horizontal="center" vertical="center" wrapText="1"/>
    </xf>
    <xf numFmtId="176" fontId="11" fillId="8" borderId="97" xfId="0" applyNumberFormat="1" applyFont="1" applyFill="1" applyBorder="1" applyAlignment="1">
      <alignment horizontal="center" vertical="center" wrapText="1"/>
    </xf>
    <xf numFmtId="176" fontId="11" fillId="8" borderId="99" xfId="0" applyNumberFormat="1" applyFont="1" applyFill="1" applyBorder="1" applyAlignment="1">
      <alignment horizontal="center" vertical="center" wrapText="1"/>
    </xf>
    <xf numFmtId="176" fontId="11" fillId="8" borderId="100" xfId="0" applyNumberFormat="1" applyFont="1" applyFill="1" applyBorder="1" applyAlignment="1">
      <alignment horizontal="center" vertical="center" wrapText="1"/>
    </xf>
    <xf numFmtId="176" fontId="6" fillId="8" borderId="74" xfId="0" applyNumberFormat="1" applyFont="1" applyFill="1" applyBorder="1" applyAlignment="1">
      <alignment horizontal="center" vertical="center"/>
    </xf>
    <xf numFmtId="0" fontId="18" fillId="3" borderId="57" xfId="0" applyFont="1" applyFill="1" applyBorder="1" applyAlignment="1">
      <alignment vertical="center" shrinkToFit="1"/>
    </xf>
  </cellXfs>
  <cellStyles count="3">
    <cellStyle name="パーセント" xfId="1" builtinId="5"/>
    <cellStyle name="標準" xfId="0" builtinId="0"/>
    <cellStyle name="標準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23404</xdr:colOff>
      <xdr:row>11</xdr:row>
      <xdr:rowOff>114299</xdr:rowOff>
    </xdr:from>
    <xdr:to>
      <xdr:col>9</xdr:col>
      <xdr:colOff>57149</xdr:colOff>
      <xdr:row>18</xdr:row>
      <xdr:rowOff>123825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748304" y="3657599"/>
          <a:ext cx="3062695" cy="2343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ゴシック" panose="020B0400000000000000" pitchFamily="49" charset="-128"/>
              <a:ea typeface="BIZ UDゴシック" panose="020B0400000000000000" pitchFamily="49" charset="-128"/>
            </a:rPr>
            <a:t>非常勤の常勤換算</a:t>
          </a:r>
          <a:endParaRPr kumimoji="1" lang="en-US" altLang="ja-JP" sz="900" b="1">
            <a:latin typeface="BIZ UDゴシック" panose="020B0400000000000000" pitchFamily="49" charset="-128"/>
            <a:ea typeface="BIZ UDゴシック" panose="020B0400000000000000" pitchFamily="49" charset="-128"/>
          </a:endParaRPr>
        </a:p>
        <a:p>
          <a:endParaRPr kumimoji="1" lang="en-US" altLang="ja-JP" sz="900" b="1">
            <a:latin typeface="BIZ UDゴシック" panose="020B0400000000000000" pitchFamily="49" charset="-128"/>
            <a:ea typeface="BIZ UDゴシック" panose="020B0400000000000000" pitchFamily="49" charset="-128"/>
          </a:endParaRPr>
        </a:p>
        <a:p>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非常勤の職員の勤務時間数</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常勤の職員が勤務すべき時間数</a:t>
          </a:r>
          <a:endPar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700">
              <a:latin typeface="BIZ UDゴシック" panose="020B0400000000000000" pitchFamily="49" charset="-128"/>
              <a:ea typeface="BIZ UDゴシック" panose="020B0400000000000000" pitchFamily="49" charset="-128"/>
            </a:rPr>
            <a:t>【</a:t>
          </a:r>
          <a:r>
            <a:rPr kumimoji="1" lang="ja-JP" altLang="en-US" sz="700">
              <a:latin typeface="BIZ UDゴシック" panose="020B0400000000000000" pitchFamily="49" charset="-128"/>
              <a:ea typeface="BIZ UDゴシック" panose="020B0400000000000000" pitchFamily="49" charset="-128"/>
            </a:rPr>
            <a:t>計算例</a:t>
          </a:r>
          <a:r>
            <a:rPr kumimoji="1" lang="en-US" altLang="ja-JP" sz="700">
              <a:latin typeface="BIZ UDゴシック" panose="020B0400000000000000" pitchFamily="49" charset="-128"/>
              <a:ea typeface="BIZ UDゴシック" panose="020B0400000000000000" pitchFamily="49" charset="-128"/>
            </a:rPr>
            <a:t>】</a:t>
          </a:r>
        </a:p>
        <a:p>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 </a:t>
          </a:r>
          <a:r>
            <a:rPr kumimoji="1" lang="ja-JP" altLang="ja-JP" sz="900" b="0" i="0">
              <a:solidFill>
                <a:schemeClr val="dk1"/>
              </a:solidFill>
              <a:effectLst/>
              <a:latin typeface="BIZ UDゴシック" panose="020B0400000000000000" pitchFamily="49" charset="-128"/>
              <a:ea typeface="BIZ UDゴシック" panose="020B0400000000000000" pitchFamily="49" charset="-128"/>
              <a:cs typeface="+mn-cs"/>
            </a:rPr>
            <a:t>常勤職員が勤務すべき時間数</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30</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32</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時間へ切上げ）の病院で週</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3</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日・</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8</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時間勤務の者が</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1</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人の場合</a:t>
          </a:r>
          <a:endPar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8</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×3</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日</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÷32</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時間＝</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0.75</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人</a:t>
          </a:r>
          <a:endPar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0.8</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人（小数点第</a:t>
          </a:r>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2</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位を四捨五入）</a:t>
          </a:r>
          <a:endParaRPr kumimoji="1" lang="en-US" altLang="ja-JP" sz="900" b="1" i="0">
            <a:solidFill>
              <a:schemeClr val="dk1"/>
            </a:solidFill>
            <a:effectLst/>
            <a:latin typeface="BIZ UDゴシック" panose="020B0400000000000000" pitchFamily="49" charset="-128"/>
            <a:ea typeface="BIZ UDゴシック" panose="020B0400000000000000" pitchFamily="49" charset="-128"/>
            <a:cs typeface="+mn-cs"/>
          </a:endParaRPr>
        </a:p>
        <a:p>
          <a:endParaRPr kumimoji="1" lang="en-US" altLang="ja-JP" sz="1100" b="1" i="0">
            <a:solidFill>
              <a:schemeClr val="dk1"/>
            </a:solidFill>
            <a:effectLst/>
            <a:latin typeface="BIZ UDゴシック" panose="020B0400000000000000" pitchFamily="49" charset="-128"/>
            <a:ea typeface="BIZ UDゴシック" panose="020B0400000000000000" pitchFamily="49" charset="-128"/>
            <a:cs typeface="+mn-cs"/>
          </a:endParaRPr>
        </a:p>
        <a:p>
          <a:r>
            <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900" b="0" i="0">
              <a:solidFill>
                <a:schemeClr val="dk1"/>
              </a:solidFill>
              <a:effectLst/>
              <a:latin typeface="BIZ UDゴシック" panose="020B0400000000000000" pitchFamily="49" charset="-128"/>
              <a:ea typeface="BIZ UDゴシック" panose="020B0400000000000000" pitchFamily="49" charset="-128"/>
              <a:cs typeface="+mn-cs"/>
            </a:rPr>
            <a:t>③麻酔科医，⑨臨床心理技術者，⑩ソーシャルワーカーは，勤務が月に２回など回数が決まっている場合は，「月●回」，必要時のみ対応するという場合は「必要時のみ」と，「非常勤（常勤換算）」の欄に記載してください。</a:t>
          </a:r>
          <a:endParaRPr kumimoji="1" lang="en-US" altLang="ja-JP" sz="900" b="0" i="0">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46264</xdr:colOff>
          <xdr:row>26</xdr:row>
          <xdr:rowOff>42182</xdr:rowOff>
        </xdr:from>
        <xdr:to>
          <xdr:col>8</xdr:col>
          <xdr:colOff>504825</xdr:colOff>
          <xdr:row>50</xdr:row>
          <xdr:rowOff>87562</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設問2　診療実績'!$B$1:$P$32" spid="_x0000_s1162"/>
                </a:ext>
              </a:extLst>
            </xdr:cNvPicPr>
          </xdr:nvPicPr>
          <xdr:blipFill>
            <a:blip xmlns:r="http://schemas.openxmlformats.org/officeDocument/2006/relationships" r:embed="rId1"/>
            <a:srcRect/>
            <a:stretch>
              <a:fillRect/>
            </a:stretch>
          </xdr:blipFill>
          <xdr:spPr bwMode="auto">
            <a:xfrm>
              <a:off x="46264" y="8252732"/>
              <a:ext cx="10697936" cy="673019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6</xdr:col>
      <xdr:colOff>1133475</xdr:colOff>
      <xdr:row>120</xdr:row>
      <xdr:rowOff>76199</xdr:rowOff>
    </xdr:from>
    <xdr:to>
      <xdr:col>8</xdr:col>
      <xdr:colOff>161925</xdr:colOff>
      <xdr:row>120</xdr:row>
      <xdr:rowOff>219074</xdr:rowOff>
    </xdr:to>
    <xdr:sp macro="" textlink="">
      <xdr:nvSpPr>
        <xdr:cNvPr id="5" name="大かっこ 4"/>
        <xdr:cNvSpPr/>
      </xdr:nvSpPr>
      <xdr:spPr>
        <a:xfrm>
          <a:off x="8620125" y="39195374"/>
          <a:ext cx="1781175" cy="14287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1143000</xdr:colOff>
      <xdr:row>96</xdr:row>
      <xdr:rowOff>66675</xdr:rowOff>
    </xdr:from>
    <xdr:to>
      <xdr:col>8</xdr:col>
      <xdr:colOff>116417</xdr:colOff>
      <xdr:row>96</xdr:row>
      <xdr:rowOff>190500</xdr:rowOff>
    </xdr:to>
    <xdr:sp macro="" textlink="">
      <xdr:nvSpPr>
        <xdr:cNvPr id="8" name="大かっこ 7"/>
        <xdr:cNvSpPr/>
      </xdr:nvSpPr>
      <xdr:spPr>
        <a:xfrm>
          <a:off x="8629650" y="28432125"/>
          <a:ext cx="1726142"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1200150</xdr:colOff>
      <xdr:row>118</xdr:row>
      <xdr:rowOff>76200</xdr:rowOff>
    </xdr:from>
    <xdr:to>
      <xdr:col>8</xdr:col>
      <xdr:colOff>66675</xdr:colOff>
      <xdr:row>118</xdr:row>
      <xdr:rowOff>200025</xdr:rowOff>
    </xdr:to>
    <xdr:sp macro="" textlink="">
      <xdr:nvSpPr>
        <xdr:cNvPr id="9" name="大かっこ 8"/>
        <xdr:cNvSpPr/>
      </xdr:nvSpPr>
      <xdr:spPr>
        <a:xfrm>
          <a:off x="8686800" y="38623875"/>
          <a:ext cx="1619250"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1181100</xdr:colOff>
      <xdr:row>121</xdr:row>
      <xdr:rowOff>85725</xdr:rowOff>
    </xdr:from>
    <xdr:to>
      <xdr:col>6</xdr:col>
      <xdr:colOff>47625</xdr:colOff>
      <xdr:row>121</xdr:row>
      <xdr:rowOff>209550</xdr:rowOff>
    </xdr:to>
    <xdr:sp macro="" textlink="">
      <xdr:nvSpPr>
        <xdr:cNvPr id="10" name="大かっこ 9"/>
        <xdr:cNvSpPr/>
      </xdr:nvSpPr>
      <xdr:spPr>
        <a:xfrm>
          <a:off x="6191250" y="39490650"/>
          <a:ext cx="1343025"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1181100</xdr:colOff>
      <xdr:row>121</xdr:row>
      <xdr:rowOff>85725</xdr:rowOff>
    </xdr:from>
    <xdr:to>
      <xdr:col>6</xdr:col>
      <xdr:colOff>47625</xdr:colOff>
      <xdr:row>121</xdr:row>
      <xdr:rowOff>209550</xdr:rowOff>
    </xdr:to>
    <xdr:sp macro="" textlink="">
      <xdr:nvSpPr>
        <xdr:cNvPr id="11" name="大かっこ 10"/>
        <xdr:cNvSpPr/>
      </xdr:nvSpPr>
      <xdr:spPr>
        <a:xfrm>
          <a:off x="6191250" y="39490650"/>
          <a:ext cx="1343025"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1183698</xdr:colOff>
      <xdr:row>121</xdr:row>
      <xdr:rowOff>76200</xdr:rowOff>
    </xdr:from>
    <xdr:to>
      <xdr:col>6</xdr:col>
      <xdr:colOff>50223</xdr:colOff>
      <xdr:row>121</xdr:row>
      <xdr:rowOff>200025</xdr:rowOff>
    </xdr:to>
    <xdr:sp macro="" textlink="">
      <xdr:nvSpPr>
        <xdr:cNvPr id="12" name="大かっこ 11"/>
        <xdr:cNvSpPr/>
      </xdr:nvSpPr>
      <xdr:spPr>
        <a:xfrm>
          <a:off x="6193848" y="39481125"/>
          <a:ext cx="1343025" cy="123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103910</xdr:colOff>
          <xdr:row>205</xdr:row>
          <xdr:rowOff>184440</xdr:rowOff>
        </xdr:from>
        <xdr:to>
          <xdr:col>8</xdr:col>
          <xdr:colOff>1399309</xdr:colOff>
          <xdr:row>231</xdr:row>
          <xdr:rowOff>271030</xdr:rowOff>
        </xdr:to>
        <xdr:pic>
          <xdr:nvPicPr>
            <xdr:cNvPr id="13" name="図 12"/>
            <xdr:cNvPicPr>
              <a:picLocks noChangeAspect="1" noChangeArrowheads="1"/>
              <a:extLst>
                <a:ext uri="{84589F7E-364E-4C9E-8A38-B11213B215E9}">
                  <a14:cameraTool cellRange="'設問12　死産等'!$C$2:$O$32" spid="_x0000_s1163"/>
                </a:ext>
              </a:extLst>
            </xdr:cNvPicPr>
          </xdr:nvPicPr>
          <xdr:blipFill>
            <a:blip xmlns:r="http://schemas.openxmlformats.org/officeDocument/2006/relationships" r:embed="rId2"/>
            <a:srcRect/>
            <a:stretch>
              <a:fillRect/>
            </a:stretch>
          </xdr:blipFill>
          <xdr:spPr bwMode="auto">
            <a:xfrm>
              <a:off x="103910" y="62616485"/>
              <a:ext cx="11582399" cy="77412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6</xdr:col>
      <xdr:colOff>1209675</xdr:colOff>
      <xdr:row>154</xdr:row>
      <xdr:rowOff>66676</xdr:rowOff>
    </xdr:from>
    <xdr:to>
      <xdr:col>8</xdr:col>
      <xdr:colOff>114300</xdr:colOff>
      <xdr:row>154</xdr:row>
      <xdr:rowOff>200026</xdr:rowOff>
    </xdr:to>
    <xdr:sp macro="" textlink="">
      <xdr:nvSpPr>
        <xdr:cNvPr id="14" name="大かっこ 13"/>
        <xdr:cNvSpPr/>
      </xdr:nvSpPr>
      <xdr:spPr>
        <a:xfrm>
          <a:off x="8696325" y="46977301"/>
          <a:ext cx="1657350" cy="1333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view="pageBreakPreview" zoomScaleNormal="100" zoomScaleSheetLayoutView="100" workbookViewId="0">
      <selection activeCell="A8" sqref="A8:J8"/>
    </sheetView>
  </sheetViews>
  <sheetFormatPr defaultRowHeight="13.5" x14ac:dyDescent="0.4"/>
  <cols>
    <col min="1" max="16384" width="9" style="331"/>
  </cols>
  <sheetData>
    <row r="1" spans="1:10" x14ac:dyDescent="0.4">
      <c r="A1" s="407" t="s">
        <v>0</v>
      </c>
      <c r="B1" s="407"/>
      <c r="C1" s="407"/>
      <c r="D1" s="407"/>
      <c r="E1" s="407"/>
      <c r="F1" s="407"/>
      <c r="G1" s="407"/>
      <c r="H1" s="407"/>
      <c r="I1" s="407"/>
      <c r="J1" s="407"/>
    </row>
    <row r="2" spans="1:10" x14ac:dyDescent="0.4">
      <c r="A2" s="333"/>
      <c r="B2" s="333"/>
      <c r="C2" s="333"/>
      <c r="D2" s="333"/>
      <c r="E2" s="333"/>
      <c r="F2" s="333"/>
      <c r="G2" s="333"/>
      <c r="H2" s="333"/>
      <c r="I2" s="333"/>
      <c r="J2" s="333"/>
    </row>
    <row r="3" spans="1:10" x14ac:dyDescent="0.4">
      <c r="A3" s="406" t="s">
        <v>562</v>
      </c>
      <c r="B3" s="406"/>
      <c r="C3" s="406"/>
      <c r="D3" s="406"/>
      <c r="E3" s="406"/>
      <c r="F3" s="406"/>
      <c r="G3" s="406"/>
      <c r="H3" s="406"/>
      <c r="I3" s="406"/>
      <c r="J3" s="406"/>
    </row>
    <row r="4" spans="1:10" ht="26.25" customHeight="1" x14ac:dyDescent="0.4">
      <c r="A4" s="404"/>
      <c r="B4" s="404"/>
      <c r="C4" s="404"/>
      <c r="D4" s="404"/>
      <c r="E4" s="404"/>
      <c r="F4" s="404"/>
      <c r="G4" s="404"/>
      <c r="H4" s="404"/>
      <c r="I4" s="404"/>
      <c r="J4" s="404"/>
    </row>
    <row r="5" spans="1:10" ht="26.25" customHeight="1" x14ac:dyDescent="0.4">
      <c r="A5" s="406" t="s">
        <v>571</v>
      </c>
      <c r="B5" s="406"/>
      <c r="C5" s="406"/>
      <c r="D5" s="406"/>
      <c r="E5" s="406"/>
      <c r="F5" s="406"/>
      <c r="G5" s="406"/>
      <c r="H5" s="406"/>
      <c r="I5" s="406"/>
      <c r="J5" s="406"/>
    </row>
    <row r="6" spans="1:10" ht="26.25" customHeight="1" x14ac:dyDescent="0.4">
      <c r="A6" s="406" t="s">
        <v>563</v>
      </c>
      <c r="B6" s="406"/>
      <c r="C6" s="406"/>
      <c r="D6" s="406"/>
      <c r="E6" s="406"/>
      <c r="F6" s="406"/>
      <c r="G6" s="406"/>
      <c r="H6" s="406"/>
      <c r="I6" s="406"/>
      <c r="J6" s="406"/>
    </row>
    <row r="7" spans="1:10" ht="26.25" customHeight="1" x14ac:dyDescent="0.4">
      <c r="A7" s="406" t="s">
        <v>564</v>
      </c>
      <c r="B7" s="406"/>
      <c r="C7" s="406"/>
      <c r="D7" s="406"/>
      <c r="E7" s="406"/>
      <c r="F7" s="406"/>
      <c r="G7" s="406"/>
      <c r="H7" s="406"/>
      <c r="I7" s="406"/>
      <c r="J7" s="406"/>
    </row>
    <row r="8" spans="1:10" ht="26.25" customHeight="1" x14ac:dyDescent="0.4">
      <c r="A8" s="406" t="s">
        <v>565</v>
      </c>
      <c r="B8" s="406"/>
      <c r="C8" s="406"/>
      <c r="D8" s="406"/>
      <c r="E8" s="406"/>
      <c r="F8" s="406"/>
      <c r="G8" s="406"/>
      <c r="H8" s="406"/>
      <c r="I8" s="406"/>
      <c r="J8" s="406"/>
    </row>
    <row r="9" spans="1:10" ht="26.25" customHeight="1" x14ac:dyDescent="0.4">
      <c r="A9" s="406" t="s">
        <v>566</v>
      </c>
      <c r="B9" s="406"/>
      <c r="C9" s="406"/>
      <c r="D9" s="406"/>
      <c r="E9" s="406"/>
      <c r="F9" s="406"/>
      <c r="G9" s="406"/>
      <c r="H9" s="406"/>
      <c r="I9" s="406"/>
      <c r="J9" s="406"/>
    </row>
    <row r="10" spans="1:10" ht="26.25" customHeight="1" x14ac:dyDescent="0.4">
      <c r="A10" s="406" t="s">
        <v>567</v>
      </c>
      <c r="B10" s="406"/>
      <c r="C10" s="406"/>
      <c r="D10" s="406"/>
      <c r="E10" s="406"/>
      <c r="F10" s="406"/>
      <c r="G10" s="406"/>
      <c r="H10" s="406"/>
      <c r="I10" s="406"/>
      <c r="J10" s="406"/>
    </row>
    <row r="11" spans="1:10" ht="26.25" customHeight="1" x14ac:dyDescent="0.4"/>
    <row r="12" spans="1:10" ht="26.25" customHeight="1" x14ac:dyDescent="0.4"/>
    <row r="13" spans="1:10" ht="26.25" customHeight="1" x14ac:dyDescent="0.4"/>
  </sheetData>
  <mergeCells count="8">
    <mergeCell ref="A10:J10"/>
    <mergeCell ref="A1:J1"/>
    <mergeCell ref="A6:J6"/>
    <mergeCell ref="A7:J7"/>
    <mergeCell ref="A8:J8"/>
    <mergeCell ref="A9:J9"/>
    <mergeCell ref="A3:J3"/>
    <mergeCell ref="A5:J5"/>
  </mergeCells>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pageSetUpPr fitToPage="1"/>
  </sheetPr>
  <dimension ref="A1:R205"/>
  <sheetViews>
    <sheetView view="pageBreakPreview" zoomScaleNormal="100" zoomScaleSheetLayoutView="100" workbookViewId="0">
      <selection activeCell="C203" sqref="C203:D203"/>
    </sheetView>
  </sheetViews>
  <sheetFormatPr defaultRowHeight="22.5" customHeight="1" x14ac:dyDescent="0.4"/>
  <cols>
    <col min="1" max="1" width="17" style="41" customWidth="1"/>
    <col min="2" max="7" width="16.25" style="41" customWidth="1"/>
    <col min="8" max="9" width="19.875" style="41" customWidth="1"/>
    <col min="10" max="10" width="31.125" style="55" customWidth="1"/>
    <col min="11" max="11" width="31.25" style="41" customWidth="1"/>
    <col min="12" max="13" width="19.375" style="41" bestFit="1" customWidth="1"/>
    <col min="14" max="16384" width="9" style="41"/>
  </cols>
  <sheetData>
    <row r="1" spans="1:17" s="34" customFormat="1" ht="23.25" customHeight="1" thickBot="1" x14ac:dyDescent="0.45">
      <c r="A1" s="33" t="s">
        <v>427</v>
      </c>
      <c r="I1" s="35" t="s">
        <v>529</v>
      </c>
      <c r="J1" s="36"/>
    </row>
    <row r="2" spans="1:17" ht="22.5" customHeight="1" thickBot="1" x14ac:dyDescent="0.45">
      <c r="A2" s="37" t="s">
        <v>1</v>
      </c>
      <c r="B2" s="614"/>
      <c r="C2" s="615"/>
      <c r="D2" s="616" t="s">
        <v>2</v>
      </c>
      <c r="E2" s="617"/>
      <c r="F2" s="618"/>
      <c r="G2" s="619"/>
      <c r="H2" s="38" t="s">
        <v>3</v>
      </c>
      <c r="I2" s="39"/>
      <c r="J2" s="40"/>
    </row>
    <row r="3" spans="1:17" ht="22.5" customHeight="1" thickBot="1" x14ac:dyDescent="0.45">
      <c r="A3" s="42"/>
      <c r="B3" s="43"/>
      <c r="C3" s="43"/>
      <c r="D3" s="620" t="s">
        <v>4</v>
      </c>
      <c r="E3" s="621"/>
      <c r="F3" s="622"/>
      <c r="G3" s="622"/>
      <c r="H3" s="622"/>
      <c r="I3" s="623"/>
      <c r="J3" s="40"/>
    </row>
    <row r="4" spans="1:17" s="46" customFormat="1" ht="27" customHeight="1" thickBot="1" x14ac:dyDescent="0.2">
      <c r="A4" s="44" t="s">
        <v>428</v>
      </c>
      <c r="B4" s="45"/>
      <c r="C4" s="45"/>
      <c r="D4" s="45"/>
      <c r="J4" s="40"/>
    </row>
    <row r="5" spans="1:17" ht="26.25" customHeight="1" thickBot="1" x14ac:dyDescent="0.2">
      <c r="A5" s="47" t="s">
        <v>5</v>
      </c>
      <c r="B5" s="48" t="s">
        <v>6</v>
      </c>
      <c r="C5" s="49"/>
      <c r="D5" s="48" t="s">
        <v>7</v>
      </c>
      <c r="E5" s="50"/>
      <c r="F5" s="51"/>
      <c r="J5" s="52"/>
    </row>
    <row r="6" spans="1:17" ht="26.25" customHeight="1" x14ac:dyDescent="0.4">
      <c r="A6" s="502" t="s">
        <v>8</v>
      </c>
      <c r="B6" s="632"/>
      <c r="C6" s="632"/>
      <c r="D6" s="632"/>
      <c r="E6" s="53" t="s">
        <v>9</v>
      </c>
      <c r="F6" s="53" t="s">
        <v>10</v>
      </c>
      <c r="G6" s="53" t="s">
        <v>11</v>
      </c>
      <c r="H6" s="54" t="s">
        <v>12</v>
      </c>
      <c r="I6" s="43"/>
    </row>
    <row r="7" spans="1:17" s="62" customFormat="1" ht="26.25" customHeight="1" x14ac:dyDescent="0.4">
      <c r="A7" s="503"/>
      <c r="B7" s="56" t="s">
        <v>13</v>
      </c>
      <c r="C7" s="57"/>
      <c r="D7" s="57"/>
      <c r="E7" s="58"/>
      <c r="F7" s="59"/>
      <c r="G7" s="58"/>
      <c r="H7" s="60"/>
      <c r="I7" s="61"/>
      <c r="J7" s="55"/>
      <c r="K7" s="41"/>
      <c r="L7" s="41"/>
      <c r="M7" s="41"/>
      <c r="N7" s="41"/>
      <c r="O7" s="41"/>
      <c r="P7" s="41"/>
    </row>
    <row r="8" spans="1:17" s="62" customFormat="1" ht="26.25" customHeight="1" x14ac:dyDescent="0.4">
      <c r="A8" s="503"/>
      <c r="B8" s="63"/>
      <c r="C8" s="634" t="s">
        <v>14</v>
      </c>
      <c r="D8" s="635"/>
      <c r="E8" s="58"/>
      <c r="F8" s="59"/>
      <c r="G8" s="58"/>
      <c r="H8" s="60"/>
      <c r="I8" s="61"/>
      <c r="J8" s="55"/>
      <c r="K8" s="41"/>
      <c r="L8" s="41"/>
      <c r="M8" s="41"/>
      <c r="N8" s="41"/>
      <c r="O8" s="41"/>
      <c r="P8" s="41"/>
    </row>
    <row r="9" spans="1:17" s="62" customFormat="1" ht="26.25" customHeight="1" x14ac:dyDescent="0.4">
      <c r="A9" s="503"/>
      <c r="B9" s="56" t="s">
        <v>15</v>
      </c>
      <c r="C9" s="57"/>
      <c r="D9" s="57"/>
      <c r="E9" s="58"/>
      <c r="F9" s="59"/>
      <c r="G9" s="58"/>
      <c r="H9" s="60"/>
      <c r="I9" s="61"/>
      <c r="J9" s="55"/>
      <c r="K9" s="41"/>
      <c r="L9" s="41"/>
      <c r="M9" s="41"/>
      <c r="N9" s="41"/>
      <c r="O9" s="41"/>
      <c r="P9" s="41"/>
    </row>
    <row r="10" spans="1:17" s="62" customFormat="1" ht="26.25" customHeight="1" x14ac:dyDescent="0.4">
      <c r="A10" s="503"/>
      <c r="B10" s="65"/>
      <c r="C10" s="56" t="s">
        <v>16</v>
      </c>
      <c r="D10" s="57"/>
      <c r="E10" s="58"/>
      <c r="F10" s="59"/>
      <c r="G10" s="58"/>
      <c r="H10" s="60"/>
      <c r="I10" s="61"/>
      <c r="J10" s="55"/>
      <c r="K10" s="41"/>
      <c r="L10" s="41"/>
      <c r="M10" s="41"/>
      <c r="N10" s="41"/>
      <c r="O10" s="41"/>
      <c r="P10" s="41"/>
    </row>
    <row r="11" spans="1:17" s="62" customFormat="1" ht="26.25" customHeight="1" thickBot="1" x14ac:dyDescent="0.45">
      <c r="A11" s="503"/>
      <c r="B11" s="56" t="s">
        <v>17</v>
      </c>
      <c r="C11" s="66"/>
      <c r="D11" s="57"/>
      <c r="E11" s="67"/>
      <c r="F11" s="68"/>
      <c r="G11" s="58"/>
      <c r="H11" s="69"/>
      <c r="I11" s="61"/>
      <c r="J11" s="55"/>
      <c r="K11" s="41"/>
      <c r="L11" s="41"/>
      <c r="M11" s="41"/>
      <c r="N11" s="41"/>
      <c r="O11" s="41"/>
      <c r="P11" s="41"/>
    </row>
    <row r="12" spans="1:17" s="62" customFormat="1" ht="26.25" customHeight="1" x14ac:dyDescent="0.4">
      <c r="A12" s="503"/>
      <c r="B12" s="633" t="s">
        <v>18</v>
      </c>
      <c r="C12" s="601"/>
      <c r="D12" s="70"/>
      <c r="E12" s="58"/>
      <c r="F12" s="59"/>
      <c r="G12" s="71"/>
      <c r="H12" s="72"/>
      <c r="I12" s="73"/>
      <c r="J12" s="55"/>
      <c r="K12" s="41"/>
      <c r="L12" s="41"/>
      <c r="M12" s="41"/>
      <c r="N12" s="41"/>
      <c r="O12" s="41"/>
      <c r="P12" s="41"/>
      <c r="Q12" s="41"/>
    </row>
    <row r="13" spans="1:17" s="62" customFormat="1" ht="26.25" customHeight="1" x14ac:dyDescent="0.4">
      <c r="A13" s="503"/>
      <c r="B13" s="74"/>
      <c r="C13" s="75" t="s">
        <v>19</v>
      </c>
      <c r="D13" s="75"/>
      <c r="E13" s="58"/>
      <c r="F13" s="59"/>
      <c r="G13" s="71"/>
      <c r="H13" s="72"/>
      <c r="I13" s="73"/>
      <c r="J13" s="55"/>
      <c r="K13" s="41"/>
      <c r="L13" s="41"/>
      <c r="M13" s="41"/>
      <c r="N13" s="41"/>
      <c r="O13" s="41"/>
      <c r="P13" s="41"/>
      <c r="Q13" s="41"/>
    </row>
    <row r="14" spans="1:17" s="62" customFormat="1" ht="26.25" customHeight="1" x14ac:dyDescent="0.4">
      <c r="A14" s="503"/>
      <c r="B14" s="76" t="s">
        <v>20</v>
      </c>
      <c r="C14" s="77"/>
      <c r="D14" s="78"/>
      <c r="E14" s="58"/>
      <c r="F14" s="59"/>
      <c r="G14" s="71"/>
      <c r="H14" s="72"/>
      <c r="I14" s="61"/>
      <c r="J14" s="55"/>
      <c r="K14" s="41"/>
      <c r="L14" s="41"/>
      <c r="M14" s="41"/>
      <c r="N14" s="41"/>
      <c r="O14" s="41"/>
      <c r="P14" s="41"/>
      <c r="Q14" s="41"/>
    </row>
    <row r="15" spans="1:17" s="62" customFormat="1" ht="26.25" customHeight="1" x14ac:dyDescent="0.4">
      <c r="A15" s="503"/>
      <c r="B15" s="76" t="s">
        <v>21</v>
      </c>
      <c r="C15" s="75"/>
      <c r="D15" s="77"/>
      <c r="E15" s="67"/>
      <c r="F15" s="68"/>
      <c r="G15" s="71"/>
      <c r="H15" s="72"/>
      <c r="I15" s="61"/>
      <c r="J15" s="55"/>
      <c r="K15" s="41"/>
      <c r="L15" s="41"/>
      <c r="M15" s="41"/>
      <c r="N15" s="41"/>
      <c r="O15" s="41"/>
      <c r="P15" s="41"/>
      <c r="Q15" s="41"/>
    </row>
    <row r="16" spans="1:17" s="62" customFormat="1" ht="26.25" customHeight="1" x14ac:dyDescent="0.4">
      <c r="A16" s="503"/>
      <c r="B16" s="76" t="s">
        <v>22</v>
      </c>
      <c r="C16" s="75"/>
      <c r="D16" s="77"/>
      <c r="E16" s="67"/>
      <c r="F16" s="68"/>
      <c r="G16" s="79"/>
      <c r="H16" s="72"/>
      <c r="I16" s="61"/>
      <c r="J16" s="55"/>
      <c r="K16" s="41"/>
      <c r="L16" s="41"/>
      <c r="M16" s="41"/>
      <c r="N16" s="41"/>
      <c r="O16" s="41"/>
      <c r="P16" s="41"/>
      <c r="Q16" s="41"/>
    </row>
    <row r="17" spans="1:17" s="62" customFormat="1" ht="26.25" customHeight="1" x14ac:dyDescent="0.4">
      <c r="A17" s="503"/>
      <c r="B17" s="80" t="s">
        <v>23</v>
      </c>
      <c r="C17" s="81"/>
      <c r="D17" s="82"/>
      <c r="E17" s="67"/>
      <c r="F17" s="67"/>
      <c r="G17" s="79"/>
      <c r="H17" s="72"/>
      <c r="I17" s="61"/>
      <c r="J17" s="537"/>
      <c r="K17" s="41"/>
      <c r="L17" s="41"/>
      <c r="M17" s="41"/>
      <c r="N17" s="41"/>
      <c r="O17" s="41"/>
      <c r="P17" s="41"/>
      <c r="Q17" s="41"/>
    </row>
    <row r="18" spans="1:17" s="62" customFormat="1" ht="26.25" customHeight="1" x14ac:dyDescent="0.4">
      <c r="A18" s="503"/>
      <c r="B18" s="600" t="s">
        <v>24</v>
      </c>
      <c r="C18" s="601"/>
      <c r="D18" s="602"/>
      <c r="E18" s="67"/>
      <c r="F18" s="67"/>
      <c r="G18" s="79"/>
      <c r="H18" s="72"/>
      <c r="I18" s="61"/>
      <c r="J18" s="537"/>
      <c r="K18" s="41"/>
      <c r="L18" s="41"/>
      <c r="M18" s="41"/>
      <c r="N18" s="41"/>
      <c r="O18" s="41"/>
      <c r="P18" s="41"/>
      <c r="Q18" s="41"/>
    </row>
    <row r="19" spans="1:17" s="62" customFormat="1" ht="26.25" customHeight="1" thickBot="1" x14ac:dyDescent="0.45">
      <c r="A19" s="504"/>
      <c r="B19" s="603" t="s">
        <v>25</v>
      </c>
      <c r="C19" s="604"/>
      <c r="D19" s="605"/>
      <c r="E19" s="83"/>
      <c r="F19" s="83"/>
      <c r="G19" s="69"/>
      <c r="H19" s="72"/>
      <c r="I19" s="61"/>
      <c r="J19" s="537"/>
      <c r="K19" s="41"/>
      <c r="L19" s="41"/>
      <c r="M19" s="41"/>
      <c r="N19" s="41"/>
      <c r="O19" s="41"/>
      <c r="P19" s="41"/>
      <c r="Q19" s="41"/>
    </row>
    <row r="20" spans="1:17" s="62" customFormat="1" ht="26.25" customHeight="1" thickBot="1" x14ac:dyDescent="0.45">
      <c r="A20" s="492" t="s">
        <v>26</v>
      </c>
      <c r="B20" s="514"/>
      <c r="C20" s="513"/>
      <c r="D20" s="50"/>
      <c r="E20" s="606"/>
      <c r="F20" s="606"/>
      <c r="G20" s="606"/>
      <c r="H20" s="606"/>
      <c r="I20" s="84"/>
      <c r="J20" s="537"/>
    </row>
    <row r="21" spans="1:17" s="87" customFormat="1" ht="26.25" customHeight="1" x14ac:dyDescent="0.4">
      <c r="A21" s="624" t="s">
        <v>27</v>
      </c>
      <c r="B21" s="625"/>
      <c r="C21" s="628" t="s">
        <v>530</v>
      </c>
      <c r="D21" s="629"/>
      <c r="E21" s="85"/>
      <c r="F21" s="628" t="s">
        <v>531</v>
      </c>
      <c r="G21" s="629"/>
      <c r="H21" s="86"/>
      <c r="J21" s="55"/>
    </row>
    <row r="22" spans="1:17" s="87" customFormat="1" ht="26.25" customHeight="1" thickBot="1" x14ac:dyDescent="0.45">
      <c r="A22" s="626"/>
      <c r="B22" s="627"/>
      <c r="C22" s="603" t="s">
        <v>28</v>
      </c>
      <c r="D22" s="605"/>
      <c r="E22" s="88"/>
      <c r="F22" s="630" t="s">
        <v>29</v>
      </c>
      <c r="G22" s="631"/>
      <c r="H22" s="89"/>
      <c r="J22" s="90"/>
    </row>
    <row r="23" spans="1:17" s="51" customFormat="1" ht="26.25" customHeight="1" thickBot="1" x14ac:dyDescent="0.45">
      <c r="A23" s="493" t="s">
        <v>429</v>
      </c>
      <c r="B23" s="493"/>
      <c r="C23" s="493"/>
      <c r="D23" s="91"/>
      <c r="E23" s="609" t="s">
        <v>31</v>
      </c>
      <c r="F23" s="610"/>
      <c r="G23" s="610"/>
      <c r="H23" s="610"/>
      <c r="I23" s="611"/>
      <c r="J23" s="55"/>
    </row>
    <row r="24" spans="1:17" s="51" customFormat="1" ht="22.5" customHeight="1" thickBot="1" x14ac:dyDescent="0.45">
      <c r="A24" s="493" t="s">
        <v>430</v>
      </c>
      <c r="B24" s="493"/>
      <c r="C24" s="493"/>
      <c r="D24" s="493"/>
      <c r="E24" s="493"/>
      <c r="F24" s="612"/>
      <c r="G24" s="92"/>
      <c r="H24" s="93"/>
      <c r="I24" s="93"/>
      <c r="J24" s="94"/>
      <c r="K24" s="94"/>
    </row>
    <row r="25" spans="1:17" s="51" customFormat="1" ht="15" customHeight="1" x14ac:dyDescent="0.4">
      <c r="A25" s="413" t="s">
        <v>422</v>
      </c>
      <c r="B25" s="413"/>
      <c r="C25" s="413"/>
      <c r="D25" s="413"/>
      <c r="E25" s="413"/>
      <c r="F25" s="413"/>
      <c r="G25" s="413"/>
      <c r="H25" s="413"/>
      <c r="I25" s="413"/>
      <c r="J25" s="95"/>
    </row>
    <row r="26" spans="1:17" s="51" customFormat="1" ht="15" customHeight="1" x14ac:dyDescent="0.4">
      <c r="A26" s="613" t="s">
        <v>32</v>
      </c>
      <c r="B26" s="613"/>
      <c r="C26" s="613"/>
      <c r="D26" s="613"/>
      <c r="E26" s="613"/>
      <c r="F26" s="613"/>
      <c r="G26" s="613"/>
      <c r="H26" s="613"/>
      <c r="I26" s="613"/>
      <c r="J26" s="90"/>
    </row>
    <row r="27" spans="1:17" s="99" customFormat="1" ht="22.5" customHeight="1" x14ac:dyDescent="0.15">
      <c r="A27" s="96"/>
      <c r="B27" s="97"/>
      <c r="C27" s="97"/>
      <c r="D27" s="97"/>
      <c r="E27" s="97"/>
      <c r="F27" s="97"/>
      <c r="G27" s="97"/>
      <c r="H27" s="97"/>
      <c r="I27" s="97"/>
      <c r="J27" s="98"/>
    </row>
    <row r="28" spans="1:17" ht="22.5" customHeight="1" x14ac:dyDescent="0.4">
      <c r="A28" s="100"/>
      <c r="B28" s="100"/>
      <c r="C28" s="100"/>
      <c r="D28" s="100"/>
      <c r="E28" s="100"/>
      <c r="F28" s="100"/>
      <c r="G28" s="100"/>
      <c r="H28" s="100"/>
      <c r="I28" s="100"/>
    </row>
    <row r="29" spans="1:17" ht="22.5" customHeight="1" x14ac:dyDescent="0.4">
      <c r="A29" s="607"/>
      <c r="B29" s="101"/>
      <c r="C29" s="102"/>
      <c r="D29" s="102"/>
      <c r="E29" s="102"/>
      <c r="F29" s="102"/>
      <c r="G29" s="102"/>
      <c r="H29" s="102"/>
      <c r="I29" s="102"/>
    </row>
    <row r="30" spans="1:17" ht="22.5" customHeight="1" x14ac:dyDescent="0.4">
      <c r="A30" s="607"/>
      <c r="B30" s="103"/>
      <c r="C30" s="104"/>
      <c r="D30" s="104"/>
      <c r="E30" s="104"/>
      <c r="F30" s="104"/>
      <c r="G30" s="104"/>
      <c r="H30" s="104"/>
      <c r="I30" s="105"/>
    </row>
    <row r="31" spans="1:17" ht="22.5" customHeight="1" x14ac:dyDescent="0.4">
      <c r="A31" s="607"/>
      <c r="B31" s="103"/>
      <c r="C31" s="104"/>
      <c r="D31" s="104"/>
      <c r="E31" s="104"/>
      <c r="F31" s="104"/>
      <c r="G31" s="104"/>
      <c r="H31" s="104"/>
      <c r="I31" s="105"/>
    </row>
    <row r="32" spans="1:17" ht="22.5" customHeight="1" x14ac:dyDescent="0.4">
      <c r="A32" s="607"/>
      <c r="B32" s="103"/>
      <c r="C32" s="104"/>
      <c r="D32" s="104"/>
      <c r="E32" s="104"/>
      <c r="F32" s="104"/>
      <c r="G32" s="104"/>
      <c r="H32" s="104"/>
      <c r="I32" s="105"/>
    </row>
    <row r="33" spans="1:11" ht="22.5" customHeight="1" x14ac:dyDescent="0.4">
      <c r="A33" s="607"/>
      <c r="B33" s="103"/>
      <c r="C33" s="105"/>
      <c r="D33" s="105"/>
      <c r="E33" s="105"/>
      <c r="F33" s="105"/>
      <c r="G33" s="105"/>
      <c r="H33" s="105"/>
      <c r="I33" s="105"/>
    </row>
    <row r="34" spans="1:11" ht="22.5" customHeight="1" x14ac:dyDescent="0.4">
      <c r="A34" s="607"/>
      <c r="B34" s="106"/>
      <c r="C34" s="102"/>
      <c r="D34" s="102"/>
      <c r="E34" s="102"/>
      <c r="F34" s="102"/>
      <c r="G34" s="102"/>
      <c r="H34" s="102"/>
      <c r="I34" s="102"/>
    </row>
    <row r="35" spans="1:11" ht="22.5" customHeight="1" x14ac:dyDescent="0.4">
      <c r="A35" s="607"/>
      <c r="B35" s="102"/>
      <c r="C35" s="107"/>
      <c r="D35" s="107"/>
      <c r="E35" s="107"/>
      <c r="F35" s="107"/>
      <c r="G35" s="107"/>
      <c r="H35" s="107"/>
      <c r="I35" s="105"/>
    </row>
    <row r="36" spans="1:11" ht="22.5" customHeight="1" x14ac:dyDescent="0.4">
      <c r="A36" s="607"/>
      <c r="B36" s="102"/>
      <c r="C36" s="107"/>
      <c r="D36" s="107"/>
      <c r="E36" s="107"/>
      <c r="F36" s="107"/>
      <c r="G36" s="107"/>
      <c r="H36" s="107"/>
      <c r="I36" s="105"/>
      <c r="K36" s="108"/>
    </row>
    <row r="37" spans="1:11" ht="22.5" customHeight="1" x14ac:dyDescent="0.4">
      <c r="A37" s="607"/>
      <c r="B37" s="102"/>
      <c r="C37" s="105"/>
      <c r="D37" s="105"/>
      <c r="E37" s="105"/>
      <c r="F37" s="105"/>
      <c r="G37" s="105"/>
      <c r="H37" s="105"/>
      <c r="I37" s="105"/>
      <c r="K37" s="108"/>
    </row>
    <row r="38" spans="1:11" ht="16.5" customHeight="1" x14ac:dyDescent="0.4">
      <c r="A38" s="595"/>
      <c r="B38" s="608"/>
      <c r="C38" s="608"/>
      <c r="D38" s="608"/>
      <c r="E38" s="103"/>
      <c r="F38" s="594"/>
      <c r="G38" s="594"/>
      <c r="H38" s="594"/>
      <c r="I38" s="594"/>
    </row>
    <row r="39" spans="1:11" ht="16.5" customHeight="1" x14ac:dyDescent="0.4">
      <c r="A39" s="595"/>
      <c r="B39" s="608"/>
      <c r="C39" s="102"/>
      <c r="D39" s="103"/>
      <c r="E39" s="103"/>
      <c r="F39" s="103"/>
      <c r="G39" s="103"/>
      <c r="H39" s="594"/>
      <c r="I39" s="594"/>
    </row>
    <row r="40" spans="1:11" ht="22.5" customHeight="1" x14ac:dyDescent="0.4">
      <c r="A40" s="595"/>
      <c r="B40" s="102"/>
      <c r="C40" s="107"/>
      <c r="D40" s="107"/>
      <c r="E40" s="107"/>
      <c r="F40" s="107"/>
      <c r="G40" s="107"/>
      <c r="H40" s="107"/>
      <c r="I40" s="105"/>
    </row>
    <row r="41" spans="1:11" ht="22.5" customHeight="1" x14ac:dyDescent="0.4">
      <c r="A41" s="595"/>
      <c r="B41" s="102"/>
      <c r="C41" s="107"/>
      <c r="D41" s="107"/>
      <c r="E41" s="107"/>
      <c r="F41" s="107"/>
      <c r="G41" s="107"/>
      <c r="H41" s="107"/>
      <c r="I41" s="105"/>
    </row>
    <row r="42" spans="1:11" ht="22.5" customHeight="1" x14ac:dyDescent="0.4">
      <c r="A42" s="595"/>
      <c r="B42" s="102"/>
      <c r="C42" s="105"/>
      <c r="D42" s="105"/>
      <c r="E42" s="105"/>
      <c r="F42" s="105"/>
      <c r="G42" s="105"/>
      <c r="H42" s="105"/>
      <c r="I42" s="105"/>
    </row>
    <row r="43" spans="1:11" ht="22.5" customHeight="1" x14ac:dyDescent="0.4">
      <c r="A43" s="595"/>
      <c r="B43" s="102"/>
      <c r="C43" s="102"/>
      <c r="D43" s="102"/>
      <c r="E43" s="102"/>
      <c r="F43" s="102"/>
      <c r="G43" s="102"/>
      <c r="H43" s="102"/>
      <c r="I43" s="100"/>
      <c r="J43" s="95"/>
      <c r="K43" s="109"/>
    </row>
    <row r="44" spans="1:11" ht="22.5" customHeight="1" x14ac:dyDescent="0.4">
      <c r="A44" s="595"/>
      <c r="B44" s="107"/>
      <c r="C44" s="107"/>
      <c r="D44" s="107"/>
      <c r="E44" s="107"/>
      <c r="F44" s="107"/>
      <c r="G44" s="107"/>
      <c r="H44" s="110"/>
      <c r="I44" s="100"/>
      <c r="J44" s="111"/>
      <c r="K44" s="112"/>
    </row>
    <row r="45" spans="1:11" ht="27" customHeight="1" x14ac:dyDescent="0.4">
      <c r="A45" s="595"/>
      <c r="B45" s="596"/>
      <c r="C45" s="596"/>
      <c r="D45" s="596"/>
      <c r="E45" s="596"/>
      <c r="F45" s="596"/>
      <c r="G45" s="596"/>
      <c r="H45" s="596"/>
      <c r="I45" s="100"/>
      <c r="J45" s="111"/>
      <c r="K45" s="112"/>
    </row>
    <row r="46" spans="1:11" ht="22.5" customHeight="1" x14ac:dyDescent="0.4">
      <c r="A46" s="597"/>
      <c r="B46" s="597"/>
      <c r="C46" s="113"/>
      <c r="D46" s="106"/>
      <c r="E46" s="114"/>
      <c r="F46" s="100"/>
      <c r="G46" s="100"/>
      <c r="H46" s="100"/>
      <c r="I46" s="100"/>
      <c r="J46" s="111"/>
      <c r="K46" s="112"/>
    </row>
    <row r="47" spans="1:11" ht="22.5" customHeight="1" x14ac:dyDescent="0.4">
      <c r="A47" s="106"/>
      <c r="B47" s="106"/>
      <c r="C47" s="106"/>
      <c r="D47" s="113"/>
      <c r="E47" s="106"/>
      <c r="F47" s="106"/>
      <c r="G47" s="113"/>
      <c r="H47" s="114"/>
      <c r="I47" s="114"/>
    </row>
    <row r="48" spans="1:11" ht="22.5" customHeight="1" x14ac:dyDescent="0.4">
      <c r="A48" s="598"/>
      <c r="B48" s="103"/>
      <c r="C48" s="594"/>
      <c r="D48" s="594"/>
      <c r="E48" s="103"/>
      <c r="F48" s="594"/>
      <c r="G48" s="594"/>
      <c r="H48" s="595"/>
      <c r="I48" s="599"/>
    </row>
    <row r="49" spans="1:11" ht="22.5" customHeight="1" x14ac:dyDescent="0.4">
      <c r="A49" s="598"/>
      <c r="B49" s="107"/>
      <c r="C49" s="592"/>
      <c r="D49" s="592"/>
      <c r="E49" s="107"/>
      <c r="F49" s="592"/>
      <c r="G49" s="592"/>
      <c r="H49" s="595"/>
      <c r="I49" s="599"/>
    </row>
    <row r="50" spans="1:11" ht="15.75" customHeight="1" x14ac:dyDescent="0.4">
      <c r="A50" s="593"/>
      <c r="B50" s="593"/>
      <c r="C50" s="593"/>
      <c r="D50" s="593"/>
      <c r="E50" s="593"/>
      <c r="F50" s="593"/>
      <c r="G50" s="593"/>
      <c r="H50" s="593"/>
      <c r="I50" s="593"/>
      <c r="J50" s="90"/>
    </row>
    <row r="51" spans="1:11" s="34" customFormat="1" ht="27" customHeight="1" x14ac:dyDescent="0.15">
      <c r="A51" s="115" t="s">
        <v>440</v>
      </c>
      <c r="B51" s="116"/>
      <c r="C51" s="116"/>
      <c r="D51" s="116"/>
      <c r="E51" s="117"/>
      <c r="F51" s="117"/>
      <c r="G51" s="117"/>
      <c r="H51" s="117"/>
      <c r="I51" s="117"/>
      <c r="J51" s="118"/>
    </row>
    <row r="52" spans="1:11" ht="22.5" customHeight="1" x14ac:dyDescent="0.15">
      <c r="A52" s="119" t="s">
        <v>424</v>
      </c>
      <c r="B52" s="120"/>
      <c r="C52" s="120"/>
      <c r="D52" s="120"/>
      <c r="E52" s="120"/>
      <c r="F52" s="120"/>
      <c r="G52" s="120"/>
      <c r="H52" s="120"/>
      <c r="I52" s="120"/>
    </row>
    <row r="53" spans="1:11" s="120" customFormat="1" ht="22.5" customHeight="1" thickBot="1" x14ac:dyDescent="0.2">
      <c r="A53" s="121" t="s">
        <v>532</v>
      </c>
      <c r="B53" s="41"/>
      <c r="C53" s="41"/>
      <c r="D53" s="41"/>
      <c r="E53" s="41"/>
      <c r="F53" s="41"/>
      <c r="G53" s="41"/>
      <c r="H53" s="41"/>
      <c r="I53" s="41"/>
      <c r="J53" s="122"/>
    </row>
    <row r="54" spans="1:11" ht="22.5" customHeight="1" x14ac:dyDescent="0.4">
      <c r="A54" s="502" t="s">
        <v>33</v>
      </c>
      <c r="B54" s="123" t="s">
        <v>34</v>
      </c>
      <c r="C54" s="124" t="s">
        <v>35</v>
      </c>
      <c r="D54" s="543" t="s">
        <v>36</v>
      </c>
      <c r="E54" s="586"/>
      <c r="F54" s="561" t="s">
        <v>37</v>
      </c>
      <c r="G54" s="561"/>
      <c r="H54" s="586"/>
      <c r="I54" s="125" t="s">
        <v>38</v>
      </c>
    </row>
    <row r="55" spans="1:11" ht="22.5" customHeight="1" thickBot="1" x14ac:dyDescent="0.2">
      <c r="A55" s="504"/>
      <c r="B55" s="126"/>
      <c r="C55" s="83"/>
      <c r="D55" s="555"/>
      <c r="E55" s="587"/>
      <c r="F55" s="563"/>
      <c r="G55" s="563"/>
      <c r="H55" s="587"/>
      <c r="I55" s="127">
        <f>B55-C55</f>
        <v>0</v>
      </c>
      <c r="J55" s="118"/>
      <c r="K55" s="120"/>
    </row>
    <row r="56" spans="1:11" ht="22.5" customHeight="1" x14ac:dyDescent="0.4">
      <c r="A56" s="520" t="s">
        <v>39</v>
      </c>
      <c r="B56" s="124" t="s">
        <v>40</v>
      </c>
      <c r="C56" s="124" t="s">
        <v>41</v>
      </c>
      <c r="D56" s="543" t="s">
        <v>42</v>
      </c>
      <c r="E56" s="586"/>
      <c r="F56" s="543" t="s">
        <v>43</v>
      </c>
      <c r="G56" s="561"/>
      <c r="H56" s="561"/>
      <c r="I56" s="562"/>
      <c r="J56" s="118"/>
    </row>
    <row r="57" spans="1:11" ht="22.5" customHeight="1" thickBot="1" x14ac:dyDescent="0.45">
      <c r="A57" s="552"/>
      <c r="B57" s="128"/>
      <c r="C57" s="83"/>
      <c r="D57" s="555"/>
      <c r="E57" s="587"/>
      <c r="F57" s="555"/>
      <c r="G57" s="563"/>
      <c r="H57" s="563"/>
      <c r="I57" s="558"/>
      <c r="J57" s="118"/>
    </row>
    <row r="58" spans="1:11" ht="22.5" customHeight="1" thickBot="1" x14ac:dyDescent="0.2">
      <c r="A58" s="121" t="s">
        <v>533</v>
      </c>
      <c r="B58" s="120"/>
      <c r="C58" s="120"/>
      <c r="D58" s="120"/>
      <c r="E58" s="120"/>
      <c r="F58" s="120"/>
      <c r="G58" s="120"/>
      <c r="H58" s="120"/>
      <c r="I58" s="120"/>
      <c r="J58" s="122"/>
    </row>
    <row r="59" spans="1:11" s="120" customFormat="1" ht="22.5" customHeight="1" x14ac:dyDescent="0.15">
      <c r="A59" s="559" t="s">
        <v>44</v>
      </c>
      <c r="B59" s="124" t="s">
        <v>45</v>
      </c>
      <c r="C59" s="124" t="s">
        <v>46</v>
      </c>
      <c r="D59" s="543" t="s">
        <v>47</v>
      </c>
      <c r="E59" s="586"/>
      <c r="F59" s="543" t="s">
        <v>48</v>
      </c>
      <c r="G59" s="561"/>
      <c r="H59" s="586"/>
      <c r="I59" s="125" t="s">
        <v>49</v>
      </c>
      <c r="J59" s="55"/>
    </row>
    <row r="60" spans="1:11" ht="22.5" customHeight="1" x14ac:dyDescent="0.15">
      <c r="A60" s="588"/>
      <c r="B60" s="58"/>
      <c r="C60" s="67"/>
      <c r="D60" s="589"/>
      <c r="E60" s="590"/>
      <c r="F60" s="591"/>
      <c r="G60" s="589"/>
      <c r="H60" s="590"/>
      <c r="I60" s="129">
        <f>B60-C60</f>
        <v>0</v>
      </c>
      <c r="J60" s="130"/>
    </row>
    <row r="61" spans="1:11" ht="22.5" customHeight="1" x14ac:dyDescent="0.4">
      <c r="A61" s="575" t="s">
        <v>50</v>
      </c>
      <c r="B61" s="131" t="s">
        <v>51</v>
      </c>
      <c r="C61" s="131" t="s">
        <v>52</v>
      </c>
      <c r="D61" s="131" t="s">
        <v>53</v>
      </c>
      <c r="E61" s="571" t="s">
        <v>54</v>
      </c>
      <c r="F61" s="577"/>
      <c r="G61" s="577"/>
      <c r="H61" s="577"/>
      <c r="I61" s="578"/>
    </row>
    <row r="62" spans="1:11" ht="22.5" customHeight="1" x14ac:dyDescent="0.4">
      <c r="A62" s="576"/>
      <c r="B62" s="58"/>
      <c r="C62" s="58"/>
      <c r="D62" s="58"/>
      <c r="E62" s="579"/>
      <c r="F62" s="580"/>
      <c r="G62" s="580"/>
      <c r="H62" s="580"/>
      <c r="I62" s="581"/>
    </row>
    <row r="63" spans="1:11" ht="22.5" customHeight="1" x14ac:dyDescent="0.4">
      <c r="A63" s="582" t="s">
        <v>55</v>
      </c>
      <c r="B63" s="131" t="s">
        <v>56</v>
      </c>
      <c r="C63" s="132" t="s">
        <v>57</v>
      </c>
      <c r="D63" s="131" t="s">
        <v>58</v>
      </c>
      <c r="E63" s="583" t="s">
        <v>59</v>
      </c>
      <c r="F63" s="584"/>
      <c r="G63" s="131" t="s">
        <v>60</v>
      </c>
      <c r="H63" s="131" t="s">
        <v>61</v>
      </c>
      <c r="I63" s="133" t="s">
        <v>62</v>
      </c>
    </row>
    <row r="64" spans="1:11" ht="52.5" customHeight="1" thickBot="1" x14ac:dyDescent="0.45">
      <c r="A64" s="504"/>
      <c r="B64" s="83"/>
      <c r="C64" s="83"/>
      <c r="D64" s="126"/>
      <c r="E64" s="585"/>
      <c r="F64" s="515"/>
      <c r="G64" s="83"/>
      <c r="H64" s="83"/>
      <c r="I64" s="134"/>
    </row>
    <row r="65" spans="1:10" ht="22.5" customHeight="1" x14ac:dyDescent="0.4">
      <c r="A65" s="135"/>
      <c r="B65" s="135"/>
      <c r="C65" s="135"/>
      <c r="D65" s="136"/>
      <c r="E65" s="137"/>
      <c r="F65" s="137"/>
      <c r="G65" s="138"/>
      <c r="H65" s="138"/>
      <c r="I65" s="138"/>
    </row>
    <row r="66" spans="1:10" s="51" customFormat="1" ht="16.5" customHeight="1" x14ac:dyDescent="0.15">
      <c r="A66" s="115" t="s">
        <v>441</v>
      </c>
      <c r="B66" s="116"/>
      <c r="C66" s="116"/>
      <c r="D66" s="116"/>
      <c r="E66" s="116"/>
      <c r="F66" s="117"/>
      <c r="G66" s="117"/>
      <c r="H66" s="117"/>
      <c r="I66" s="117"/>
      <c r="J66" s="118"/>
    </row>
    <row r="67" spans="1:10" s="120" customFormat="1" ht="22.5" customHeight="1" thickBot="1" x14ac:dyDescent="0.2">
      <c r="A67" s="119" t="s">
        <v>425</v>
      </c>
      <c r="B67" s="41"/>
      <c r="C67" s="41"/>
      <c r="D67" s="41"/>
      <c r="E67" s="41"/>
      <c r="F67" s="41"/>
      <c r="G67" s="41"/>
      <c r="H67" s="41"/>
      <c r="I67" s="41"/>
      <c r="J67" s="52"/>
    </row>
    <row r="68" spans="1:10" ht="22.5" customHeight="1" thickBot="1" x14ac:dyDescent="0.45">
      <c r="A68" s="139" t="s">
        <v>63</v>
      </c>
      <c r="B68" s="140"/>
      <c r="C68" s="141" t="s">
        <v>64</v>
      </c>
      <c r="D68" s="142"/>
      <c r="E68" s="564"/>
      <c r="F68" s="565"/>
      <c r="G68" s="565"/>
      <c r="H68" s="565"/>
      <c r="I68" s="566"/>
    </row>
    <row r="69" spans="1:10" ht="22.5" customHeight="1" thickBot="1" x14ac:dyDescent="0.2">
      <c r="A69" s="119" t="s">
        <v>65</v>
      </c>
      <c r="B69" s="117"/>
      <c r="C69" s="120"/>
      <c r="D69" s="120"/>
      <c r="E69" s="117"/>
      <c r="F69" s="117"/>
      <c r="G69" s="117"/>
      <c r="H69" s="117"/>
      <c r="I69" s="117"/>
    </row>
    <row r="70" spans="1:10" s="120" customFormat="1" ht="22.5" customHeight="1" thickBot="1" x14ac:dyDescent="0.2">
      <c r="A70" s="139" t="s">
        <v>66</v>
      </c>
      <c r="B70" s="140"/>
      <c r="C70" s="141" t="s">
        <v>64</v>
      </c>
      <c r="D70" s="142"/>
      <c r="E70" s="564"/>
      <c r="F70" s="565"/>
      <c r="G70" s="565"/>
      <c r="H70" s="565"/>
      <c r="I70" s="566"/>
      <c r="J70" s="55"/>
    </row>
    <row r="71" spans="1:10" ht="9.75" customHeight="1" x14ac:dyDescent="0.4">
      <c r="A71" s="144"/>
      <c r="B71" s="43"/>
      <c r="C71" s="144"/>
      <c r="D71" s="144"/>
      <c r="E71" s="145"/>
      <c r="F71" s="146"/>
      <c r="G71" s="146"/>
      <c r="H71" s="43"/>
      <c r="I71" s="43"/>
    </row>
    <row r="72" spans="1:10" s="51" customFormat="1" ht="16.5" customHeight="1" x14ac:dyDescent="0.15">
      <c r="A72" s="115" t="s">
        <v>442</v>
      </c>
      <c r="B72" s="116"/>
      <c r="C72" s="116"/>
      <c r="D72" s="116"/>
      <c r="E72" s="117"/>
      <c r="F72" s="117"/>
      <c r="G72" s="117"/>
      <c r="H72" s="117"/>
      <c r="I72" s="117"/>
      <c r="J72" s="130"/>
    </row>
    <row r="73" spans="1:10" ht="22.5" customHeight="1" x14ac:dyDescent="0.15">
      <c r="A73" s="119" t="s">
        <v>426</v>
      </c>
      <c r="B73" s="120"/>
      <c r="C73" s="120"/>
      <c r="D73" s="120"/>
      <c r="E73" s="120"/>
      <c r="F73" s="120"/>
      <c r="G73" s="120"/>
      <c r="H73" s="120"/>
      <c r="I73" s="120"/>
    </row>
    <row r="74" spans="1:10" s="120" customFormat="1" ht="22.5" customHeight="1" thickBot="1" x14ac:dyDescent="0.2">
      <c r="A74" s="121" t="s">
        <v>532</v>
      </c>
      <c r="B74" s="41"/>
      <c r="C74" s="41"/>
      <c r="D74" s="41"/>
      <c r="E74" s="41"/>
      <c r="F74" s="41"/>
      <c r="G74" s="41"/>
      <c r="H74" s="41"/>
      <c r="I74" s="41"/>
      <c r="J74" s="122"/>
    </row>
    <row r="75" spans="1:10" ht="22.5" customHeight="1" thickBot="1" x14ac:dyDescent="0.45">
      <c r="A75" s="147" t="s">
        <v>67</v>
      </c>
      <c r="B75" s="140"/>
      <c r="C75" s="567" t="s">
        <v>68</v>
      </c>
      <c r="D75" s="493"/>
      <c r="E75" s="493"/>
      <c r="F75" s="565"/>
      <c r="G75" s="565"/>
      <c r="H75" s="565"/>
      <c r="I75" s="566"/>
    </row>
    <row r="76" spans="1:10" ht="22.5" customHeight="1" thickBot="1" x14ac:dyDescent="0.2">
      <c r="A76" s="121" t="s">
        <v>533</v>
      </c>
      <c r="B76" s="120"/>
      <c r="C76" s="120"/>
      <c r="D76" s="120"/>
      <c r="E76" s="120"/>
      <c r="F76" s="120"/>
      <c r="G76" s="120"/>
      <c r="H76" s="120"/>
      <c r="I76" s="120"/>
      <c r="J76" s="122"/>
    </row>
    <row r="77" spans="1:10" s="120" customFormat="1" ht="22.5" customHeight="1" x14ac:dyDescent="0.15">
      <c r="A77" s="148" t="s">
        <v>44</v>
      </c>
      <c r="B77" s="123" t="s">
        <v>69</v>
      </c>
      <c r="C77" s="543" t="s">
        <v>70</v>
      </c>
      <c r="D77" s="561"/>
      <c r="E77" s="561"/>
      <c r="F77" s="561"/>
      <c r="G77" s="562"/>
      <c r="J77" s="55"/>
    </row>
    <row r="78" spans="1:10" ht="22.5" customHeight="1" x14ac:dyDescent="0.4">
      <c r="A78" s="149"/>
      <c r="B78" s="68"/>
      <c r="C78" s="568"/>
      <c r="D78" s="569"/>
      <c r="E78" s="569"/>
      <c r="F78" s="569"/>
      <c r="G78" s="570"/>
    </row>
    <row r="79" spans="1:10" ht="22.5" customHeight="1" x14ac:dyDescent="0.4">
      <c r="A79" s="149"/>
      <c r="B79" s="571" t="s">
        <v>71</v>
      </c>
      <c r="C79" s="572"/>
      <c r="D79" s="573" t="s">
        <v>72</v>
      </c>
      <c r="E79" s="574"/>
      <c r="F79" s="150"/>
      <c r="G79" s="151"/>
      <c r="H79" s="151"/>
      <c r="I79" s="151"/>
    </row>
    <row r="80" spans="1:10" ht="22.5" customHeight="1" thickBot="1" x14ac:dyDescent="0.2">
      <c r="A80" s="149"/>
      <c r="B80" s="555"/>
      <c r="C80" s="556"/>
      <c r="D80" s="557"/>
      <c r="E80" s="558"/>
      <c r="F80" s="151"/>
      <c r="G80" s="151"/>
      <c r="H80" s="151"/>
      <c r="I80" s="151"/>
      <c r="J80" s="52"/>
    </row>
    <row r="81" spans="1:10" ht="22.5" customHeight="1" x14ac:dyDescent="0.4">
      <c r="A81" s="559" t="s">
        <v>50</v>
      </c>
      <c r="B81" s="124" t="s">
        <v>51</v>
      </c>
      <c r="C81" s="124" t="s">
        <v>52</v>
      </c>
      <c r="D81" s="124" t="s">
        <v>53</v>
      </c>
      <c r="E81" s="543" t="s">
        <v>54</v>
      </c>
      <c r="F81" s="561"/>
      <c r="G81" s="561"/>
      <c r="H81" s="561"/>
      <c r="I81" s="562"/>
    </row>
    <row r="82" spans="1:10" ht="22.5" customHeight="1" thickBot="1" x14ac:dyDescent="0.45">
      <c r="A82" s="560"/>
      <c r="B82" s="152"/>
      <c r="C82" s="152"/>
      <c r="D82" s="152"/>
      <c r="E82" s="555"/>
      <c r="F82" s="563"/>
      <c r="G82" s="563"/>
      <c r="H82" s="563"/>
      <c r="I82" s="558"/>
    </row>
    <row r="83" spans="1:10" ht="22.5" customHeight="1" x14ac:dyDescent="0.4">
      <c r="A83" s="502" t="s">
        <v>73</v>
      </c>
      <c r="B83" s="132" t="s">
        <v>56</v>
      </c>
      <c r="C83" s="132" t="s">
        <v>57</v>
      </c>
      <c r="D83" s="153" t="s">
        <v>58</v>
      </c>
      <c r="E83" s="520" t="s">
        <v>74</v>
      </c>
      <c r="F83" s="511"/>
      <c r="G83" s="124" t="s">
        <v>60</v>
      </c>
      <c r="H83" s="123" t="s">
        <v>75</v>
      </c>
      <c r="I83" s="154" t="s">
        <v>62</v>
      </c>
    </row>
    <row r="84" spans="1:10" ht="22.5" customHeight="1" thickBot="1" x14ac:dyDescent="0.45">
      <c r="A84" s="504"/>
      <c r="B84" s="152"/>
      <c r="C84" s="152"/>
      <c r="D84" s="155"/>
      <c r="E84" s="552"/>
      <c r="F84" s="515"/>
      <c r="G84" s="152"/>
      <c r="H84" s="156"/>
      <c r="I84" s="157"/>
    </row>
    <row r="85" spans="1:10" ht="7.5" customHeight="1" x14ac:dyDescent="0.4">
      <c r="A85" s="158"/>
      <c r="B85" s="158"/>
      <c r="C85" s="159"/>
      <c r="D85" s="158"/>
      <c r="E85" s="158"/>
      <c r="F85" s="160"/>
      <c r="G85" s="160"/>
      <c r="H85" s="160"/>
      <c r="I85" s="160"/>
      <c r="J85" s="161"/>
    </row>
    <row r="86" spans="1:10" s="163" customFormat="1" ht="15" customHeight="1" x14ac:dyDescent="0.15">
      <c r="A86" s="115" t="s">
        <v>443</v>
      </c>
      <c r="B86" s="116"/>
      <c r="C86" s="116"/>
      <c r="D86" s="116"/>
      <c r="E86" s="116"/>
      <c r="F86" s="116"/>
      <c r="G86" s="117"/>
      <c r="H86" s="117"/>
      <c r="I86" s="117"/>
      <c r="J86" s="162"/>
    </row>
    <row r="87" spans="1:10" s="120" customFormat="1" ht="22.5" customHeight="1" thickBot="1" x14ac:dyDescent="0.2">
      <c r="A87" s="119" t="s">
        <v>425</v>
      </c>
      <c r="B87" s="41"/>
      <c r="C87" s="41"/>
      <c r="D87" s="41"/>
      <c r="E87" s="41"/>
      <c r="F87" s="41"/>
      <c r="G87" s="41"/>
      <c r="H87" s="41"/>
      <c r="I87" s="41"/>
      <c r="J87" s="52"/>
    </row>
    <row r="88" spans="1:10" ht="22.5" customHeight="1" thickBot="1" x14ac:dyDescent="0.45">
      <c r="A88" s="164" t="s">
        <v>76</v>
      </c>
      <c r="B88" s="165"/>
      <c r="C88" s="166" t="s">
        <v>77</v>
      </c>
      <c r="D88" s="167"/>
      <c r="E88" s="168"/>
    </row>
    <row r="89" spans="1:10" ht="22.5" customHeight="1" thickBot="1" x14ac:dyDescent="0.45">
      <c r="A89" s="496" t="s">
        <v>78</v>
      </c>
      <c r="B89" s="548"/>
      <c r="C89" s="497"/>
      <c r="D89" s="549"/>
      <c r="E89" s="550"/>
      <c r="F89" s="550"/>
      <c r="G89" s="551"/>
      <c r="H89" s="169"/>
      <c r="I89" s="169"/>
      <c r="J89" s="170"/>
    </row>
    <row r="90" spans="1:10" ht="22.5" customHeight="1" thickBot="1" x14ac:dyDescent="0.2">
      <c r="A90" s="143" t="s">
        <v>65</v>
      </c>
      <c r="B90" s="120"/>
      <c r="C90" s="120"/>
      <c r="D90" s="120"/>
      <c r="E90" s="120"/>
      <c r="F90" s="120"/>
      <c r="G90" s="120"/>
      <c r="H90" s="120"/>
      <c r="I90" s="120"/>
    </row>
    <row r="91" spans="1:10" s="120" customFormat="1" ht="22.5" customHeight="1" thickBot="1" x14ac:dyDescent="0.2">
      <c r="A91" s="750" t="s">
        <v>79</v>
      </c>
      <c r="B91" s="171"/>
      <c r="C91" s="166" t="s">
        <v>77</v>
      </c>
      <c r="D91" s="167"/>
      <c r="E91" s="172"/>
      <c r="F91" s="169"/>
      <c r="G91" s="169"/>
      <c r="H91" s="41"/>
      <c r="I91" s="41"/>
      <c r="J91" s="55"/>
    </row>
    <row r="92" spans="1:10" ht="22.5" customHeight="1" thickBot="1" x14ac:dyDescent="0.45">
      <c r="A92" s="496" t="s">
        <v>78</v>
      </c>
      <c r="B92" s="548"/>
      <c r="C92" s="497"/>
      <c r="D92" s="549"/>
      <c r="E92" s="550"/>
      <c r="F92" s="550"/>
      <c r="G92" s="551"/>
      <c r="H92" s="169"/>
      <c r="I92" s="169"/>
      <c r="J92" s="170"/>
    </row>
    <row r="93" spans="1:10" ht="22.5" customHeight="1" x14ac:dyDescent="0.15">
      <c r="A93" s="135"/>
      <c r="B93" s="135"/>
      <c r="C93" s="173"/>
      <c r="D93" s="135"/>
      <c r="E93" s="43"/>
      <c r="F93" s="43"/>
      <c r="G93" s="43"/>
      <c r="H93" s="43"/>
      <c r="J93" s="52"/>
    </row>
    <row r="94" spans="1:10" s="34" customFormat="1" ht="15" customHeight="1" thickBot="1" x14ac:dyDescent="0.2">
      <c r="A94" s="174" t="s">
        <v>444</v>
      </c>
      <c r="B94" s="175"/>
      <c r="C94" s="176"/>
      <c r="D94" s="175"/>
      <c r="E94" s="43"/>
      <c r="F94" s="43"/>
      <c r="G94" s="43"/>
      <c r="H94" s="43"/>
      <c r="I94" s="51"/>
      <c r="J94" s="52"/>
    </row>
    <row r="95" spans="1:10" ht="22.5" customHeight="1" thickBot="1" x14ac:dyDescent="0.2">
      <c r="A95" s="164" t="s">
        <v>80</v>
      </c>
      <c r="B95" s="177"/>
      <c r="C95" s="178"/>
      <c r="D95" s="179" t="s">
        <v>81</v>
      </c>
      <c r="E95" s="41" t="s">
        <v>82</v>
      </c>
      <c r="H95" s="51"/>
      <c r="I95" s="120"/>
    </row>
    <row r="96" spans="1:10" ht="22.5" customHeight="1" x14ac:dyDescent="0.4">
      <c r="A96" s="520" t="s">
        <v>83</v>
      </c>
      <c r="B96" s="511"/>
      <c r="C96" s="553"/>
      <c r="D96" s="180" t="s">
        <v>84</v>
      </c>
      <c r="E96" s="181"/>
      <c r="F96" s="182"/>
      <c r="G96" s="182"/>
      <c r="H96" s="182"/>
      <c r="I96" s="183"/>
      <c r="J96" s="184"/>
    </row>
    <row r="97" spans="1:10" ht="22.5" customHeight="1" thickBot="1" x14ac:dyDescent="0.45">
      <c r="A97" s="552"/>
      <c r="B97" s="515"/>
      <c r="C97" s="554"/>
      <c r="D97" s="185" t="s">
        <v>85</v>
      </c>
      <c r="E97" s="186"/>
      <c r="F97" s="186"/>
      <c r="G97" s="186" t="s">
        <v>86</v>
      </c>
      <c r="H97" s="187"/>
      <c r="I97" s="188"/>
      <c r="J97" s="189"/>
    </row>
    <row r="98" spans="1:10" ht="28.5" customHeight="1" thickBot="1" x14ac:dyDescent="0.45">
      <c r="A98" s="492" t="s">
        <v>87</v>
      </c>
      <c r="B98" s="493"/>
      <c r="C98" s="140"/>
      <c r="D98" s="190" t="s">
        <v>88</v>
      </c>
      <c r="E98" s="190" t="s">
        <v>89</v>
      </c>
      <c r="F98" s="190" t="s">
        <v>90</v>
      </c>
      <c r="G98" s="191" t="s">
        <v>91</v>
      </c>
      <c r="H98" s="192"/>
      <c r="I98" s="182"/>
      <c r="J98" s="193"/>
    </row>
    <row r="99" spans="1:10" ht="9.75" customHeight="1" x14ac:dyDescent="0.15">
      <c r="A99" s="137"/>
      <c r="B99" s="137"/>
      <c r="C99" s="136"/>
      <c r="D99" s="137"/>
      <c r="E99" s="43"/>
      <c r="F99" s="43"/>
      <c r="G99" s="43"/>
      <c r="H99" s="43"/>
      <c r="I99" s="51"/>
      <c r="J99" s="52"/>
    </row>
    <row r="100" spans="1:10" s="51" customFormat="1" ht="22.5" customHeight="1" x14ac:dyDescent="0.15">
      <c r="A100" s="115" t="s">
        <v>445</v>
      </c>
      <c r="B100" s="116"/>
      <c r="C100" s="116"/>
      <c r="D100" s="116"/>
      <c r="E100" s="117"/>
      <c r="F100" s="117"/>
      <c r="G100" s="117"/>
      <c r="H100" s="117"/>
      <c r="I100" s="117"/>
      <c r="J100" s="55"/>
    </row>
    <row r="101" spans="1:10" s="120" customFormat="1" ht="15" customHeight="1" x14ac:dyDescent="0.15">
      <c r="A101" s="121" t="s">
        <v>534</v>
      </c>
      <c r="B101" s="41"/>
      <c r="C101" s="41"/>
      <c r="D101" s="41"/>
      <c r="E101" s="41"/>
      <c r="F101" s="41"/>
      <c r="G101" s="41"/>
      <c r="H101" s="41"/>
      <c r="I101" s="41"/>
      <c r="J101" s="537"/>
    </row>
    <row r="102" spans="1:10" ht="15" customHeight="1" thickBot="1" x14ac:dyDescent="0.45">
      <c r="A102" s="41" t="s">
        <v>446</v>
      </c>
      <c r="J102" s="537"/>
    </row>
    <row r="103" spans="1:10" ht="22.5" customHeight="1" x14ac:dyDescent="0.4">
      <c r="A103" s="538" t="s">
        <v>92</v>
      </c>
      <c r="B103" s="540" t="s">
        <v>93</v>
      </c>
      <c r="C103" s="542" t="s">
        <v>94</v>
      </c>
      <c r="D103" s="542"/>
      <c r="E103" s="543"/>
      <c r="F103" s="544" t="s">
        <v>95</v>
      </c>
      <c r="G103" s="542"/>
      <c r="H103" s="545"/>
      <c r="I103" s="546" t="s">
        <v>96</v>
      </c>
    </row>
    <row r="104" spans="1:10" ht="22.5" customHeight="1" x14ac:dyDescent="0.4">
      <c r="A104" s="539"/>
      <c r="B104" s="541"/>
      <c r="C104" s="131" t="s">
        <v>97</v>
      </c>
      <c r="D104" s="131" t="s">
        <v>98</v>
      </c>
      <c r="E104" s="194" t="s">
        <v>99</v>
      </c>
      <c r="F104" s="195" t="s">
        <v>97</v>
      </c>
      <c r="G104" s="131" t="s">
        <v>98</v>
      </c>
      <c r="H104" s="196" t="s">
        <v>99</v>
      </c>
      <c r="I104" s="547"/>
    </row>
    <row r="105" spans="1:10" ht="22.5" customHeight="1" x14ac:dyDescent="0.4">
      <c r="A105" s="533" t="s">
        <v>100</v>
      </c>
      <c r="B105" s="197" t="s">
        <v>101</v>
      </c>
      <c r="C105" s="198"/>
      <c r="D105" s="198"/>
      <c r="E105" s="199"/>
      <c r="F105" s="200"/>
      <c r="G105" s="198"/>
      <c r="H105" s="199"/>
      <c r="I105" s="201"/>
    </row>
    <row r="106" spans="1:10" ht="22.5" customHeight="1" x14ac:dyDescent="0.4">
      <c r="A106" s="534"/>
      <c r="B106" s="202" t="s">
        <v>102</v>
      </c>
      <c r="C106" s="198"/>
      <c r="D106" s="198"/>
      <c r="E106" s="199"/>
      <c r="F106" s="200"/>
      <c r="G106" s="198"/>
      <c r="H106" s="199"/>
      <c r="I106" s="201"/>
    </row>
    <row r="107" spans="1:10" ht="22.5" customHeight="1" x14ac:dyDescent="0.4">
      <c r="A107" s="534"/>
      <c r="B107" s="202" t="s">
        <v>103</v>
      </c>
      <c r="C107" s="198"/>
      <c r="D107" s="198"/>
      <c r="E107" s="199"/>
      <c r="F107" s="200"/>
      <c r="G107" s="198"/>
      <c r="H107" s="199"/>
      <c r="I107" s="201"/>
    </row>
    <row r="108" spans="1:10" ht="22.5" customHeight="1" x14ac:dyDescent="0.4">
      <c r="A108" s="534"/>
      <c r="B108" s="202" t="s">
        <v>104</v>
      </c>
      <c r="C108" s="198"/>
      <c r="D108" s="198"/>
      <c r="E108" s="199"/>
      <c r="F108" s="200"/>
      <c r="G108" s="198"/>
      <c r="H108" s="199"/>
      <c r="I108" s="201"/>
    </row>
    <row r="109" spans="1:10" ht="22.5" customHeight="1" x14ac:dyDescent="0.4">
      <c r="A109" s="535"/>
      <c r="B109" s="203" t="s">
        <v>105</v>
      </c>
      <c r="C109" s="198"/>
      <c r="D109" s="198"/>
      <c r="E109" s="199"/>
      <c r="F109" s="200"/>
      <c r="G109" s="198"/>
      <c r="H109" s="199"/>
      <c r="I109" s="201"/>
    </row>
    <row r="110" spans="1:10" ht="22.5" customHeight="1" x14ac:dyDescent="0.4">
      <c r="A110" s="533" t="s">
        <v>106</v>
      </c>
      <c r="B110" s="197" t="s">
        <v>107</v>
      </c>
      <c r="C110" s="198"/>
      <c r="D110" s="198"/>
      <c r="E110" s="199"/>
      <c r="F110" s="200"/>
      <c r="G110" s="198"/>
      <c r="H110" s="199"/>
      <c r="I110" s="201"/>
      <c r="J110" s="204"/>
    </row>
    <row r="111" spans="1:10" ht="22.5" customHeight="1" x14ac:dyDescent="0.4">
      <c r="A111" s="534"/>
      <c r="B111" s="202" t="s">
        <v>108</v>
      </c>
      <c r="C111" s="198"/>
      <c r="D111" s="198"/>
      <c r="E111" s="199"/>
      <c r="F111" s="200"/>
      <c r="G111" s="198"/>
      <c r="H111" s="199"/>
      <c r="I111" s="201"/>
    </row>
    <row r="112" spans="1:10" ht="22.5" customHeight="1" x14ac:dyDescent="0.4">
      <c r="A112" s="534"/>
      <c r="B112" s="202" t="s">
        <v>109</v>
      </c>
      <c r="C112" s="198"/>
      <c r="D112" s="198"/>
      <c r="E112" s="199"/>
      <c r="F112" s="200"/>
      <c r="G112" s="198"/>
      <c r="H112" s="199"/>
      <c r="I112" s="201"/>
    </row>
    <row r="113" spans="1:11" ht="22.5" customHeight="1" thickBot="1" x14ac:dyDescent="0.45">
      <c r="A113" s="536"/>
      <c r="B113" s="205" t="s">
        <v>447</v>
      </c>
      <c r="C113" s="206"/>
      <c r="D113" s="207"/>
      <c r="E113" s="208"/>
      <c r="F113" s="209"/>
      <c r="G113" s="207"/>
      <c r="H113" s="208"/>
      <c r="I113" s="210"/>
    </row>
    <row r="114" spans="1:11" ht="5.25" customHeight="1" x14ac:dyDescent="0.4">
      <c r="A114" s="211"/>
      <c r="B114" s="212"/>
      <c r="C114" s="212"/>
      <c r="D114" s="212"/>
      <c r="E114" s="212"/>
      <c r="F114" s="212"/>
      <c r="G114" s="212"/>
      <c r="H114" s="212"/>
      <c r="I114" s="213"/>
    </row>
    <row r="115" spans="1:11" s="34" customFormat="1" ht="22.5" customHeight="1" x14ac:dyDescent="0.15">
      <c r="A115" s="115" t="s">
        <v>448</v>
      </c>
      <c r="B115" s="116"/>
      <c r="C115" s="116"/>
      <c r="D115" s="116"/>
      <c r="E115" s="117"/>
      <c r="J115" s="40"/>
    </row>
    <row r="116" spans="1:11" s="34" customFormat="1" ht="98.25" customHeight="1" x14ac:dyDescent="0.4">
      <c r="A116" s="519" t="s">
        <v>535</v>
      </c>
      <c r="B116" s="519"/>
      <c r="C116" s="519"/>
      <c r="D116" s="519"/>
      <c r="E116" s="519"/>
      <c r="F116" s="519"/>
      <c r="J116" s="55"/>
    </row>
    <row r="117" spans="1:11" s="117" customFormat="1" ht="18" customHeight="1" thickBot="1" x14ac:dyDescent="0.2">
      <c r="A117" s="214" t="s">
        <v>449</v>
      </c>
      <c r="B117" s="214"/>
      <c r="C117" s="214"/>
      <c r="D117" s="214"/>
      <c r="E117" s="34"/>
      <c r="F117" s="34"/>
      <c r="G117" s="34"/>
      <c r="H117" s="34"/>
      <c r="I117" s="34"/>
      <c r="J117" s="34"/>
      <c r="K117" s="55"/>
    </row>
    <row r="118" spans="1:11" ht="22.5" customHeight="1" thickBot="1" x14ac:dyDescent="0.45">
      <c r="A118" s="215" t="s">
        <v>110</v>
      </c>
      <c r="B118" s="167"/>
      <c r="C118" s="216"/>
      <c r="D118" s="217" t="s">
        <v>450</v>
      </c>
      <c r="E118" s="218"/>
      <c r="F118" s="219"/>
      <c r="G118" s="220"/>
      <c r="H118" s="221"/>
    </row>
    <row r="119" spans="1:11" s="34" customFormat="1" ht="22.5" customHeight="1" thickBot="1" x14ac:dyDescent="0.45">
      <c r="A119" s="496" t="s">
        <v>111</v>
      </c>
      <c r="B119" s="497"/>
      <c r="C119" s="222"/>
      <c r="D119" s="498" t="s">
        <v>112</v>
      </c>
      <c r="E119" s="499"/>
      <c r="F119" s="499"/>
      <c r="G119" s="499"/>
      <c r="H119" s="223"/>
      <c r="I119" s="224"/>
      <c r="J119" s="55"/>
    </row>
    <row r="120" spans="1:11" ht="22.5" customHeight="1" thickBot="1" x14ac:dyDescent="0.45">
      <c r="A120" s="496" t="s">
        <v>113</v>
      </c>
      <c r="B120" s="497"/>
      <c r="C120" s="225"/>
      <c r="D120" s="226" t="s">
        <v>114</v>
      </c>
      <c r="E120" s="226"/>
      <c r="F120" s="226"/>
      <c r="G120" s="226"/>
      <c r="H120" s="227"/>
    </row>
    <row r="121" spans="1:11" ht="22.5" customHeight="1" thickBot="1" x14ac:dyDescent="0.45">
      <c r="A121" s="47" t="s">
        <v>115</v>
      </c>
      <c r="B121" s="228"/>
      <c r="C121" s="229"/>
      <c r="D121" s="230" t="s">
        <v>116</v>
      </c>
      <c r="E121" s="231"/>
      <c r="F121" s="231"/>
      <c r="G121" s="231"/>
      <c r="H121" s="232"/>
      <c r="I121" s="233"/>
    </row>
    <row r="122" spans="1:11" s="34" customFormat="1" ht="22.5" customHeight="1" thickBot="1" x14ac:dyDescent="0.45">
      <c r="A122" s="496" t="s">
        <v>117</v>
      </c>
      <c r="B122" s="497"/>
      <c r="C122" s="229"/>
      <c r="D122" s="234" t="s">
        <v>118</v>
      </c>
      <c r="E122" s="235"/>
      <c r="F122" s="232"/>
      <c r="G122" s="236" t="s">
        <v>119</v>
      </c>
      <c r="H122" s="235"/>
      <c r="I122" s="233"/>
      <c r="J122" s="55"/>
    </row>
    <row r="123" spans="1:11" ht="22.5" customHeight="1" thickBot="1" x14ac:dyDescent="0.45">
      <c r="A123" s="217" t="s">
        <v>120</v>
      </c>
      <c r="B123" s="219"/>
      <c r="C123" s="237"/>
      <c r="D123" s="238" t="s">
        <v>121</v>
      </c>
      <c r="E123" s="229"/>
      <c r="F123" s="500" t="s">
        <v>122</v>
      </c>
      <c r="G123" s="501"/>
      <c r="H123" s="239"/>
      <c r="I123" s="233" t="s">
        <v>123</v>
      </c>
    </row>
    <row r="124" spans="1:11" s="34" customFormat="1" ht="22.5" customHeight="1" x14ac:dyDescent="0.4">
      <c r="A124" s="502" t="s">
        <v>124</v>
      </c>
      <c r="B124" s="505" t="s">
        <v>125</v>
      </c>
      <c r="C124" s="506"/>
      <c r="D124" s="506"/>
      <c r="E124" s="506"/>
      <c r="F124" s="506"/>
      <c r="G124" s="506"/>
      <c r="H124" s="506"/>
      <c r="I124" s="507"/>
      <c r="J124" s="55"/>
    </row>
    <row r="125" spans="1:11" s="34" customFormat="1" ht="22.5" customHeight="1" x14ac:dyDescent="0.4">
      <c r="A125" s="503"/>
      <c r="B125" s="64" t="s">
        <v>126</v>
      </c>
      <c r="C125" s="198"/>
      <c r="D125" s="240" t="s">
        <v>127</v>
      </c>
      <c r="E125" s="241"/>
      <c r="F125" s="240" t="s">
        <v>128</v>
      </c>
      <c r="G125" s="198"/>
      <c r="H125" s="240" t="s">
        <v>129</v>
      </c>
      <c r="I125" s="242"/>
      <c r="J125" s="55"/>
    </row>
    <row r="126" spans="1:11" s="34" customFormat="1" ht="22.5" customHeight="1" x14ac:dyDescent="0.4">
      <c r="A126" s="503"/>
      <c r="B126" s="64" t="s">
        <v>130</v>
      </c>
      <c r="C126" s="198"/>
      <c r="D126" s="240" t="s">
        <v>131</v>
      </c>
      <c r="E126" s="241"/>
      <c r="F126" s="63" t="s">
        <v>132</v>
      </c>
      <c r="G126" s="198"/>
      <c r="H126" s="240" t="s">
        <v>133</v>
      </c>
      <c r="I126" s="242"/>
      <c r="J126" s="55"/>
    </row>
    <row r="127" spans="1:11" s="34" customFormat="1" ht="22.5" customHeight="1" x14ac:dyDescent="0.4">
      <c r="A127" s="503"/>
      <c r="B127" s="64" t="s">
        <v>134</v>
      </c>
      <c r="C127" s="198"/>
      <c r="D127" s="240" t="s">
        <v>135</v>
      </c>
      <c r="E127" s="241"/>
      <c r="F127" s="240" t="s">
        <v>136</v>
      </c>
      <c r="G127" s="198"/>
      <c r="H127" s="240" t="s">
        <v>137</v>
      </c>
      <c r="I127" s="242"/>
      <c r="J127" s="55"/>
    </row>
    <row r="128" spans="1:11" s="34" customFormat="1" ht="22.5" customHeight="1" thickBot="1" x14ac:dyDescent="0.45">
      <c r="A128" s="504"/>
      <c r="B128" s="243" t="s">
        <v>138</v>
      </c>
      <c r="C128" s="244"/>
      <c r="D128" s="63" t="s">
        <v>139</v>
      </c>
      <c r="E128" s="245"/>
      <c r="F128" s="246" t="s">
        <v>136</v>
      </c>
      <c r="G128" s="247"/>
      <c r="H128" s="508"/>
      <c r="I128" s="509"/>
      <c r="J128" s="55"/>
    </row>
    <row r="129" spans="1:11" ht="39" customHeight="1" x14ac:dyDescent="0.4">
      <c r="A129" s="510" t="s">
        <v>140</v>
      </c>
      <c r="B129" s="511"/>
      <c r="C129" s="248" t="s">
        <v>141</v>
      </c>
      <c r="D129" s="249"/>
      <c r="E129" s="250" t="s">
        <v>142</v>
      </c>
      <c r="F129" s="251"/>
      <c r="G129" s="250" t="s">
        <v>143</v>
      </c>
      <c r="H129" s="252"/>
      <c r="I129" s="137"/>
      <c r="J129" s="170"/>
    </row>
    <row r="130" spans="1:11" ht="39" customHeight="1" x14ac:dyDescent="0.4">
      <c r="A130" s="512"/>
      <c r="B130" s="513"/>
      <c r="C130" s="253" t="s">
        <v>144</v>
      </c>
      <c r="D130" s="254"/>
      <c r="E130" s="255" t="s">
        <v>145</v>
      </c>
      <c r="F130" s="254"/>
      <c r="G130" s="255" t="s">
        <v>146</v>
      </c>
      <c r="H130" s="256"/>
      <c r="I130" s="137"/>
      <c r="J130" s="170"/>
    </row>
    <row r="131" spans="1:11" s="261" customFormat="1" ht="39" customHeight="1" x14ac:dyDescent="0.4">
      <c r="A131" s="512"/>
      <c r="B131" s="513"/>
      <c r="C131" s="255" t="s">
        <v>147</v>
      </c>
      <c r="D131" s="257"/>
      <c r="E131" s="258" t="s">
        <v>148</v>
      </c>
      <c r="F131" s="259"/>
      <c r="G131" s="255" t="s">
        <v>149</v>
      </c>
      <c r="H131" s="260"/>
      <c r="I131" s="146"/>
      <c r="J131" s="170"/>
    </row>
    <row r="132" spans="1:11" s="261" customFormat="1" ht="39" customHeight="1" thickBot="1" x14ac:dyDescent="0.45">
      <c r="A132" s="514"/>
      <c r="B132" s="515"/>
      <c r="C132" s="262" t="s">
        <v>150</v>
      </c>
      <c r="D132" s="263"/>
      <c r="E132" s="516"/>
      <c r="F132" s="517"/>
      <c r="G132" s="517"/>
      <c r="H132" s="518"/>
      <c r="I132" s="146"/>
      <c r="J132" s="170"/>
    </row>
    <row r="133" spans="1:11" s="34" customFormat="1" ht="22.5" customHeight="1" x14ac:dyDescent="0.4">
      <c r="A133" s="463" t="s">
        <v>544</v>
      </c>
      <c r="B133" s="464"/>
      <c r="C133" s="464"/>
      <c r="D133" s="527"/>
      <c r="E133" s="528"/>
      <c r="F133" s="528"/>
      <c r="G133" s="528"/>
      <c r="H133" s="529"/>
      <c r="K133" s="55"/>
    </row>
    <row r="134" spans="1:11" s="34" customFormat="1" ht="22.5" customHeight="1" thickBot="1" x14ac:dyDescent="0.45">
      <c r="A134" s="487" t="s">
        <v>545</v>
      </c>
      <c r="B134" s="488"/>
      <c r="C134" s="488"/>
      <c r="D134" s="530"/>
      <c r="E134" s="531"/>
      <c r="F134" s="531"/>
      <c r="G134" s="531"/>
      <c r="H134" s="532"/>
      <c r="K134" s="55"/>
    </row>
    <row r="135" spans="1:11" ht="6.75" customHeight="1" x14ac:dyDescent="0.4"/>
    <row r="136" spans="1:11" ht="12.75" customHeight="1" x14ac:dyDescent="0.4"/>
    <row r="137" spans="1:11" s="34" customFormat="1" ht="22.5" customHeight="1" x14ac:dyDescent="0.4">
      <c r="A137" s="44" t="s">
        <v>451</v>
      </c>
      <c r="B137" s="264"/>
      <c r="C137" s="264"/>
      <c r="D137" s="264"/>
      <c r="J137" s="90"/>
    </row>
    <row r="138" spans="1:11" s="34" customFormat="1" ht="91.5" customHeight="1" x14ac:dyDescent="0.4">
      <c r="A138" s="519" t="s">
        <v>536</v>
      </c>
      <c r="B138" s="519"/>
      <c r="C138" s="519"/>
      <c r="D138" s="519"/>
      <c r="E138" s="519"/>
      <c r="F138" s="265"/>
      <c r="G138" s="265"/>
      <c r="H138" s="265"/>
      <c r="I138" s="265"/>
      <c r="J138" s="55"/>
      <c r="K138" s="266"/>
    </row>
    <row r="139" spans="1:11" s="34" customFormat="1" ht="13.5" x14ac:dyDescent="0.4">
      <c r="A139" s="267" t="s">
        <v>452</v>
      </c>
      <c r="B139" s="268"/>
      <c r="C139" s="268"/>
      <c r="D139" s="268"/>
      <c r="E139" s="269"/>
      <c r="F139" s="265"/>
      <c r="G139" s="265"/>
      <c r="H139" s="265"/>
      <c r="I139" s="265"/>
      <c r="J139" s="265"/>
      <c r="K139" s="270"/>
    </row>
    <row r="140" spans="1:11" s="117" customFormat="1" ht="22.5" customHeight="1" thickBot="1" x14ac:dyDescent="0.2">
      <c r="A140" s="214" t="s">
        <v>453</v>
      </c>
      <c r="B140" s="214"/>
      <c r="C140" s="214"/>
      <c r="D140" s="214"/>
      <c r="E140" s="34"/>
      <c r="F140" s="34"/>
      <c r="G140" s="34"/>
      <c r="H140" s="34"/>
      <c r="I140" s="34"/>
      <c r="J140" s="34"/>
      <c r="K140" s="55"/>
    </row>
    <row r="141" spans="1:11" ht="22.5" customHeight="1" thickBot="1" x14ac:dyDescent="0.45">
      <c r="A141" s="217" t="s">
        <v>546</v>
      </c>
      <c r="B141" s="218"/>
      <c r="C141" s="219"/>
      <c r="D141" s="220"/>
    </row>
    <row r="142" spans="1:11" ht="22.5" customHeight="1" x14ac:dyDescent="0.4">
      <c r="A142" s="271" t="s">
        <v>151</v>
      </c>
      <c r="B142" s="124" t="s">
        <v>152</v>
      </c>
      <c r="C142" s="124" t="s">
        <v>153</v>
      </c>
      <c r="D142" s="125" t="s">
        <v>154</v>
      </c>
      <c r="E142" s="271" t="s">
        <v>155</v>
      </c>
      <c r="F142" s="124" t="s">
        <v>156</v>
      </c>
      <c r="G142" s="124" t="s">
        <v>157</v>
      </c>
      <c r="H142" s="124" t="s">
        <v>158</v>
      </c>
      <c r="I142" s="125" t="s">
        <v>154</v>
      </c>
    </row>
    <row r="143" spans="1:11" ht="22.5" customHeight="1" x14ac:dyDescent="0.4">
      <c r="A143" s="272" t="s">
        <v>159</v>
      </c>
      <c r="B143" s="273"/>
      <c r="C143" s="273"/>
      <c r="D143" s="274">
        <f>SUM(B143:C143)</f>
        <v>0</v>
      </c>
      <c r="E143" s="272" t="s">
        <v>159</v>
      </c>
      <c r="F143" s="273"/>
      <c r="G143" s="273"/>
      <c r="H143" s="273"/>
      <c r="I143" s="274">
        <f>SUM(F143:H143)</f>
        <v>0</v>
      </c>
    </row>
    <row r="144" spans="1:11" ht="22.5" customHeight="1" x14ac:dyDescent="0.4">
      <c r="A144" s="272" t="s">
        <v>160</v>
      </c>
      <c r="B144" s="273"/>
      <c r="C144" s="273"/>
      <c r="D144" s="274">
        <f t="shared" ref="D144:D145" si="0">SUM(B144:C144)</f>
        <v>0</v>
      </c>
      <c r="E144" s="272" t="s">
        <v>160</v>
      </c>
      <c r="F144" s="273"/>
      <c r="G144" s="273"/>
      <c r="H144" s="273"/>
      <c r="I144" s="274">
        <f>SUM(F144:H144)</f>
        <v>0</v>
      </c>
    </row>
    <row r="145" spans="1:15" ht="22.5" customHeight="1" thickBot="1" x14ac:dyDescent="0.45">
      <c r="A145" s="275" t="s">
        <v>154</v>
      </c>
      <c r="B145" s="276">
        <f>SUM(B143:B144)</f>
        <v>0</v>
      </c>
      <c r="C145" s="276">
        <f>SUM(C143:C144)</f>
        <v>0</v>
      </c>
      <c r="D145" s="274">
        <f t="shared" si="0"/>
        <v>0</v>
      </c>
      <c r="E145" s="277" t="s">
        <v>154</v>
      </c>
      <c r="F145" s="278">
        <f>SUM(F143:F144)</f>
        <v>0</v>
      </c>
      <c r="G145" s="278">
        <f>SUM(G143:G144)</f>
        <v>0</v>
      </c>
      <c r="H145" s="278">
        <f>SUM(H143:H144)</f>
        <v>0</v>
      </c>
      <c r="I145" s="279">
        <f>SUM(F145:H145)</f>
        <v>0</v>
      </c>
    </row>
    <row r="146" spans="1:15" ht="39.75" customHeight="1" x14ac:dyDescent="0.4">
      <c r="A146" s="520" t="s">
        <v>161</v>
      </c>
      <c r="B146" s="511"/>
      <c r="C146" s="280" t="s">
        <v>547</v>
      </c>
      <c r="D146" s="281"/>
      <c r="E146" s="250" t="s">
        <v>549</v>
      </c>
      <c r="F146" s="282"/>
      <c r="G146" s="250" t="s">
        <v>551</v>
      </c>
      <c r="H146" s="283"/>
      <c r="I146" s="284"/>
      <c r="J146" s="170"/>
    </row>
    <row r="147" spans="1:15" ht="39.75" customHeight="1" x14ac:dyDescent="0.4">
      <c r="A147" s="521"/>
      <c r="B147" s="513"/>
      <c r="C147" s="255" t="s">
        <v>548</v>
      </c>
      <c r="D147" s="285"/>
      <c r="E147" s="255" t="s">
        <v>550</v>
      </c>
      <c r="F147" s="285"/>
      <c r="G147" s="255" t="s">
        <v>552</v>
      </c>
      <c r="H147" s="286"/>
      <c r="I147" s="287"/>
    </row>
    <row r="148" spans="1:15" ht="39.75" customHeight="1" x14ac:dyDescent="0.4">
      <c r="A148" s="521"/>
      <c r="B148" s="513"/>
      <c r="C148" s="255" t="s">
        <v>147</v>
      </c>
      <c r="D148" s="288"/>
      <c r="E148" s="258" t="s">
        <v>148</v>
      </c>
      <c r="F148" s="289"/>
      <c r="G148" s="255" t="s">
        <v>149</v>
      </c>
      <c r="H148" s="290"/>
      <c r="I148" s="287"/>
    </row>
    <row r="149" spans="1:15" ht="39.75" customHeight="1" x14ac:dyDescent="0.4">
      <c r="A149" s="522"/>
      <c r="B149" s="523"/>
      <c r="C149" s="250" t="s">
        <v>150</v>
      </c>
      <c r="D149" s="291"/>
      <c r="E149" s="524"/>
      <c r="F149" s="525"/>
      <c r="G149" s="525"/>
      <c r="H149" s="526"/>
      <c r="I149" s="292"/>
    </row>
    <row r="150" spans="1:15" s="34" customFormat="1" ht="22.5" customHeight="1" x14ac:dyDescent="0.4">
      <c r="A150" s="463" t="s">
        <v>553</v>
      </c>
      <c r="B150" s="464"/>
      <c r="C150" s="464"/>
      <c r="D150" s="484"/>
      <c r="E150" s="485"/>
      <c r="F150" s="485"/>
      <c r="G150" s="485"/>
      <c r="H150" s="486"/>
      <c r="K150" s="55"/>
    </row>
    <row r="151" spans="1:15" s="34" customFormat="1" ht="22.5" customHeight="1" thickBot="1" x14ac:dyDescent="0.45">
      <c r="A151" s="487" t="s">
        <v>554</v>
      </c>
      <c r="B151" s="488"/>
      <c r="C151" s="488"/>
      <c r="D151" s="489"/>
      <c r="E151" s="490"/>
      <c r="F151" s="490"/>
      <c r="G151" s="490"/>
      <c r="H151" s="491"/>
      <c r="K151" s="55"/>
    </row>
    <row r="152" spans="1:15" s="51" customFormat="1" ht="22.5" customHeight="1" x14ac:dyDescent="0.4">
      <c r="A152" s="135"/>
      <c r="B152" s="135"/>
      <c r="C152" s="135"/>
      <c r="D152" s="43"/>
      <c r="E152" s="43"/>
      <c r="F152" s="43"/>
      <c r="G152" s="43"/>
      <c r="H152" s="43"/>
      <c r="K152" s="293"/>
    </row>
    <row r="153" spans="1:15" s="34" customFormat="1" ht="22.5" customHeight="1" x14ac:dyDescent="0.4">
      <c r="A153" s="294" t="s">
        <v>455</v>
      </c>
      <c r="B153" s="214"/>
      <c r="C153" s="214"/>
      <c r="D153" s="295"/>
      <c r="E153" s="295"/>
      <c r="F153" s="295"/>
      <c r="G153" s="295"/>
      <c r="H153" s="295"/>
      <c r="I153" s="295"/>
      <c r="J153" s="295"/>
      <c r="K153" s="270"/>
    </row>
    <row r="154" spans="1:15" ht="22.5" customHeight="1" thickBot="1" x14ac:dyDescent="0.45">
      <c r="A154" s="34" t="s">
        <v>456</v>
      </c>
      <c r="B154" s="295"/>
      <c r="C154" s="295"/>
      <c r="D154" s="295"/>
      <c r="E154" s="295"/>
      <c r="F154" s="295"/>
      <c r="G154" s="295"/>
      <c r="H154" s="295"/>
      <c r="I154" s="295"/>
      <c r="J154" s="295"/>
      <c r="K154" s="90"/>
    </row>
    <row r="155" spans="1:15" s="51" customFormat="1" ht="22.5" customHeight="1" thickBot="1" x14ac:dyDescent="0.45">
      <c r="A155" s="492" t="s">
        <v>457</v>
      </c>
      <c r="B155" s="493"/>
      <c r="C155" s="493"/>
      <c r="D155" s="296"/>
      <c r="E155" s="494" t="s">
        <v>458</v>
      </c>
      <c r="F155" s="495"/>
      <c r="G155" s="495"/>
      <c r="H155" s="297"/>
      <c r="I155" s="298" t="s">
        <v>30</v>
      </c>
      <c r="J155" s="299"/>
      <c r="K155" s="300"/>
      <c r="L155" s="51">
        <v>1</v>
      </c>
      <c r="M155" s="51">
        <v>2</v>
      </c>
      <c r="N155" s="51">
        <v>3</v>
      </c>
      <c r="O155" s="51">
        <v>4</v>
      </c>
    </row>
    <row r="156" spans="1:15" ht="22.5" customHeight="1" x14ac:dyDescent="0.4">
      <c r="A156" s="408" t="s">
        <v>555</v>
      </c>
      <c r="B156" s="434"/>
      <c r="C156" s="435"/>
      <c r="D156" s="436"/>
      <c r="E156" s="437" t="s">
        <v>556</v>
      </c>
      <c r="F156" s="438"/>
      <c r="G156" s="438"/>
      <c r="H156" s="438"/>
      <c r="I156" s="439"/>
      <c r="J156" s="295"/>
      <c r="K156" s="55"/>
    </row>
    <row r="157" spans="1:15" ht="22.5" customHeight="1" thickBot="1" x14ac:dyDescent="0.45">
      <c r="A157" s="389" t="s">
        <v>573</v>
      </c>
      <c r="B157" s="443"/>
      <c r="C157" s="435"/>
      <c r="D157" s="436"/>
      <c r="E157" s="440"/>
      <c r="F157" s="441"/>
      <c r="G157" s="441"/>
      <c r="H157" s="441"/>
      <c r="I157" s="442"/>
      <c r="J157" s="295"/>
      <c r="K157" s="55"/>
    </row>
    <row r="158" spans="1:15" ht="22.5" customHeight="1" thickBot="1" x14ac:dyDescent="0.45">
      <c r="A158" s="387" t="s">
        <v>557</v>
      </c>
      <c r="B158" s="444"/>
      <c r="C158" s="445"/>
      <c r="D158" s="388"/>
      <c r="E158" s="192"/>
      <c r="F158" s="301"/>
      <c r="G158" s="301"/>
      <c r="H158" s="301"/>
      <c r="I158" s="301"/>
      <c r="J158" s="295"/>
      <c r="K158" s="55"/>
    </row>
    <row r="159" spans="1:15" ht="22.5" customHeight="1" x14ac:dyDescent="0.4">
      <c r="A159" s="389" t="s">
        <v>459</v>
      </c>
      <c r="B159" s="446"/>
      <c r="C159" s="447"/>
      <c r="D159" s="448"/>
      <c r="E159" s="390" t="s">
        <v>558</v>
      </c>
      <c r="F159" s="391"/>
      <c r="G159" s="391"/>
      <c r="H159" s="392"/>
      <c r="I159" s="145"/>
      <c r="J159" s="302"/>
      <c r="K159" s="55"/>
      <c r="L159" s="41" t="s">
        <v>460</v>
      </c>
      <c r="M159" s="41" t="s">
        <v>461</v>
      </c>
      <c r="N159" s="41" t="s">
        <v>462</v>
      </c>
    </row>
    <row r="160" spans="1:15" ht="22.5" customHeight="1" thickBot="1" x14ac:dyDescent="0.45">
      <c r="A160" s="463" t="s">
        <v>463</v>
      </c>
      <c r="B160" s="464"/>
      <c r="C160" s="443"/>
      <c r="D160" s="465"/>
      <c r="E160" s="466" t="s">
        <v>464</v>
      </c>
      <c r="F160" s="467"/>
      <c r="G160" s="468"/>
      <c r="H160" s="393"/>
      <c r="I160" s="144"/>
      <c r="J160" s="302"/>
      <c r="K160" s="55"/>
      <c r="L160" s="41" t="s">
        <v>465</v>
      </c>
      <c r="M160" s="41" t="s">
        <v>466</v>
      </c>
      <c r="N160" s="41" t="s">
        <v>467</v>
      </c>
      <c r="O160" s="41" t="s">
        <v>468</v>
      </c>
    </row>
    <row r="161" spans="1:13" ht="22.5" customHeight="1" x14ac:dyDescent="0.4">
      <c r="A161" s="469" t="s">
        <v>469</v>
      </c>
      <c r="B161" s="470"/>
      <c r="C161" s="449" t="s">
        <v>470</v>
      </c>
      <c r="D161" s="456" t="s">
        <v>471</v>
      </c>
      <c r="E161" s="475"/>
      <c r="F161" s="307"/>
      <c r="G161" s="144"/>
      <c r="H161" s="144"/>
      <c r="I161" s="144"/>
      <c r="J161" s="302"/>
      <c r="K161" s="55"/>
      <c r="L161" s="41" t="s">
        <v>472</v>
      </c>
      <c r="M161" s="41" t="s">
        <v>473</v>
      </c>
    </row>
    <row r="162" spans="1:13" ht="22.5" customHeight="1" thickBot="1" x14ac:dyDescent="0.45">
      <c r="A162" s="471"/>
      <c r="B162" s="472"/>
      <c r="C162" s="450"/>
      <c r="D162" s="460" t="s">
        <v>474</v>
      </c>
      <c r="E162" s="476"/>
      <c r="F162" s="394"/>
      <c r="G162" s="144"/>
      <c r="H162" s="144"/>
      <c r="I162" s="144"/>
      <c r="J162" s="302"/>
      <c r="K162" s="55"/>
      <c r="L162" s="41" t="s">
        <v>472</v>
      </c>
      <c r="M162" s="41" t="s">
        <v>473</v>
      </c>
    </row>
    <row r="163" spans="1:13" ht="22.5" customHeight="1" x14ac:dyDescent="0.4">
      <c r="A163" s="471"/>
      <c r="B163" s="472"/>
      <c r="C163" s="449" t="s">
        <v>475</v>
      </c>
      <c r="D163" s="457" t="s">
        <v>476</v>
      </c>
      <c r="E163" s="457"/>
      <c r="F163" s="457"/>
      <c r="G163" s="477"/>
      <c r="H163" s="305"/>
      <c r="I163" s="144"/>
      <c r="J163" s="302"/>
      <c r="K163" s="55"/>
      <c r="L163" s="41" t="s">
        <v>467</v>
      </c>
      <c r="M163" s="41" t="s">
        <v>468</v>
      </c>
    </row>
    <row r="164" spans="1:13" ht="22.5" customHeight="1" x14ac:dyDescent="0.4">
      <c r="A164" s="471"/>
      <c r="B164" s="472"/>
      <c r="C164" s="449"/>
      <c r="D164" s="431" t="s">
        <v>477</v>
      </c>
      <c r="E164" s="431"/>
      <c r="F164" s="431"/>
      <c r="G164" s="431"/>
      <c r="H164" s="306"/>
      <c r="I164" s="144"/>
      <c r="J164" s="302"/>
      <c r="K164" s="55"/>
      <c r="L164" s="41" t="s">
        <v>467</v>
      </c>
      <c r="M164" s="41" t="s">
        <v>468</v>
      </c>
    </row>
    <row r="165" spans="1:13" ht="22.5" customHeight="1" x14ac:dyDescent="0.4">
      <c r="A165" s="471"/>
      <c r="B165" s="472"/>
      <c r="C165" s="449"/>
      <c r="D165" s="478" t="s">
        <v>478</v>
      </c>
      <c r="E165" s="478"/>
      <c r="F165" s="478"/>
      <c r="G165" s="478"/>
      <c r="H165" s="307"/>
      <c r="I165" s="144"/>
      <c r="J165" s="302"/>
      <c r="K165" s="55"/>
      <c r="L165" s="41" t="s">
        <v>472</v>
      </c>
      <c r="M165" s="41" t="s">
        <v>473</v>
      </c>
    </row>
    <row r="166" spans="1:13" ht="22.5" customHeight="1" x14ac:dyDescent="0.4">
      <c r="A166" s="471"/>
      <c r="B166" s="472"/>
      <c r="C166" s="450"/>
      <c r="D166" s="479" t="s">
        <v>479</v>
      </c>
      <c r="E166" s="480"/>
      <c r="F166" s="480"/>
      <c r="G166" s="480"/>
      <c r="H166" s="394"/>
      <c r="I166" s="144"/>
      <c r="J166" s="302"/>
      <c r="K166" s="55"/>
      <c r="L166" s="41" t="s">
        <v>472</v>
      </c>
      <c r="M166" s="41" t="s">
        <v>473</v>
      </c>
    </row>
    <row r="167" spans="1:13" ht="22.5" customHeight="1" x14ac:dyDescent="0.4">
      <c r="A167" s="471"/>
      <c r="B167" s="472"/>
      <c r="C167" s="461" t="s">
        <v>480</v>
      </c>
      <c r="D167" s="457" t="s">
        <v>481</v>
      </c>
      <c r="E167" s="457"/>
      <c r="F167" s="457"/>
      <c r="G167" s="457"/>
      <c r="H167" s="308"/>
      <c r="I167" s="144"/>
      <c r="J167" s="302"/>
      <c r="K167" s="55"/>
      <c r="L167" s="41" t="s">
        <v>472</v>
      </c>
      <c r="M167" s="41" t="s">
        <v>473</v>
      </c>
    </row>
    <row r="168" spans="1:13" ht="22.5" customHeight="1" x14ac:dyDescent="0.4">
      <c r="A168" s="471"/>
      <c r="B168" s="472"/>
      <c r="C168" s="454"/>
      <c r="D168" s="431" t="s">
        <v>482</v>
      </c>
      <c r="E168" s="431"/>
      <c r="F168" s="431"/>
      <c r="G168" s="431"/>
      <c r="H168" s="306"/>
      <c r="I168" s="144"/>
      <c r="J168" s="302"/>
      <c r="K168" s="55"/>
    </row>
    <row r="169" spans="1:13" ht="22.5" customHeight="1" x14ac:dyDescent="0.4">
      <c r="A169" s="471"/>
      <c r="B169" s="472"/>
      <c r="C169" s="454"/>
      <c r="D169" s="478" t="s">
        <v>483</v>
      </c>
      <c r="E169" s="478"/>
      <c r="F169" s="478"/>
      <c r="G169" s="478"/>
      <c r="H169" s="307"/>
      <c r="I169" s="144"/>
      <c r="J169" s="302"/>
      <c r="K169" s="55"/>
    </row>
    <row r="170" spans="1:13" ht="22.5" customHeight="1" x14ac:dyDescent="0.4">
      <c r="A170" s="471"/>
      <c r="B170" s="472"/>
      <c r="C170" s="454"/>
      <c r="D170" s="481" t="s">
        <v>479</v>
      </c>
      <c r="E170" s="482"/>
      <c r="F170" s="482"/>
      <c r="G170" s="482"/>
      <c r="H170" s="304"/>
      <c r="I170" s="144"/>
      <c r="J170" s="302"/>
      <c r="K170" s="55"/>
    </row>
    <row r="171" spans="1:13" ht="22.5" customHeight="1" x14ac:dyDescent="0.4">
      <c r="A171" s="471"/>
      <c r="B171" s="472"/>
      <c r="C171" s="455"/>
      <c r="D171" s="459" t="s">
        <v>484</v>
      </c>
      <c r="E171" s="460"/>
      <c r="F171" s="460"/>
      <c r="G171" s="460"/>
      <c r="H171" s="394"/>
      <c r="I171" s="144"/>
      <c r="J171" s="302"/>
      <c r="K171" s="55"/>
      <c r="L171" s="41" t="s">
        <v>485</v>
      </c>
      <c r="M171" s="41" t="s">
        <v>486</v>
      </c>
    </row>
    <row r="172" spans="1:13" ht="22.5" customHeight="1" x14ac:dyDescent="0.4">
      <c r="A172" s="471"/>
      <c r="B172" s="472"/>
      <c r="C172" s="461" t="s">
        <v>487</v>
      </c>
      <c r="D172" s="457" t="s">
        <v>488</v>
      </c>
      <c r="E172" s="457"/>
      <c r="F172" s="457"/>
      <c r="G172" s="457"/>
      <c r="H172" s="308"/>
      <c r="I172" s="144"/>
      <c r="J172" s="302"/>
      <c r="K172" s="55"/>
    </row>
    <row r="173" spans="1:13" ht="22.5" customHeight="1" x14ac:dyDescent="0.4">
      <c r="A173" s="471"/>
      <c r="B173" s="472"/>
      <c r="C173" s="454"/>
      <c r="D173" s="431" t="s">
        <v>489</v>
      </c>
      <c r="E173" s="431"/>
      <c r="F173" s="431"/>
      <c r="G173" s="431"/>
      <c r="H173" s="306"/>
      <c r="I173" s="144"/>
      <c r="J173" s="302"/>
      <c r="K173" s="55"/>
    </row>
    <row r="174" spans="1:13" ht="22.5" customHeight="1" x14ac:dyDescent="0.4">
      <c r="A174" s="471"/>
      <c r="B174" s="472"/>
      <c r="C174" s="455"/>
      <c r="D174" s="433" t="s">
        <v>490</v>
      </c>
      <c r="E174" s="433"/>
      <c r="F174" s="433"/>
      <c r="G174" s="433"/>
      <c r="H174" s="395"/>
      <c r="I174" s="144"/>
      <c r="J174" s="302"/>
      <c r="K174" s="55"/>
    </row>
    <row r="175" spans="1:13" ht="22.5" customHeight="1" x14ac:dyDescent="0.4">
      <c r="A175" s="471"/>
      <c r="B175" s="472"/>
      <c r="C175" s="454" t="s">
        <v>491</v>
      </c>
      <c r="D175" s="457" t="s">
        <v>492</v>
      </c>
      <c r="E175" s="457"/>
      <c r="F175" s="457"/>
      <c r="G175" s="457"/>
      <c r="H175" s="308"/>
      <c r="I175" s="144"/>
      <c r="J175" s="302"/>
      <c r="K175" s="55"/>
      <c r="L175" s="41" t="s">
        <v>493</v>
      </c>
      <c r="M175" s="41" t="s">
        <v>494</v>
      </c>
    </row>
    <row r="176" spans="1:13" ht="22.5" customHeight="1" x14ac:dyDescent="0.4">
      <c r="A176" s="471"/>
      <c r="B176" s="472"/>
      <c r="C176" s="454"/>
      <c r="D176" s="452" t="s">
        <v>495</v>
      </c>
      <c r="E176" s="431"/>
      <c r="F176" s="431"/>
      <c r="G176" s="431"/>
      <c r="H176" s="307"/>
      <c r="I176" s="144"/>
      <c r="J176" s="302"/>
      <c r="K176" s="55"/>
    </row>
    <row r="177" spans="1:13" ht="22.5" customHeight="1" x14ac:dyDescent="0.4">
      <c r="A177" s="471"/>
      <c r="B177" s="472"/>
      <c r="C177" s="454"/>
      <c r="D177" s="483" t="s">
        <v>496</v>
      </c>
      <c r="E177" s="483"/>
      <c r="F177" s="483"/>
      <c r="G177" s="483"/>
      <c r="H177" s="304"/>
      <c r="I177" s="144"/>
      <c r="J177" s="302"/>
      <c r="K177" s="55"/>
    </row>
    <row r="178" spans="1:13" ht="22.5" customHeight="1" x14ac:dyDescent="0.4">
      <c r="A178" s="471"/>
      <c r="B178" s="472"/>
      <c r="C178" s="455"/>
      <c r="D178" s="459" t="s">
        <v>497</v>
      </c>
      <c r="E178" s="460"/>
      <c r="F178" s="460"/>
      <c r="G178" s="460"/>
      <c r="H178" s="394"/>
      <c r="I178" s="144"/>
      <c r="J178" s="302"/>
      <c r="K178" s="55"/>
    </row>
    <row r="179" spans="1:13" ht="22.5" customHeight="1" x14ac:dyDescent="0.4">
      <c r="A179" s="471"/>
      <c r="B179" s="472"/>
      <c r="C179" s="461" t="s">
        <v>498</v>
      </c>
      <c r="D179" s="457" t="s">
        <v>499</v>
      </c>
      <c r="E179" s="457"/>
      <c r="F179" s="457"/>
      <c r="G179" s="457"/>
      <c r="H179" s="308"/>
      <c r="I179" s="144"/>
      <c r="J179" s="302"/>
      <c r="K179" s="55"/>
      <c r="L179" s="41" t="s">
        <v>472</v>
      </c>
      <c r="M179" s="41" t="s">
        <v>473</v>
      </c>
    </row>
    <row r="180" spans="1:13" ht="22.5" customHeight="1" x14ac:dyDescent="0.4">
      <c r="A180" s="471"/>
      <c r="B180" s="472"/>
      <c r="C180" s="454"/>
      <c r="D180" s="452" t="s">
        <v>500</v>
      </c>
      <c r="E180" s="431"/>
      <c r="F180" s="431"/>
      <c r="G180" s="431"/>
      <c r="H180" s="306"/>
      <c r="I180" s="144"/>
      <c r="J180" s="302"/>
      <c r="K180" s="55"/>
    </row>
    <row r="181" spans="1:13" ht="22.5" customHeight="1" x14ac:dyDescent="0.4">
      <c r="A181" s="471"/>
      <c r="B181" s="472"/>
      <c r="C181" s="455"/>
      <c r="D181" s="433" t="s">
        <v>501</v>
      </c>
      <c r="E181" s="433"/>
      <c r="F181" s="433"/>
      <c r="G181" s="433"/>
      <c r="H181" s="395"/>
      <c r="I181" s="144"/>
      <c r="J181" s="302"/>
      <c r="K181" s="55"/>
    </row>
    <row r="182" spans="1:13" ht="22.5" customHeight="1" x14ac:dyDescent="0.4">
      <c r="A182" s="471"/>
      <c r="B182" s="472"/>
      <c r="C182" s="449" t="s">
        <v>502</v>
      </c>
      <c r="D182" s="451" t="s">
        <v>503</v>
      </c>
      <c r="E182" s="451"/>
      <c r="F182" s="451"/>
      <c r="G182" s="451"/>
      <c r="H182" s="307"/>
      <c r="I182" s="144"/>
      <c r="J182" s="302"/>
      <c r="K182" s="55"/>
    </row>
    <row r="183" spans="1:13" ht="22.5" customHeight="1" x14ac:dyDescent="0.4">
      <c r="A183" s="471"/>
      <c r="B183" s="472"/>
      <c r="C183" s="449"/>
      <c r="D183" s="452" t="s">
        <v>504</v>
      </c>
      <c r="E183" s="431"/>
      <c r="F183" s="431"/>
      <c r="G183" s="431"/>
      <c r="H183" s="306"/>
      <c r="I183" s="144"/>
      <c r="J183" s="302"/>
      <c r="K183" s="55"/>
    </row>
    <row r="184" spans="1:13" ht="22.5" customHeight="1" x14ac:dyDescent="0.4">
      <c r="A184" s="471"/>
      <c r="B184" s="472"/>
      <c r="C184" s="449"/>
      <c r="D184" s="453" t="s">
        <v>505</v>
      </c>
      <c r="E184" s="453"/>
      <c r="F184" s="453"/>
      <c r="G184" s="453"/>
      <c r="H184" s="307"/>
      <c r="I184" s="144"/>
      <c r="J184" s="302"/>
      <c r="K184" s="55"/>
    </row>
    <row r="185" spans="1:13" ht="22.5" customHeight="1" x14ac:dyDescent="0.4">
      <c r="A185" s="471"/>
      <c r="B185" s="472"/>
      <c r="C185" s="450"/>
      <c r="D185" s="433" t="s">
        <v>506</v>
      </c>
      <c r="E185" s="433"/>
      <c r="F185" s="433"/>
      <c r="G185" s="433"/>
      <c r="H185" s="394"/>
      <c r="I185" s="144"/>
      <c r="J185" s="302"/>
      <c r="K185" s="55"/>
    </row>
    <row r="186" spans="1:13" ht="22.5" customHeight="1" x14ac:dyDescent="0.4">
      <c r="A186" s="471"/>
      <c r="B186" s="472"/>
      <c r="C186" s="454" t="s">
        <v>507</v>
      </c>
      <c r="D186" s="456" t="s">
        <v>508</v>
      </c>
      <c r="E186" s="457"/>
      <c r="F186" s="457"/>
      <c r="G186" s="457"/>
      <c r="H186" s="308"/>
      <c r="I186" s="144"/>
      <c r="J186" s="302"/>
      <c r="K186" s="55"/>
      <c r="L186" s="41" t="s">
        <v>509</v>
      </c>
      <c r="M186" s="41" t="s">
        <v>510</v>
      </c>
    </row>
    <row r="187" spans="1:13" ht="22.5" customHeight="1" x14ac:dyDescent="0.4">
      <c r="A187" s="471"/>
      <c r="B187" s="472"/>
      <c r="C187" s="454"/>
      <c r="D187" s="430" t="s">
        <v>511</v>
      </c>
      <c r="E187" s="431"/>
      <c r="F187" s="431"/>
      <c r="G187" s="431"/>
      <c r="H187" s="306"/>
      <c r="I187" s="144"/>
      <c r="J187" s="302"/>
      <c r="K187" s="55"/>
    </row>
    <row r="188" spans="1:13" ht="22.5" customHeight="1" x14ac:dyDescent="0.4">
      <c r="A188" s="471"/>
      <c r="B188" s="472"/>
      <c r="C188" s="454"/>
      <c r="D188" s="458" t="s">
        <v>512</v>
      </c>
      <c r="E188" s="431"/>
      <c r="F188" s="431"/>
      <c r="G188" s="431"/>
      <c r="H188" s="307"/>
      <c r="I188" s="144"/>
      <c r="J188" s="302"/>
      <c r="K188" s="55"/>
    </row>
    <row r="189" spans="1:13" ht="22.5" customHeight="1" x14ac:dyDescent="0.4">
      <c r="A189" s="471"/>
      <c r="B189" s="472"/>
      <c r="C189" s="454"/>
      <c r="D189" s="458" t="s">
        <v>513</v>
      </c>
      <c r="E189" s="431"/>
      <c r="F189" s="431"/>
      <c r="G189" s="431"/>
      <c r="H189" s="306"/>
      <c r="I189" s="144"/>
      <c r="J189" s="302"/>
      <c r="K189" s="55"/>
    </row>
    <row r="190" spans="1:13" ht="22.5" customHeight="1" x14ac:dyDescent="0.4">
      <c r="A190" s="471"/>
      <c r="B190" s="472"/>
      <c r="C190" s="454"/>
      <c r="D190" s="458" t="s">
        <v>514</v>
      </c>
      <c r="E190" s="431"/>
      <c r="F190" s="431"/>
      <c r="G190" s="431"/>
      <c r="H190" s="306"/>
      <c r="I190" s="144"/>
      <c r="J190" s="302"/>
      <c r="K190" s="55"/>
    </row>
    <row r="191" spans="1:13" ht="22.5" customHeight="1" x14ac:dyDescent="0.4">
      <c r="A191" s="471"/>
      <c r="B191" s="472"/>
      <c r="C191" s="454"/>
      <c r="D191" s="458" t="s">
        <v>515</v>
      </c>
      <c r="E191" s="431"/>
      <c r="F191" s="431"/>
      <c r="G191" s="431"/>
      <c r="H191" s="306"/>
      <c r="I191" s="144"/>
      <c r="J191" s="302"/>
      <c r="K191" s="55"/>
    </row>
    <row r="192" spans="1:13" ht="22.5" customHeight="1" x14ac:dyDescent="0.4">
      <c r="A192" s="471"/>
      <c r="B192" s="472"/>
      <c r="C192" s="454"/>
      <c r="D192" s="462" t="s">
        <v>516</v>
      </c>
      <c r="E192" s="453"/>
      <c r="F192" s="453"/>
      <c r="G192" s="453"/>
      <c r="H192" s="306"/>
      <c r="I192" s="144"/>
      <c r="J192" s="302"/>
      <c r="K192" s="55"/>
    </row>
    <row r="193" spans="1:18" ht="22.5" customHeight="1" x14ac:dyDescent="0.4">
      <c r="A193" s="471"/>
      <c r="B193" s="472"/>
      <c r="C193" s="454"/>
      <c r="D193" s="430" t="s">
        <v>517</v>
      </c>
      <c r="E193" s="431"/>
      <c r="F193" s="431"/>
      <c r="G193" s="431"/>
      <c r="H193" s="306"/>
      <c r="I193" s="144"/>
      <c r="J193" s="302"/>
      <c r="K193" s="55"/>
    </row>
    <row r="194" spans="1:18" ht="22.5" customHeight="1" x14ac:dyDescent="0.4">
      <c r="A194" s="471"/>
      <c r="B194" s="472"/>
      <c r="C194" s="454"/>
      <c r="D194" s="430" t="s">
        <v>518</v>
      </c>
      <c r="E194" s="431"/>
      <c r="F194" s="431"/>
      <c r="G194" s="431"/>
      <c r="H194" s="307"/>
      <c r="I194" s="144"/>
      <c r="J194" s="302"/>
      <c r="K194" s="55"/>
    </row>
    <row r="195" spans="1:18" ht="22.5" customHeight="1" x14ac:dyDescent="0.4">
      <c r="A195" s="471"/>
      <c r="B195" s="472"/>
      <c r="C195" s="455"/>
      <c r="D195" s="432" t="s">
        <v>519</v>
      </c>
      <c r="E195" s="433"/>
      <c r="F195" s="433"/>
      <c r="G195" s="433"/>
      <c r="H195" s="394"/>
      <c r="I195" s="144"/>
      <c r="J195" s="302"/>
      <c r="K195" s="55"/>
    </row>
    <row r="196" spans="1:18" ht="55.5" customHeight="1" x14ac:dyDescent="0.4">
      <c r="A196" s="473"/>
      <c r="B196" s="474"/>
      <c r="C196" s="396" t="s">
        <v>520</v>
      </c>
      <c r="D196" s="397" t="s">
        <v>521</v>
      </c>
      <c r="E196" s="397"/>
      <c r="F196" s="397"/>
      <c r="G196" s="398"/>
      <c r="H196" s="399"/>
      <c r="I196" s="144"/>
      <c r="J196" s="302"/>
      <c r="K196" s="55"/>
      <c r="L196" s="41" t="s">
        <v>472</v>
      </c>
      <c r="M196" s="41" t="s">
        <v>473</v>
      </c>
    </row>
    <row r="197" spans="1:18" s="34" customFormat="1" ht="22.5" customHeight="1" x14ac:dyDescent="0.4">
      <c r="A197" s="421" t="s">
        <v>522</v>
      </c>
      <c r="B197" s="423" t="s">
        <v>93</v>
      </c>
      <c r="C197" s="424" t="s">
        <v>94</v>
      </c>
      <c r="D197" s="424"/>
      <c r="E197" s="424"/>
      <c r="F197" s="425" t="s">
        <v>523</v>
      </c>
      <c r="G197" s="424"/>
      <c r="H197" s="426"/>
    </row>
    <row r="198" spans="1:18" s="34" customFormat="1" ht="22.5" customHeight="1" x14ac:dyDescent="0.4">
      <c r="A198" s="422"/>
      <c r="B198" s="424"/>
      <c r="C198" s="309" t="s">
        <v>97</v>
      </c>
      <c r="D198" s="309" t="s">
        <v>98</v>
      </c>
      <c r="E198" s="309" t="s">
        <v>99</v>
      </c>
      <c r="F198" s="310" t="s">
        <v>97</v>
      </c>
      <c r="G198" s="309" t="s">
        <v>98</v>
      </c>
      <c r="H198" s="311" t="s">
        <v>99</v>
      </c>
    </row>
    <row r="199" spans="1:18" s="34" customFormat="1" ht="22.5" customHeight="1" x14ac:dyDescent="0.4">
      <c r="A199" s="427" t="s">
        <v>524</v>
      </c>
      <c r="B199" s="312" t="s">
        <v>525</v>
      </c>
      <c r="C199" s="313"/>
      <c r="D199" s="314"/>
      <c r="E199" s="314"/>
      <c r="F199" s="315"/>
      <c r="G199" s="314"/>
      <c r="H199" s="316"/>
    </row>
    <row r="200" spans="1:18" s="34" customFormat="1" ht="22.5" customHeight="1" x14ac:dyDescent="0.4">
      <c r="A200" s="428"/>
      <c r="B200" s="312" t="s">
        <v>526</v>
      </c>
      <c r="C200" s="317"/>
      <c r="D200" s="318"/>
      <c r="E200" s="318"/>
      <c r="F200" s="319"/>
      <c r="G200" s="318"/>
      <c r="H200" s="320"/>
    </row>
    <row r="201" spans="1:18" s="34" customFormat="1" ht="22.5" customHeight="1" x14ac:dyDescent="0.4">
      <c r="A201" s="428"/>
      <c r="B201" s="312" t="s">
        <v>527</v>
      </c>
      <c r="C201" s="317"/>
      <c r="D201" s="317"/>
      <c r="E201" s="317"/>
      <c r="F201" s="319"/>
      <c r="G201" s="317"/>
      <c r="H201" s="321"/>
    </row>
    <row r="202" spans="1:18" s="34" customFormat="1" ht="22.5" customHeight="1" thickBot="1" x14ac:dyDescent="0.45">
      <c r="A202" s="429"/>
      <c r="B202" s="322" t="s">
        <v>528</v>
      </c>
      <c r="C202" s="323"/>
      <c r="D202" s="324"/>
      <c r="E202" s="401"/>
      <c r="F202" s="402"/>
      <c r="G202" s="401"/>
      <c r="H202" s="403"/>
    </row>
    <row r="203" spans="1:18" ht="29.25" customHeight="1" x14ac:dyDescent="0.4">
      <c r="A203" s="408" t="s">
        <v>559</v>
      </c>
      <c r="B203" s="409"/>
      <c r="C203" s="410"/>
      <c r="D203" s="411"/>
      <c r="E203" s="412" t="s">
        <v>560</v>
      </c>
      <c r="F203" s="413"/>
      <c r="G203" s="413"/>
      <c r="H203" s="413"/>
      <c r="I203" s="414"/>
      <c r="J203" s="302"/>
      <c r="K203" s="170"/>
      <c r="R203" s="41" t="s">
        <v>200</v>
      </c>
    </row>
    <row r="204" spans="1:18" ht="29.25" customHeight="1" thickBot="1" x14ac:dyDescent="0.45">
      <c r="A204" s="400" t="s">
        <v>561</v>
      </c>
      <c r="B204" s="418"/>
      <c r="C204" s="419"/>
      <c r="D204" s="420"/>
      <c r="E204" s="415"/>
      <c r="F204" s="416"/>
      <c r="G204" s="416"/>
      <c r="H204" s="416"/>
      <c r="I204" s="417"/>
      <c r="J204" s="302"/>
      <c r="K204" s="170"/>
    </row>
    <row r="205" spans="1:18" ht="22.5" customHeight="1" x14ac:dyDescent="0.4">
      <c r="I205" s="179"/>
    </row>
  </sheetData>
  <mergeCells count="180">
    <mergeCell ref="B2:C2"/>
    <mergeCell ref="D2:E2"/>
    <mergeCell ref="F2:G2"/>
    <mergeCell ref="D3:E3"/>
    <mergeCell ref="F3:I3"/>
    <mergeCell ref="A21:B22"/>
    <mergeCell ref="C21:D21"/>
    <mergeCell ref="F21:G21"/>
    <mergeCell ref="C22:D22"/>
    <mergeCell ref="F22:G22"/>
    <mergeCell ref="A6:A19"/>
    <mergeCell ref="B6:D6"/>
    <mergeCell ref="B12:C12"/>
    <mergeCell ref="C8:D8"/>
    <mergeCell ref="J17:J18"/>
    <mergeCell ref="B18:D18"/>
    <mergeCell ref="B19:D19"/>
    <mergeCell ref="J19:J20"/>
    <mergeCell ref="A20:C20"/>
    <mergeCell ref="E20:H20"/>
    <mergeCell ref="A34:A37"/>
    <mergeCell ref="A38:A42"/>
    <mergeCell ref="B38:B39"/>
    <mergeCell ref="C38:D38"/>
    <mergeCell ref="F38:G38"/>
    <mergeCell ref="H38:H39"/>
    <mergeCell ref="A23:C23"/>
    <mergeCell ref="E23:I23"/>
    <mergeCell ref="A24:F24"/>
    <mergeCell ref="A25:I25"/>
    <mergeCell ref="A26:I26"/>
    <mergeCell ref="A29:A33"/>
    <mergeCell ref="F49:G49"/>
    <mergeCell ref="A50:I50"/>
    <mergeCell ref="A54:A55"/>
    <mergeCell ref="D54:E54"/>
    <mergeCell ref="F54:H54"/>
    <mergeCell ref="D55:E55"/>
    <mergeCell ref="F55:H55"/>
    <mergeCell ref="I38:I39"/>
    <mergeCell ref="A43:A45"/>
    <mergeCell ref="B45:H45"/>
    <mergeCell ref="A46:B46"/>
    <mergeCell ref="A48:A49"/>
    <mergeCell ref="C48:D48"/>
    <mergeCell ref="F48:G48"/>
    <mergeCell ref="H48:H49"/>
    <mergeCell ref="I48:I49"/>
    <mergeCell ref="C49:D49"/>
    <mergeCell ref="A61:A62"/>
    <mergeCell ref="E61:I61"/>
    <mergeCell ref="E62:I62"/>
    <mergeCell ref="A63:A64"/>
    <mergeCell ref="E63:F64"/>
    <mergeCell ref="E68:I68"/>
    <mergeCell ref="A56:A57"/>
    <mergeCell ref="D56:E56"/>
    <mergeCell ref="F56:I56"/>
    <mergeCell ref="D57:E57"/>
    <mergeCell ref="F57:I57"/>
    <mergeCell ref="A59:A60"/>
    <mergeCell ref="D59:E59"/>
    <mergeCell ref="F59:H59"/>
    <mergeCell ref="D60:E60"/>
    <mergeCell ref="F60:H60"/>
    <mergeCell ref="B80:C80"/>
    <mergeCell ref="D80:E80"/>
    <mergeCell ref="A81:A82"/>
    <mergeCell ref="E81:I81"/>
    <mergeCell ref="E82:I82"/>
    <mergeCell ref="A83:A84"/>
    <mergeCell ref="E83:F84"/>
    <mergeCell ref="E70:I70"/>
    <mergeCell ref="C75:E75"/>
    <mergeCell ref="F75:I75"/>
    <mergeCell ref="C77:G77"/>
    <mergeCell ref="C78:G78"/>
    <mergeCell ref="B79:C79"/>
    <mergeCell ref="D79:E79"/>
    <mergeCell ref="A98:B98"/>
    <mergeCell ref="J101:J102"/>
    <mergeCell ref="A103:A104"/>
    <mergeCell ref="B103:B104"/>
    <mergeCell ref="C103:E103"/>
    <mergeCell ref="F103:H103"/>
    <mergeCell ref="I103:I104"/>
    <mergeCell ref="A89:C89"/>
    <mergeCell ref="D89:G89"/>
    <mergeCell ref="A92:C92"/>
    <mergeCell ref="D92:G92"/>
    <mergeCell ref="A96:B97"/>
    <mergeCell ref="C96:C97"/>
    <mergeCell ref="A138:E138"/>
    <mergeCell ref="A146:B149"/>
    <mergeCell ref="E149:H149"/>
    <mergeCell ref="A133:C133"/>
    <mergeCell ref="D133:H133"/>
    <mergeCell ref="A134:C134"/>
    <mergeCell ref="D134:H134"/>
    <mergeCell ref="A116:F116"/>
    <mergeCell ref="A105:A109"/>
    <mergeCell ref="A110:A113"/>
    <mergeCell ref="A119:B119"/>
    <mergeCell ref="D119:G119"/>
    <mergeCell ref="A120:B120"/>
    <mergeCell ref="A122:B122"/>
    <mergeCell ref="F123:G123"/>
    <mergeCell ref="A124:A128"/>
    <mergeCell ref="B124:I124"/>
    <mergeCell ref="H128:I128"/>
    <mergeCell ref="A129:B132"/>
    <mergeCell ref="E132:H132"/>
    <mergeCell ref="D172:G172"/>
    <mergeCell ref="C175:C178"/>
    <mergeCell ref="D175:G175"/>
    <mergeCell ref="D176:G176"/>
    <mergeCell ref="D177:G177"/>
    <mergeCell ref="A150:C150"/>
    <mergeCell ref="D150:H150"/>
    <mergeCell ref="A151:C151"/>
    <mergeCell ref="D151:H151"/>
    <mergeCell ref="A155:C155"/>
    <mergeCell ref="E155:G155"/>
    <mergeCell ref="D181:G181"/>
    <mergeCell ref="D189:G189"/>
    <mergeCell ref="D190:G190"/>
    <mergeCell ref="D191:G191"/>
    <mergeCell ref="D192:G192"/>
    <mergeCell ref="A160:B160"/>
    <mergeCell ref="C160:D160"/>
    <mergeCell ref="E160:G160"/>
    <mergeCell ref="A161:B196"/>
    <mergeCell ref="C161:C162"/>
    <mergeCell ref="D161:E161"/>
    <mergeCell ref="D162:E162"/>
    <mergeCell ref="C163:C166"/>
    <mergeCell ref="D163:G163"/>
    <mergeCell ref="D164:G164"/>
    <mergeCell ref="D165:G165"/>
    <mergeCell ref="D166:G166"/>
    <mergeCell ref="C167:C171"/>
    <mergeCell ref="D167:G167"/>
    <mergeCell ref="D168:G168"/>
    <mergeCell ref="D169:G169"/>
    <mergeCell ref="D170:G170"/>
    <mergeCell ref="D171:G171"/>
    <mergeCell ref="C172:C174"/>
    <mergeCell ref="D193:G193"/>
    <mergeCell ref="D194:G194"/>
    <mergeCell ref="D195:G195"/>
    <mergeCell ref="D173:G173"/>
    <mergeCell ref="D174:G174"/>
    <mergeCell ref="A156:B156"/>
    <mergeCell ref="C156:D156"/>
    <mergeCell ref="E156:I157"/>
    <mergeCell ref="B157:D157"/>
    <mergeCell ref="B158:C158"/>
    <mergeCell ref="B159:D159"/>
    <mergeCell ref="C182:C185"/>
    <mergeCell ref="D182:G182"/>
    <mergeCell ref="D183:G183"/>
    <mergeCell ref="D184:G184"/>
    <mergeCell ref="D185:G185"/>
    <mergeCell ref="C186:C195"/>
    <mergeCell ref="D186:G186"/>
    <mergeCell ref="D187:G187"/>
    <mergeCell ref="D188:G188"/>
    <mergeCell ref="D178:G178"/>
    <mergeCell ref="C179:C181"/>
    <mergeCell ref="D179:G179"/>
    <mergeCell ref="D180:G180"/>
    <mergeCell ref="A203:B203"/>
    <mergeCell ref="C203:D203"/>
    <mergeCell ref="E203:I204"/>
    <mergeCell ref="B204:D204"/>
    <mergeCell ref="A197:A198"/>
    <mergeCell ref="B197:B198"/>
    <mergeCell ref="C197:E197"/>
    <mergeCell ref="F197:H197"/>
    <mergeCell ref="A199:A202"/>
  </mergeCells>
  <phoneticPr fontId="3"/>
  <dataValidations count="15">
    <dataValidation type="list" allowBlank="1" showInputMessage="1" showErrorMessage="1" sqref="H196">
      <formula1>$L$196:$M$196</formula1>
    </dataValidation>
    <dataValidation type="list" allowBlank="1" showInputMessage="1" showErrorMessage="1" sqref="H171">
      <formula1>$L$171:$M$171</formula1>
    </dataValidation>
    <dataValidation type="list" allowBlank="1" showInputMessage="1" showErrorMessage="1" sqref="H168:H170">
      <formula1>$L$167:$M$167</formula1>
    </dataValidation>
    <dataValidation type="list" allowBlank="1" showInputMessage="1" showErrorMessage="1" sqref="H165:H166">
      <formula1>$L$165:$M$165</formula1>
    </dataValidation>
    <dataValidation type="list" allowBlank="1" showInputMessage="1" showErrorMessage="1" sqref="F162">
      <formula1>$L$162:$M$162</formula1>
    </dataValidation>
    <dataValidation type="list" allowBlank="1" showInputMessage="1" showErrorMessage="1" sqref="F161">
      <formula1>$L$161:$M$161</formula1>
    </dataValidation>
    <dataValidation type="list" allowBlank="1" showInputMessage="1" showErrorMessage="1" sqref="H160">
      <formula1>$N$160:$O$160</formula1>
    </dataValidation>
    <dataValidation type="list" allowBlank="1" showInputMessage="1" showErrorMessage="1" sqref="C160:D160">
      <formula1>$L$160:$M$160</formula1>
    </dataValidation>
    <dataValidation type="list" allowBlank="1" showInputMessage="1" showErrorMessage="1" sqref="D155">
      <formula1>$L$155:$O$155</formula1>
    </dataValidation>
    <dataValidation type="list" allowBlank="1" showInputMessage="1" showErrorMessage="1" sqref="H163 H167 H172 H182:H185">
      <formula1>$L$163:$M$163</formula1>
    </dataValidation>
    <dataValidation type="list" allowBlank="1" showInputMessage="1" showErrorMessage="1" sqref="H164 H173:H174">
      <formula1>$L$164:$M$164</formula1>
    </dataValidation>
    <dataValidation type="list" allowBlank="1" showInputMessage="1" showErrorMessage="1" sqref="H175:H178">
      <formula1>$L$175:$M$175</formula1>
    </dataValidation>
    <dataValidation type="list" allowBlank="1" showInputMessage="1" showErrorMessage="1" sqref="H179:H181">
      <formula1>$L$179:$M$179</formula1>
    </dataValidation>
    <dataValidation type="list" allowBlank="1" showInputMessage="1" showErrorMessage="1" sqref="H186:H195">
      <formula1>$L$186:$M$186</formula1>
    </dataValidation>
    <dataValidation type="list" allowBlank="1" showInputMessage="1" showErrorMessage="1" sqref="B159:D159">
      <formula1>$L$159:$N$159</formula1>
    </dataValidation>
  </dataValidations>
  <printOptions horizontalCentered="1"/>
  <pageMargins left="0.39370078740157483" right="0.39370078740157483" top="0.39370078740157483" bottom="0.39370078740157483" header="0.15748031496062992" footer="0.15748031496062992"/>
  <pageSetup paperSize="9" scale="57" fitToHeight="0" orientation="portrait" r:id="rId1"/>
  <headerFooter>
    <oddFooter>&amp;C&amp;12&amp;P/&amp;N</oddFooter>
  </headerFooter>
  <rowBreaks count="6" manualBreakCount="6">
    <brk id="26" max="8" man="1"/>
    <brk id="50" max="8" man="1"/>
    <brk id="99" max="8" man="1"/>
    <brk id="136" max="8" man="1"/>
    <brk id="152" max="8" man="1"/>
    <brk id="205" max="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Z51"/>
  <sheetViews>
    <sheetView showGridLines="0" view="pageBreakPreview" topLeftCell="B19" zoomScaleNormal="100" zoomScaleSheetLayoutView="100" workbookViewId="0">
      <selection activeCell="B4" sqref="B4"/>
    </sheetView>
  </sheetViews>
  <sheetFormatPr defaultRowHeight="13.5" x14ac:dyDescent="0.4"/>
  <cols>
    <col min="1" max="1" width="2.25" style="331" customWidth="1"/>
    <col min="2" max="17" width="9" style="331"/>
    <col min="18" max="18" width="1.5" style="331" customWidth="1"/>
    <col min="19" max="16384" width="9" style="331"/>
  </cols>
  <sheetData>
    <row r="1" spans="2:26" s="328" customFormat="1" ht="14.25" x14ac:dyDescent="0.15">
      <c r="B1" s="325" t="s">
        <v>431</v>
      </c>
      <c r="C1" s="326"/>
      <c r="D1" s="326"/>
      <c r="E1" s="326"/>
      <c r="F1" s="326"/>
      <c r="G1" s="326"/>
      <c r="H1" s="327"/>
      <c r="I1" s="327"/>
      <c r="J1" s="327"/>
      <c r="K1" s="327"/>
      <c r="L1" s="327"/>
      <c r="M1" s="327"/>
      <c r="N1" s="327"/>
      <c r="O1" s="327"/>
      <c r="P1" s="327"/>
      <c r="Q1" s="327"/>
      <c r="R1" s="327"/>
      <c r="S1" s="327"/>
      <c r="T1" s="327"/>
      <c r="U1" s="327"/>
      <c r="V1" s="327"/>
      <c r="W1" s="327"/>
      <c r="X1" s="327"/>
      <c r="Y1" s="327"/>
    </row>
    <row r="2" spans="2:26" x14ac:dyDescent="0.4">
      <c r="B2" s="329" t="s">
        <v>537</v>
      </c>
      <c r="C2" s="330"/>
      <c r="D2" s="330"/>
      <c r="E2" s="330"/>
      <c r="F2" s="330"/>
      <c r="G2" s="330"/>
      <c r="H2" s="330"/>
      <c r="I2" s="330"/>
      <c r="J2" s="330"/>
      <c r="K2" s="330"/>
      <c r="L2" s="330"/>
      <c r="M2" s="330"/>
      <c r="N2" s="330"/>
      <c r="O2" s="330"/>
      <c r="P2" s="330"/>
      <c r="Q2" s="330"/>
      <c r="R2" s="330"/>
      <c r="S2" s="330" t="s">
        <v>367</v>
      </c>
      <c r="T2" s="330"/>
      <c r="U2" s="330"/>
      <c r="V2" s="330"/>
      <c r="W2" s="330"/>
      <c r="X2" s="330"/>
      <c r="Y2" s="330"/>
    </row>
    <row r="3" spans="2:26" x14ac:dyDescent="0.4">
      <c r="B3" s="332" t="s">
        <v>572</v>
      </c>
      <c r="L3" s="333"/>
      <c r="M3" s="333"/>
      <c r="N3" s="333"/>
      <c r="O3" s="333"/>
      <c r="P3" s="333"/>
      <c r="Q3" s="333"/>
      <c r="R3" s="333"/>
      <c r="S3" s="333"/>
      <c r="T3" s="333"/>
      <c r="U3" s="333"/>
      <c r="V3" s="333"/>
      <c r="W3" s="333"/>
      <c r="X3" s="333"/>
      <c r="Y3" s="333"/>
      <c r="Z3" s="333"/>
    </row>
    <row r="4" spans="2:26" ht="4.5" customHeight="1" thickBot="1" x14ac:dyDescent="0.45">
      <c r="B4" s="329"/>
      <c r="C4" s="330"/>
      <c r="D4" s="330"/>
      <c r="E4" s="330"/>
      <c r="F4" s="330"/>
      <c r="G4" s="330"/>
      <c r="H4" s="330"/>
      <c r="I4" s="330"/>
      <c r="J4" s="330"/>
      <c r="K4" s="330"/>
      <c r="L4" s="330"/>
      <c r="M4" s="330"/>
      <c r="N4" s="330"/>
      <c r="O4" s="330"/>
      <c r="P4" s="330"/>
      <c r="Q4" s="330"/>
      <c r="R4" s="330"/>
      <c r="S4" s="330"/>
      <c r="T4" s="330"/>
      <c r="U4" s="330"/>
      <c r="V4" s="330"/>
      <c r="W4" s="330"/>
      <c r="X4" s="330"/>
      <c r="Y4" s="330"/>
    </row>
    <row r="5" spans="2:26" x14ac:dyDescent="0.4">
      <c r="B5" s="520" t="s">
        <v>538</v>
      </c>
      <c r="C5" s="334"/>
      <c r="D5" s="124" t="s">
        <v>368</v>
      </c>
      <c r="E5" s="124" t="s">
        <v>369</v>
      </c>
      <c r="F5" s="124" t="s">
        <v>138</v>
      </c>
      <c r="G5" s="124" t="s">
        <v>370</v>
      </c>
      <c r="H5" s="124" t="s">
        <v>127</v>
      </c>
      <c r="I5" s="124" t="s">
        <v>371</v>
      </c>
      <c r="J5" s="124" t="s">
        <v>131</v>
      </c>
      <c r="K5" s="124" t="s">
        <v>372</v>
      </c>
      <c r="L5" s="124" t="s">
        <v>373</v>
      </c>
      <c r="M5" s="124" t="s">
        <v>152</v>
      </c>
      <c r="N5" s="124" t="s">
        <v>153</v>
      </c>
      <c r="O5" s="124" t="s">
        <v>374</v>
      </c>
      <c r="P5" s="125" t="s">
        <v>154</v>
      </c>
      <c r="Q5" s="330"/>
      <c r="R5" s="330"/>
      <c r="S5" s="330"/>
      <c r="T5" s="330"/>
      <c r="U5" s="330"/>
      <c r="V5" s="330"/>
      <c r="W5" s="330"/>
      <c r="X5" s="330"/>
      <c r="Y5" s="330"/>
    </row>
    <row r="6" spans="2:26" ht="18" customHeight="1" x14ac:dyDescent="0.4">
      <c r="B6" s="521"/>
      <c r="C6" s="335" t="s">
        <v>375</v>
      </c>
      <c r="D6" s="336"/>
      <c r="E6" s="336"/>
      <c r="F6" s="336"/>
      <c r="G6" s="336"/>
      <c r="H6" s="336"/>
      <c r="I6" s="336"/>
      <c r="J6" s="336"/>
      <c r="K6" s="336"/>
      <c r="L6" s="336"/>
      <c r="M6" s="336"/>
      <c r="N6" s="336"/>
      <c r="O6" s="336"/>
      <c r="P6" s="274">
        <f t="shared" ref="P6:P8" si="0">SUM(D6:O6)</f>
        <v>0</v>
      </c>
      <c r="Q6" s="330"/>
      <c r="R6" s="330"/>
      <c r="S6" s="330"/>
      <c r="T6" s="330"/>
      <c r="U6" s="330"/>
      <c r="V6" s="330"/>
      <c r="W6" s="330"/>
      <c r="X6" s="330"/>
      <c r="Y6" s="330"/>
    </row>
    <row r="7" spans="2:26" ht="18" customHeight="1" x14ac:dyDescent="0.4">
      <c r="B7" s="521"/>
      <c r="C7" s="335" t="s">
        <v>376</v>
      </c>
      <c r="D7" s="337"/>
      <c r="E7" s="337"/>
      <c r="F7" s="337"/>
      <c r="G7" s="337"/>
      <c r="H7" s="337"/>
      <c r="I7" s="337"/>
      <c r="J7" s="337"/>
      <c r="K7" s="337"/>
      <c r="L7" s="337"/>
      <c r="M7" s="337"/>
      <c r="N7" s="337"/>
      <c r="O7" s="337"/>
      <c r="P7" s="338">
        <f t="shared" si="0"/>
        <v>0</v>
      </c>
      <c r="Q7" s="330"/>
      <c r="R7" s="330"/>
      <c r="S7" s="330"/>
      <c r="T7" s="330"/>
      <c r="U7" s="330"/>
      <c r="V7" s="330"/>
      <c r="W7" s="330"/>
      <c r="X7" s="330"/>
      <c r="Y7" s="330"/>
    </row>
    <row r="8" spans="2:26" ht="18" customHeight="1" x14ac:dyDescent="0.4">
      <c r="B8" s="521"/>
      <c r="C8" s="335" t="s">
        <v>377</v>
      </c>
      <c r="D8" s="337"/>
      <c r="E8" s="337"/>
      <c r="F8" s="337"/>
      <c r="G8" s="337"/>
      <c r="H8" s="337"/>
      <c r="I8" s="337"/>
      <c r="J8" s="337"/>
      <c r="K8" s="337"/>
      <c r="L8" s="337"/>
      <c r="M8" s="337"/>
      <c r="N8" s="337"/>
      <c r="O8" s="337"/>
      <c r="P8" s="338">
        <f t="shared" si="0"/>
        <v>0</v>
      </c>
      <c r="Q8" s="330"/>
      <c r="R8" s="330"/>
      <c r="S8" s="330" t="s">
        <v>378</v>
      </c>
      <c r="T8" s="330"/>
      <c r="U8" s="330"/>
      <c r="V8" s="330"/>
      <c r="W8" s="330"/>
      <c r="X8" s="330"/>
      <c r="Y8" s="330"/>
    </row>
    <row r="9" spans="2:26" ht="18" customHeight="1" thickBot="1" x14ac:dyDescent="0.45">
      <c r="B9" s="552"/>
      <c r="C9" s="339" t="s">
        <v>154</v>
      </c>
      <c r="D9" s="340">
        <f>SUM(D6:D8)</f>
        <v>0</v>
      </c>
      <c r="E9" s="340">
        <f t="shared" ref="E9:O9" si="1">SUM(E6:E8)</f>
        <v>0</v>
      </c>
      <c r="F9" s="340">
        <f t="shared" si="1"/>
        <v>0</v>
      </c>
      <c r="G9" s="340">
        <f t="shared" si="1"/>
        <v>0</v>
      </c>
      <c r="H9" s="340">
        <f t="shared" si="1"/>
        <v>0</v>
      </c>
      <c r="I9" s="340">
        <f t="shared" si="1"/>
        <v>0</v>
      </c>
      <c r="J9" s="340">
        <f t="shared" si="1"/>
        <v>0</v>
      </c>
      <c r="K9" s="340">
        <f t="shared" si="1"/>
        <v>0</v>
      </c>
      <c r="L9" s="340">
        <f t="shared" si="1"/>
        <v>0</v>
      </c>
      <c r="M9" s="340">
        <f t="shared" si="1"/>
        <v>0</v>
      </c>
      <c r="N9" s="340">
        <f t="shared" si="1"/>
        <v>0</v>
      </c>
      <c r="O9" s="340">
        <f t="shared" si="1"/>
        <v>0</v>
      </c>
      <c r="P9" s="341">
        <f>SUM(D9:O9)</f>
        <v>0</v>
      </c>
      <c r="Q9" s="330"/>
      <c r="R9" s="330"/>
      <c r="S9" s="342" t="str">
        <f>IF(P9=I20,"母体数の整合OK","母体数の整合NG")</f>
        <v>母体数の整合OK</v>
      </c>
      <c r="T9" s="330"/>
      <c r="U9" s="330"/>
      <c r="V9" s="330"/>
      <c r="W9" s="330"/>
      <c r="X9" s="330"/>
      <c r="Y9" s="330"/>
    </row>
    <row r="10" spans="2:26" x14ac:dyDescent="0.4">
      <c r="B10" s="502" t="s">
        <v>379</v>
      </c>
      <c r="C10" s="343"/>
      <c r="D10" s="124" t="s">
        <v>368</v>
      </c>
      <c r="E10" s="124" t="s">
        <v>369</v>
      </c>
      <c r="F10" s="124" t="s">
        <v>138</v>
      </c>
      <c r="G10" s="124" t="s">
        <v>370</v>
      </c>
      <c r="H10" s="124" t="s">
        <v>127</v>
      </c>
      <c r="I10" s="124" t="s">
        <v>371</v>
      </c>
      <c r="J10" s="124" t="s">
        <v>131</v>
      </c>
      <c r="K10" s="124" t="s">
        <v>372</v>
      </c>
      <c r="L10" s="124" t="s">
        <v>373</v>
      </c>
      <c r="M10" s="124" t="s">
        <v>152</v>
      </c>
      <c r="N10" s="124" t="s">
        <v>153</v>
      </c>
      <c r="O10" s="124" t="s">
        <v>374</v>
      </c>
      <c r="P10" s="125" t="s">
        <v>154</v>
      </c>
      <c r="Q10" s="330"/>
      <c r="R10" s="330"/>
      <c r="S10" s="330"/>
      <c r="T10" s="330"/>
      <c r="U10" s="330"/>
      <c r="V10" s="330"/>
      <c r="W10" s="330"/>
      <c r="X10" s="330"/>
      <c r="Y10" s="330"/>
    </row>
    <row r="11" spans="2:26" ht="18" customHeight="1" x14ac:dyDescent="0.4">
      <c r="B11" s="503"/>
      <c r="C11" s="131" t="s">
        <v>159</v>
      </c>
      <c r="D11" s="58"/>
      <c r="E11" s="58"/>
      <c r="F11" s="58"/>
      <c r="G11" s="58"/>
      <c r="H11" s="58"/>
      <c r="I11" s="58"/>
      <c r="J11" s="58"/>
      <c r="K11" s="58"/>
      <c r="L11" s="58"/>
      <c r="M11" s="58"/>
      <c r="N11" s="58"/>
      <c r="O11" s="58"/>
      <c r="P11" s="338">
        <f>SUM(D11:O11)</f>
        <v>0</v>
      </c>
      <c r="Q11" s="330"/>
      <c r="R11" s="330"/>
      <c r="S11" s="330"/>
      <c r="T11" s="330"/>
      <c r="U11" s="330"/>
      <c r="V11" s="330"/>
      <c r="W11" s="330"/>
      <c r="X11" s="330"/>
      <c r="Y11" s="330"/>
    </row>
    <row r="12" spans="2:26" ht="18" customHeight="1" x14ac:dyDescent="0.4">
      <c r="B12" s="503"/>
      <c r="C12" s="344" t="s">
        <v>160</v>
      </c>
      <c r="D12" s="67"/>
      <c r="E12" s="67"/>
      <c r="F12" s="67"/>
      <c r="G12" s="67"/>
      <c r="H12" s="67"/>
      <c r="I12" s="67"/>
      <c r="J12" s="67"/>
      <c r="K12" s="67"/>
      <c r="L12" s="67"/>
      <c r="M12" s="67"/>
      <c r="N12" s="67"/>
      <c r="O12" s="67"/>
      <c r="P12" s="274">
        <f>SUM(D12:O12)</f>
        <v>0</v>
      </c>
      <c r="Q12" s="330"/>
      <c r="R12" s="330"/>
      <c r="S12" s="330"/>
      <c r="T12" s="330"/>
      <c r="U12" s="330"/>
      <c r="V12" s="330"/>
      <c r="W12" s="330"/>
      <c r="X12" s="330"/>
      <c r="Y12" s="330"/>
    </row>
    <row r="13" spans="2:26" ht="18" customHeight="1" thickBot="1" x14ac:dyDescent="0.45">
      <c r="B13" s="504"/>
      <c r="C13" s="345" t="s">
        <v>154</v>
      </c>
      <c r="D13" s="278">
        <f>SUM(D11:D12)</f>
        <v>0</v>
      </c>
      <c r="E13" s="278">
        <f t="shared" ref="E13:O13" si="2">SUM(E11:E12)</f>
        <v>0</v>
      </c>
      <c r="F13" s="278">
        <f t="shared" si="2"/>
        <v>0</v>
      </c>
      <c r="G13" s="278">
        <f t="shared" si="2"/>
        <v>0</v>
      </c>
      <c r="H13" s="278">
        <f t="shared" si="2"/>
        <v>0</v>
      </c>
      <c r="I13" s="278">
        <f t="shared" si="2"/>
        <v>0</v>
      </c>
      <c r="J13" s="278">
        <f t="shared" si="2"/>
        <v>0</v>
      </c>
      <c r="K13" s="278">
        <f t="shared" si="2"/>
        <v>0</v>
      </c>
      <c r="L13" s="278">
        <f t="shared" si="2"/>
        <v>0</v>
      </c>
      <c r="M13" s="278">
        <f t="shared" si="2"/>
        <v>0</v>
      </c>
      <c r="N13" s="278">
        <f t="shared" si="2"/>
        <v>0</v>
      </c>
      <c r="O13" s="278">
        <f t="shared" si="2"/>
        <v>0</v>
      </c>
      <c r="P13" s="279">
        <f>SUM(D13:O13)</f>
        <v>0</v>
      </c>
      <c r="Q13" s="330"/>
      <c r="R13" s="330"/>
      <c r="S13" s="346" t="str">
        <f>IF(M16=P11,"生産児数の整合OK","生産児数の整合NG")</f>
        <v>生産児数の整合OK</v>
      </c>
      <c r="T13" s="330"/>
      <c r="U13" s="330"/>
      <c r="V13" s="330"/>
      <c r="W13" s="330"/>
      <c r="X13" s="330"/>
      <c r="Y13" s="330"/>
    </row>
    <row r="14" spans="2:26" x14ac:dyDescent="0.4">
      <c r="B14" s="502" t="s">
        <v>380</v>
      </c>
      <c r="C14" s="640"/>
      <c r="D14" s="543" t="s">
        <v>381</v>
      </c>
      <c r="E14" s="561"/>
      <c r="F14" s="561"/>
      <c r="G14" s="586"/>
      <c r="H14" s="661" t="s">
        <v>382</v>
      </c>
      <c r="I14" s="643"/>
      <c r="J14" s="642" t="s">
        <v>383</v>
      </c>
      <c r="K14" s="643"/>
      <c r="L14" s="644" t="s">
        <v>158</v>
      </c>
      <c r="M14" s="646" t="s">
        <v>154</v>
      </c>
      <c r="N14" s="330"/>
      <c r="O14" s="330"/>
      <c r="P14" s="330"/>
      <c r="Q14" s="330"/>
      <c r="R14" s="330"/>
      <c r="S14" s="346" t="str">
        <f>IF(M17=P12,"死産児数の整合OK","死産児数の整合NG")</f>
        <v>死産児数の整合OK</v>
      </c>
      <c r="T14" s="330"/>
      <c r="U14" s="330"/>
      <c r="V14" s="330"/>
      <c r="W14" s="330"/>
      <c r="X14" s="330"/>
      <c r="Y14" s="330"/>
    </row>
    <row r="15" spans="2:26" ht="24" x14ac:dyDescent="0.4">
      <c r="B15" s="503"/>
      <c r="C15" s="641"/>
      <c r="D15" s="131" t="s">
        <v>384</v>
      </c>
      <c r="E15" s="335" t="s">
        <v>385</v>
      </c>
      <c r="F15" s="335" t="s">
        <v>386</v>
      </c>
      <c r="G15" s="335" t="s">
        <v>387</v>
      </c>
      <c r="H15" s="347" t="s">
        <v>388</v>
      </c>
      <c r="I15" s="335" t="s">
        <v>389</v>
      </c>
      <c r="J15" s="335" t="s">
        <v>156</v>
      </c>
      <c r="K15" s="335" t="s">
        <v>157</v>
      </c>
      <c r="L15" s="645"/>
      <c r="M15" s="647"/>
      <c r="N15" s="330"/>
      <c r="O15" s="330"/>
      <c r="P15" s="330"/>
      <c r="Q15" s="330"/>
      <c r="R15" s="330"/>
      <c r="S15" s="330"/>
      <c r="T15" s="330"/>
      <c r="U15" s="330"/>
      <c r="V15" s="330"/>
      <c r="W15" s="330"/>
      <c r="X15" s="330"/>
      <c r="Y15" s="330"/>
    </row>
    <row r="16" spans="2:26" ht="18" customHeight="1" x14ac:dyDescent="0.4">
      <c r="B16" s="503"/>
      <c r="C16" s="131" t="s">
        <v>159</v>
      </c>
      <c r="D16" s="58"/>
      <c r="E16" s="58"/>
      <c r="F16" s="58"/>
      <c r="G16" s="58"/>
      <c r="H16" s="58"/>
      <c r="I16" s="58"/>
      <c r="J16" s="58"/>
      <c r="K16" s="58"/>
      <c r="L16" s="58"/>
      <c r="M16" s="338">
        <f>SUM(D16:L16)</f>
        <v>0</v>
      </c>
      <c r="N16" s="330"/>
      <c r="O16" s="330"/>
      <c r="P16" s="330"/>
      <c r="Q16" s="330"/>
      <c r="R16" s="330"/>
      <c r="S16" s="330"/>
      <c r="T16" s="330"/>
      <c r="U16" s="330"/>
      <c r="V16" s="330"/>
      <c r="W16" s="330"/>
      <c r="X16" s="330"/>
      <c r="Y16" s="330"/>
    </row>
    <row r="17" spans="2:26" ht="18" customHeight="1" x14ac:dyDescent="0.4">
      <c r="B17" s="503"/>
      <c r="C17" s="344" t="s">
        <v>160</v>
      </c>
      <c r="D17" s="67"/>
      <c r="E17" s="67"/>
      <c r="F17" s="67"/>
      <c r="G17" s="67"/>
      <c r="H17" s="67"/>
      <c r="I17" s="67"/>
      <c r="J17" s="67"/>
      <c r="K17" s="67"/>
      <c r="L17" s="67"/>
      <c r="M17" s="274">
        <f>SUM(D17:L17)</f>
        <v>0</v>
      </c>
      <c r="N17" s="330"/>
      <c r="O17" s="330"/>
      <c r="P17" s="330"/>
      <c r="Q17" s="330"/>
      <c r="R17" s="330"/>
      <c r="S17" s="330"/>
      <c r="T17" s="330"/>
      <c r="U17" s="330"/>
      <c r="V17" s="330"/>
      <c r="W17" s="330"/>
      <c r="X17" s="330"/>
      <c r="Y17" s="330"/>
    </row>
    <row r="18" spans="2:26" ht="18" customHeight="1" thickBot="1" x14ac:dyDescent="0.45">
      <c r="B18" s="504"/>
      <c r="C18" s="345" t="s">
        <v>154</v>
      </c>
      <c r="D18" s="278">
        <f>SUM(D16:D17)</f>
        <v>0</v>
      </c>
      <c r="E18" s="278">
        <f t="shared" ref="E18:L18" si="3">SUM(E16:E17)</f>
        <v>0</v>
      </c>
      <c r="F18" s="278">
        <f t="shared" si="3"/>
        <v>0</v>
      </c>
      <c r="G18" s="278">
        <f t="shared" si="3"/>
        <v>0</v>
      </c>
      <c r="H18" s="278">
        <f t="shared" si="3"/>
        <v>0</v>
      </c>
      <c r="I18" s="278">
        <f t="shared" si="3"/>
        <v>0</v>
      </c>
      <c r="J18" s="278">
        <f t="shared" si="3"/>
        <v>0</v>
      </c>
      <c r="K18" s="278">
        <f t="shared" si="3"/>
        <v>0</v>
      </c>
      <c r="L18" s="278">
        <f t="shared" si="3"/>
        <v>0</v>
      </c>
      <c r="M18" s="279">
        <f>SUM(D18:L18)</f>
        <v>0</v>
      </c>
      <c r="N18" s="330"/>
      <c r="O18" s="330"/>
      <c r="P18" s="330"/>
      <c r="Q18" s="330"/>
      <c r="R18" s="330"/>
      <c r="S18" s="330"/>
      <c r="T18" s="330"/>
      <c r="U18" s="330"/>
      <c r="V18" s="330"/>
      <c r="W18" s="330"/>
      <c r="X18" s="330"/>
      <c r="Y18" s="330"/>
    </row>
    <row r="19" spans="2:26" x14ac:dyDescent="0.4">
      <c r="B19" s="638" t="s">
        <v>539</v>
      </c>
      <c r="C19" s="132" t="s">
        <v>390</v>
      </c>
      <c r="D19" s="132" t="s">
        <v>235</v>
      </c>
      <c r="E19" s="132" t="s">
        <v>236</v>
      </c>
      <c r="F19" s="132" t="s">
        <v>391</v>
      </c>
      <c r="G19" s="132" t="s">
        <v>392</v>
      </c>
      <c r="H19" s="132" t="s">
        <v>393</v>
      </c>
      <c r="I19" s="125" t="s">
        <v>154</v>
      </c>
      <c r="J19" s="329"/>
      <c r="K19" s="330"/>
      <c r="L19" s="330"/>
      <c r="M19" s="330"/>
      <c r="N19" s="330"/>
      <c r="O19" s="330"/>
      <c r="P19" s="330"/>
      <c r="Q19" s="330"/>
      <c r="R19" s="330"/>
      <c r="S19" s="330"/>
      <c r="T19" s="330"/>
      <c r="U19" s="330"/>
      <c r="V19" s="330"/>
      <c r="W19" s="330"/>
      <c r="X19" s="330"/>
      <c r="Y19" s="330"/>
    </row>
    <row r="20" spans="2:26" ht="26.25" customHeight="1" x14ac:dyDescent="0.4">
      <c r="B20" s="575"/>
      <c r="C20" s="67"/>
      <c r="D20" s="67"/>
      <c r="E20" s="67"/>
      <c r="F20" s="67"/>
      <c r="G20" s="67"/>
      <c r="H20" s="67"/>
      <c r="I20" s="129">
        <f>SUM(C20:H20)</f>
        <v>0</v>
      </c>
      <c r="J20" s="329"/>
      <c r="K20" s="330"/>
      <c r="L20" s="330"/>
      <c r="M20" s="330"/>
      <c r="N20" s="330"/>
      <c r="O20" s="330"/>
      <c r="P20" s="330"/>
      <c r="Q20" s="330"/>
      <c r="R20" s="330"/>
      <c r="S20" s="330"/>
      <c r="T20" s="330"/>
      <c r="U20" s="330"/>
      <c r="V20" s="330"/>
      <c r="W20" s="330"/>
      <c r="X20" s="330"/>
      <c r="Y20" s="330"/>
    </row>
    <row r="21" spans="2:26" ht="44.25" customHeight="1" thickBot="1" x14ac:dyDescent="0.45">
      <c r="B21" s="575"/>
      <c r="C21" s="662" t="s">
        <v>543</v>
      </c>
      <c r="D21" s="663"/>
      <c r="E21" s="663"/>
      <c r="F21" s="663"/>
      <c r="G21" s="663"/>
      <c r="H21" s="663"/>
      <c r="I21" s="664"/>
      <c r="J21" s="329"/>
      <c r="K21" s="330"/>
      <c r="L21" s="330"/>
      <c r="M21" s="330"/>
      <c r="N21" s="330"/>
      <c r="O21" s="330"/>
      <c r="P21" s="330"/>
      <c r="Q21" s="330"/>
      <c r="R21" s="330"/>
      <c r="S21" s="330"/>
      <c r="T21" s="330"/>
      <c r="U21" s="330"/>
      <c r="V21" s="330"/>
      <c r="W21" s="330"/>
      <c r="X21" s="330"/>
      <c r="Y21" s="330"/>
    </row>
    <row r="22" spans="2:26" ht="21" customHeight="1" thickBot="1" x14ac:dyDescent="0.45">
      <c r="B22" s="665" t="s">
        <v>432</v>
      </c>
      <c r="C22" s="666"/>
      <c r="D22" s="666"/>
      <c r="E22" s="666"/>
      <c r="F22" s="348"/>
      <c r="G22" s="349"/>
      <c r="H22" s="349"/>
      <c r="I22" s="349"/>
      <c r="J22" s="350"/>
      <c r="K22" s="351"/>
      <c r="L22" s="351"/>
      <c r="M22" s="351"/>
      <c r="N22" s="351"/>
      <c r="O22" s="351"/>
      <c r="P22" s="350"/>
      <c r="Q22" s="330"/>
      <c r="R22" s="330"/>
      <c r="S22" s="330"/>
      <c r="T22" s="330"/>
      <c r="U22" s="330"/>
      <c r="V22" s="330"/>
      <c r="W22" s="330"/>
      <c r="X22" s="330"/>
      <c r="Y22" s="330"/>
    </row>
    <row r="23" spans="2:26" ht="21" customHeight="1" thickBot="1" x14ac:dyDescent="0.45">
      <c r="B23" s="648" t="s">
        <v>433</v>
      </c>
      <c r="C23" s="649"/>
      <c r="D23" s="649"/>
      <c r="E23" s="649"/>
      <c r="F23" s="352"/>
      <c r="G23" s="657" t="s">
        <v>394</v>
      </c>
      <c r="H23" s="548"/>
      <c r="I23" s="497"/>
      <c r="J23" s="353"/>
      <c r="K23" s="658" t="s">
        <v>540</v>
      </c>
      <c r="L23" s="659"/>
      <c r="M23" s="659"/>
      <c r="N23" s="659"/>
      <c r="O23" s="660"/>
      <c r="P23" s="303"/>
      <c r="Q23" s="330"/>
      <c r="R23" s="330"/>
      <c r="S23" s="330"/>
      <c r="T23" s="330"/>
      <c r="U23" s="330"/>
      <c r="V23" s="330"/>
      <c r="W23" s="330"/>
      <c r="X23" s="330"/>
      <c r="Y23" s="330"/>
    </row>
    <row r="24" spans="2:26" ht="21" customHeight="1" thickBot="1" x14ac:dyDescent="0.45">
      <c r="B24" s="648" t="s">
        <v>434</v>
      </c>
      <c r="C24" s="649"/>
      <c r="D24" s="649"/>
      <c r="E24" s="649"/>
      <c r="F24" s="354"/>
      <c r="G24" s="238" t="s">
        <v>435</v>
      </c>
      <c r="H24" s="355"/>
      <c r="I24" s="355"/>
      <c r="J24" s="356"/>
      <c r="K24" s="648" t="s">
        <v>436</v>
      </c>
      <c r="L24" s="649"/>
      <c r="M24" s="649"/>
      <c r="N24" s="649"/>
      <c r="O24" s="649"/>
      <c r="P24" s="303"/>
      <c r="Q24" s="330"/>
      <c r="R24" s="330"/>
      <c r="S24" s="330"/>
      <c r="T24" s="330"/>
      <c r="U24" s="330"/>
      <c r="V24" s="330"/>
      <c r="W24" s="330"/>
      <c r="X24" s="330"/>
      <c r="Y24" s="330"/>
    </row>
    <row r="25" spans="2:26" ht="21" customHeight="1" thickBot="1" x14ac:dyDescent="0.45">
      <c r="B25" s="496" t="s">
        <v>437</v>
      </c>
      <c r="C25" s="548"/>
      <c r="D25" s="548"/>
      <c r="E25" s="548"/>
      <c r="F25" s="497"/>
      <c r="G25" s="357"/>
      <c r="H25" s="496" t="s">
        <v>438</v>
      </c>
      <c r="I25" s="548"/>
      <c r="J25" s="548"/>
      <c r="K25" s="548"/>
      <c r="L25" s="548"/>
      <c r="M25" s="358"/>
      <c r="N25" s="135"/>
      <c r="O25" s="135"/>
      <c r="P25" s="145"/>
      <c r="Q25" s="330"/>
      <c r="R25" s="330"/>
      <c r="S25" s="330"/>
      <c r="T25" s="330"/>
      <c r="U25" s="330"/>
      <c r="V25" s="330"/>
      <c r="W25" s="330"/>
      <c r="X25" s="330"/>
      <c r="Y25" s="330"/>
    </row>
    <row r="26" spans="2:26" ht="24.75" customHeight="1" x14ac:dyDescent="0.4">
      <c r="B26" s="650" t="s">
        <v>439</v>
      </c>
      <c r="C26" s="651"/>
      <c r="D26" s="359" t="s">
        <v>395</v>
      </c>
      <c r="E26" s="360" t="s">
        <v>396</v>
      </c>
      <c r="F26" s="653" t="s">
        <v>397</v>
      </c>
      <c r="G26" s="654"/>
      <c r="H26" s="361"/>
      <c r="L26" s="333"/>
      <c r="M26" s="333"/>
      <c r="N26" s="333"/>
      <c r="O26" s="333"/>
      <c r="P26" s="333"/>
      <c r="Q26" s="333"/>
      <c r="R26" s="333"/>
      <c r="S26" s="333"/>
      <c r="T26" s="333"/>
      <c r="U26" s="333"/>
      <c r="V26" s="333"/>
      <c r="W26" s="333"/>
      <c r="X26" s="333"/>
      <c r="Y26" s="333"/>
      <c r="Z26" s="333"/>
    </row>
    <row r="27" spans="2:26" ht="31.5" customHeight="1" thickBot="1" x14ac:dyDescent="0.45">
      <c r="B27" s="626"/>
      <c r="C27" s="652"/>
      <c r="D27" s="362"/>
      <c r="E27" s="363"/>
      <c r="F27" s="655"/>
      <c r="G27" s="656"/>
      <c r="H27" s="136"/>
    </row>
    <row r="28" spans="2:26" ht="13.5" customHeight="1" x14ac:dyDescent="0.4">
      <c r="B28" s="636" t="s">
        <v>423</v>
      </c>
      <c r="C28" s="636"/>
      <c r="D28" s="636"/>
      <c r="E28" s="636"/>
      <c r="F28" s="636"/>
      <c r="G28" s="636"/>
      <c r="H28" s="636"/>
      <c r="I28" s="636"/>
      <c r="J28" s="636"/>
      <c r="K28" s="636"/>
      <c r="L28" s="636"/>
      <c r="M28" s="636"/>
      <c r="N28" s="636"/>
      <c r="O28" s="636"/>
      <c r="P28" s="636"/>
      <c r="Q28" s="330"/>
      <c r="R28" s="330"/>
      <c r="S28" s="330"/>
      <c r="T28" s="330"/>
      <c r="U28" s="330"/>
      <c r="V28" s="330"/>
      <c r="W28" s="330"/>
      <c r="X28" s="330"/>
      <c r="Y28" s="330"/>
    </row>
    <row r="29" spans="2:26" ht="13.5" customHeight="1" x14ac:dyDescent="0.4">
      <c r="B29" s="636"/>
      <c r="C29" s="636"/>
      <c r="D29" s="636"/>
      <c r="E29" s="636"/>
      <c r="F29" s="636"/>
      <c r="G29" s="636"/>
      <c r="H29" s="636"/>
      <c r="I29" s="636"/>
      <c r="J29" s="636"/>
      <c r="K29" s="636"/>
      <c r="L29" s="636"/>
      <c r="M29" s="636"/>
      <c r="N29" s="636"/>
      <c r="O29" s="636"/>
      <c r="P29" s="636"/>
      <c r="Q29" s="330"/>
      <c r="R29" s="330"/>
      <c r="S29" s="330"/>
      <c r="T29" s="330"/>
      <c r="U29" s="330"/>
      <c r="V29" s="330"/>
      <c r="W29" s="330"/>
      <c r="X29" s="330"/>
      <c r="Y29" s="330"/>
    </row>
    <row r="30" spans="2:26" ht="13.5" customHeight="1" x14ac:dyDescent="0.4">
      <c r="B30" s="636"/>
      <c r="C30" s="636"/>
      <c r="D30" s="636"/>
      <c r="E30" s="636"/>
      <c r="F30" s="636"/>
      <c r="G30" s="636"/>
      <c r="H30" s="636"/>
      <c r="I30" s="636"/>
      <c r="J30" s="636"/>
      <c r="K30" s="636"/>
      <c r="L30" s="636"/>
      <c r="M30" s="636"/>
      <c r="N30" s="636"/>
      <c r="O30" s="636"/>
      <c r="P30" s="636"/>
      <c r="Q30" s="330"/>
      <c r="R30" s="330"/>
      <c r="S30" s="330"/>
      <c r="T30" s="330"/>
      <c r="U30" s="330"/>
      <c r="V30" s="330"/>
      <c r="W30" s="330"/>
      <c r="X30" s="330"/>
      <c r="Y30" s="330"/>
    </row>
    <row r="31" spans="2:26" x14ac:dyDescent="0.4">
      <c r="B31" s="636"/>
      <c r="C31" s="636"/>
      <c r="D31" s="636"/>
      <c r="E31" s="636"/>
      <c r="F31" s="636"/>
      <c r="G31" s="636"/>
      <c r="H31" s="636"/>
      <c r="I31" s="636"/>
      <c r="J31" s="636"/>
      <c r="K31" s="636"/>
      <c r="L31" s="636"/>
      <c r="M31" s="636"/>
      <c r="N31" s="636"/>
      <c r="O31" s="636"/>
      <c r="P31" s="636"/>
      <c r="Q31" s="330"/>
      <c r="R31" s="330"/>
      <c r="S31" s="330"/>
      <c r="T31" s="330"/>
      <c r="U31" s="330"/>
      <c r="V31" s="330"/>
      <c r="W31" s="330"/>
      <c r="X31" s="330"/>
      <c r="Y31" s="330"/>
    </row>
    <row r="32" spans="2:26" x14ac:dyDescent="0.4">
      <c r="B32" s="636"/>
      <c r="C32" s="636"/>
      <c r="D32" s="636"/>
      <c r="E32" s="636"/>
      <c r="F32" s="636"/>
      <c r="G32" s="636"/>
      <c r="H32" s="636"/>
      <c r="I32" s="636"/>
      <c r="J32" s="636"/>
      <c r="K32" s="636"/>
      <c r="L32" s="636"/>
      <c r="M32" s="636"/>
      <c r="N32" s="636"/>
      <c r="O32" s="636"/>
      <c r="P32" s="636"/>
      <c r="Q32" s="330"/>
      <c r="R32" s="330"/>
      <c r="S32" s="330"/>
      <c r="T32" s="330"/>
      <c r="U32" s="330"/>
      <c r="V32" s="330"/>
      <c r="W32" s="330"/>
      <c r="X32" s="330"/>
      <c r="Y32" s="330"/>
    </row>
    <row r="33" spans="2:25" x14ac:dyDescent="0.4">
      <c r="B33" s="637"/>
      <c r="C33" s="637"/>
      <c r="D33" s="637"/>
      <c r="E33" s="637"/>
      <c r="F33" s="637"/>
      <c r="G33" s="637"/>
      <c r="H33" s="637"/>
      <c r="I33" s="637"/>
      <c r="J33" s="637"/>
      <c r="K33" s="637"/>
      <c r="L33" s="637"/>
      <c r="M33" s="637"/>
      <c r="N33" s="637"/>
      <c r="O33" s="637"/>
      <c r="P33" s="637"/>
      <c r="Q33" s="330"/>
      <c r="R33" s="330"/>
      <c r="S33" s="330"/>
      <c r="T33" s="330"/>
      <c r="U33" s="330"/>
      <c r="V33" s="330"/>
      <c r="W33" s="330"/>
      <c r="X33" s="330"/>
      <c r="Y33" s="330"/>
    </row>
    <row r="34" spans="2:25" x14ac:dyDescent="0.4">
      <c r="B34" s="330"/>
      <c r="C34" s="330"/>
      <c r="D34" s="330"/>
      <c r="E34" s="330"/>
      <c r="F34" s="330"/>
      <c r="G34" s="330"/>
      <c r="H34" s="330"/>
      <c r="I34" s="330"/>
      <c r="J34" s="330"/>
      <c r="K34" s="330"/>
      <c r="L34" s="330"/>
      <c r="M34" s="330"/>
      <c r="N34" s="330"/>
      <c r="O34" s="330"/>
      <c r="P34" s="330"/>
      <c r="Q34" s="330"/>
      <c r="R34" s="330"/>
      <c r="S34" s="330"/>
      <c r="T34" s="330"/>
      <c r="U34" s="330"/>
      <c r="V34" s="330"/>
      <c r="W34" s="330"/>
      <c r="X34" s="330"/>
      <c r="Y34" s="330"/>
    </row>
    <row r="35" spans="2:25" ht="14.25" thickBot="1" x14ac:dyDescent="0.45">
      <c r="B35" s="330" t="s">
        <v>398</v>
      </c>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2:25" x14ac:dyDescent="0.4">
      <c r="B36" s="520" t="s">
        <v>538</v>
      </c>
      <c r="C36" s="334"/>
      <c r="D36" s="124" t="s">
        <v>399</v>
      </c>
      <c r="E36" s="124" t="s">
        <v>400</v>
      </c>
      <c r="F36" s="124" t="s">
        <v>401</v>
      </c>
      <c r="G36" s="124" t="s">
        <v>152</v>
      </c>
      <c r="H36" s="124" t="s">
        <v>153</v>
      </c>
      <c r="I36" s="124" t="s">
        <v>374</v>
      </c>
      <c r="J36" s="125" t="s">
        <v>154</v>
      </c>
      <c r="K36" s="330"/>
      <c r="L36" s="330"/>
      <c r="M36" s="330"/>
      <c r="N36" s="330"/>
      <c r="O36" s="330"/>
      <c r="P36" s="330"/>
      <c r="Q36" s="330"/>
      <c r="R36" s="330"/>
      <c r="S36" s="330"/>
      <c r="T36" s="330"/>
      <c r="U36" s="330"/>
      <c r="V36" s="330"/>
      <c r="W36" s="330"/>
      <c r="X36" s="330"/>
      <c r="Y36" s="330"/>
    </row>
    <row r="37" spans="2:25" x14ac:dyDescent="0.4">
      <c r="B37" s="521"/>
      <c r="C37" s="335" t="s">
        <v>375</v>
      </c>
      <c r="D37" s="337">
        <f>SUM(D6:E6)</f>
        <v>0</v>
      </c>
      <c r="E37" s="337">
        <f>SUM(F6:I6)</f>
        <v>0</v>
      </c>
      <c r="F37" s="337">
        <f>SUM(J6:L6)</f>
        <v>0</v>
      </c>
      <c r="G37" s="337">
        <f t="shared" ref="G37:I39" si="4">M6</f>
        <v>0</v>
      </c>
      <c r="H37" s="337">
        <f t="shared" si="4"/>
        <v>0</v>
      </c>
      <c r="I37" s="337">
        <f t="shared" si="4"/>
        <v>0</v>
      </c>
      <c r="J37" s="274">
        <f t="shared" ref="J37:J39" si="5">SUM(D37:I37)</f>
        <v>0</v>
      </c>
      <c r="K37" s="330"/>
      <c r="L37" s="330"/>
      <c r="M37" s="330"/>
      <c r="N37" s="330"/>
      <c r="O37" s="330"/>
      <c r="P37" s="330"/>
      <c r="Q37" s="330"/>
      <c r="R37" s="330"/>
      <c r="S37" s="330"/>
      <c r="T37" s="330"/>
      <c r="U37" s="330"/>
      <c r="V37" s="330"/>
      <c r="W37" s="330"/>
      <c r="X37" s="330"/>
      <c r="Y37" s="330"/>
    </row>
    <row r="38" spans="2:25" x14ac:dyDescent="0.4">
      <c r="B38" s="521"/>
      <c r="C38" s="335" t="s">
        <v>376</v>
      </c>
      <c r="D38" s="337">
        <f>SUM(D7:E7)</f>
        <v>0</v>
      </c>
      <c r="E38" s="337">
        <f>SUM(F7:I7)</f>
        <v>0</v>
      </c>
      <c r="F38" s="337">
        <f>SUM(J7:L7)</f>
        <v>0</v>
      </c>
      <c r="G38" s="337">
        <f t="shared" si="4"/>
        <v>0</v>
      </c>
      <c r="H38" s="337">
        <f t="shared" si="4"/>
        <v>0</v>
      </c>
      <c r="I38" s="337">
        <f t="shared" si="4"/>
        <v>0</v>
      </c>
      <c r="J38" s="338">
        <f t="shared" si="5"/>
        <v>0</v>
      </c>
      <c r="K38" s="330"/>
      <c r="L38" s="330"/>
      <c r="M38" s="330"/>
      <c r="N38" s="330"/>
      <c r="O38" s="330"/>
      <c r="P38" s="330"/>
      <c r="Q38" s="330"/>
      <c r="R38" s="330"/>
      <c r="S38" s="330"/>
      <c r="T38" s="330"/>
      <c r="U38" s="330"/>
      <c r="V38" s="330"/>
      <c r="W38" s="330"/>
      <c r="X38" s="330"/>
      <c r="Y38" s="330"/>
    </row>
    <row r="39" spans="2:25" x14ac:dyDescent="0.4">
      <c r="B39" s="521"/>
      <c r="C39" s="335" t="s">
        <v>377</v>
      </c>
      <c r="D39" s="337">
        <f>SUM(D8:E8)</f>
        <v>0</v>
      </c>
      <c r="E39" s="337">
        <f>SUM(F8:I8)</f>
        <v>0</v>
      </c>
      <c r="F39" s="337">
        <f>SUM(J8:L8)</f>
        <v>0</v>
      </c>
      <c r="G39" s="337">
        <f t="shared" si="4"/>
        <v>0</v>
      </c>
      <c r="H39" s="337">
        <f t="shared" si="4"/>
        <v>0</v>
      </c>
      <c r="I39" s="337">
        <f t="shared" si="4"/>
        <v>0</v>
      </c>
      <c r="J39" s="338">
        <f t="shared" si="5"/>
        <v>0</v>
      </c>
      <c r="K39" s="330"/>
      <c r="L39" s="330"/>
      <c r="M39" s="330"/>
      <c r="N39" s="330"/>
      <c r="O39" s="330"/>
      <c r="P39" s="330"/>
      <c r="Q39" s="330"/>
      <c r="R39" s="330"/>
      <c r="S39" s="330"/>
      <c r="T39" s="330"/>
      <c r="U39" s="330"/>
      <c r="V39" s="330"/>
      <c r="W39" s="330"/>
      <c r="X39" s="330"/>
      <c r="Y39" s="330"/>
    </row>
    <row r="40" spans="2:25" ht="14.25" thickBot="1" x14ac:dyDescent="0.45">
      <c r="B40" s="552"/>
      <c r="C40" s="339" t="s">
        <v>154</v>
      </c>
      <c r="D40" s="340">
        <f>SUM(D37:D39)</f>
        <v>0</v>
      </c>
      <c r="E40" s="340">
        <f t="shared" ref="E40:I40" si="6">SUM(E37:E39)</f>
        <v>0</v>
      </c>
      <c r="F40" s="340">
        <f t="shared" si="6"/>
        <v>0</v>
      </c>
      <c r="G40" s="340">
        <f t="shared" si="6"/>
        <v>0</v>
      </c>
      <c r="H40" s="340">
        <f t="shared" si="6"/>
        <v>0</v>
      </c>
      <c r="I40" s="340">
        <f t="shared" si="6"/>
        <v>0</v>
      </c>
      <c r="J40" s="341">
        <f>SUM(D40:I40)</f>
        <v>0</v>
      </c>
      <c r="K40" s="330"/>
      <c r="L40" s="330"/>
      <c r="M40" s="330"/>
      <c r="N40" s="330"/>
      <c r="O40" s="330"/>
      <c r="P40" s="330"/>
      <c r="Q40" s="330"/>
      <c r="R40" s="330"/>
      <c r="S40" s="330"/>
      <c r="T40" s="330"/>
      <c r="U40" s="330"/>
      <c r="V40" s="330"/>
      <c r="W40" s="330"/>
      <c r="X40" s="330"/>
      <c r="Y40" s="330"/>
    </row>
    <row r="41" spans="2:25" x14ac:dyDescent="0.4">
      <c r="B41" s="502" t="s">
        <v>541</v>
      </c>
      <c r="C41" s="343"/>
      <c r="D41" s="124" t="s">
        <v>399</v>
      </c>
      <c r="E41" s="124" t="s">
        <v>400</v>
      </c>
      <c r="F41" s="124" t="s">
        <v>401</v>
      </c>
      <c r="G41" s="124" t="s">
        <v>152</v>
      </c>
      <c r="H41" s="124" t="s">
        <v>153</v>
      </c>
      <c r="I41" s="124" t="s">
        <v>374</v>
      </c>
      <c r="J41" s="125" t="s">
        <v>154</v>
      </c>
      <c r="K41" s="330"/>
      <c r="L41" s="330"/>
      <c r="M41" s="330"/>
      <c r="N41" s="330"/>
      <c r="O41" s="330"/>
      <c r="P41" s="330"/>
      <c r="Q41" s="330"/>
      <c r="R41" s="330"/>
      <c r="S41" s="330"/>
      <c r="T41" s="330"/>
      <c r="U41" s="330"/>
      <c r="V41" s="330"/>
      <c r="W41" s="330"/>
      <c r="X41" s="330"/>
      <c r="Y41" s="330"/>
    </row>
    <row r="42" spans="2:25" x14ac:dyDescent="0.4">
      <c r="B42" s="503"/>
      <c r="C42" s="131" t="s">
        <v>159</v>
      </c>
      <c r="D42" s="337">
        <f>SUM(D11:E11)</f>
        <v>0</v>
      </c>
      <c r="E42" s="337">
        <f>SUM(F11:I11)</f>
        <v>0</v>
      </c>
      <c r="F42" s="337">
        <f>SUM(J11:L11)</f>
        <v>0</v>
      </c>
      <c r="G42" s="337">
        <f t="shared" ref="G42:I43" si="7">M11</f>
        <v>0</v>
      </c>
      <c r="H42" s="337">
        <f t="shared" si="7"/>
        <v>0</v>
      </c>
      <c r="I42" s="337">
        <f t="shared" si="7"/>
        <v>0</v>
      </c>
      <c r="J42" s="338">
        <f>SUM(D42:I42)</f>
        <v>0</v>
      </c>
      <c r="K42" s="330"/>
      <c r="L42" s="330"/>
      <c r="M42" s="330"/>
      <c r="N42" s="330"/>
      <c r="O42" s="330"/>
      <c r="P42" s="330"/>
      <c r="Q42" s="330"/>
      <c r="R42" s="330"/>
      <c r="S42" s="330"/>
      <c r="T42" s="330"/>
      <c r="U42" s="330"/>
      <c r="V42" s="330"/>
      <c r="W42" s="330"/>
      <c r="X42" s="330"/>
      <c r="Y42" s="330"/>
    </row>
    <row r="43" spans="2:25" x14ac:dyDescent="0.4">
      <c r="B43" s="503"/>
      <c r="C43" s="344" t="s">
        <v>160</v>
      </c>
      <c r="D43" s="337">
        <f>SUM(D12:E12)</f>
        <v>0</v>
      </c>
      <c r="E43" s="337">
        <f>SUM(F12:I12)</f>
        <v>0</v>
      </c>
      <c r="F43" s="337">
        <f>SUM(J12:L12)</f>
        <v>0</v>
      </c>
      <c r="G43" s="337">
        <f t="shared" si="7"/>
        <v>0</v>
      </c>
      <c r="H43" s="337">
        <f t="shared" si="7"/>
        <v>0</v>
      </c>
      <c r="I43" s="337">
        <f t="shared" si="7"/>
        <v>0</v>
      </c>
      <c r="J43" s="274">
        <f>SUM(D43:I43)</f>
        <v>0</v>
      </c>
      <c r="K43" s="330"/>
      <c r="L43" s="330"/>
      <c r="M43" s="330"/>
      <c r="N43" s="330"/>
      <c r="O43" s="330"/>
      <c r="P43" s="330"/>
      <c r="Q43" s="330"/>
      <c r="R43" s="330"/>
      <c r="S43" s="330"/>
      <c r="T43" s="330"/>
      <c r="U43" s="330"/>
      <c r="V43" s="330"/>
      <c r="W43" s="330"/>
      <c r="X43" s="330"/>
      <c r="Y43" s="330"/>
    </row>
    <row r="44" spans="2:25" ht="14.25" thickBot="1" x14ac:dyDescent="0.45">
      <c r="B44" s="504"/>
      <c r="C44" s="345" t="s">
        <v>154</v>
      </c>
      <c r="D44" s="340">
        <f>SUM(D42:D43)</f>
        <v>0</v>
      </c>
      <c r="E44" s="340">
        <f t="shared" ref="E44:I44" si="8">SUM(E42:E43)</f>
        <v>0</v>
      </c>
      <c r="F44" s="340">
        <f t="shared" si="8"/>
        <v>0</v>
      </c>
      <c r="G44" s="340">
        <f t="shared" si="8"/>
        <v>0</v>
      </c>
      <c r="H44" s="340">
        <f t="shared" si="8"/>
        <v>0</v>
      </c>
      <c r="I44" s="340">
        <f t="shared" si="8"/>
        <v>0</v>
      </c>
      <c r="J44" s="279">
        <f>SUM(D44:I44)</f>
        <v>0</v>
      </c>
      <c r="K44" s="330"/>
      <c r="L44" s="330"/>
      <c r="M44" s="330"/>
      <c r="N44" s="330"/>
      <c r="O44" s="330"/>
      <c r="P44" s="330"/>
      <c r="Q44" s="330"/>
      <c r="R44" s="330"/>
      <c r="S44" s="330"/>
      <c r="T44" s="330"/>
      <c r="U44" s="330"/>
      <c r="V44" s="330"/>
      <c r="W44" s="330"/>
      <c r="X44" s="330"/>
      <c r="Y44" s="330"/>
    </row>
    <row r="45" spans="2:25" ht="24" x14ac:dyDescent="0.4">
      <c r="B45" s="638" t="s">
        <v>542</v>
      </c>
      <c r="C45" s="640"/>
      <c r="D45" s="543" t="s">
        <v>381</v>
      </c>
      <c r="E45" s="586"/>
      <c r="F45" s="53" t="s">
        <v>382</v>
      </c>
      <c r="G45" s="642" t="s">
        <v>383</v>
      </c>
      <c r="H45" s="643"/>
      <c r="I45" s="644" t="s">
        <v>158</v>
      </c>
      <c r="J45" s="646" t="s">
        <v>154</v>
      </c>
      <c r="K45" s="330"/>
      <c r="L45" s="330"/>
      <c r="M45" s="330"/>
      <c r="N45" s="330"/>
      <c r="O45" s="330"/>
      <c r="P45" s="330"/>
      <c r="Q45" s="330"/>
      <c r="R45" s="330"/>
      <c r="S45" s="330"/>
      <c r="T45" s="330"/>
      <c r="U45" s="330"/>
      <c r="V45" s="330"/>
      <c r="W45" s="330"/>
      <c r="X45" s="330"/>
      <c r="Y45" s="330"/>
    </row>
    <row r="46" spans="2:25" ht="24" x14ac:dyDescent="0.4">
      <c r="B46" s="575"/>
      <c r="C46" s="641"/>
      <c r="D46" s="131" t="s">
        <v>402</v>
      </c>
      <c r="E46" s="335" t="s">
        <v>403</v>
      </c>
      <c r="F46" s="335" t="s">
        <v>404</v>
      </c>
      <c r="G46" s="335" t="s">
        <v>156</v>
      </c>
      <c r="H46" s="335" t="s">
        <v>157</v>
      </c>
      <c r="I46" s="645"/>
      <c r="J46" s="647"/>
      <c r="K46" s="330"/>
      <c r="L46" s="330"/>
      <c r="M46" s="330"/>
      <c r="N46" s="330"/>
      <c r="O46" s="330"/>
      <c r="P46" s="330"/>
      <c r="Q46" s="330"/>
      <c r="R46" s="330"/>
      <c r="S46" s="330"/>
      <c r="T46" s="330"/>
      <c r="U46" s="330"/>
      <c r="V46" s="330"/>
      <c r="W46" s="330"/>
      <c r="X46" s="330"/>
      <c r="Y46" s="330"/>
    </row>
    <row r="47" spans="2:25" x14ac:dyDescent="0.4">
      <c r="B47" s="575"/>
      <c r="C47" s="131" t="s">
        <v>159</v>
      </c>
      <c r="D47" s="58">
        <f>SUM(D16:E16)</f>
        <v>0</v>
      </c>
      <c r="E47" s="58">
        <f>SUM(F16:G16)</f>
        <v>0</v>
      </c>
      <c r="F47" s="58">
        <f>SUM(H16:I16)</f>
        <v>0</v>
      </c>
      <c r="G47" s="58">
        <f t="shared" ref="G47:I48" si="9">J16</f>
        <v>0</v>
      </c>
      <c r="H47" s="58">
        <f t="shared" si="9"/>
        <v>0</v>
      </c>
      <c r="I47" s="58">
        <f t="shared" si="9"/>
        <v>0</v>
      </c>
      <c r="J47" s="338">
        <f>SUM(D47:I47)</f>
        <v>0</v>
      </c>
      <c r="K47" s="330"/>
      <c r="L47" s="330"/>
      <c r="M47" s="330"/>
      <c r="N47" s="330"/>
      <c r="O47" s="330"/>
      <c r="P47" s="330"/>
      <c r="Q47" s="330"/>
      <c r="R47" s="330"/>
      <c r="S47" s="330"/>
      <c r="T47" s="330"/>
      <c r="U47" s="330"/>
      <c r="V47" s="330"/>
      <c r="W47" s="330"/>
      <c r="X47" s="330"/>
      <c r="Y47" s="330"/>
    </row>
    <row r="48" spans="2:25" x14ac:dyDescent="0.4">
      <c r="B48" s="575"/>
      <c r="C48" s="344" t="s">
        <v>160</v>
      </c>
      <c r="D48" s="58">
        <f>SUM(D17:E17)</f>
        <v>0</v>
      </c>
      <c r="E48" s="58">
        <f>SUM(F17:G17)</f>
        <v>0</v>
      </c>
      <c r="F48" s="58">
        <f>SUM(H17:I17)</f>
        <v>0</v>
      </c>
      <c r="G48" s="58">
        <f t="shared" si="9"/>
        <v>0</v>
      </c>
      <c r="H48" s="58">
        <f t="shared" si="9"/>
        <v>0</v>
      </c>
      <c r="I48" s="58">
        <f t="shared" si="9"/>
        <v>0</v>
      </c>
      <c r="J48" s="274">
        <f>SUM(D48:I48)</f>
        <v>0</v>
      </c>
      <c r="K48" s="330"/>
      <c r="L48" s="330"/>
      <c r="M48" s="330"/>
      <c r="N48" s="330"/>
      <c r="O48" s="330"/>
      <c r="P48" s="330"/>
      <c r="Q48" s="330"/>
      <c r="R48" s="330"/>
      <c r="S48" s="330"/>
      <c r="T48" s="330"/>
      <c r="U48" s="330"/>
      <c r="V48" s="330"/>
      <c r="W48" s="330"/>
      <c r="X48" s="330"/>
      <c r="Y48" s="330"/>
    </row>
    <row r="49" spans="2:20" ht="14.25" thickBot="1" x14ac:dyDescent="0.45">
      <c r="B49" s="639"/>
      <c r="C49" s="345" t="s">
        <v>154</v>
      </c>
      <c r="D49" s="278">
        <f>SUM(D47:D48)</f>
        <v>0</v>
      </c>
      <c r="E49" s="278">
        <f t="shared" ref="E49:I49" si="10">SUM(E47:E48)</f>
        <v>0</v>
      </c>
      <c r="F49" s="278">
        <f t="shared" si="10"/>
        <v>0</v>
      </c>
      <c r="G49" s="278">
        <f t="shared" si="10"/>
        <v>0</v>
      </c>
      <c r="H49" s="278">
        <f t="shared" si="10"/>
        <v>0</v>
      </c>
      <c r="I49" s="278">
        <f t="shared" si="10"/>
        <v>0</v>
      </c>
      <c r="J49" s="279">
        <f>SUM(D49:I49)</f>
        <v>0</v>
      </c>
      <c r="K49" s="330"/>
      <c r="L49" s="330"/>
      <c r="M49" s="330"/>
      <c r="N49" s="330"/>
      <c r="O49" s="330"/>
      <c r="P49" s="330"/>
      <c r="Q49" s="330"/>
      <c r="R49" s="330"/>
      <c r="S49" s="330"/>
      <c r="T49" s="330"/>
    </row>
    <row r="50" spans="2:20" x14ac:dyDescent="0.4">
      <c r="B50" s="330"/>
      <c r="C50" s="330"/>
      <c r="D50" s="330"/>
      <c r="E50" s="330"/>
      <c r="F50" s="330"/>
      <c r="G50" s="330"/>
      <c r="H50" s="330"/>
      <c r="I50" s="330"/>
      <c r="J50" s="330"/>
      <c r="K50" s="330"/>
      <c r="L50" s="330"/>
      <c r="M50" s="330"/>
      <c r="N50" s="330"/>
      <c r="O50" s="330"/>
      <c r="P50" s="330"/>
      <c r="Q50" s="330"/>
      <c r="R50" s="330"/>
      <c r="S50" s="330"/>
      <c r="T50" s="330"/>
    </row>
    <row r="51" spans="2:20" x14ac:dyDescent="0.4">
      <c r="B51" s="330"/>
      <c r="C51" s="330"/>
      <c r="D51" s="330"/>
      <c r="E51" s="330"/>
      <c r="F51" s="330"/>
      <c r="G51" s="330"/>
      <c r="H51" s="330"/>
      <c r="I51" s="330"/>
      <c r="J51" s="330"/>
      <c r="K51" s="330"/>
      <c r="L51" s="330"/>
      <c r="M51" s="330"/>
      <c r="N51" s="330"/>
      <c r="O51" s="330"/>
      <c r="P51" s="330"/>
      <c r="Q51" s="330"/>
      <c r="R51" s="330"/>
      <c r="S51" s="330"/>
      <c r="T51" s="330"/>
    </row>
  </sheetData>
  <mergeCells count="31">
    <mergeCell ref="B23:E23"/>
    <mergeCell ref="G23:I23"/>
    <mergeCell ref="K23:O23"/>
    <mergeCell ref="B5:B9"/>
    <mergeCell ref="B10:B13"/>
    <mergeCell ref="B14:B18"/>
    <mergeCell ref="C14:C15"/>
    <mergeCell ref="D14:G14"/>
    <mergeCell ref="H14:I14"/>
    <mergeCell ref="J14:K14"/>
    <mergeCell ref="L14:L15"/>
    <mergeCell ref="M14:M15"/>
    <mergeCell ref="B19:B21"/>
    <mergeCell ref="C21:I21"/>
    <mergeCell ref="B22:E22"/>
    <mergeCell ref="B24:E24"/>
    <mergeCell ref="K24:O24"/>
    <mergeCell ref="B25:F25"/>
    <mergeCell ref="H25:L25"/>
    <mergeCell ref="B26:C27"/>
    <mergeCell ref="F26:G26"/>
    <mergeCell ref="F27:G27"/>
    <mergeCell ref="B28:P33"/>
    <mergeCell ref="B36:B40"/>
    <mergeCell ref="B41:B44"/>
    <mergeCell ref="B45:B49"/>
    <mergeCell ref="C45:C46"/>
    <mergeCell ref="D45:E45"/>
    <mergeCell ref="G45:H45"/>
    <mergeCell ref="I45:I46"/>
    <mergeCell ref="J45:J46"/>
  </mergeCells>
  <phoneticPr fontId="3"/>
  <pageMargins left="0.70866141732283472" right="0.70866141732283472" top="0.74803149606299213" bottom="0.74803149606299213" header="0.31496062992125984" footer="0.31496062992125984"/>
  <pageSetup paperSize="9" scale="81" orientation="landscape" r:id="rId1"/>
  <headerFooter>
    <oddFooter xml:space="preserve">&amp;C&amp;P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2:P32"/>
  <sheetViews>
    <sheetView showGridLines="0" view="pageBreakPreview" zoomScale="85" zoomScaleNormal="85" zoomScaleSheetLayoutView="85" workbookViewId="0">
      <selection activeCell="D4" sqref="D4"/>
    </sheetView>
  </sheetViews>
  <sheetFormatPr defaultRowHeight="13.5" x14ac:dyDescent="0.4"/>
  <cols>
    <col min="1" max="2" width="2.125" style="331" customWidth="1"/>
    <col min="3" max="3" width="12.625" style="331" customWidth="1"/>
    <col min="4" max="4" width="12.75" style="331" customWidth="1"/>
    <col min="5" max="5" width="13" style="331" customWidth="1"/>
    <col min="6" max="6" width="13.125" style="331" customWidth="1"/>
    <col min="7" max="12" width="10" style="331" customWidth="1"/>
    <col min="13" max="14" width="9" style="331"/>
    <col min="15" max="16" width="2.5" style="331" customWidth="1"/>
    <col min="17" max="16384" width="9" style="331"/>
  </cols>
  <sheetData>
    <row r="2" spans="1:16" ht="27.75" customHeight="1" x14ac:dyDescent="0.4">
      <c r="C2" s="364" t="s">
        <v>454</v>
      </c>
      <c r="D2" s="365"/>
      <c r="E2" s="365"/>
      <c r="F2" s="365"/>
      <c r="G2" s="365"/>
      <c r="H2" s="365"/>
      <c r="I2" s="365"/>
      <c r="J2" s="365"/>
      <c r="K2" s="330"/>
      <c r="L2" s="330"/>
      <c r="N2" s="333"/>
      <c r="O2" s="333"/>
      <c r="P2" s="333"/>
    </row>
    <row r="3" spans="1:16" ht="27.75" customHeight="1" x14ac:dyDescent="0.15">
      <c r="C3" s="366" t="s">
        <v>574</v>
      </c>
      <c r="D3" s="330"/>
      <c r="E3" s="330"/>
      <c r="F3" s="330"/>
      <c r="G3" s="330"/>
      <c r="H3" s="330"/>
      <c r="I3" s="330"/>
      <c r="J3" s="330"/>
      <c r="K3" s="330"/>
      <c r="L3" s="330"/>
      <c r="N3" s="333"/>
      <c r="O3" s="333"/>
      <c r="P3" s="333"/>
    </row>
    <row r="4" spans="1:16" ht="27.75" customHeight="1" x14ac:dyDescent="0.4">
      <c r="C4" s="367" t="s">
        <v>405</v>
      </c>
      <c r="E4" s="329"/>
      <c r="F4" s="329"/>
      <c r="G4" s="329"/>
      <c r="H4" s="329"/>
      <c r="I4" s="329"/>
      <c r="J4" s="329"/>
      <c r="K4" s="330"/>
      <c r="L4" s="330"/>
      <c r="N4" s="333"/>
      <c r="O4" s="333"/>
      <c r="P4" s="333"/>
    </row>
    <row r="5" spans="1:16" ht="19.5" customHeight="1" thickBot="1" x14ac:dyDescent="0.45">
      <c r="C5" s="368" t="s">
        <v>406</v>
      </c>
      <c r="N5" s="333"/>
      <c r="O5" s="333"/>
      <c r="P5" s="333"/>
    </row>
    <row r="6" spans="1:16" x14ac:dyDescent="0.4">
      <c r="A6" s="333"/>
      <c r="B6" s="333"/>
      <c r="C6" s="679" t="s">
        <v>407</v>
      </c>
      <c r="D6" s="644" t="s">
        <v>408</v>
      </c>
      <c r="E6" s="644" t="s">
        <v>409</v>
      </c>
      <c r="F6" s="644" t="s">
        <v>410</v>
      </c>
      <c r="G6" s="681" t="s">
        <v>411</v>
      </c>
      <c r="H6" s="682"/>
      <c r="I6" s="682"/>
      <c r="J6" s="682"/>
      <c r="K6" s="682"/>
      <c r="L6" s="683"/>
      <c r="N6" s="333"/>
      <c r="O6" s="333"/>
      <c r="P6" s="333"/>
    </row>
    <row r="7" spans="1:16" s="333" customFormat="1" ht="28.5" customHeight="1" x14ac:dyDescent="0.4">
      <c r="C7" s="680"/>
      <c r="D7" s="645"/>
      <c r="E7" s="541"/>
      <c r="F7" s="645"/>
      <c r="G7" s="653"/>
      <c r="H7" s="684"/>
      <c r="I7" s="684"/>
      <c r="J7" s="684"/>
      <c r="K7" s="684"/>
      <c r="L7" s="654"/>
    </row>
    <row r="8" spans="1:16" s="333" customFormat="1" ht="25.5" customHeight="1" x14ac:dyDescent="0.4">
      <c r="A8" s="331"/>
      <c r="B8" s="331"/>
      <c r="C8" s="369"/>
      <c r="D8" s="370"/>
      <c r="E8" s="371"/>
      <c r="F8" s="371"/>
      <c r="G8" s="667"/>
      <c r="H8" s="668"/>
      <c r="I8" s="668"/>
      <c r="J8" s="668"/>
      <c r="K8" s="668"/>
      <c r="L8" s="669"/>
    </row>
    <row r="9" spans="1:16" ht="27.75" customHeight="1" x14ac:dyDescent="0.4">
      <c r="C9" s="372"/>
      <c r="D9" s="373"/>
      <c r="E9" s="374"/>
      <c r="F9" s="371"/>
      <c r="G9" s="667"/>
      <c r="H9" s="668"/>
      <c r="I9" s="668"/>
      <c r="J9" s="668"/>
      <c r="K9" s="668"/>
      <c r="L9" s="669"/>
      <c r="N9" s="333"/>
      <c r="O9" s="333"/>
      <c r="P9" s="333"/>
    </row>
    <row r="10" spans="1:16" ht="27.75" customHeight="1" x14ac:dyDescent="0.4">
      <c r="C10" s="372"/>
      <c r="D10" s="373"/>
      <c r="E10" s="374"/>
      <c r="F10" s="371"/>
      <c r="G10" s="667"/>
      <c r="H10" s="668"/>
      <c r="I10" s="668"/>
      <c r="J10" s="668"/>
      <c r="K10" s="668"/>
      <c r="L10" s="669"/>
      <c r="N10" s="333"/>
      <c r="O10" s="333"/>
      <c r="P10" s="333"/>
    </row>
    <row r="11" spans="1:16" ht="27.75" customHeight="1" x14ac:dyDescent="0.4">
      <c r="C11" s="372"/>
      <c r="D11" s="373"/>
      <c r="E11" s="374"/>
      <c r="F11" s="371"/>
      <c r="G11" s="667"/>
      <c r="H11" s="668"/>
      <c r="I11" s="668"/>
      <c r="J11" s="668"/>
      <c r="K11" s="668"/>
      <c r="L11" s="669"/>
      <c r="N11" s="333"/>
      <c r="O11" s="333"/>
      <c r="P11" s="333"/>
    </row>
    <row r="12" spans="1:16" ht="27.75" customHeight="1" thickBot="1" x14ac:dyDescent="0.45">
      <c r="C12" s="375"/>
      <c r="D12" s="376"/>
      <c r="E12" s="377"/>
      <c r="F12" s="378"/>
      <c r="G12" s="670"/>
      <c r="H12" s="671"/>
      <c r="I12" s="671"/>
      <c r="J12" s="671"/>
      <c r="K12" s="671"/>
      <c r="L12" s="672"/>
      <c r="N12" s="333"/>
      <c r="O12" s="333"/>
      <c r="P12" s="333"/>
    </row>
    <row r="13" spans="1:16" ht="27.75" customHeight="1" x14ac:dyDescent="0.4">
      <c r="C13" s="379" t="s">
        <v>412</v>
      </c>
      <c r="D13" s="380"/>
      <c r="E13" s="380"/>
      <c r="F13" s="159"/>
      <c r="G13" s="381"/>
      <c r="H13" s="381"/>
      <c r="I13" s="381"/>
      <c r="J13" s="381"/>
      <c r="K13" s="381"/>
      <c r="L13" s="381"/>
      <c r="N13" s="333"/>
      <c r="O13" s="333"/>
      <c r="P13" s="333"/>
    </row>
    <row r="15" spans="1:16" ht="14.25" thickBot="1" x14ac:dyDescent="0.45">
      <c r="C15" s="368" t="s">
        <v>420</v>
      </c>
    </row>
    <row r="16" spans="1:16" x14ac:dyDescent="0.4">
      <c r="A16" s="333"/>
      <c r="B16" s="333"/>
      <c r="C16" s="679" t="s">
        <v>413</v>
      </c>
      <c r="D16" s="644" t="s">
        <v>414</v>
      </c>
      <c r="E16" s="685" t="s">
        <v>415</v>
      </c>
      <c r="F16" s="686"/>
      <c r="G16" s="686"/>
      <c r="H16" s="686"/>
      <c r="I16" s="686"/>
      <c r="J16" s="686"/>
      <c r="K16" s="686"/>
      <c r="L16" s="687"/>
    </row>
    <row r="17" spans="1:12" x14ac:dyDescent="0.4">
      <c r="A17" s="333"/>
      <c r="B17" s="333"/>
      <c r="C17" s="680"/>
      <c r="D17" s="645"/>
      <c r="E17" s="688"/>
      <c r="F17" s="689"/>
      <c r="G17" s="689"/>
      <c r="H17" s="689"/>
      <c r="I17" s="689"/>
      <c r="J17" s="689"/>
      <c r="K17" s="689"/>
      <c r="L17" s="574"/>
    </row>
    <row r="18" spans="1:12" ht="26.25" customHeight="1" x14ac:dyDescent="0.4">
      <c r="C18" s="382"/>
      <c r="D18" s="383"/>
      <c r="E18" s="673"/>
      <c r="F18" s="674"/>
      <c r="G18" s="674"/>
      <c r="H18" s="674"/>
      <c r="I18" s="674"/>
      <c r="J18" s="674"/>
      <c r="K18" s="674"/>
      <c r="L18" s="675"/>
    </row>
    <row r="19" spans="1:12" ht="26.25" customHeight="1" x14ac:dyDescent="0.4">
      <c r="C19" s="382"/>
      <c r="D19" s="383"/>
      <c r="E19" s="673"/>
      <c r="F19" s="674"/>
      <c r="G19" s="674"/>
      <c r="H19" s="674"/>
      <c r="I19" s="674"/>
      <c r="J19" s="674"/>
      <c r="K19" s="674"/>
      <c r="L19" s="675"/>
    </row>
    <row r="20" spans="1:12" ht="26.25" customHeight="1" x14ac:dyDescent="0.4">
      <c r="C20" s="384"/>
      <c r="D20" s="385"/>
      <c r="E20" s="673"/>
      <c r="F20" s="674"/>
      <c r="G20" s="674"/>
      <c r="H20" s="674"/>
      <c r="I20" s="674"/>
      <c r="J20" s="674"/>
      <c r="K20" s="674"/>
      <c r="L20" s="675"/>
    </row>
    <row r="21" spans="1:12" ht="26.25" customHeight="1" x14ac:dyDescent="0.4">
      <c r="C21" s="384"/>
      <c r="D21" s="385"/>
      <c r="E21" s="673"/>
      <c r="F21" s="674"/>
      <c r="G21" s="674"/>
      <c r="H21" s="674"/>
      <c r="I21" s="674"/>
      <c r="J21" s="674"/>
      <c r="K21" s="674"/>
      <c r="L21" s="675"/>
    </row>
    <row r="22" spans="1:12" ht="26.25" customHeight="1" thickBot="1" x14ac:dyDescent="0.45">
      <c r="C22" s="375"/>
      <c r="D22" s="376"/>
      <c r="E22" s="676"/>
      <c r="F22" s="677"/>
      <c r="G22" s="677"/>
      <c r="H22" s="677"/>
      <c r="I22" s="677"/>
      <c r="J22" s="677"/>
      <c r="K22" s="677"/>
      <c r="L22" s="678"/>
    </row>
    <row r="23" spans="1:12" x14ac:dyDescent="0.4">
      <c r="C23" s="380"/>
      <c r="D23" s="380"/>
      <c r="E23" s="386"/>
      <c r="F23" s="386"/>
      <c r="G23" s="386"/>
      <c r="H23" s="386"/>
      <c r="I23" s="386"/>
      <c r="J23" s="386"/>
      <c r="K23" s="386"/>
      <c r="L23" s="386"/>
    </row>
    <row r="24" spans="1:12" ht="14.25" thickBot="1" x14ac:dyDescent="0.45">
      <c r="C24" s="368" t="s">
        <v>421</v>
      </c>
    </row>
    <row r="25" spans="1:12" x14ac:dyDescent="0.4">
      <c r="A25" s="333"/>
      <c r="B25" s="333"/>
      <c r="C25" s="679" t="s">
        <v>416</v>
      </c>
      <c r="D25" s="644" t="s">
        <v>417</v>
      </c>
      <c r="E25" s="644" t="s">
        <v>409</v>
      </c>
      <c r="F25" s="644" t="s">
        <v>410</v>
      </c>
      <c r="G25" s="681" t="s">
        <v>418</v>
      </c>
      <c r="H25" s="682"/>
      <c r="I25" s="682"/>
      <c r="J25" s="682"/>
      <c r="K25" s="682"/>
      <c r="L25" s="683"/>
    </row>
    <row r="26" spans="1:12" x14ac:dyDescent="0.4">
      <c r="A26" s="333"/>
      <c r="B26" s="333"/>
      <c r="C26" s="680"/>
      <c r="D26" s="645"/>
      <c r="E26" s="541"/>
      <c r="F26" s="645"/>
      <c r="G26" s="653"/>
      <c r="H26" s="684"/>
      <c r="I26" s="684"/>
      <c r="J26" s="684"/>
      <c r="K26" s="684"/>
      <c r="L26" s="654"/>
    </row>
    <row r="27" spans="1:12" ht="26.25" customHeight="1" x14ac:dyDescent="0.4">
      <c r="C27" s="369"/>
      <c r="D27" s="370"/>
      <c r="E27" s="371"/>
      <c r="F27" s="371"/>
      <c r="G27" s="667"/>
      <c r="H27" s="668"/>
      <c r="I27" s="668"/>
      <c r="J27" s="668"/>
      <c r="K27" s="668"/>
      <c r="L27" s="669"/>
    </row>
    <row r="28" spans="1:12" ht="26.25" customHeight="1" x14ac:dyDescent="0.4">
      <c r="C28" s="372"/>
      <c r="D28" s="373"/>
      <c r="E28" s="374"/>
      <c r="F28" s="371"/>
      <c r="G28" s="667"/>
      <c r="H28" s="668"/>
      <c r="I28" s="668"/>
      <c r="J28" s="668"/>
      <c r="K28" s="668"/>
      <c r="L28" s="669"/>
    </row>
    <row r="29" spans="1:12" ht="26.25" customHeight="1" x14ac:dyDescent="0.4">
      <c r="C29" s="372"/>
      <c r="D29" s="373"/>
      <c r="E29" s="374"/>
      <c r="F29" s="371"/>
      <c r="G29" s="667"/>
      <c r="H29" s="668"/>
      <c r="I29" s="668"/>
      <c r="J29" s="668"/>
      <c r="K29" s="668"/>
      <c r="L29" s="669"/>
    </row>
    <row r="30" spans="1:12" ht="26.25" customHeight="1" x14ac:dyDescent="0.4">
      <c r="C30" s="372"/>
      <c r="D30" s="373"/>
      <c r="E30" s="374"/>
      <c r="F30" s="371"/>
      <c r="G30" s="667"/>
      <c r="H30" s="668"/>
      <c r="I30" s="668"/>
      <c r="J30" s="668"/>
      <c r="K30" s="668"/>
      <c r="L30" s="669"/>
    </row>
    <row r="31" spans="1:12" ht="26.25" customHeight="1" thickBot="1" x14ac:dyDescent="0.45">
      <c r="C31" s="375"/>
      <c r="D31" s="376"/>
      <c r="E31" s="377"/>
      <c r="F31" s="378"/>
      <c r="G31" s="670"/>
      <c r="H31" s="671"/>
      <c r="I31" s="671"/>
      <c r="J31" s="671"/>
      <c r="K31" s="671"/>
      <c r="L31" s="672"/>
    </row>
    <row r="32" spans="1:12" x14ac:dyDescent="0.4">
      <c r="C32" s="331" t="s">
        <v>419</v>
      </c>
    </row>
  </sheetData>
  <mergeCells count="28">
    <mergeCell ref="G8:L8"/>
    <mergeCell ref="C6:C7"/>
    <mergeCell ref="D6:D7"/>
    <mergeCell ref="E6:E7"/>
    <mergeCell ref="F6:F7"/>
    <mergeCell ref="G6:L7"/>
    <mergeCell ref="G9:L9"/>
    <mergeCell ref="G10:L10"/>
    <mergeCell ref="G11:L11"/>
    <mergeCell ref="G12:L12"/>
    <mergeCell ref="C16:C17"/>
    <mergeCell ref="D16:D17"/>
    <mergeCell ref="E16:L17"/>
    <mergeCell ref="C25:C26"/>
    <mergeCell ref="D25:D26"/>
    <mergeCell ref="E25:E26"/>
    <mergeCell ref="F25:F26"/>
    <mergeCell ref="G25:L26"/>
    <mergeCell ref="E18:L18"/>
    <mergeCell ref="E19:L19"/>
    <mergeCell ref="E20:L20"/>
    <mergeCell ref="E21:L21"/>
    <mergeCell ref="E22:L22"/>
    <mergeCell ref="G27:L27"/>
    <mergeCell ref="G28:L28"/>
    <mergeCell ref="G29:L29"/>
    <mergeCell ref="G30:L30"/>
    <mergeCell ref="G31:L31"/>
  </mergeCells>
  <phoneticPr fontId="3"/>
  <pageMargins left="0.70866141732283472" right="0.70866141732283472" top="0.74803149606299213" bottom="0.74803149606299213" header="0.31496062992125984" footer="0.31496062992125984"/>
  <pageSetup paperSize="9" scale="59" orientation="portrait" r:id="rId1"/>
  <headerFooter>
    <oddFooter>&amp;C&amp;P /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sheetPr>
  <dimension ref="A1:EP25"/>
  <sheetViews>
    <sheetView zoomScale="70" zoomScaleNormal="70" workbookViewId="0">
      <selection activeCell="CF34" sqref="CF34"/>
    </sheetView>
  </sheetViews>
  <sheetFormatPr defaultRowHeight="18.75" x14ac:dyDescent="0.4"/>
  <cols>
    <col min="1" max="1" width="3.5" customWidth="1"/>
    <col min="2" max="2" width="8.125" bestFit="1" customWidth="1"/>
    <col min="3" max="3" width="4.125" bestFit="1" customWidth="1"/>
    <col min="4" max="4" width="3.5" bestFit="1" customWidth="1"/>
    <col min="5" max="8" width="4.125" bestFit="1" customWidth="1"/>
    <col min="9" max="10" width="5.125" bestFit="1" customWidth="1"/>
    <col min="11" max="11" width="7.5" bestFit="1" customWidth="1"/>
    <col min="12" max="12" width="4.125" bestFit="1" customWidth="1"/>
    <col min="13" max="13" width="7.5" bestFit="1" customWidth="1"/>
    <col min="14" max="21" width="3.5" bestFit="1" customWidth="1"/>
    <col min="22" max="24" width="4.125" bestFit="1" customWidth="1"/>
    <col min="25" max="25" width="3.5" bestFit="1" customWidth="1"/>
    <col min="26" max="26" width="5.125" bestFit="1" customWidth="1"/>
    <col min="27" max="35" width="3.5" bestFit="1" customWidth="1"/>
    <col min="36" max="36" width="3.5" customWidth="1"/>
    <col min="37" max="39" width="3.5" bestFit="1" customWidth="1"/>
    <col min="40" max="44" width="4.5" bestFit="1" customWidth="1"/>
    <col min="45" max="45" width="4.5" customWidth="1"/>
    <col min="46" max="49" width="4.375" customWidth="1"/>
    <col min="50" max="50" width="7.5" customWidth="1"/>
    <col min="51" max="51" width="4.5" bestFit="1" customWidth="1"/>
    <col min="52" max="52" width="7.625" bestFit="1" customWidth="1"/>
    <col min="53" max="53" width="9" customWidth="1"/>
    <col min="54" max="54" width="3.5" bestFit="1" customWidth="1"/>
    <col min="55" max="58" width="4.125" bestFit="1" customWidth="1"/>
    <col min="59" max="59" width="3.5" customWidth="1"/>
    <col min="60" max="61" width="4.125" bestFit="1" customWidth="1"/>
    <col min="62" max="62" width="5.125" bestFit="1" customWidth="1"/>
    <col min="63" max="63" width="4.5" customWidth="1"/>
    <col min="64" max="64" width="6.875" customWidth="1"/>
    <col min="65" max="65" width="4.125" bestFit="1" customWidth="1"/>
    <col min="66" max="66" width="7.5" bestFit="1" customWidth="1"/>
    <col min="67" max="77" width="3.5" bestFit="1" customWidth="1"/>
    <col min="78" max="78" width="4" bestFit="1" customWidth="1"/>
    <col min="79" max="79" width="4.125" customWidth="1"/>
    <col min="80" max="80" width="3.5" bestFit="1" customWidth="1"/>
    <col min="81" max="87" width="4.125" bestFit="1" customWidth="1"/>
    <col min="88" max="89" width="4.25" customWidth="1"/>
    <col min="90" max="90" width="7.625" bestFit="1" customWidth="1"/>
    <col min="91" max="91" width="4.5" bestFit="1" customWidth="1"/>
    <col min="92" max="92" width="7.625" customWidth="1"/>
    <col min="93" max="94" width="9" customWidth="1"/>
    <col min="95" max="98" width="4.875" bestFit="1" customWidth="1"/>
    <col min="99" max="101" width="4.5" customWidth="1"/>
    <col min="102" max="102" width="5.875" customWidth="1"/>
    <col min="103" max="103" width="6.625" customWidth="1"/>
    <col min="104" max="104" width="7.5" bestFit="1" customWidth="1"/>
    <col min="105" max="108" width="4.875" bestFit="1" customWidth="1"/>
    <col min="109" max="113" width="5.75" bestFit="1" customWidth="1"/>
    <col min="114" max="114" width="4.5" bestFit="1" customWidth="1"/>
    <col min="115" max="117" width="4.875" bestFit="1" customWidth="1"/>
    <col min="118" max="121" width="5.75" bestFit="1" customWidth="1"/>
    <col min="122" max="122" width="6.5" bestFit="1" customWidth="1"/>
    <col min="123" max="124" width="7.5" bestFit="1" customWidth="1"/>
    <col min="125" max="126" width="9" customWidth="1"/>
    <col min="127" max="127" width="7.625" bestFit="1" customWidth="1"/>
    <col min="128" max="128" width="6.5" bestFit="1" customWidth="1"/>
    <col min="129" max="130" width="5.75" bestFit="1" customWidth="1"/>
    <col min="131" max="132" width="6.5" bestFit="1" customWidth="1"/>
    <col min="133" max="133" width="7.5" bestFit="1" customWidth="1"/>
    <col min="134" max="134" width="9" customWidth="1"/>
    <col min="135" max="135" width="7.625" bestFit="1" customWidth="1"/>
    <col min="136" max="136" width="5.75" bestFit="1" customWidth="1"/>
    <col min="137" max="137" width="17.875" bestFit="1" customWidth="1"/>
    <col min="138" max="138" width="17.25" bestFit="1" customWidth="1"/>
    <col min="139" max="139" width="17.875" bestFit="1" customWidth="1"/>
    <col min="140" max="140" width="17.75" bestFit="1" customWidth="1"/>
    <col min="141" max="141" width="8.5" customWidth="1"/>
    <col min="142" max="142" width="17" bestFit="1" customWidth="1"/>
    <col min="143" max="143" width="11.375" bestFit="1" customWidth="1"/>
    <col min="144" max="144" width="26.875" bestFit="1" customWidth="1"/>
    <col min="145" max="145" width="12.625" bestFit="1" customWidth="1"/>
    <col min="146" max="147" width="5.125" bestFit="1" customWidth="1"/>
    <col min="148" max="151" width="4" bestFit="1" customWidth="1"/>
    <col min="152" max="152" width="5.125" bestFit="1" customWidth="1"/>
    <col min="153" max="153" width="5.25" bestFit="1" customWidth="1"/>
    <col min="154" max="155" width="5.75" bestFit="1" customWidth="1"/>
    <col min="156" max="156" width="5.5" bestFit="1" customWidth="1"/>
    <col min="157" max="157" width="5.125" bestFit="1" customWidth="1"/>
    <col min="158" max="160" width="5.75" bestFit="1" customWidth="1"/>
    <col min="161" max="161" width="4" bestFit="1" customWidth="1"/>
    <col min="162" max="163" width="5.75" bestFit="1" customWidth="1"/>
    <col min="164" max="164" width="5.5" bestFit="1" customWidth="1"/>
    <col min="165" max="165" width="5.125" bestFit="1" customWidth="1"/>
    <col min="166" max="166" width="9.375" bestFit="1" customWidth="1"/>
    <col min="167" max="167" width="13.5" bestFit="1" customWidth="1"/>
    <col min="168" max="168" width="21.875" bestFit="1" customWidth="1"/>
    <col min="169" max="169" width="15.625" bestFit="1" customWidth="1"/>
    <col min="170" max="171" width="13.5" bestFit="1" customWidth="1"/>
    <col min="172" max="172" width="22.625" bestFit="1" customWidth="1"/>
    <col min="173" max="173" width="18.625" bestFit="1" customWidth="1"/>
    <col min="174" max="174" width="7.375" bestFit="1" customWidth="1"/>
  </cols>
  <sheetData>
    <row r="1" spans="1:146"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2" t="s">
        <v>162</v>
      </c>
      <c r="DD1" s="3"/>
      <c r="DE1" s="2" t="s">
        <v>163</v>
      </c>
      <c r="DF1" s="4"/>
      <c r="DG1" s="4"/>
      <c r="DH1" s="3"/>
      <c r="DI1" s="5" t="s">
        <v>164</v>
      </c>
      <c r="DJ1" s="5"/>
      <c r="DK1" s="5"/>
      <c r="DL1" s="5"/>
      <c r="DM1" s="5"/>
      <c r="DN1" s="6"/>
      <c r="DO1" s="735" t="s">
        <v>165</v>
      </c>
    </row>
    <row r="2" spans="1:146" x14ac:dyDescent="0.4">
      <c r="A2" s="7" t="s">
        <v>166</v>
      </c>
      <c r="B2" s="8"/>
      <c r="C2" s="8"/>
      <c r="D2" s="9"/>
      <c r="E2" s="7" t="s">
        <v>167</v>
      </c>
      <c r="F2" s="8"/>
      <c r="G2" s="8"/>
      <c r="H2" s="9"/>
      <c r="I2" s="7" t="s">
        <v>168</v>
      </c>
      <c r="J2" s="8"/>
      <c r="K2" s="9"/>
      <c r="L2" s="7" t="s">
        <v>169</v>
      </c>
      <c r="M2" s="8"/>
      <c r="N2" s="8"/>
      <c r="O2" s="9"/>
      <c r="P2" s="7" t="s">
        <v>170</v>
      </c>
      <c r="Q2" s="8"/>
      <c r="R2" s="8"/>
      <c r="S2" s="9"/>
      <c r="T2" s="7" t="s">
        <v>171</v>
      </c>
      <c r="U2" s="8"/>
      <c r="V2" s="8"/>
      <c r="W2" s="8"/>
      <c r="X2" s="8"/>
      <c r="Y2" s="7" t="s">
        <v>172</v>
      </c>
      <c r="Z2" s="8"/>
      <c r="AA2" s="8"/>
      <c r="AB2" s="8"/>
      <c r="AC2" s="9"/>
      <c r="AD2" s="7" t="s">
        <v>173</v>
      </c>
      <c r="AE2" s="8"/>
      <c r="AF2" s="8"/>
      <c r="AG2" s="8"/>
      <c r="AH2" s="9"/>
      <c r="AI2" s="7" t="s">
        <v>98</v>
      </c>
      <c r="AJ2" s="9"/>
      <c r="AK2" s="7" t="s">
        <v>99</v>
      </c>
      <c r="AL2" s="9"/>
      <c r="AM2" s="7" t="s">
        <v>174</v>
      </c>
      <c r="AN2" s="8"/>
      <c r="AO2" s="8"/>
      <c r="AP2" s="8"/>
      <c r="AQ2" s="8"/>
      <c r="AR2" s="9"/>
      <c r="AS2" s="7" t="s">
        <v>175</v>
      </c>
      <c r="AT2" s="8"/>
      <c r="AU2" s="8"/>
      <c r="AV2" s="8"/>
      <c r="AW2" s="8"/>
      <c r="AX2" s="9"/>
      <c r="AY2" s="7" t="s">
        <v>176</v>
      </c>
      <c r="AZ2" s="8"/>
      <c r="BA2" s="8"/>
      <c r="BB2" s="8"/>
      <c r="BC2" s="8"/>
      <c r="BD2" s="9"/>
      <c r="BE2" s="7" t="s">
        <v>173</v>
      </c>
      <c r="BF2" s="8"/>
      <c r="BG2" s="8"/>
      <c r="BH2" s="8"/>
      <c r="BI2" s="8"/>
      <c r="BJ2" s="9"/>
      <c r="BK2" s="7" t="s">
        <v>98</v>
      </c>
      <c r="BL2" s="8"/>
      <c r="BM2" s="8"/>
      <c r="BN2" s="9"/>
      <c r="BO2" s="7" t="s">
        <v>19</v>
      </c>
      <c r="BP2" s="8"/>
      <c r="BQ2" s="8"/>
      <c r="BR2" s="9"/>
      <c r="BS2" s="7" t="s">
        <v>99</v>
      </c>
      <c r="BT2" s="8"/>
      <c r="BU2" s="8"/>
      <c r="BV2" s="9"/>
      <c r="BW2" s="10" t="s">
        <v>177</v>
      </c>
      <c r="BX2" s="11"/>
      <c r="BY2" s="11"/>
      <c r="BZ2" s="12"/>
      <c r="CA2" s="7" t="s">
        <v>178</v>
      </c>
      <c r="CB2" s="8"/>
      <c r="CC2" s="8"/>
      <c r="CD2" s="9"/>
      <c r="CE2" s="7" t="s">
        <v>179</v>
      </c>
      <c r="CF2" s="8"/>
      <c r="CG2" s="8"/>
      <c r="CH2" s="9"/>
      <c r="CI2" s="10" t="s">
        <v>180</v>
      </c>
      <c r="CJ2" s="11"/>
      <c r="CK2" s="11"/>
      <c r="CL2" s="12"/>
      <c r="CM2" s="7" t="s">
        <v>181</v>
      </c>
      <c r="CN2" s="8"/>
      <c r="CO2" s="8"/>
      <c r="CP2" s="9"/>
      <c r="CQ2" s="7" t="s">
        <v>182</v>
      </c>
      <c r="CR2" s="8"/>
      <c r="CS2" s="8"/>
      <c r="CT2" s="9"/>
      <c r="CU2" s="7" t="s">
        <v>183</v>
      </c>
      <c r="CV2" s="8"/>
      <c r="CW2" s="8"/>
      <c r="CX2" s="9"/>
      <c r="CY2" s="7" t="s">
        <v>184</v>
      </c>
      <c r="CZ2" s="8"/>
      <c r="DA2" s="8"/>
      <c r="DB2" s="9"/>
      <c r="DC2" s="13"/>
      <c r="DD2" s="14"/>
      <c r="DE2" s="13"/>
      <c r="DF2" s="15"/>
      <c r="DG2" s="15"/>
      <c r="DH2" s="14"/>
      <c r="DI2" s="16"/>
      <c r="DJ2" s="16"/>
      <c r="DK2" s="5"/>
      <c r="DL2" s="5"/>
      <c r="DM2" s="5"/>
      <c r="DN2" s="17"/>
      <c r="DO2" s="736"/>
    </row>
    <row r="3" spans="1:146" s="20" customFormat="1" ht="157.5" x14ac:dyDescent="0.4">
      <c r="A3" s="18" t="s">
        <v>185</v>
      </c>
      <c r="B3" s="18" t="s">
        <v>186</v>
      </c>
      <c r="C3" s="18" t="s">
        <v>187</v>
      </c>
      <c r="D3" s="18" t="s">
        <v>188</v>
      </c>
      <c r="E3" s="18" t="s">
        <v>185</v>
      </c>
      <c r="F3" s="18" t="s">
        <v>186</v>
      </c>
      <c r="G3" s="18" t="s">
        <v>187</v>
      </c>
      <c r="H3" s="18" t="s">
        <v>188</v>
      </c>
      <c r="I3" s="18" t="s">
        <v>185</v>
      </c>
      <c r="J3" s="18" t="s">
        <v>187</v>
      </c>
      <c r="K3" s="18" t="s">
        <v>188</v>
      </c>
      <c r="L3" s="18" t="s">
        <v>185</v>
      </c>
      <c r="M3" s="18" t="s">
        <v>186</v>
      </c>
      <c r="N3" s="18" t="s">
        <v>187</v>
      </c>
      <c r="O3" s="18" t="s">
        <v>188</v>
      </c>
      <c r="P3" s="18" t="s">
        <v>185</v>
      </c>
      <c r="Q3" s="18" t="s">
        <v>186</v>
      </c>
      <c r="R3" s="18" t="s">
        <v>187</v>
      </c>
      <c r="S3" s="18" t="s">
        <v>188</v>
      </c>
      <c r="T3" s="18" t="s">
        <v>9</v>
      </c>
      <c r="U3" s="18" t="s">
        <v>189</v>
      </c>
      <c r="V3" s="18" t="s">
        <v>190</v>
      </c>
      <c r="W3" s="18" t="s">
        <v>191</v>
      </c>
      <c r="X3" s="18" t="s">
        <v>12</v>
      </c>
      <c r="Y3" s="18" t="s">
        <v>9</v>
      </c>
      <c r="Z3" s="18" t="s">
        <v>189</v>
      </c>
      <c r="AA3" s="18" t="s">
        <v>190</v>
      </c>
      <c r="AB3" s="18" t="s">
        <v>191</v>
      </c>
      <c r="AC3" s="18" t="s">
        <v>12</v>
      </c>
      <c r="AD3" s="18" t="s">
        <v>9</v>
      </c>
      <c r="AE3" s="18" t="s">
        <v>189</v>
      </c>
      <c r="AF3" s="18" t="s">
        <v>190</v>
      </c>
      <c r="AG3" s="18" t="s">
        <v>191</v>
      </c>
      <c r="AH3" s="18" t="s">
        <v>12</v>
      </c>
      <c r="AI3" s="18" t="s">
        <v>9</v>
      </c>
      <c r="AJ3" s="18" t="s">
        <v>189</v>
      </c>
      <c r="AK3" s="18" t="s">
        <v>9</v>
      </c>
      <c r="AL3" s="18" t="s">
        <v>189</v>
      </c>
      <c r="AM3" s="18" t="s">
        <v>192</v>
      </c>
      <c r="AN3" s="18" t="s">
        <v>193</v>
      </c>
      <c r="AO3" s="18" t="s">
        <v>189</v>
      </c>
      <c r="AP3" s="18" t="s">
        <v>190</v>
      </c>
      <c r="AQ3" s="18" t="s">
        <v>191</v>
      </c>
      <c r="AR3" s="18" t="s">
        <v>12</v>
      </c>
      <c r="AS3" s="18" t="s">
        <v>192</v>
      </c>
      <c r="AT3" s="18" t="s">
        <v>193</v>
      </c>
      <c r="AU3" s="18" t="s">
        <v>189</v>
      </c>
      <c r="AV3" s="18" t="s">
        <v>190</v>
      </c>
      <c r="AW3" s="18" t="s">
        <v>191</v>
      </c>
      <c r="AX3" s="18" t="s">
        <v>12</v>
      </c>
      <c r="AY3" s="18" t="s">
        <v>192</v>
      </c>
      <c r="AZ3" s="18" t="s">
        <v>193</v>
      </c>
      <c r="BA3" s="18" t="s">
        <v>189</v>
      </c>
      <c r="BB3" s="18" t="s">
        <v>190</v>
      </c>
      <c r="BC3" s="18" t="s">
        <v>191</v>
      </c>
      <c r="BD3" s="18" t="s">
        <v>12</v>
      </c>
      <c r="BE3" s="18" t="s">
        <v>192</v>
      </c>
      <c r="BF3" s="18" t="s">
        <v>193</v>
      </c>
      <c r="BG3" s="18" t="s">
        <v>189</v>
      </c>
      <c r="BH3" s="18" t="s">
        <v>190</v>
      </c>
      <c r="BI3" s="18" t="s">
        <v>191</v>
      </c>
      <c r="BJ3" s="18" t="s">
        <v>12</v>
      </c>
      <c r="BK3" s="18" t="s">
        <v>192</v>
      </c>
      <c r="BL3" s="18" t="s">
        <v>193</v>
      </c>
      <c r="BM3" s="18" t="s">
        <v>189</v>
      </c>
      <c r="BN3" s="18" t="s">
        <v>190</v>
      </c>
      <c r="BO3" s="18" t="s">
        <v>192</v>
      </c>
      <c r="BP3" s="18" t="s">
        <v>193</v>
      </c>
      <c r="BQ3" s="18" t="s">
        <v>189</v>
      </c>
      <c r="BR3" s="18" t="s">
        <v>190</v>
      </c>
      <c r="BS3" s="18" t="s">
        <v>192</v>
      </c>
      <c r="BT3" s="18" t="s">
        <v>193</v>
      </c>
      <c r="BU3" s="18" t="s">
        <v>189</v>
      </c>
      <c r="BV3" s="18" t="s">
        <v>190</v>
      </c>
      <c r="BW3" s="18" t="s">
        <v>192</v>
      </c>
      <c r="BX3" s="18" t="s">
        <v>193</v>
      </c>
      <c r="BY3" s="18" t="s">
        <v>189</v>
      </c>
      <c r="BZ3" s="18" t="s">
        <v>190</v>
      </c>
      <c r="CA3" s="18" t="s">
        <v>192</v>
      </c>
      <c r="CB3" s="18" t="s">
        <v>193</v>
      </c>
      <c r="CC3" s="18" t="s">
        <v>189</v>
      </c>
      <c r="CD3" s="18" t="s">
        <v>190</v>
      </c>
      <c r="CE3" s="18" t="s">
        <v>192</v>
      </c>
      <c r="CF3" s="18" t="s">
        <v>193</v>
      </c>
      <c r="CG3" s="18" t="s">
        <v>189</v>
      </c>
      <c r="CH3" s="18" t="s">
        <v>190</v>
      </c>
      <c r="CI3" s="18" t="s">
        <v>192</v>
      </c>
      <c r="CJ3" s="18" t="s">
        <v>193</v>
      </c>
      <c r="CK3" s="18" t="s">
        <v>189</v>
      </c>
      <c r="CL3" s="18" t="s">
        <v>190</v>
      </c>
      <c r="CM3" s="18" t="s">
        <v>192</v>
      </c>
      <c r="CN3" s="18" t="s">
        <v>193</v>
      </c>
      <c r="CO3" s="18" t="s">
        <v>189</v>
      </c>
      <c r="CP3" s="18" t="s">
        <v>190</v>
      </c>
      <c r="CQ3" s="18" t="s">
        <v>192</v>
      </c>
      <c r="CR3" s="18" t="s">
        <v>193</v>
      </c>
      <c r="CS3" s="18" t="s">
        <v>189</v>
      </c>
      <c r="CT3" s="18" t="s">
        <v>190</v>
      </c>
      <c r="CU3" s="18" t="s">
        <v>192</v>
      </c>
      <c r="CV3" s="18" t="s">
        <v>193</v>
      </c>
      <c r="CW3" s="18" t="s">
        <v>189</v>
      </c>
      <c r="CX3" s="18" t="s">
        <v>190</v>
      </c>
      <c r="CY3" s="18" t="s">
        <v>192</v>
      </c>
      <c r="CZ3" s="18" t="s">
        <v>193</v>
      </c>
      <c r="DA3" s="18" t="s">
        <v>189</v>
      </c>
      <c r="DB3" s="18" t="s">
        <v>190</v>
      </c>
      <c r="DC3" s="18" t="s">
        <v>194</v>
      </c>
      <c r="DD3" s="18" t="s">
        <v>195</v>
      </c>
      <c r="DE3" s="18" t="s">
        <v>196</v>
      </c>
      <c r="DF3" s="18" t="s">
        <v>197</v>
      </c>
      <c r="DG3" s="18" t="s">
        <v>198</v>
      </c>
      <c r="DH3" s="18" t="s">
        <v>199</v>
      </c>
      <c r="DI3" s="19" t="s">
        <v>201</v>
      </c>
      <c r="DJ3" s="19" t="s">
        <v>202</v>
      </c>
      <c r="DK3" s="19" t="s">
        <v>203</v>
      </c>
      <c r="DL3" s="19" t="s">
        <v>204</v>
      </c>
      <c r="DM3" s="19" t="s">
        <v>205</v>
      </c>
      <c r="DN3" s="19" t="s">
        <v>206</v>
      </c>
      <c r="DO3" s="737"/>
    </row>
    <row r="4" spans="1:146" x14ac:dyDescent="0.4">
      <c r="A4">
        <f>'調査票（設問２、12は別シートに入力）'!C5</f>
        <v>0</v>
      </c>
      <c r="D4" s="21"/>
      <c r="H4" s="21"/>
      <c r="I4">
        <f>'調査票（設問２、12は別シートに入力）'!E5</f>
        <v>0</v>
      </c>
      <c r="K4" s="21"/>
      <c r="O4" s="21"/>
      <c r="S4" s="21"/>
      <c r="T4">
        <f>'調査票（設問２、12は別シートに入力）'!E7</f>
        <v>0</v>
      </c>
      <c r="U4">
        <f>'調査票（設問２、12は別シートに入力）'!F7</f>
        <v>0</v>
      </c>
      <c r="V4">
        <f>'調査票（設問２、12は別シートに入力）'!G7</f>
        <v>0</v>
      </c>
      <c r="X4">
        <f>'調査票（設問２、12は別シートに入力）'!H7</f>
        <v>0</v>
      </c>
      <c r="Y4">
        <f>'調査票（設問２、12は別シートに入力）'!E9</f>
        <v>0</v>
      </c>
      <c r="Z4">
        <f>'調査票（設問２、12は別シートに入力）'!F9</f>
        <v>0</v>
      </c>
      <c r="AA4">
        <f>'調査票（設問２、12は別シートに入力）'!G9</f>
        <v>0</v>
      </c>
      <c r="AC4">
        <f>'調査票（設問２、12は別シートに入力）'!H9</f>
        <v>0</v>
      </c>
      <c r="AD4">
        <f>'調査票（設問２、12は別シートに入力）'!E11</f>
        <v>0</v>
      </c>
      <c r="AE4">
        <f>'調査票（設問２、12は別シートに入力）'!F11</f>
        <v>0</v>
      </c>
      <c r="AF4">
        <f>'調査票（設問２、12は別シートに入力）'!G11</f>
        <v>0</v>
      </c>
      <c r="AH4">
        <f>'調査票（設問２、12は別シートに入力）'!H11</f>
        <v>0</v>
      </c>
      <c r="AI4">
        <f>'調査票（設問２、12は別シートに入力）'!E12</f>
        <v>0</v>
      </c>
      <c r="AJ4">
        <f>'調査票（設問２、12は別シートに入力）'!F12</f>
        <v>0</v>
      </c>
      <c r="AK4">
        <f>'調査票（設問２、12は別シートに入力）'!E14</f>
        <v>0</v>
      </c>
      <c r="AL4">
        <f>'調査票（設問２、12は別シートに入力）'!F14</f>
        <v>0</v>
      </c>
      <c r="AN4">
        <f>'調査票（設問２、12は別シートに入力）'!E7-'調査票（設問２、12は別シートに入力）'!E8</f>
        <v>0</v>
      </c>
      <c r="AO4">
        <f>'調査票（設問２、12は別シートに入力）'!F7-'調査票（設問２、12は別シートに入力）'!F8</f>
        <v>0</v>
      </c>
      <c r="AP4">
        <f>'調査票（設問２、12は別シートに入力）'!G7-'調査票（設問２、12は別シートに入力）'!G8</f>
        <v>0</v>
      </c>
      <c r="AR4">
        <f>'調査票（設問２、12は別シートに入力）'!H7-'調査票（設問２、12は別シートに入力）'!H8</f>
        <v>0</v>
      </c>
      <c r="AT4">
        <f>'調査票（設問２、12は別シートに入力）'!E10</f>
        <v>0</v>
      </c>
      <c r="AU4">
        <f>'調査票（設問２、12は別シートに入力）'!F10</f>
        <v>0</v>
      </c>
      <c r="AV4">
        <f>'調査票（設問２、12は別シートに入力）'!G10</f>
        <v>0</v>
      </c>
      <c r="AX4">
        <f>'調査票（設問２、12は別シートに入力）'!H10</f>
        <v>0</v>
      </c>
      <c r="BE4">
        <f>'調査票（設問２、12は別シートに入力）'!E11</f>
        <v>0</v>
      </c>
      <c r="BF4">
        <f>'調査票（設問２、12は別シートに入力）'!F11</f>
        <v>0</v>
      </c>
      <c r="BG4">
        <f>'調査票（設問２、12は別シートに入力）'!G11</f>
        <v>0</v>
      </c>
      <c r="BJ4">
        <f>'調査票（設問２、12は別シートに入力）'!H11</f>
        <v>0</v>
      </c>
      <c r="BK4">
        <f>'調査票（設問２、12は別シートに入力）'!E12</f>
        <v>0</v>
      </c>
      <c r="BM4">
        <f>'調査票（設問２、12は別シートに入力）'!F12</f>
        <v>0</v>
      </c>
      <c r="BN4">
        <f>'調査票（設問２、12は別シートに入力）'!G12</f>
        <v>0</v>
      </c>
      <c r="BO4">
        <f>'調査票（設問２、12は別シートに入力）'!E13</f>
        <v>0</v>
      </c>
      <c r="BQ4">
        <f>'調査票（設問２、12は別シートに入力）'!F13</f>
        <v>0</v>
      </c>
      <c r="BR4">
        <f>'調査票（設問２、12は別シートに入力）'!G13</f>
        <v>0</v>
      </c>
      <c r="BS4">
        <f>'調査票（設問２、12は別シートに入力）'!E14</f>
        <v>0</v>
      </c>
      <c r="BU4">
        <f>'調査票（設問２、12は別シートに入力）'!F14</f>
        <v>0</v>
      </c>
      <c r="BV4">
        <f>'調査票（設問２、12は別シートに入力）'!G14</f>
        <v>0</v>
      </c>
      <c r="CA4">
        <f>'調査票（設問２、12は別シートに入力）'!E15</f>
        <v>0</v>
      </c>
      <c r="CC4">
        <f>'調査票（設問２、12は別シートに入力）'!F15</f>
        <v>0</v>
      </c>
      <c r="CD4">
        <f>'調査票（設問２、12は別シートに入力）'!G15</f>
        <v>0</v>
      </c>
      <c r="CE4">
        <f>'調査票（設問２、12は別シートに入力）'!E16</f>
        <v>0</v>
      </c>
      <c r="CG4">
        <f>'調査票（設問２、12は別シートに入力）'!F16</f>
        <v>0</v>
      </c>
      <c r="CH4">
        <f>'調査票（設問２、12は別シートに入力）'!G16</f>
        <v>0</v>
      </c>
      <c r="CM4">
        <f>'調査票（設問２、12は別シートに入力）'!E17</f>
        <v>0</v>
      </c>
      <c r="CO4">
        <f>'調査票（設問２、12は別シートに入力）'!F17</f>
        <v>0</v>
      </c>
      <c r="CP4">
        <f>'調査票（設問２、12は別シートに入力）'!G17</f>
        <v>0</v>
      </c>
      <c r="CQ4">
        <f>'調査票（設問２、12は別シートに入力）'!E18</f>
        <v>0</v>
      </c>
      <c r="CS4">
        <f>'調査票（設問２、12は別シートに入力）'!F18</f>
        <v>0</v>
      </c>
      <c r="CT4">
        <f>'調査票（設問２、12は別シートに入力）'!G18</f>
        <v>0</v>
      </c>
      <c r="CU4">
        <f>'調査票（設問２、12は別シートに入力）'!E19</f>
        <v>0</v>
      </c>
      <c r="CW4">
        <f>'調査票（設問２、12は別シートに入力）'!F19</f>
        <v>0</v>
      </c>
      <c r="CX4">
        <f>'調査票（設問２、12は別シートに入力）'!G19</f>
        <v>0</v>
      </c>
      <c r="DD4">
        <f>'調査票（設問２、12は別シートに入力）'!D20</f>
        <v>0</v>
      </c>
      <c r="DE4" t="str">
        <f>IF('調査票（設問２、12は別シートに入力）'!E21="○",1,"　")</f>
        <v>　</v>
      </c>
      <c r="DF4" t="str">
        <f>IF('調査票（設問２、12は別シートに入力）'!H21="○",1,"　")</f>
        <v>　</v>
      </c>
      <c r="DG4" t="str">
        <f>IF('調査票（設問２、12は別シートに入力）'!E22="○",1,"　")</f>
        <v>　</v>
      </c>
      <c r="DH4" t="str">
        <f>IF('調査票（設問２、12は別シートに入力）'!H22="○",1,"　")</f>
        <v>　</v>
      </c>
      <c r="DI4" t="str">
        <f>IF('調査票（設問２、12は別シートに入力）'!$D$23=1,1,"　")</f>
        <v>　</v>
      </c>
      <c r="DJ4" t="str">
        <f>IF('調査票（設問２、12は別シートに入力）'!$D$23=2,1,"　")</f>
        <v>　</v>
      </c>
      <c r="DK4" t="str">
        <f>IF('調査票（設問２、12は別シートに入力）'!$D$23=3,1,"　")</f>
        <v>　</v>
      </c>
      <c r="DL4" t="str">
        <f>IF('調査票（設問２、12は別シートに入力）'!$D$23=4,1,"　")</f>
        <v>　</v>
      </c>
      <c r="DM4" t="str">
        <f>IF('調査票（設問２、12は別シートに入力）'!$D$23=5,1,"　")</f>
        <v>　</v>
      </c>
      <c r="DN4" t="str">
        <f>IF('調査票（設問２、12は別シートに入力）'!$D$23=6,1,"　")</f>
        <v>　</v>
      </c>
      <c r="DO4" s="405">
        <f>'調査票（設問２、12は別シートに入力）'!G24</f>
        <v>0</v>
      </c>
    </row>
    <row r="5" spans="1:146" ht="19.5" thickBot="1" x14ac:dyDescent="0.45"/>
    <row r="6" spans="1:146" ht="13.5" customHeight="1" x14ac:dyDescent="0.4">
      <c r="A6" s="729" t="s">
        <v>207</v>
      </c>
      <c r="B6" s="729"/>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729"/>
      <c r="AE6" s="729"/>
      <c r="AF6" s="729"/>
      <c r="AG6" s="729"/>
      <c r="AH6" s="729"/>
      <c r="AI6" s="729"/>
      <c r="AJ6" s="729"/>
      <c r="AK6" s="729"/>
      <c r="AL6" s="729"/>
      <c r="AM6" s="729"/>
      <c r="AN6" s="729"/>
      <c r="AO6" s="729"/>
      <c r="AP6" s="729"/>
      <c r="AQ6" s="729"/>
      <c r="AR6" s="729"/>
      <c r="AS6" s="729"/>
      <c r="AT6" s="729"/>
      <c r="AU6" s="729"/>
      <c r="AV6" s="729"/>
      <c r="AW6" s="729"/>
      <c r="AX6" s="729"/>
      <c r="AY6" s="729"/>
      <c r="AZ6" s="730"/>
      <c r="BA6" s="738" t="s">
        <v>208</v>
      </c>
      <c r="BB6" s="741" t="s">
        <v>209</v>
      </c>
      <c r="BC6" s="729"/>
      <c r="BD6" s="729"/>
      <c r="BE6" s="729"/>
      <c r="BF6" s="729"/>
      <c r="BG6" s="729"/>
      <c r="BH6" s="729"/>
      <c r="BI6" s="729"/>
      <c r="BJ6" s="729"/>
      <c r="BK6" s="729"/>
      <c r="BL6" s="729"/>
      <c r="BM6" s="729"/>
      <c r="BN6" s="729"/>
      <c r="BO6" s="729"/>
      <c r="BP6" s="729"/>
      <c r="BQ6" s="729"/>
      <c r="BR6" s="729"/>
      <c r="BS6" s="729"/>
      <c r="BT6" s="729"/>
      <c r="BU6" s="729"/>
      <c r="BV6" s="729"/>
      <c r="BW6" s="729"/>
      <c r="BX6" s="729"/>
      <c r="BY6" s="729"/>
      <c r="BZ6" s="729"/>
      <c r="CA6" s="729"/>
      <c r="CB6" s="729"/>
      <c r="CC6" s="729"/>
      <c r="CD6" s="729"/>
      <c r="CE6" s="729"/>
      <c r="CF6" s="729"/>
      <c r="CG6" s="729"/>
      <c r="CH6" s="729"/>
      <c r="CI6" s="729"/>
      <c r="CJ6" s="729"/>
      <c r="CK6" s="729"/>
      <c r="CL6" s="729"/>
      <c r="CM6" s="729"/>
      <c r="CN6" s="742"/>
      <c r="CO6" s="743" t="s">
        <v>210</v>
      </c>
      <c r="CP6" s="746" t="s">
        <v>211</v>
      </c>
      <c r="CQ6" s="728" t="s">
        <v>212</v>
      </c>
      <c r="CR6" s="729"/>
      <c r="CS6" s="729"/>
      <c r="CT6" s="729"/>
      <c r="CU6" s="729"/>
      <c r="CV6" s="729"/>
      <c r="CW6" s="729"/>
      <c r="CX6" s="729"/>
      <c r="CY6" s="729"/>
      <c r="CZ6" s="729"/>
      <c r="DA6" s="729"/>
      <c r="DB6" s="729"/>
      <c r="DC6" s="729"/>
      <c r="DD6" s="729"/>
      <c r="DE6" s="729"/>
      <c r="DF6" s="729"/>
      <c r="DG6" s="729"/>
      <c r="DH6" s="729"/>
      <c r="DI6" s="729"/>
      <c r="DJ6" s="729"/>
      <c r="DK6" s="729"/>
      <c r="DL6" s="729"/>
      <c r="DM6" s="729"/>
      <c r="DN6" s="729"/>
      <c r="DO6" s="729"/>
      <c r="DP6" s="729"/>
      <c r="DQ6" s="729"/>
      <c r="DR6" s="729"/>
      <c r="DS6" s="729"/>
      <c r="DT6" s="742"/>
      <c r="DU6" s="723" t="s">
        <v>213</v>
      </c>
      <c r="DV6" s="725" t="s">
        <v>214</v>
      </c>
      <c r="DW6" s="728" t="s">
        <v>215</v>
      </c>
      <c r="DX6" s="729"/>
      <c r="DY6" s="729"/>
      <c r="DZ6" s="729"/>
      <c r="EA6" s="729"/>
      <c r="EB6" s="729"/>
      <c r="EC6" s="730"/>
      <c r="ED6" s="731" t="s">
        <v>568</v>
      </c>
      <c r="EE6" s="712" t="s">
        <v>216</v>
      </c>
      <c r="EF6" s="713" t="s">
        <v>217</v>
      </c>
      <c r="EG6" s="713" t="s">
        <v>218</v>
      </c>
      <c r="EH6" s="713" t="s">
        <v>219</v>
      </c>
      <c r="EI6" s="713" t="s">
        <v>220</v>
      </c>
      <c r="EJ6" s="714" t="s">
        <v>221</v>
      </c>
      <c r="EK6" s="720" t="s">
        <v>222</v>
      </c>
      <c r="EL6" s="720" t="s">
        <v>223</v>
      </c>
      <c r="EM6" s="712" t="s">
        <v>224</v>
      </c>
      <c r="EN6" s="713"/>
      <c r="EO6" s="713"/>
      <c r="EP6" s="714"/>
    </row>
    <row r="7" spans="1:146" ht="18.75" customHeight="1" x14ac:dyDescent="0.4">
      <c r="A7" s="715" t="s">
        <v>226</v>
      </c>
      <c r="B7" s="715"/>
      <c r="C7" s="716"/>
      <c r="D7" s="716"/>
      <c r="E7" s="716"/>
      <c r="F7" s="716"/>
      <c r="G7" s="716"/>
      <c r="H7" s="716"/>
      <c r="I7" s="716"/>
      <c r="J7" s="716"/>
      <c r="K7" s="716"/>
      <c r="L7" s="716"/>
      <c r="M7" s="717"/>
      <c r="N7" s="718" t="s">
        <v>227</v>
      </c>
      <c r="O7" s="715"/>
      <c r="P7" s="715"/>
      <c r="Q7" s="715"/>
      <c r="R7" s="715"/>
      <c r="S7" s="715"/>
      <c r="T7" s="715"/>
      <c r="U7" s="716"/>
      <c r="V7" s="716"/>
      <c r="W7" s="716"/>
      <c r="X7" s="716"/>
      <c r="Y7" s="716"/>
      <c r="Z7" s="719"/>
      <c r="AA7" s="715" t="s">
        <v>228</v>
      </c>
      <c r="AB7" s="715"/>
      <c r="AC7" s="715"/>
      <c r="AD7" s="715"/>
      <c r="AE7" s="715"/>
      <c r="AF7" s="715"/>
      <c r="AG7" s="715"/>
      <c r="AH7" s="716"/>
      <c r="AI7" s="716"/>
      <c r="AJ7" s="716"/>
      <c r="AK7" s="716"/>
      <c r="AL7" s="716"/>
      <c r="AM7" s="717"/>
      <c r="AN7" s="718" t="s">
        <v>229</v>
      </c>
      <c r="AO7" s="715"/>
      <c r="AP7" s="715"/>
      <c r="AQ7" s="715"/>
      <c r="AR7" s="715"/>
      <c r="AS7" s="715"/>
      <c r="AT7" s="715"/>
      <c r="AU7" s="716"/>
      <c r="AV7" s="716"/>
      <c r="AW7" s="716"/>
      <c r="AX7" s="716"/>
      <c r="AY7" s="716"/>
      <c r="AZ7" s="719"/>
      <c r="BA7" s="739"/>
      <c r="BB7" s="718" t="s">
        <v>230</v>
      </c>
      <c r="BC7" s="716"/>
      <c r="BD7" s="716"/>
      <c r="BE7" s="716"/>
      <c r="BF7" s="716"/>
      <c r="BG7" s="716"/>
      <c r="BH7" s="716"/>
      <c r="BI7" s="716"/>
      <c r="BJ7" s="716"/>
      <c r="BK7" s="716"/>
      <c r="BL7" s="716"/>
      <c r="BM7" s="716"/>
      <c r="BN7" s="719"/>
      <c r="BO7" s="715" t="s">
        <v>231</v>
      </c>
      <c r="BP7" s="715"/>
      <c r="BQ7" s="715"/>
      <c r="BR7" s="715"/>
      <c r="BS7" s="715"/>
      <c r="BT7" s="715"/>
      <c r="BU7" s="715"/>
      <c r="BV7" s="716"/>
      <c r="BW7" s="716"/>
      <c r="BX7" s="716"/>
      <c r="BY7" s="716"/>
      <c r="BZ7" s="716"/>
      <c r="CA7" s="717"/>
      <c r="CB7" s="718" t="s">
        <v>232</v>
      </c>
      <c r="CC7" s="715"/>
      <c r="CD7" s="715"/>
      <c r="CE7" s="715"/>
      <c r="CF7" s="715"/>
      <c r="CG7" s="715"/>
      <c r="CH7" s="715"/>
      <c r="CI7" s="716"/>
      <c r="CJ7" s="716"/>
      <c r="CK7" s="716"/>
      <c r="CL7" s="716"/>
      <c r="CM7" s="716"/>
      <c r="CN7" s="719"/>
      <c r="CO7" s="744"/>
      <c r="CP7" s="747"/>
      <c r="CQ7" s="749" t="s">
        <v>230</v>
      </c>
      <c r="CR7" s="715"/>
      <c r="CS7" s="715"/>
      <c r="CT7" s="715"/>
      <c r="CU7" s="716"/>
      <c r="CV7" s="716"/>
      <c r="CW7" s="716"/>
      <c r="CX7" s="716"/>
      <c r="CY7" s="716"/>
      <c r="CZ7" s="717"/>
      <c r="DA7" s="718" t="s">
        <v>231</v>
      </c>
      <c r="DB7" s="715"/>
      <c r="DC7" s="715"/>
      <c r="DD7" s="715"/>
      <c r="DE7" s="716"/>
      <c r="DF7" s="716"/>
      <c r="DG7" s="716"/>
      <c r="DH7" s="716"/>
      <c r="DI7" s="716"/>
      <c r="DJ7" s="719"/>
      <c r="DK7" s="715" t="s">
        <v>233</v>
      </c>
      <c r="DL7" s="715"/>
      <c r="DM7" s="715"/>
      <c r="DN7" s="715"/>
      <c r="DO7" s="716"/>
      <c r="DP7" s="716"/>
      <c r="DQ7" s="716"/>
      <c r="DR7" s="716"/>
      <c r="DS7" s="716"/>
      <c r="DT7" s="716"/>
      <c r="DU7" s="724"/>
      <c r="DV7" s="726"/>
      <c r="DW7" s="734" t="s">
        <v>234</v>
      </c>
      <c r="DX7" s="710" t="s">
        <v>235</v>
      </c>
      <c r="DY7" s="710" t="s">
        <v>236</v>
      </c>
      <c r="DZ7" s="710" t="s">
        <v>237</v>
      </c>
      <c r="EA7" s="710" t="s">
        <v>238</v>
      </c>
      <c r="EB7" s="710" t="s">
        <v>239</v>
      </c>
      <c r="EC7" s="709" t="s">
        <v>154</v>
      </c>
      <c r="ED7" s="732"/>
      <c r="EE7" s="711"/>
      <c r="EF7" s="710"/>
      <c r="EG7" s="710"/>
      <c r="EH7" s="710"/>
      <c r="EI7" s="710"/>
      <c r="EJ7" s="709"/>
      <c r="EK7" s="721"/>
      <c r="EL7" s="721"/>
      <c r="EM7" s="711" t="s">
        <v>240</v>
      </c>
      <c r="EN7" s="710" t="s">
        <v>241</v>
      </c>
      <c r="EO7" s="710" t="s">
        <v>242</v>
      </c>
      <c r="EP7" s="709" t="s">
        <v>243</v>
      </c>
    </row>
    <row r="8" spans="1:146" ht="75" x14ac:dyDescent="0.4">
      <c r="A8" s="22">
        <v>22</v>
      </c>
      <c r="B8" s="22">
        <v>23</v>
      </c>
      <c r="C8" s="23">
        <v>24</v>
      </c>
      <c r="D8" s="23">
        <v>25</v>
      </c>
      <c r="E8" s="23">
        <v>26</v>
      </c>
      <c r="F8" s="23">
        <v>27</v>
      </c>
      <c r="G8" s="23">
        <v>28</v>
      </c>
      <c r="H8" s="23">
        <v>29</v>
      </c>
      <c r="I8" s="23" t="s">
        <v>253</v>
      </c>
      <c r="J8" s="23" t="s">
        <v>254</v>
      </c>
      <c r="K8" s="23" t="s">
        <v>255</v>
      </c>
      <c r="L8" s="23" t="s">
        <v>256</v>
      </c>
      <c r="M8" s="24" t="s">
        <v>257</v>
      </c>
      <c r="N8" s="25">
        <v>22</v>
      </c>
      <c r="O8" s="22">
        <v>23</v>
      </c>
      <c r="P8" s="23">
        <v>24</v>
      </c>
      <c r="Q8" s="23">
        <v>25</v>
      </c>
      <c r="R8" s="23">
        <v>26</v>
      </c>
      <c r="S8" s="23">
        <v>27</v>
      </c>
      <c r="T8" s="23">
        <v>28</v>
      </c>
      <c r="U8" s="23">
        <v>29</v>
      </c>
      <c r="V8" s="23" t="s">
        <v>253</v>
      </c>
      <c r="W8" s="23" t="s">
        <v>254</v>
      </c>
      <c r="X8" s="23" t="s">
        <v>255</v>
      </c>
      <c r="Y8" s="23" t="s">
        <v>256</v>
      </c>
      <c r="Z8" s="26" t="s">
        <v>257</v>
      </c>
      <c r="AA8" s="22">
        <v>22</v>
      </c>
      <c r="AB8" s="22">
        <v>23</v>
      </c>
      <c r="AC8" s="23">
        <v>24</v>
      </c>
      <c r="AD8" s="23">
        <v>25</v>
      </c>
      <c r="AE8" s="23">
        <v>26</v>
      </c>
      <c r="AF8" s="23">
        <v>27</v>
      </c>
      <c r="AG8" s="23">
        <v>28</v>
      </c>
      <c r="AH8" s="23">
        <v>29</v>
      </c>
      <c r="AI8" s="23" t="s">
        <v>253</v>
      </c>
      <c r="AJ8" s="23" t="s">
        <v>254</v>
      </c>
      <c r="AK8" s="23" t="s">
        <v>255</v>
      </c>
      <c r="AL8" s="23" t="s">
        <v>256</v>
      </c>
      <c r="AM8" s="24" t="s">
        <v>257</v>
      </c>
      <c r="AN8" s="25">
        <v>22</v>
      </c>
      <c r="AO8" s="22">
        <v>23</v>
      </c>
      <c r="AP8" s="23">
        <v>24</v>
      </c>
      <c r="AQ8" s="23">
        <v>25</v>
      </c>
      <c r="AR8" s="23">
        <v>26</v>
      </c>
      <c r="AS8" s="23">
        <v>27</v>
      </c>
      <c r="AT8" s="23">
        <v>28</v>
      </c>
      <c r="AU8" s="23">
        <v>29</v>
      </c>
      <c r="AV8" s="23" t="s">
        <v>253</v>
      </c>
      <c r="AW8" s="23" t="s">
        <v>254</v>
      </c>
      <c r="AX8" s="23" t="s">
        <v>255</v>
      </c>
      <c r="AY8" s="23" t="s">
        <v>256</v>
      </c>
      <c r="AZ8" s="26" t="s">
        <v>257</v>
      </c>
      <c r="BA8" s="740"/>
      <c r="BB8" s="25">
        <v>22</v>
      </c>
      <c r="BC8" s="22">
        <v>23</v>
      </c>
      <c r="BD8" s="23">
        <v>24</v>
      </c>
      <c r="BE8" s="23">
        <v>25</v>
      </c>
      <c r="BF8" s="23">
        <v>26</v>
      </c>
      <c r="BG8" s="23">
        <v>27</v>
      </c>
      <c r="BH8" s="23">
        <v>28</v>
      </c>
      <c r="BI8" s="23">
        <v>29</v>
      </c>
      <c r="BJ8" s="23" t="s">
        <v>253</v>
      </c>
      <c r="BK8" s="23" t="s">
        <v>254</v>
      </c>
      <c r="BL8" s="23" t="s">
        <v>255</v>
      </c>
      <c r="BM8" s="23" t="s">
        <v>256</v>
      </c>
      <c r="BN8" s="26" t="s">
        <v>257</v>
      </c>
      <c r="BO8" s="22">
        <v>22</v>
      </c>
      <c r="BP8" s="22">
        <v>23</v>
      </c>
      <c r="BQ8" s="23">
        <v>24</v>
      </c>
      <c r="BR8" s="23">
        <v>25</v>
      </c>
      <c r="BS8" s="23">
        <v>26</v>
      </c>
      <c r="BT8" s="23">
        <v>27</v>
      </c>
      <c r="BU8" s="23">
        <v>28</v>
      </c>
      <c r="BV8" s="23">
        <v>29</v>
      </c>
      <c r="BW8" s="23" t="s">
        <v>253</v>
      </c>
      <c r="BX8" s="23" t="s">
        <v>254</v>
      </c>
      <c r="BY8" s="23" t="s">
        <v>255</v>
      </c>
      <c r="BZ8" s="23" t="s">
        <v>256</v>
      </c>
      <c r="CA8" s="24" t="s">
        <v>257</v>
      </c>
      <c r="CB8" s="25">
        <v>22</v>
      </c>
      <c r="CC8" s="22">
        <v>23</v>
      </c>
      <c r="CD8" s="23">
        <v>24</v>
      </c>
      <c r="CE8" s="23">
        <v>25</v>
      </c>
      <c r="CF8" s="23">
        <v>26</v>
      </c>
      <c r="CG8" s="23">
        <v>27</v>
      </c>
      <c r="CH8" s="23">
        <v>28</v>
      </c>
      <c r="CI8" s="23">
        <v>29</v>
      </c>
      <c r="CJ8" s="23" t="s">
        <v>253</v>
      </c>
      <c r="CK8" s="23" t="s">
        <v>254</v>
      </c>
      <c r="CL8" s="23" t="s">
        <v>255</v>
      </c>
      <c r="CM8" s="23" t="s">
        <v>256</v>
      </c>
      <c r="CN8" s="26" t="s">
        <v>257</v>
      </c>
      <c r="CO8" s="745"/>
      <c r="CP8" s="748"/>
      <c r="CQ8" s="27" t="s">
        <v>258</v>
      </c>
      <c r="CR8" s="22" t="s">
        <v>259</v>
      </c>
      <c r="CS8" s="22" t="s">
        <v>260</v>
      </c>
      <c r="CT8" s="22" t="s">
        <v>261</v>
      </c>
      <c r="CU8" s="28" t="s">
        <v>262</v>
      </c>
      <c r="CV8" s="28" t="s">
        <v>263</v>
      </c>
      <c r="CW8" s="28" t="s">
        <v>264</v>
      </c>
      <c r="CX8" s="28" t="s">
        <v>265</v>
      </c>
      <c r="CY8" s="23" t="s">
        <v>266</v>
      </c>
      <c r="CZ8" s="24" t="s">
        <v>257</v>
      </c>
      <c r="DA8" s="25" t="s">
        <v>267</v>
      </c>
      <c r="DB8" s="22" t="s">
        <v>259</v>
      </c>
      <c r="DC8" s="22" t="s">
        <v>260</v>
      </c>
      <c r="DD8" s="22" t="s">
        <v>261</v>
      </c>
      <c r="DE8" s="23" t="s">
        <v>262</v>
      </c>
      <c r="DF8" s="23" t="s">
        <v>263</v>
      </c>
      <c r="DG8" s="23" t="s">
        <v>264</v>
      </c>
      <c r="DH8" s="23" t="s">
        <v>265</v>
      </c>
      <c r="DI8" s="23" t="s">
        <v>266</v>
      </c>
      <c r="DJ8" s="26" t="s">
        <v>257</v>
      </c>
      <c r="DK8" s="22" t="s">
        <v>267</v>
      </c>
      <c r="DL8" s="22" t="s">
        <v>259</v>
      </c>
      <c r="DM8" s="22" t="s">
        <v>260</v>
      </c>
      <c r="DN8" s="22" t="s">
        <v>261</v>
      </c>
      <c r="DO8" s="23" t="s">
        <v>262</v>
      </c>
      <c r="DP8" s="23" t="s">
        <v>263</v>
      </c>
      <c r="DQ8" s="23" t="s">
        <v>264</v>
      </c>
      <c r="DR8" s="23" t="s">
        <v>265</v>
      </c>
      <c r="DS8" s="23" t="s">
        <v>266</v>
      </c>
      <c r="DT8" s="23" t="s">
        <v>257</v>
      </c>
      <c r="DU8" s="724"/>
      <c r="DV8" s="727"/>
      <c r="DW8" s="734"/>
      <c r="DX8" s="710"/>
      <c r="DY8" s="710"/>
      <c r="DZ8" s="710"/>
      <c r="EA8" s="710"/>
      <c r="EB8" s="710"/>
      <c r="EC8" s="709"/>
      <c r="ED8" s="733"/>
      <c r="EE8" s="711"/>
      <c r="EF8" s="710"/>
      <c r="EG8" s="710"/>
      <c r="EH8" s="710"/>
      <c r="EI8" s="710"/>
      <c r="EJ8" s="709"/>
      <c r="EK8" s="722"/>
      <c r="EL8" s="722"/>
      <c r="EM8" s="711"/>
      <c r="EN8" s="710"/>
      <c r="EO8" s="710"/>
      <c r="EP8" s="709"/>
    </row>
    <row r="9" spans="1:146" x14ac:dyDescent="0.4">
      <c r="A9">
        <f>'設問2　診療実績'!D6</f>
        <v>0</v>
      </c>
      <c r="B9">
        <f>'設問2　診療実績'!E6</f>
        <v>0</v>
      </c>
      <c r="C9">
        <f>'設問2　診療実績'!F6</f>
        <v>0</v>
      </c>
      <c r="D9">
        <f>'設問2　診療実績'!G6</f>
        <v>0</v>
      </c>
      <c r="E9">
        <f>'設問2　診療実績'!H6</f>
        <v>0</v>
      </c>
      <c r="F9">
        <f>'設問2　診療実績'!I6</f>
        <v>0</v>
      </c>
      <c r="G9">
        <f>'設問2　診療実績'!J6</f>
        <v>0</v>
      </c>
      <c r="H9">
        <f>'設問2　診療実績'!K6</f>
        <v>0</v>
      </c>
      <c r="I9">
        <f>'設問2　診療実績'!L6</f>
        <v>0</v>
      </c>
      <c r="J9">
        <f>'設問2　診療実績'!M6</f>
        <v>0</v>
      </c>
      <c r="K9">
        <f>'設問2　診療実績'!N6</f>
        <v>0</v>
      </c>
      <c r="L9">
        <f>'設問2　診療実績'!O6</f>
        <v>0</v>
      </c>
      <c r="M9">
        <f>'設問2　診療実績'!P6</f>
        <v>0</v>
      </c>
      <c r="N9">
        <f>'設問2　診療実績'!D7</f>
        <v>0</v>
      </c>
      <c r="O9">
        <f>'設問2　診療実績'!E7</f>
        <v>0</v>
      </c>
      <c r="P9">
        <f>'設問2　診療実績'!F7</f>
        <v>0</v>
      </c>
      <c r="Q9">
        <f>'設問2　診療実績'!G7</f>
        <v>0</v>
      </c>
      <c r="R9">
        <f>'設問2　診療実績'!H7</f>
        <v>0</v>
      </c>
      <c r="S9">
        <f>'設問2　診療実績'!I7</f>
        <v>0</v>
      </c>
      <c r="T9">
        <f>'設問2　診療実績'!J7</f>
        <v>0</v>
      </c>
      <c r="U9">
        <f>'設問2　診療実績'!K7</f>
        <v>0</v>
      </c>
      <c r="V9">
        <f>'設問2　診療実績'!L7</f>
        <v>0</v>
      </c>
      <c r="W9">
        <f>'設問2　診療実績'!M7</f>
        <v>0</v>
      </c>
      <c r="X9">
        <f>'設問2　診療実績'!N7</f>
        <v>0</v>
      </c>
      <c r="Y9">
        <f>'設問2　診療実績'!O7</f>
        <v>0</v>
      </c>
      <c r="Z9">
        <f>'設問2　診療実績'!P7</f>
        <v>0</v>
      </c>
      <c r="AA9">
        <f>'設問2　診療実績'!D8</f>
        <v>0</v>
      </c>
      <c r="AB9">
        <f>'設問2　診療実績'!E8</f>
        <v>0</v>
      </c>
      <c r="AC9">
        <f>'設問2　診療実績'!F8</f>
        <v>0</v>
      </c>
      <c r="AD9">
        <f>'設問2　診療実績'!G8</f>
        <v>0</v>
      </c>
      <c r="AE9">
        <f>'設問2　診療実績'!H8</f>
        <v>0</v>
      </c>
      <c r="AF9">
        <f>'設問2　診療実績'!I8</f>
        <v>0</v>
      </c>
      <c r="AG9">
        <f>'設問2　診療実績'!J8</f>
        <v>0</v>
      </c>
      <c r="AH9">
        <f>'設問2　診療実績'!K8</f>
        <v>0</v>
      </c>
      <c r="AI9">
        <f>'設問2　診療実績'!L8</f>
        <v>0</v>
      </c>
      <c r="AJ9">
        <f>'設問2　診療実績'!M8</f>
        <v>0</v>
      </c>
      <c r="AK9">
        <f>'設問2　診療実績'!N8</f>
        <v>0</v>
      </c>
      <c r="AL9">
        <f>'設問2　診療実績'!O8</f>
        <v>0</v>
      </c>
      <c r="AM9">
        <f>'設問2　診療実績'!P8</f>
        <v>0</v>
      </c>
      <c r="AN9">
        <f>'設問2　診療実績'!D9</f>
        <v>0</v>
      </c>
      <c r="AO9">
        <f>'設問2　診療実績'!E9</f>
        <v>0</v>
      </c>
      <c r="AP9">
        <f>'設問2　診療実績'!F9</f>
        <v>0</v>
      </c>
      <c r="AQ9">
        <f>'設問2　診療実績'!G9</f>
        <v>0</v>
      </c>
      <c r="AR9">
        <f>'設問2　診療実績'!H9</f>
        <v>0</v>
      </c>
      <c r="AS9">
        <f>'設問2　診療実績'!I9</f>
        <v>0</v>
      </c>
      <c r="AT9">
        <f>'設問2　診療実績'!J9</f>
        <v>0</v>
      </c>
      <c r="AU9">
        <f>'設問2　診療実績'!K9</f>
        <v>0</v>
      </c>
      <c r="AV9">
        <f>'設問2　診療実績'!L9</f>
        <v>0</v>
      </c>
      <c r="AW9">
        <f>'設問2　診療実績'!M9</f>
        <v>0</v>
      </c>
      <c r="AX9">
        <f>'設問2　診療実績'!N9</f>
        <v>0</v>
      </c>
      <c r="AY9">
        <f>'設問2　診療実績'!O9</f>
        <v>0</v>
      </c>
      <c r="AZ9">
        <f>'設問2　診療実績'!P9</f>
        <v>0</v>
      </c>
      <c r="BB9">
        <f>'設問2　診療実績'!D11</f>
        <v>0</v>
      </c>
      <c r="BC9">
        <f>'設問2　診療実績'!E11</f>
        <v>0</v>
      </c>
      <c r="BD9">
        <f>'設問2　診療実績'!F11</f>
        <v>0</v>
      </c>
      <c r="BE9">
        <f>'設問2　診療実績'!G11</f>
        <v>0</v>
      </c>
      <c r="BF9">
        <f>'設問2　診療実績'!H11</f>
        <v>0</v>
      </c>
      <c r="BG9">
        <f>'設問2　診療実績'!I11</f>
        <v>0</v>
      </c>
      <c r="BH9">
        <f>'設問2　診療実績'!J11</f>
        <v>0</v>
      </c>
      <c r="BI9">
        <f>'設問2　診療実績'!K11</f>
        <v>0</v>
      </c>
      <c r="BJ9">
        <f>'設問2　診療実績'!L11</f>
        <v>0</v>
      </c>
      <c r="BK9">
        <f>'設問2　診療実績'!M11</f>
        <v>0</v>
      </c>
      <c r="BL9">
        <f>'設問2　診療実績'!N11</f>
        <v>0</v>
      </c>
      <c r="BM9">
        <f>'設問2　診療実績'!O11</f>
        <v>0</v>
      </c>
      <c r="BN9">
        <f>'設問2　診療実績'!P11</f>
        <v>0</v>
      </c>
      <c r="BO9">
        <f>'設問2　診療実績'!D12</f>
        <v>0</v>
      </c>
      <c r="BP9">
        <f>'設問2　診療実績'!E12</f>
        <v>0</v>
      </c>
      <c r="BQ9">
        <f>'設問2　診療実績'!F12</f>
        <v>0</v>
      </c>
      <c r="BR9">
        <f>'設問2　診療実績'!G12</f>
        <v>0</v>
      </c>
      <c r="BS9">
        <f>'設問2　診療実績'!H12</f>
        <v>0</v>
      </c>
      <c r="BT9">
        <f>'設問2　診療実績'!I12</f>
        <v>0</v>
      </c>
      <c r="BU9">
        <f>'設問2　診療実績'!J12</f>
        <v>0</v>
      </c>
      <c r="BV9">
        <f>'設問2　診療実績'!K12</f>
        <v>0</v>
      </c>
      <c r="BW9">
        <f>'設問2　診療実績'!L12</f>
        <v>0</v>
      </c>
      <c r="BX9">
        <f>'設問2　診療実績'!M12</f>
        <v>0</v>
      </c>
      <c r="BY9">
        <f>'設問2　診療実績'!N12</f>
        <v>0</v>
      </c>
      <c r="BZ9">
        <f>'設問2　診療実績'!O12</f>
        <v>0</v>
      </c>
      <c r="CA9">
        <f>'設問2　診療実績'!P12</f>
        <v>0</v>
      </c>
      <c r="CB9">
        <f>'設問2　診療実績'!D13</f>
        <v>0</v>
      </c>
      <c r="CC9">
        <f>'設問2　診療実績'!E13</f>
        <v>0</v>
      </c>
      <c r="CD9">
        <f>'設問2　診療実績'!F13</f>
        <v>0</v>
      </c>
      <c r="CE9">
        <f>'設問2　診療実績'!G13</f>
        <v>0</v>
      </c>
      <c r="CF9">
        <f>'設問2　診療実績'!H13</f>
        <v>0</v>
      </c>
      <c r="CG9">
        <f>'設問2　診療実績'!I13</f>
        <v>0</v>
      </c>
      <c r="CH9">
        <f>'設問2　診療実績'!J13</f>
        <v>0</v>
      </c>
      <c r="CI9">
        <f>'設問2　診療実績'!K13</f>
        <v>0</v>
      </c>
      <c r="CJ9">
        <f>'設問2　診療実績'!L13</f>
        <v>0</v>
      </c>
      <c r="CK9">
        <f>'設問2　診療実績'!M13</f>
        <v>0</v>
      </c>
      <c r="CL9">
        <f>'設問2　診療実績'!N13</f>
        <v>0</v>
      </c>
      <c r="CM9">
        <f>'設問2　診療実績'!O13</f>
        <v>0</v>
      </c>
      <c r="CN9">
        <f>'設問2　診療実績'!P13</f>
        <v>0</v>
      </c>
      <c r="CQ9">
        <f>'設問2　診療実績'!D16</f>
        <v>0</v>
      </c>
      <c r="CR9">
        <f>'設問2　診療実績'!E16</f>
        <v>0</v>
      </c>
      <c r="CS9">
        <f>'設問2　診療実績'!F16</f>
        <v>0</v>
      </c>
      <c r="CT9">
        <f>'設問2　診療実績'!G16</f>
        <v>0</v>
      </c>
      <c r="CU9">
        <f>'設問2　診療実績'!H16</f>
        <v>0</v>
      </c>
      <c r="CV9">
        <f>'設問2　診療実績'!I16</f>
        <v>0</v>
      </c>
      <c r="CW9">
        <f>'設問2　診療実績'!J16</f>
        <v>0</v>
      </c>
      <c r="CX9">
        <f>'設問2　診療実績'!K16</f>
        <v>0</v>
      </c>
      <c r="CY9">
        <f>'設問2　診療実績'!L16</f>
        <v>0</v>
      </c>
      <c r="CZ9">
        <f>'設問2　診療実績'!M16</f>
        <v>0</v>
      </c>
      <c r="DA9">
        <f>'設問2　診療実績'!D17</f>
        <v>0</v>
      </c>
      <c r="DB9">
        <f>'設問2　診療実績'!E17</f>
        <v>0</v>
      </c>
      <c r="DC9">
        <f>'設問2　診療実績'!F17</f>
        <v>0</v>
      </c>
      <c r="DD9">
        <f>'設問2　診療実績'!G17</f>
        <v>0</v>
      </c>
      <c r="DE9">
        <f>'設問2　診療実績'!H17</f>
        <v>0</v>
      </c>
      <c r="DF9">
        <f>'設問2　診療実績'!I17</f>
        <v>0</v>
      </c>
      <c r="DG9">
        <f>'設問2　診療実績'!J17</f>
        <v>0</v>
      </c>
      <c r="DH9">
        <f>'設問2　診療実績'!K17</f>
        <v>0</v>
      </c>
      <c r="DI9">
        <f>'設問2　診療実績'!L17</f>
        <v>0</v>
      </c>
      <c r="DJ9">
        <f>'設問2　診療実績'!M17</f>
        <v>0</v>
      </c>
      <c r="DK9">
        <f>'設問2　診療実績'!D18</f>
        <v>0</v>
      </c>
      <c r="DL9">
        <f>'設問2　診療実績'!E18</f>
        <v>0</v>
      </c>
      <c r="DM9">
        <f>'設問2　診療実績'!F18</f>
        <v>0</v>
      </c>
      <c r="DN9">
        <f>'設問2　診療実績'!G18</f>
        <v>0</v>
      </c>
      <c r="DO9">
        <f>'設問2　診療実績'!H18</f>
        <v>0</v>
      </c>
      <c r="DP9">
        <f>'設問2　診療実績'!I18</f>
        <v>0</v>
      </c>
      <c r="DQ9">
        <f>'設問2　診療実績'!J18</f>
        <v>0</v>
      </c>
      <c r="DR9">
        <f>'設問2　診療実績'!K18</f>
        <v>0</v>
      </c>
      <c r="DS9">
        <f>'設問2　診療実績'!L18</f>
        <v>0</v>
      </c>
      <c r="DT9">
        <f>'設問2　診療実績'!M18</f>
        <v>0</v>
      </c>
      <c r="DW9">
        <f>'設問2　診療実績'!C20</f>
        <v>0</v>
      </c>
      <c r="DX9">
        <f>'設問2　診療実績'!D20</f>
        <v>0</v>
      </c>
      <c r="DY9">
        <f>'設問2　診療実績'!E20</f>
        <v>0</v>
      </c>
      <c r="DZ9">
        <f>'設問2　診療実績'!F20</f>
        <v>0</v>
      </c>
      <c r="EA9">
        <f>'設問2　診療実績'!G20</f>
        <v>0</v>
      </c>
      <c r="EB9">
        <f>'設問2　診療実績'!H20</f>
        <v>0</v>
      </c>
      <c r="EC9">
        <f>'設問2　診療実績'!I20</f>
        <v>0</v>
      </c>
      <c r="ED9">
        <f>'設問2　診療実績'!F22</f>
        <v>0</v>
      </c>
      <c r="EE9">
        <f>'設問2　診療実績'!F23</f>
        <v>0</v>
      </c>
      <c r="EF9">
        <f>'設問2　診療実績'!J23</f>
        <v>0</v>
      </c>
      <c r="EG9">
        <f>'設問2　診療実績'!P23</f>
        <v>0</v>
      </c>
      <c r="EH9">
        <f>'設問2　診療実績'!F24</f>
        <v>0</v>
      </c>
      <c r="EI9">
        <f>'設問2　診療実績'!J24</f>
        <v>0</v>
      </c>
      <c r="EJ9">
        <f>'設問2　診療実績'!J24</f>
        <v>0</v>
      </c>
      <c r="EK9">
        <f>'設問2　診療実績'!G25</f>
        <v>0</v>
      </c>
      <c r="EL9">
        <f>'設問2　診療実績'!M25</f>
        <v>0</v>
      </c>
      <c r="EM9">
        <f>'設問2　診療実績'!D27</f>
        <v>0</v>
      </c>
      <c r="EN9">
        <f>'設問2　診療実績'!E27</f>
        <v>0</v>
      </c>
      <c r="EO9">
        <f>'設問2　診療実績'!F27</f>
        <v>0</v>
      </c>
    </row>
    <row r="11" spans="1:146" x14ac:dyDescent="0.4">
      <c r="A11" s="703" t="s">
        <v>268</v>
      </c>
      <c r="B11" s="703"/>
      <c r="C11" s="703"/>
      <c r="D11" s="703"/>
      <c r="E11" s="703"/>
      <c r="F11" s="703"/>
      <c r="G11" s="703"/>
      <c r="H11" s="703"/>
      <c r="I11" s="703"/>
      <c r="J11" s="703"/>
      <c r="K11" s="703"/>
      <c r="L11" s="703" t="s">
        <v>269</v>
      </c>
      <c r="M11" s="703"/>
      <c r="N11" s="703"/>
      <c r="O11" s="703"/>
      <c r="P11" s="703"/>
      <c r="Q11" s="703"/>
      <c r="R11" s="703"/>
      <c r="S11" s="703"/>
      <c r="T11" s="703"/>
      <c r="U11" s="703"/>
      <c r="V11" s="703"/>
      <c r="W11" s="703"/>
      <c r="X11" s="703"/>
      <c r="Y11" s="703"/>
      <c r="Z11" s="703"/>
      <c r="AA11" s="703"/>
      <c r="AB11" s="703" t="s">
        <v>270</v>
      </c>
      <c r="AC11" s="703"/>
      <c r="AD11" s="703"/>
      <c r="AE11" s="703"/>
      <c r="AF11" s="703"/>
      <c r="AG11" s="703"/>
      <c r="AH11" s="703" t="s">
        <v>271</v>
      </c>
      <c r="AI11" s="703"/>
      <c r="AJ11" s="703"/>
      <c r="AK11" s="703"/>
      <c r="AL11" s="703"/>
      <c r="AM11" s="703"/>
      <c r="AN11" s="703"/>
      <c r="AO11" s="703"/>
      <c r="AP11" s="703"/>
      <c r="AQ11" s="703"/>
      <c r="AR11" s="703" t="s">
        <v>272</v>
      </c>
      <c r="AS11" s="703"/>
      <c r="AT11" s="703"/>
      <c r="AU11" s="703"/>
      <c r="AV11" s="703"/>
      <c r="AW11" s="703"/>
      <c r="AX11" s="703"/>
      <c r="AY11" s="703"/>
      <c r="AZ11" s="703"/>
      <c r="BA11" s="703"/>
      <c r="BB11" s="703"/>
      <c r="BC11" s="703"/>
      <c r="BD11" s="703"/>
      <c r="BE11" s="703"/>
      <c r="BF11" s="703"/>
      <c r="BG11" s="703"/>
      <c r="BH11" s="703" t="s">
        <v>273</v>
      </c>
      <c r="BI11" s="703"/>
      <c r="BJ11" s="703"/>
      <c r="BK11" s="703"/>
      <c r="BL11" s="703"/>
      <c r="BM11" s="703"/>
      <c r="BN11" s="703"/>
      <c r="BO11" s="703"/>
    </row>
    <row r="12" spans="1:146" x14ac:dyDescent="0.4">
      <c r="A12" s="703" t="s">
        <v>274</v>
      </c>
      <c r="B12" s="703"/>
      <c r="C12" s="703"/>
      <c r="D12" s="703"/>
      <c r="E12" s="703"/>
      <c r="F12" s="703"/>
      <c r="G12" s="703" t="s">
        <v>275</v>
      </c>
      <c r="H12" s="703"/>
      <c r="I12" s="703"/>
      <c r="J12" s="703"/>
      <c r="K12" s="703"/>
      <c r="L12" s="703" t="s">
        <v>276</v>
      </c>
      <c r="M12" s="703"/>
      <c r="N12" s="703"/>
      <c r="O12" s="703"/>
      <c r="P12" s="703"/>
      <c r="Q12" s="703"/>
      <c r="R12" s="703" t="s">
        <v>277</v>
      </c>
      <c r="S12" s="703"/>
      <c r="T12" s="703"/>
      <c r="U12" s="703"/>
      <c r="V12" s="708" t="s">
        <v>278</v>
      </c>
      <c r="W12" s="708"/>
      <c r="X12" s="708"/>
      <c r="Y12" s="708" t="s">
        <v>279</v>
      </c>
      <c r="Z12" s="708"/>
      <c r="AA12" s="708"/>
      <c r="AB12" s="703" t="s">
        <v>280</v>
      </c>
      <c r="AC12" s="703"/>
      <c r="AD12" s="703"/>
      <c r="AE12" s="703" t="s">
        <v>281</v>
      </c>
      <c r="AF12" s="703"/>
      <c r="AG12" s="703"/>
      <c r="AH12" s="703" t="s">
        <v>274</v>
      </c>
      <c r="AI12" s="703"/>
      <c r="AJ12" s="703"/>
      <c r="AK12" s="703"/>
      <c r="AL12" s="703"/>
      <c r="AM12" s="703"/>
      <c r="AN12" s="703" t="s">
        <v>275</v>
      </c>
      <c r="AO12" s="703"/>
      <c r="AP12" s="703"/>
      <c r="AQ12" s="703"/>
      <c r="AR12" s="703" t="s">
        <v>276</v>
      </c>
      <c r="AS12" s="703"/>
      <c r="AT12" s="703"/>
      <c r="AU12" s="703"/>
      <c r="AV12" s="703"/>
      <c r="AW12" s="703"/>
      <c r="AX12" s="703" t="s">
        <v>277</v>
      </c>
      <c r="AY12" s="703"/>
      <c r="AZ12" s="703"/>
      <c r="BA12" s="703"/>
      <c r="BB12" s="703" t="s">
        <v>282</v>
      </c>
      <c r="BC12" s="703"/>
      <c r="BD12" s="703"/>
      <c r="BE12" s="703" t="s">
        <v>283</v>
      </c>
      <c r="BF12" s="703"/>
      <c r="BG12" s="703"/>
      <c r="BH12" s="703" t="s">
        <v>280</v>
      </c>
      <c r="BI12" s="703"/>
      <c r="BJ12" s="703"/>
      <c r="BK12" s="703"/>
      <c r="BL12" s="703" t="s">
        <v>284</v>
      </c>
      <c r="BM12" s="703"/>
      <c r="BN12" s="703"/>
      <c r="BO12" s="703"/>
    </row>
    <row r="13" spans="1:146" ht="198" x14ac:dyDescent="0.4">
      <c r="A13" s="29" t="s">
        <v>285</v>
      </c>
      <c r="B13" s="29" t="s">
        <v>286</v>
      </c>
      <c r="C13" s="29" t="s">
        <v>287</v>
      </c>
      <c r="D13" s="29" t="s">
        <v>288</v>
      </c>
      <c r="E13" s="29" t="s">
        <v>289</v>
      </c>
      <c r="F13" s="29" t="s">
        <v>290</v>
      </c>
      <c r="G13" s="29" t="s">
        <v>291</v>
      </c>
      <c r="H13" s="29" t="s">
        <v>292</v>
      </c>
      <c r="I13" s="29" t="s">
        <v>293</v>
      </c>
      <c r="J13" s="29" t="s">
        <v>200</v>
      </c>
      <c r="K13" s="29" t="s">
        <v>294</v>
      </c>
      <c r="L13" s="29" t="s">
        <v>295</v>
      </c>
      <c r="M13" s="29" t="s">
        <v>296</v>
      </c>
      <c r="N13" s="29" t="s">
        <v>297</v>
      </c>
      <c r="O13" s="29" t="s">
        <v>298</v>
      </c>
      <c r="P13" s="29" t="s">
        <v>289</v>
      </c>
      <c r="Q13" s="29" t="s">
        <v>290</v>
      </c>
      <c r="R13" s="29" t="s">
        <v>299</v>
      </c>
      <c r="S13" s="29" t="s">
        <v>194</v>
      </c>
      <c r="T13" s="29" t="s">
        <v>300</v>
      </c>
      <c r="U13" s="29" t="s">
        <v>200</v>
      </c>
      <c r="V13" s="29">
        <v>1</v>
      </c>
      <c r="W13" s="29">
        <v>2</v>
      </c>
      <c r="X13" s="29" t="s">
        <v>301</v>
      </c>
      <c r="Y13" s="29" t="s">
        <v>60</v>
      </c>
      <c r="Z13" s="29" t="s">
        <v>302</v>
      </c>
      <c r="AA13" s="29" t="s">
        <v>62</v>
      </c>
      <c r="AB13" s="29" t="s">
        <v>274</v>
      </c>
      <c r="AC13" s="29" t="s">
        <v>303</v>
      </c>
      <c r="AD13" s="29" t="s">
        <v>289</v>
      </c>
      <c r="AE13" s="29" t="s">
        <v>276</v>
      </c>
      <c r="AF13" s="29" t="s">
        <v>303</v>
      </c>
      <c r="AG13" s="29" t="s">
        <v>289</v>
      </c>
      <c r="AH13" s="29" t="s">
        <v>285</v>
      </c>
      <c r="AI13" s="29" t="s">
        <v>286</v>
      </c>
      <c r="AJ13" s="29" t="s">
        <v>287</v>
      </c>
      <c r="AK13" s="29" t="s">
        <v>288</v>
      </c>
      <c r="AL13" s="29" t="s">
        <v>289</v>
      </c>
      <c r="AM13" s="29" t="s">
        <v>290</v>
      </c>
      <c r="AN13" s="29" t="s">
        <v>291</v>
      </c>
      <c r="AO13" s="29" t="s">
        <v>304</v>
      </c>
      <c r="AP13" s="29" t="s">
        <v>200</v>
      </c>
      <c r="AQ13" s="29" t="s">
        <v>294</v>
      </c>
      <c r="AR13" s="29" t="s">
        <v>295</v>
      </c>
      <c r="AS13" s="29" t="s">
        <v>296</v>
      </c>
      <c r="AT13" s="29" t="s">
        <v>298</v>
      </c>
      <c r="AU13" s="29" t="s">
        <v>290</v>
      </c>
      <c r="AV13" s="29" t="s">
        <v>305</v>
      </c>
      <c r="AW13" s="29" t="s">
        <v>306</v>
      </c>
      <c r="AX13" s="29" t="s">
        <v>299</v>
      </c>
      <c r="AY13" s="29" t="s">
        <v>194</v>
      </c>
      <c r="AZ13" s="29" t="s">
        <v>300</v>
      </c>
      <c r="BA13" s="29" t="s">
        <v>200</v>
      </c>
      <c r="BB13" s="29">
        <v>1</v>
      </c>
      <c r="BC13" s="29">
        <v>2</v>
      </c>
      <c r="BD13" s="29" t="s">
        <v>301</v>
      </c>
      <c r="BE13" s="29" t="s">
        <v>60</v>
      </c>
      <c r="BF13" s="29" t="s">
        <v>302</v>
      </c>
      <c r="BG13" s="29" t="s">
        <v>62</v>
      </c>
      <c r="BH13" s="29" t="s">
        <v>274</v>
      </c>
      <c r="BI13" s="29" t="s">
        <v>307</v>
      </c>
      <c r="BJ13" s="29" t="s">
        <v>308</v>
      </c>
      <c r="BK13" s="29" t="s">
        <v>289</v>
      </c>
      <c r="BL13" s="29" t="s">
        <v>276</v>
      </c>
      <c r="BM13" s="29" t="s">
        <v>307</v>
      </c>
      <c r="BN13" s="29" t="s">
        <v>308</v>
      </c>
      <c r="BO13" s="29" t="s">
        <v>289</v>
      </c>
    </row>
    <row r="14" spans="1:146" x14ac:dyDescent="0.4">
      <c r="A14">
        <f>'調査票（設問２、12は別シートに入力）'!B55</f>
        <v>0</v>
      </c>
      <c r="B14">
        <f>'調査票（設問２、12は別シートに入力）'!C55</f>
        <v>0</v>
      </c>
      <c r="C14">
        <f>'調査票（設問２、12は別シートに入力）'!D55</f>
        <v>0</v>
      </c>
      <c r="D14" t="str">
        <f>IF('調査票（設問２、12は別シートに入力）'!F55=0,"","手打ち")</f>
        <v/>
      </c>
      <c r="E14">
        <f>'調査票（設問２、12は別シートに入力）'!F55</f>
        <v>0</v>
      </c>
      <c r="F14">
        <f>'調査票（設問２、12は別シートに入力）'!I55</f>
        <v>0</v>
      </c>
      <c r="H14">
        <f>'調査票（設問２、12は別シートに入力）'!C57</f>
        <v>0</v>
      </c>
      <c r="I14">
        <f>'調査票（設問２、12は別シートに入力）'!D57</f>
        <v>0</v>
      </c>
      <c r="J14" t="str">
        <f>IF('調査票（設問２、12は別シートに入力）'!F57=0,"","手打ち")</f>
        <v/>
      </c>
      <c r="K14">
        <f>'調査票（設問２、12は別シートに入力）'!F57</f>
        <v>0</v>
      </c>
      <c r="L14">
        <f>'調査票（設問２、12は別シートに入力）'!B60</f>
        <v>0</v>
      </c>
      <c r="M14">
        <f>'調査票（設問２、12は別シートに入力）'!C60</f>
        <v>0</v>
      </c>
      <c r="N14">
        <f>'調査票（設問２、12は別シートに入力）'!D60</f>
        <v>0</v>
      </c>
      <c r="O14" t="str">
        <f>IF('調査票（設問２、12は別シートに入力）'!F60=0,"","手打ち")</f>
        <v/>
      </c>
      <c r="P14">
        <f>'調査票（設問２、12は別シートに入力）'!F60</f>
        <v>0</v>
      </c>
      <c r="Q14">
        <f>'調査票（設問２、12は別シートに入力）'!I60</f>
        <v>0</v>
      </c>
      <c r="R14">
        <f>'調査票（設問２、12は別シートに入力）'!B62</f>
        <v>0</v>
      </c>
      <c r="S14">
        <f>'調査票（設問２、12は別シートに入力）'!C62</f>
        <v>0</v>
      </c>
      <c r="T14">
        <f>'調査票（設問２、12は別シートに入力）'!D62</f>
        <v>0</v>
      </c>
      <c r="U14">
        <f>'調査票（設問２、12は別シートに入力）'!E62</f>
        <v>0</v>
      </c>
      <c r="V14">
        <f>'調査票（設問２、12は別シートに入力）'!B64</f>
        <v>0</v>
      </c>
      <c r="W14">
        <f>'調査票（設問２、12は別シートに入力）'!C64</f>
        <v>0</v>
      </c>
      <c r="X14">
        <f>'調査票（設問２、12は別シートに入力）'!D64</f>
        <v>0</v>
      </c>
      <c r="Y14">
        <f>'調査票（設問２、12は別シートに入力）'!G64</f>
        <v>0</v>
      </c>
      <c r="Z14">
        <f>'調査票（設問２、12は別シートに入力）'!H64</f>
        <v>0</v>
      </c>
      <c r="AA14">
        <f>'調査票（設問２、12は別シートに入力）'!I64</f>
        <v>0</v>
      </c>
      <c r="AB14">
        <f>'調査票（設問２、12は別シートに入力）'!B68</f>
        <v>0</v>
      </c>
      <c r="AC14" t="str">
        <f>IF('調査票（設問２、12は別シートに入力）'!E68=0,"","手打ち")</f>
        <v/>
      </c>
      <c r="AD14">
        <f>'調査票（設問２、12は別シートに入力）'!E68</f>
        <v>0</v>
      </c>
      <c r="AE14">
        <f>'調査票（設問２、12は別シートに入力）'!B70</f>
        <v>0</v>
      </c>
      <c r="AF14" t="str">
        <f>IF('調査票（設問２、12は別シートに入力）'!E70=0,"","手打ち")</f>
        <v/>
      </c>
      <c r="AG14">
        <f>'調査票（設問２、12は別シートに入力）'!E70</f>
        <v>0</v>
      </c>
      <c r="AI14">
        <f>'調査票（設問２、12は別シートに入力）'!B75</f>
        <v>0</v>
      </c>
      <c r="AK14" t="str">
        <f>IF('調査票（設問２、12は別シートに入力）'!F75=0,"","手打ち")</f>
        <v/>
      </c>
      <c r="AL14">
        <f>'調査票（設問２、12は別シートに入力）'!F75</f>
        <v>0</v>
      </c>
      <c r="AS14">
        <f>'調査票（設問２、12は別シートに入力）'!B78</f>
        <v>0</v>
      </c>
      <c r="AT14">
        <f>'調査票（設問２、12は別シートに入力）'!C78</f>
        <v>0</v>
      </c>
      <c r="AV14">
        <f>'調査票（設問２、12は別シートに入力）'!B80</f>
        <v>0</v>
      </c>
      <c r="AW14">
        <f>'調査票（設問２、12は別シートに入力）'!D80</f>
        <v>0</v>
      </c>
      <c r="AX14">
        <f>'調査票（設問２、12は別シートに入力）'!B82</f>
        <v>0</v>
      </c>
      <c r="AY14">
        <f>'調査票（設問２、12は別シートに入力）'!C82</f>
        <v>0</v>
      </c>
      <c r="AZ14">
        <f>'調査票（設問２、12は別シートに入力）'!D82</f>
        <v>0</v>
      </c>
      <c r="BA14">
        <f>'調査票（設問２、12は別シートに入力）'!E82</f>
        <v>0</v>
      </c>
      <c r="BB14">
        <f>'調査票（設問２、12は別シートに入力）'!B84</f>
        <v>0</v>
      </c>
      <c r="BC14">
        <f>'調査票（設問２、12は別シートに入力）'!C84</f>
        <v>0</v>
      </c>
      <c r="BD14">
        <f>'調査票（設問２、12は別シートに入力）'!D84</f>
        <v>0</v>
      </c>
      <c r="BE14">
        <f>'調査票（設問２、12は別シートに入力）'!G84</f>
        <v>0</v>
      </c>
      <c r="BF14">
        <f>'調査票（設問２、12は別シートに入力）'!H84</f>
        <v>0</v>
      </c>
      <c r="BG14">
        <f>'調査票（設問２、12は別シートに入力）'!I84</f>
        <v>0</v>
      </c>
      <c r="BH14">
        <f>'調査票（設問２、12は別シートに入力）'!B88</f>
        <v>0</v>
      </c>
      <c r="BI14">
        <f>'調査票（設問２、12は別シートに入力）'!E88</f>
        <v>0</v>
      </c>
      <c r="BJ14" t="str">
        <f>IF('調査票（設問２、12は別シートに入力）'!D89=0,"","手打ち")</f>
        <v/>
      </c>
      <c r="BK14">
        <f>'調査票（設問２、12は別シートに入力）'!D89</f>
        <v>0</v>
      </c>
      <c r="BL14">
        <f>'調査票（設問２、12は別シートに入力）'!B91</f>
        <v>0</v>
      </c>
      <c r="BM14">
        <f>'調査票（設問２、12は別シートに入力）'!E91</f>
        <v>0</v>
      </c>
      <c r="BN14" t="str">
        <f>IF('調査票（設問２、12は別シートに入力）'!D92=0,"","手打ち")</f>
        <v/>
      </c>
      <c r="BO14">
        <f>'調査票（設問２、12は別シートに入力）'!D92</f>
        <v>0</v>
      </c>
    </row>
    <row r="16" spans="1:146" ht="13.5" customHeight="1" x14ac:dyDescent="0.4">
      <c r="A16" s="704" t="s">
        <v>309</v>
      </c>
      <c r="B16" s="704"/>
      <c r="C16" s="704"/>
      <c r="D16" s="704"/>
      <c r="E16" s="704"/>
      <c r="F16" s="704"/>
      <c r="G16" s="704"/>
      <c r="H16" s="704"/>
      <c r="I16" s="704"/>
      <c r="J16" s="704"/>
      <c r="K16" s="704"/>
      <c r="L16" s="704"/>
      <c r="M16" s="704"/>
      <c r="N16" s="704"/>
      <c r="O16" s="704"/>
      <c r="P16" s="704"/>
      <c r="Q16" s="704"/>
      <c r="R16" s="704"/>
      <c r="S16" s="704"/>
      <c r="T16" s="704"/>
      <c r="U16" s="704"/>
      <c r="V16" s="704"/>
      <c r="W16" s="704"/>
      <c r="X16" s="705" t="s">
        <v>310</v>
      </c>
      <c r="Y16" s="706"/>
      <c r="Z16" s="706"/>
      <c r="AA16" s="706"/>
      <c r="AB16" s="706"/>
      <c r="AC16" s="706"/>
      <c r="AD16" s="706"/>
      <c r="AE16" s="706"/>
      <c r="AF16" s="706"/>
      <c r="AG16" s="706"/>
      <c r="AH16" s="706"/>
      <c r="AI16" s="706"/>
      <c r="AJ16" s="706"/>
      <c r="AK16" s="706"/>
      <c r="AL16" s="706"/>
      <c r="AM16" s="706"/>
      <c r="AN16" s="706"/>
      <c r="AO16" s="706"/>
      <c r="AP16" s="706"/>
      <c r="AQ16" s="706"/>
      <c r="AR16" s="706"/>
      <c r="AS16" s="706"/>
      <c r="AT16" s="706"/>
      <c r="AU16" s="706"/>
      <c r="AV16" s="706"/>
      <c r="AW16" s="706"/>
      <c r="AX16" s="706"/>
      <c r="AY16" s="706"/>
      <c r="AZ16" s="706"/>
      <c r="BA16" s="706"/>
      <c r="BB16" s="706"/>
      <c r="BC16" s="706"/>
      <c r="BD16" s="706"/>
      <c r="BE16" s="706"/>
      <c r="BF16" s="707"/>
      <c r="BG16" s="705" t="s">
        <v>311</v>
      </c>
      <c r="BH16" s="706"/>
      <c r="BI16" s="706"/>
      <c r="BJ16" s="706"/>
      <c r="BK16" s="706"/>
      <c r="BL16" s="707"/>
    </row>
    <row r="17" spans="1:64" ht="13.5" customHeight="1" x14ac:dyDescent="0.4">
      <c r="A17" s="700" t="s">
        <v>312</v>
      </c>
      <c r="B17" s="700" t="s">
        <v>313</v>
      </c>
      <c r="C17" s="700"/>
      <c r="D17" s="700"/>
      <c r="E17" s="700"/>
      <c r="F17" s="700"/>
      <c r="G17" s="700"/>
      <c r="H17" s="700"/>
      <c r="I17" s="700"/>
      <c r="J17" s="700"/>
      <c r="K17" s="700"/>
      <c r="L17" s="700" t="s">
        <v>314</v>
      </c>
      <c r="M17" s="700"/>
      <c r="N17" s="700"/>
      <c r="O17" s="700"/>
      <c r="P17" s="700"/>
      <c r="Q17" s="700"/>
      <c r="R17" s="700" t="s">
        <v>315</v>
      </c>
      <c r="S17" s="700"/>
      <c r="T17" s="700"/>
      <c r="U17" s="700"/>
      <c r="V17" s="700"/>
      <c r="W17" s="700"/>
      <c r="X17" s="700" t="s">
        <v>316</v>
      </c>
      <c r="Y17" s="700" t="s">
        <v>317</v>
      </c>
      <c r="Z17" s="698" t="s">
        <v>318</v>
      </c>
      <c r="AA17" s="700" t="s">
        <v>319</v>
      </c>
      <c r="AB17" s="700"/>
      <c r="AC17" s="700" t="s">
        <v>320</v>
      </c>
      <c r="AD17" s="700"/>
      <c r="AE17" s="700"/>
      <c r="AF17" s="701" t="s">
        <v>321</v>
      </c>
      <c r="AG17" s="700" t="s">
        <v>322</v>
      </c>
      <c r="AH17" s="700" t="s">
        <v>323</v>
      </c>
      <c r="AI17" s="700"/>
      <c r="AJ17" s="691" t="s">
        <v>324</v>
      </c>
      <c r="AK17" s="692"/>
      <c r="AL17" s="692"/>
      <c r="AM17" s="692"/>
      <c r="AN17" s="692"/>
      <c r="AO17" s="692"/>
      <c r="AP17" s="692"/>
      <c r="AQ17" s="692"/>
      <c r="AR17" s="692"/>
      <c r="AS17" s="692"/>
      <c r="AT17" s="692"/>
      <c r="AU17" s="692"/>
      <c r="AV17" s="693"/>
      <c r="AW17" s="691" t="s">
        <v>225</v>
      </c>
      <c r="AX17" s="692"/>
      <c r="AY17" s="692"/>
      <c r="AZ17" s="692"/>
      <c r="BA17" s="692"/>
      <c r="BB17" s="692"/>
      <c r="BC17" s="692"/>
      <c r="BD17" s="692"/>
      <c r="BE17" s="692"/>
      <c r="BF17" s="693"/>
      <c r="BG17" s="691" t="s">
        <v>325</v>
      </c>
      <c r="BH17" s="693"/>
      <c r="BI17" s="694" t="s">
        <v>326</v>
      </c>
      <c r="BJ17" s="695"/>
      <c r="BK17" s="696" t="s">
        <v>327</v>
      </c>
      <c r="BL17" s="697"/>
    </row>
    <row r="18" spans="1:64" ht="297" x14ac:dyDescent="0.4">
      <c r="A18" s="700"/>
      <c r="B18" s="30" t="s">
        <v>328</v>
      </c>
      <c r="C18" s="30" t="s">
        <v>329</v>
      </c>
      <c r="D18" s="30" t="s">
        <v>330</v>
      </c>
      <c r="E18" s="30" t="s">
        <v>331</v>
      </c>
      <c r="F18" s="30" t="s">
        <v>332</v>
      </c>
      <c r="G18" s="30" t="s">
        <v>333</v>
      </c>
      <c r="H18" s="30" t="s">
        <v>334</v>
      </c>
      <c r="I18" s="30" t="s">
        <v>335</v>
      </c>
      <c r="J18" s="30" t="s">
        <v>336</v>
      </c>
      <c r="K18" s="30" t="s">
        <v>200</v>
      </c>
      <c r="L18" s="30" t="s">
        <v>337</v>
      </c>
      <c r="M18" s="30" t="s">
        <v>338</v>
      </c>
      <c r="N18" s="31" t="s">
        <v>339</v>
      </c>
      <c r="O18" s="30" t="s">
        <v>340</v>
      </c>
      <c r="P18" s="30" t="s">
        <v>341</v>
      </c>
      <c r="Q18" s="30" t="s">
        <v>342</v>
      </c>
      <c r="R18" s="30" t="s">
        <v>337</v>
      </c>
      <c r="S18" s="30" t="s">
        <v>338</v>
      </c>
      <c r="T18" s="30" t="s">
        <v>339</v>
      </c>
      <c r="U18" s="30" t="s">
        <v>340</v>
      </c>
      <c r="V18" s="30" t="s">
        <v>341</v>
      </c>
      <c r="W18" s="30" t="s">
        <v>342</v>
      </c>
      <c r="X18" s="700"/>
      <c r="Y18" s="700"/>
      <c r="Z18" s="699"/>
      <c r="AA18" s="30" t="s">
        <v>343</v>
      </c>
      <c r="AB18" s="30" t="s">
        <v>344</v>
      </c>
      <c r="AC18" s="30" t="s">
        <v>345</v>
      </c>
      <c r="AD18" s="30" t="s">
        <v>346</v>
      </c>
      <c r="AE18" s="30" t="s">
        <v>200</v>
      </c>
      <c r="AF18" s="702"/>
      <c r="AG18" s="700"/>
      <c r="AH18" s="30" t="s">
        <v>347</v>
      </c>
      <c r="AI18" s="30" t="s">
        <v>348</v>
      </c>
      <c r="AJ18" s="30">
        <v>-15</v>
      </c>
      <c r="AK18" s="30">
        <v>16</v>
      </c>
      <c r="AL18" s="30">
        <v>20</v>
      </c>
      <c r="AM18" s="30">
        <v>24</v>
      </c>
      <c r="AN18" s="30">
        <v>26</v>
      </c>
      <c r="AO18" s="30">
        <v>28</v>
      </c>
      <c r="AP18" s="30">
        <v>30</v>
      </c>
      <c r="AQ18" s="30">
        <v>32</v>
      </c>
      <c r="AR18" s="30">
        <v>34</v>
      </c>
      <c r="AS18" s="30">
        <v>36</v>
      </c>
      <c r="AT18" s="30" t="s">
        <v>349</v>
      </c>
      <c r="AU18" s="30" t="s">
        <v>350</v>
      </c>
      <c r="AV18" s="30" t="s">
        <v>351</v>
      </c>
      <c r="AW18" s="30" t="s">
        <v>244</v>
      </c>
      <c r="AX18" s="30" t="s">
        <v>245</v>
      </c>
      <c r="AY18" s="30" t="s">
        <v>246</v>
      </c>
      <c r="AZ18" s="30" t="s">
        <v>247</v>
      </c>
      <c r="BA18" s="30" t="s">
        <v>248</v>
      </c>
      <c r="BB18" s="30" t="s">
        <v>249</v>
      </c>
      <c r="BC18" s="30" t="s">
        <v>250</v>
      </c>
      <c r="BD18" s="30" t="s">
        <v>251</v>
      </c>
      <c r="BE18" s="30" t="s">
        <v>252</v>
      </c>
      <c r="BF18" s="30" t="s">
        <v>200</v>
      </c>
      <c r="BG18" s="30" t="s">
        <v>352</v>
      </c>
      <c r="BH18" s="30" t="s">
        <v>353</v>
      </c>
      <c r="BI18" s="30" t="s">
        <v>352</v>
      </c>
      <c r="BJ18" s="30" t="s">
        <v>353</v>
      </c>
      <c r="BK18" s="30" t="s">
        <v>352</v>
      </c>
      <c r="BL18" s="30" t="s">
        <v>353</v>
      </c>
    </row>
    <row r="19" spans="1:64" x14ac:dyDescent="0.4">
      <c r="A19">
        <f>'調査票（設問２、12は別シートに入力）'!C95</f>
        <v>0</v>
      </c>
      <c r="B19" t="str">
        <f>IF(COUNTIF('調査票（設問２、12は別シートに入力）'!$C$96,"*1*"),1,"")</f>
        <v/>
      </c>
      <c r="C19" t="str">
        <f>IF(COUNTIF('調査票（設問２、12は別シートに入力）'!$C$96,"*2*"),1,"")</f>
        <v/>
      </c>
      <c r="D19" t="str">
        <f>IF(COUNTIF('調査票（設問２、12は別シートに入力）'!$C$96,"*3*"),1,"")</f>
        <v/>
      </c>
      <c r="E19" t="str">
        <f>IF(COUNTIF('調査票（設問２、12は別シートに入力）'!$C$96,"*4*"),1,"")</f>
        <v/>
      </c>
      <c r="F19" t="str">
        <f>IF(COUNTIF('調査票（設問２、12は別シートに入力）'!$C$96,"*5*"),1,"")</f>
        <v/>
      </c>
      <c r="G19" t="str">
        <f>IF(COUNTIF('調査票（設問２、12は別シートに入力）'!$C$96,"*6*"),1,"")</f>
        <v/>
      </c>
      <c r="H19" t="str">
        <f>IF(COUNTIF('調査票（設問２、12は別シートに入力）'!$C$96,"*7*"),1,"")</f>
        <v/>
      </c>
      <c r="I19" t="str">
        <f>IF(COUNTIF('調査票（設問２、12は別シートに入力）'!$C$96,"*8*"),1,"")</f>
        <v/>
      </c>
      <c r="J19" t="str">
        <f>IF(COUNTIF('調査票（設問２、12は別シートに入力）'!$C$96,"*9*"),1,"")</f>
        <v/>
      </c>
      <c r="K19" t="str">
        <f>IF(COUNTIF('調査票（設問２、12は別シートに入力）'!$C$96,"*10*"),'調査票（設問２、12は別シートに入力）'!H97,"")</f>
        <v/>
      </c>
      <c r="L19" t="str">
        <f>IF('調査票（設問２、12は別シートに入力）'!$C$98=1,1,"")</f>
        <v/>
      </c>
      <c r="M19" t="str">
        <f>IF('調査票（設問２、12は別シートに入力）'!$C$98=2,1,"")</f>
        <v/>
      </c>
      <c r="N19" t="str">
        <f>IF('調査票（設問２、12は別シートに入力）'!$C$98=3,1,"")</f>
        <v/>
      </c>
      <c r="Q19" t="str">
        <f>IF('調査票（設問２、12は別シートに入力）'!$C$98=4,1,"")</f>
        <v/>
      </c>
      <c r="X19">
        <f>'調査票（設問２、12は別シートに入力）'!C118</f>
        <v>0</v>
      </c>
      <c r="Y19">
        <f>'調査票（設問２、12は別シートに入力）'!G118</f>
        <v>0</v>
      </c>
      <c r="Z19">
        <f>'調査票（設問２、12は別シートに入力）'!C119</f>
        <v>0</v>
      </c>
      <c r="AA19" t="str">
        <f>IF('調査票（設問２、12は別シートに入力）'!C120=1,1,"")</f>
        <v/>
      </c>
      <c r="AB19" t="str">
        <f>IF('調査票（設問２、12は別シートに入力）'!C120=2,1,"")</f>
        <v/>
      </c>
      <c r="AC19" t="str">
        <f>IF('調査票（設問２、12は別シートに入力）'!C121=1,1,"")</f>
        <v/>
      </c>
      <c r="AD19" t="str">
        <f>IF('調査票（設問２、12は別シートに入力）'!C121=2,1,"")</f>
        <v/>
      </c>
      <c r="AE19" t="str">
        <f>IF('調査票（設問２、12は別シートに入力）'!C121=3,'調査票（設問２、12は別シートに入力）'!H121,"")</f>
        <v/>
      </c>
      <c r="AF19" t="str">
        <f>IF(OR('調査票（設問２、12は別シートに入力）'!C122=1,'調査票（設問２、12は別シートに入力）'!C122=2),1,"")</f>
        <v/>
      </c>
      <c r="AG19">
        <f>'調査票（設問２、12は別シートに入力）'!C123</f>
        <v>0</v>
      </c>
      <c r="AH19" t="str">
        <f>IF('調査票（設問２、12は別シートに入力）'!E123=1,1,"")</f>
        <v/>
      </c>
      <c r="AI19" t="str">
        <f>IF('調査票（設問２、12は別シートに入力）'!E123=2,'調査票（設問２、12は別シートに入力）'!H123,"")</f>
        <v/>
      </c>
      <c r="AJ19" t="str">
        <f>IF('調査票（設問２、12は別シートに入力）'!C125=2,1,"")</f>
        <v/>
      </c>
      <c r="AK19" t="str">
        <f>IF('調査票（設問２、12は別シートに入力）'!C126=2,1,"")</f>
        <v/>
      </c>
      <c r="AL19" t="str">
        <f>IF('調査票（設問２、12は別シートに入力）'!C127=2,1,"")</f>
        <v/>
      </c>
      <c r="AM19" t="str">
        <f>IF('調査票（設問２、12は別シートに入力）'!C128=2,1,"")</f>
        <v/>
      </c>
      <c r="AN19" t="str">
        <f>IF('調査票（設問２、12は別シートに入力）'!E125=2,1,"")</f>
        <v/>
      </c>
      <c r="AO19" t="str">
        <f>IF('調査票（設問２、12は別シートに入力）'!E126=2,1,"")</f>
        <v/>
      </c>
      <c r="AP19" t="str">
        <f>IF('調査票（設問２、12は別シートに入力）'!E127=2,1,"")</f>
        <v/>
      </c>
      <c r="AQ19" t="str">
        <f>IF('調査票（設問２、12は別シートに入力）'!E128=2,1,"")</f>
        <v/>
      </c>
      <c r="AR19" t="str">
        <f>IF('調査票（設問２、12は別シートに入力）'!G125=2,1,"")</f>
        <v/>
      </c>
      <c r="AS19" t="str">
        <f>IF('調査票（設問２、12は別シートに入力）'!G126=2,1,"")</f>
        <v/>
      </c>
      <c r="AT19" t="str">
        <f>IF('調査票（設問２、12は別シートに入力）'!I125=2,1,"")</f>
        <v/>
      </c>
      <c r="AU19" t="str">
        <f>IF('調査票（設問２、12は別シートに入力）'!I126=2,1,"")</f>
        <v/>
      </c>
      <c r="AV19" t="str">
        <f>IF('調査票（設問２、12は別シートに入力）'!I127=2,1,"")</f>
        <v/>
      </c>
      <c r="AW19">
        <f>'調査票（設問２、12は別シートに入力）'!D129</f>
        <v>0</v>
      </c>
      <c r="AX19">
        <f>'調査票（設問２、12は別シートに入力）'!F129</f>
        <v>0</v>
      </c>
      <c r="AY19">
        <f>'調査票（設問２、12は別シートに入力）'!H129</f>
        <v>0</v>
      </c>
      <c r="AZ19">
        <f>'調査票（設問２、12は別シートに入力）'!D130</f>
        <v>0</v>
      </c>
      <c r="BA19">
        <f>'調査票（設問２、12は別シートに入力）'!F130</f>
        <v>0</v>
      </c>
      <c r="BB19">
        <f>'調査票（設問２、12は別シートに入力）'!H130</f>
        <v>0</v>
      </c>
      <c r="BC19">
        <f>'調査票（設問２、12は別シートに入力）'!D131</f>
        <v>0</v>
      </c>
      <c r="BD19">
        <f>'調査票（設問２、12は別シートに入力）'!F131</f>
        <v>0</v>
      </c>
      <c r="BE19">
        <f>'調査票（設問２、12は別シートに入力）'!H131</f>
        <v>0</v>
      </c>
      <c r="BF19">
        <f>'調査票（設問２、12は別シートに入力）'!D132</f>
        <v>0</v>
      </c>
      <c r="BG19" t="e">
        <f>IF('調査票（設問２、12は別シートに入力）'!#REF!=1,"実施している",IF('調査票（設問２、12は別シートに入力）'!#REF!=2,"実施していない",IF('調査票（設問２、12は別シートに入力）'!#REF!=3,"次年度以降の実施を検討中","")))</f>
        <v>#REF!</v>
      </c>
      <c r="BH19" t="e">
        <f>'調査票（設問２、12は別シートに入力）'!#REF!</f>
        <v>#REF!</v>
      </c>
    </row>
    <row r="21" spans="1:64" ht="13.5" customHeight="1" x14ac:dyDescent="0.4">
      <c r="A21" s="32" t="s">
        <v>354</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t="s">
        <v>355</v>
      </c>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t="s">
        <v>356</v>
      </c>
      <c r="BD21" s="32"/>
      <c r="BE21" s="32"/>
      <c r="BF21" s="32"/>
      <c r="BG21" s="32"/>
      <c r="BH21" s="32"/>
      <c r="BI21" s="32"/>
      <c r="BJ21" s="32"/>
      <c r="BK21" s="32"/>
    </row>
    <row r="22" spans="1:64" ht="18.75" customHeight="1" x14ac:dyDescent="0.4">
      <c r="A22" s="690" t="s">
        <v>357</v>
      </c>
      <c r="B22" s="690"/>
      <c r="C22" s="690"/>
      <c r="D22" s="690"/>
      <c r="E22" s="690"/>
      <c r="F22" s="690"/>
      <c r="G22" s="690"/>
      <c r="H22" s="690"/>
      <c r="I22" s="690"/>
      <c r="J22" s="690"/>
      <c r="K22" s="690"/>
      <c r="L22" s="690"/>
      <c r="M22" s="690"/>
      <c r="N22" s="690"/>
      <c r="O22" s="690"/>
      <c r="P22" s="690" t="s">
        <v>358</v>
      </c>
      <c r="Q22" s="690"/>
      <c r="R22" s="690"/>
      <c r="S22" s="690"/>
      <c r="T22" s="690"/>
      <c r="U22" s="690"/>
      <c r="V22" s="690"/>
      <c r="W22" s="690"/>
      <c r="X22" s="690"/>
      <c r="Y22" s="690"/>
      <c r="Z22" s="690"/>
      <c r="AA22" s="690"/>
      <c r="AB22" s="690" t="s">
        <v>357</v>
      </c>
      <c r="AC22" s="690"/>
      <c r="AD22" s="690"/>
      <c r="AE22" s="690"/>
      <c r="AF22" s="690"/>
      <c r="AG22" s="690"/>
      <c r="AH22" s="690"/>
      <c r="AI22" s="690"/>
      <c r="AJ22" s="690"/>
      <c r="AK22" s="690"/>
      <c r="AL22" s="690"/>
      <c r="AM22" s="690"/>
      <c r="AN22" s="690"/>
      <c r="AO22" s="690"/>
      <c r="AP22" s="690"/>
      <c r="AQ22" s="690" t="s">
        <v>358</v>
      </c>
      <c r="AR22" s="690"/>
      <c r="AS22" s="690"/>
      <c r="AT22" s="690"/>
      <c r="AU22" s="690"/>
      <c r="AV22" s="690"/>
      <c r="AW22" s="690"/>
      <c r="AX22" s="690"/>
      <c r="AY22" s="690"/>
      <c r="AZ22" s="690"/>
      <c r="BA22" s="690"/>
      <c r="BB22" s="690"/>
      <c r="BC22" s="690" t="s">
        <v>357</v>
      </c>
      <c r="BD22" s="690"/>
      <c r="BE22" s="690"/>
      <c r="BF22" s="690"/>
      <c r="BG22" s="690"/>
      <c r="BH22" s="690" t="s">
        <v>358</v>
      </c>
      <c r="BI22" s="690"/>
      <c r="BJ22" s="690"/>
      <c r="BK22" s="690"/>
    </row>
    <row r="23" spans="1:64" ht="13.5" customHeight="1" x14ac:dyDescent="0.4">
      <c r="A23" s="690" t="s">
        <v>359</v>
      </c>
      <c r="B23" s="690"/>
      <c r="C23" s="690"/>
      <c r="D23" s="690" t="s">
        <v>360</v>
      </c>
      <c r="E23" s="690"/>
      <c r="F23" s="690"/>
      <c r="G23" s="690" t="s">
        <v>361</v>
      </c>
      <c r="H23" s="690"/>
      <c r="I23" s="690"/>
      <c r="J23" s="690" t="s">
        <v>362</v>
      </c>
      <c r="K23" s="690"/>
      <c r="L23" s="690"/>
      <c r="M23" s="690" t="s">
        <v>363</v>
      </c>
      <c r="N23" s="690"/>
      <c r="O23" s="690"/>
      <c r="P23" s="690" t="s">
        <v>364</v>
      </c>
      <c r="Q23" s="690"/>
      <c r="R23" s="690"/>
      <c r="S23" s="690" t="s">
        <v>365</v>
      </c>
      <c r="T23" s="690"/>
      <c r="U23" s="690"/>
      <c r="V23" s="690" t="s">
        <v>366</v>
      </c>
      <c r="W23" s="690"/>
      <c r="X23" s="690"/>
      <c r="Y23" s="690" t="s">
        <v>569</v>
      </c>
      <c r="Z23" s="690"/>
      <c r="AA23" s="690"/>
      <c r="AB23" s="690" t="s">
        <v>359</v>
      </c>
      <c r="AC23" s="690"/>
      <c r="AD23" s="690"/>
      <c r="AE23" s="690" t="s">
        <v>360</v>
      </c>
      <c r="AF23" s="690"/>
      <c r="AG23" s="690"/>
      <c r="AH23" s="690" t="s">
        <v>361</v>
      </c>
      <c r="AI23" s="690"/>
      <c r="AJ23" s="690"/>
      <c r="AK23" s="690" t="s">
        <v>362</v>
      </c>
      <c r="AL23" s="690"/>
      <c r="AM23" s="690"/>
      <c r="AN23" s="690" t="s">
        <v>363</v>
      </c>
      <c r="AO23" s="690"/>
      <c r="AP23" s="690"/>
      <c r="AQ23" s="690" t="s">
        <v>364</v>
      </c>
      <c r="AR23" s="690"/>
      <c r="AS23" s="690"/>
      <c r="AT23" s="690" t="s">
        <v>365</v>
      </c>
      <c r="AU23" s="690"/>
      <c r="AV23" s="690"/>
      <c r="AW23" s="690" t="s">
        <v>366</v>
      </c>
      <c r="AX23" s="690"/>
      <c r="AY23" s="690"/>
      <c r="AZ23" s="690" t="s">
        <v>570</v>
      </c>
      <c r="BA23" s="690"/>
      <c r="BB23" s="690"/>
      <c r="BC23" s="690" t="s">
        <v>359</v>
      </c>
      <c r="BD23" s="690" t="s">
        <v>360</v>
      </c>
      <c r="BE23" s="690" t="s">
        <v>361</v>
      </c>
      <c r="BF23" s="690" t="s">
        <v>362</v>
      </c>
      <c r="BG23" s="690" t="s">
        <v>363</v>
      </c>
      <c r="BH23" s="690" t="s">
        <v>364</v>
      </c>
      <c r="BI23" s="690" t="s">
        <v>365</v>
      </c>
      <c r="BJ23" s="690" t="s">
        <v>366</v>
      </c>
      <c r="BK23" s="690" t="s">
        <v>569</v>
      </c>
    </row>
    <row r="24" spans="1:64" ht="56.25" x14ac:dyDescent="0.4">
      <c r="A24" s="32" t="s">
        <v>97</v>
      </c>
      <c r="B24" s="32" t="s">
        <v>98</v>
      </c>
      <c r="C24" s="32" t="s">
        <v>99</v>
      </c>
      <c r="D24" s="32" t="s">
        <v>97</v>
      </c>
      <c r="E24" s="32" t="s">
        <v>98</v>
      </c>
      <c r="F24" s="32" t="s">
        <v>99</v>
      </c>
      <c r="G24" s="32" t="s">
        <v>97</v>
      </c>
      <c r="H24" s="32" t="s">
        <v>98</v>
      </c>
      <c r="I24" s="32" t="s">
        <v>99</v>
      </c>
      <c r="J24" s="32" t="s">
        <v>97</v>
      </c>
      <c r="K24" s="32" t="s">
        <v>98</v>
      </c>
      <c r="L24" s="32" t="s">
        <v>99</v>
      </c>
      <c r="M24" s="32" t="s">
        <v>97</v>
      </c>
      <c r="N24" s="32" t="s">
        <v>98</v>
      </c>
      <c r="O24" s="32" t="s">
        <v>99</v>
      </c>
      <c r="P24" s="32" t="s">
        <v>97</v>
      </c>
      <c r="Q24" s="32" t="s">
        <v>98</v>
      </c>
      <c r="R24" s="32" t="s">
        <v>99</v>
      </c>
      <c r="S24" s="32" t="s">
        <v>97</v>
      </c>
      <c r="T24" s="32" t="s">
        <v>98</v>
      </c>
      <c r="U24" s="32" t="s">
        <v>99</v>
      </c>
      <c r="V24" s="32" t="s">
        <v>97</v>
      </c>
      <c r="W24" s="32" t="s">
        <v>98</v>
      </c>
      <c r="X24" s="32" t="s">
        <v>99</v>
      </c>
      <c r="Y24" s="32" t="s">
        <v>97</v>
      </c>
      <c r="Z24" s="32" t="s">
        <v>98</v>
      </c>
      <c r="AA24" s="32" t="s">
        <v>99</v>
      </c>
      <c r="AB24" s="32" t="s">
        <v>97</v>
      </c>
      <c r="AC24" s="32" t="s">
        <v>98</v>
      </c>
      <c r="AD24" s="32" t="s">
        <v>99</v>
      </c>
      <c r="AE24" s="32" t="s">
        <v>97</v>
      </c>
      <c r="AF24" s="32" t="s">
        <v>98</v>
      </c>
      <c r="AG24" s="32" t="s">
        <v>99</v>
      </c>
      <c r="AH24" s="32" t="s">
        <v>97</v>
      </c>
      <c r="AI24" s="32" t="s">
        <v>98</v>
      </c>
      <c r="AJ24" s="32" t="s">
        <v>99</v>
      </c>
      <c r="AK24" s="32" t="s">
        <v>97</v>
      </c>
      <c r="AL24" s="32" t="s">
        <v>98</v>
      </c>
      <c r="AM24" s="32" t="s">
        <v>99</v>
      </c>
      <c r="AN24" s="32" t="s">
        <v>97</v>
      </c>
      <c r="AO24" s="32" t="s">
        <v>98</v>
      </c>
      <c r="AP24" s="32" t="s">
        <v>99</v>
      </c>
      <c r="AQ24" s="32" t="s">
        <v>97</v>
      </c>
      <c r="AR24" s="32" t="s">
        <v>98</v>
      </c>
      <c r="AS24" s="32" t="s">
        <v>99</v>
      </c>
      <c r="AT24" s="32" t="s">
        <v>97</v>
      </c>
      <c r="AU24" s="32" t="s">
        <v>98</v>
      </c>
      <c r="AV24" s="32" t="s">
        <v>99</v>
      </c>
      <c r="AW24" s="32" t="s">
        <v>97</v>
      </c>
      <c r="AX24" s="32" t="s">
        <v>98</v>
      </c>
      <c r="AY24" s="32" t="s">
        <v>99</v>
      </c>
      <c r="AZ24" s="32" t="s">
        <v>97</v>
      </c>
      <c r="BA24" s="32" t="s">
        <v>98</v>
      </c>
      <c r="BB24" s="32" t="s">
        <v>99</v>
      </c>
      <c r="BC24" s="690"/>
      <c r="BD24" s="690"/>
      <c r="BE24" s="690"/>
      <c r="BF24" s="690"/>
      <c r="BG24" s="690"/>
      <c r="BH24" s="690"/>
      <c r="BI24" s="690"/>
      <c r="BJ24" s="690"/>
      <c r="BK24" s="690"/>
    </row>
    <row r="25" spans="1:64" x14ac:dyDescent="0.4">
      <c r="A25">
        <f>'調査票（設問２、12は別シートに入力）'!C105</f>
        <v>0</v>
      </c>
      <c r="B25">
        <f>'調査票（設問２、12は別シートに入力）'!D105</f>
        <v>0</v>
      </c>
      <c r="C25">
        <f>'調査票（設問２、12は別シートに入力）'!E105</f>
        <v>0</v>
      </c>
      <c r="D25">
        <f>'調査票（設問２、12は別シートに入力）'!C106</f>
        <v>0</v>
      </c>
      <c r="E25">
        <f>'調査票（設問２、12は別シートに入力）'!D106</f>
        <v>0</v>
      </c>
      <c r="F25">
        <f>'調査票（設問２、12は別シートに入力）'!E106</f>
        <v>0</v>
      </c>
      <c r="G25">
        <f>'調査票（設問２、12は別シートに入力）'!C107</f>
        <v>0</v>
      </c>
      <c r="H25">
        <f>'調査票（設問２、12は別シートに入力）'!D107</f>
        <v>0</v>
      </c>
      <c r="I25">
        <f>'調査票（設問２、12は別シートに入力）'!E107</f>
        <v>0</v>
      </c>
      <c r="J25">
        <f>'調査票（設問２、12は別シートに入力）'!C108</f>
        <v>0</v>
      </c>
      <c r="K25">
        <f>'調査票（設問２、12は別シートに入力）'!D108</f>
        <v>0</v>
      </c>
      <c r="L25">
        <f>'調査票（設問２、12は別シートに入力）'!E108</f>
        <v>0</v>
      </c>
      <c r="M25">
        <f>'調査票（設問２、12は別シートに入力）'!C109</f>
        <v>0</v>
      </c>
      <c r="N25">
        <f>'調査票（設問２、12は別シートに入力）'!D109</f>
        <v>0</v>
      </c>
      <c r="O25">
        <f>'調査票（設問２、12は別シートに入力）'!E109</f>
        <v>0</v>
      </c>
      <c r="P25">
        <f>'調査票（設問２、12は別シートに入力）'!C110</f>
        <v>0</v>
      </c>
      <c r="Q25">
        <f>'調査票（設問２、12は別シートに入力）'!D110</f>
        <v>0</v>
      </c>
      <c r="R25">
        <f>'調査票（設問２、12は別シートに入力）'!E110</f>
        <v>0</v>
      </c>
      <c r="S25">
        <f>'調査票（設問２、12は別シートに入力）'!C111</f>
        <v>0</v>
      </c>
      <c r="T25">
        <f>'調査票（設問２、12は別シートに入力）'!D111</f>
        <v>0</v>
      </c>
      <c r="U25">
        <f>'調査票（設問２、12は別シートに入力）'!E111</f>
        <v>0</v>
      </c>
      <c r="V25">
        <f>'調査票（設問２、12は別シートに入力）'!C112</f>
        <v>0</v>
      </c>
      <c r="W25">
        <f>'調査票（設問２、12は別シートに入力）'!D112</f>
        <v>0</v>
      </c>
      <c r="X25">
        <f>'調査票（設問２、12は別シートに入力）'!E112</f>
        <v>0</v>
      </c>
      <c r="Y25">
        <f>'調査票（設問２、12は別シートに入力）'!C113</f>
        <v>0</v>
      </c>
      <c r="Z25">
        <f>'調査票（設問２、12は別シートに入力）'!D113</f>
        <v>0</v>
      </c>
      <c r="AA25">
        <f>'調査票（設問２、12は別シートに入力）'!E113</f>
        <v>0</v>
      </c>
      <c r="AB25">
        <f>'調査票（設問２、12は別シートに入力）'!F105</f>
        <v>0</v>
      </c>
      <c r="AC25">
        <f>'調査票（設問２、12は別シートに入力）'!G105</f>
        <v>0</v>
      </c>
      <c r="AD25">
        <f>'調査票（設問２、12は別シートに入力）'!H105</f>
        <v>0</v>
      </c>
      <c r="AE25">
        <f>'調査票（設問２、12は別シートに入力）'!F106</f>
        <v>0</v>
      </c>
      <c r="AF25">
        <f>'調査票（設問２、12は別シートに入力）'!G106</f>
        <v>0</v>
      </c>
      <c r="AG25">
        <f>'調査票（設問２、12は別シートに入力）'!H106</f>
        <v>0</v>
      </c>
      <c r="AH25">
        <f>'調査票（設問２、12は別シートに入力）'!F107</f>
        <v>0</v>
      </c>
      <c r="AI25">
        <f>'調査票（設問２、12は別シートに入力）'!G107</f>
        <v>0</v>
      </c>
      <c r="AJ25">
        <f>'調査票（設問２、12は別シートに入力）'!H107</f>
        <v>0</v>
      </c>
      <c r="AK25">
        <f>'調査票（設問２、12は別シートに入力）'!F108</f>
        <v>0</v>
      </c>
      <c r="AL25">
        <f>'調査票（設問２、12は別シートに入力）'!G108</f>
        <v>0</v>
      </c>
      <c r="AM25">
        <f>'調査票（設問２、12は別シートに入力）'!H108</f>
        <v>0</v>
      </c>
      <c r="AN25">
        <f>'調査票（設問２、12は別シートに入力）'!F109</f>
        <v>0</v>
      </c>
      <c r="AO25">
        <f>'調査票（設問２、12は別シートに入力）'!G109</f>
        <v>0</v>
      </c>
      <c r="AP25">
        <f>'調査票（設問２、12は別シートに入力）'!H109</f>
        <v>0</v>
      </c>
      <c r="AQ25">
        <f>'調査票（設問２、12は別シートに入力）'!F110</f>
        <v>0</v>
      </c>
      <c r="AR25">
        <f>'調査票（設問２、12は別シートに入力）'!G110</f>
        <v>0</v>
      </c>
      <c r="AS25">
        <f>'調査票（設問２、12は別シートに入力）'!H110</f>
        <v>0</v>
      </c>
      <c r="AT25">
        <f>'調査票（設問２、12は別シートに入力）'!F111</f>
        <v>0</v>
      </c>
      <c r="AU25">
        <f>'調査票（設問２、12は別シートに入力）'!G111</f>
        <v>0</v>
      </c>
      <c r="AV25">
        <f>'調査票（設問２、12は別シートに入力）'!H111</f>
        <v>0</v>
      </c>
      <c r="AW25">
        <f>'調査票（設問２、12は別シートに入力）'!F112</f>
        <v>0</v>
      </c>
      <c r="AX25">
        <f>'調査票（設問２、12は別シートに入力）'!G112</f>
        <v>0</v>
      </c>
      <c r="AY25">
        <f>'調査票（設問２、12は別シートに入力）'!H112</f>
        <v>0</v>
      </c>
      <c r="AZ25">
        <f>'調査票（設問２、12は別シートに入力）'!F113</f>
        <v>0</v>
      </c>
      <c r="BA25">
        <f>'調査票（設問２、12は別シートに入力）'!G113</f>
        <v>0</v>
      </c>
      <c r="BB25">
        <f>'調査票（設問２、12は別シートに入力）'!H113</f>
        <v>0</v>
      </c>
      <c r="BC25">
        <f>'調査票（設問２、12は別シートに入力）'!I105</f>
        <v>0</v>
      </c>
      <c r="BD25">
        <f>'調査票（設問２、12は別シートに入力）'!I106</f>
        <v>0</v>
      </c>
      <c r="BE25">
        <f>'調査票（設問２、12は別シートに入力）'!I107</f>
        <v>0</v>
      </c>
      <c r="BF25">
        <f>'調査票（設問２、12は別シートに入力）'!I108</f>
        <v>0</v>
      </c>
      <c r="BG25">
        <f>'調査票（設問２、12は別シートに入力）'!I109</f>
        <v>0</v>
      </c>
      <c r="BH25">
        <f>'調査票（設問２、12は別シートに入力）'!I110</f>
        <v>0</v>
      </c>
      <c r="BI25">
        <f>'調査票（設問２、12は別シートに入力）'!I111</f>
        <v>0</v>
      </c>
      <c r="BJ25">
        <f>'調査票（設問２、12は別シートに入力）'!I112</f>
        <v>0</v>
      </c>
      <c r="BK25">
        <f>'調査票（設問２、12は別シートに入力）'!I113</f>
        <v>0</v>
      </c>
    </row>
  </sheetData>
  <mergeCells count="116">
    <mergeCell ref="DO1:DO3"/>
    <mergeCell ref="A6:AZ6"/>
    <mergeCell ref="BA6:BA8"/>
    <mergeCell ref="BB6:CN6"/>
    <mergeCell ref="CO6:CO8"/>
    <mergeCell ref="CP6:CP8"/>
    <mergeCell ref="CQ6:DT6"/>
    <mergeCell ref="CQ7:CZ7"/>
    <mergeCell ref="DA7:DJ7"/>
    <mergeCell ref="DK7:DT7"/>
    <mergeCell ref="EM6:EP6"/>
    <mergeCell ref="A7:M7"/>
    <mergeCell ref="N7:Z7"/>
    <mergeCell ref="AA7:AM7"/>
    <mergeCell ref="AN7:AZ7"/>
    <mergeCell ref="BB7:BN7"/>
    <mergeCell ref="BO7:CA7"/>
    <mergeCell ref="CB7:CN7"/>
    <mergeCell ref="EG6:EG8"/>
    <mergeCell ref="EH6:EH8"/>
    <mergeCell ref="EI6:EI8"/>
    <mergeCell ref="EJ6:EJ8"/>
    <mergeCell ref="EK6:EK8"/>
    <mergeCell ref="EL6:EL8"/>
    <mergeCell ref="DU6:DU8"/>
    <mergeCell ref="DV6:DV8"/>
    <mergeCell ref="DW6:EC6"/>
    <mergeCell ref="ED6:ED8"/>
    <mergeCell ref="EE6:EE8"/>
    <mergeCell ref="EF6:EF8"/>
    <mergeCell ref="DW7:DW8"/>
    <mergeCell ref="DX7:DX8"/>
    <mergeCell ref="A11:K11"/>
    <mergeCell ref="L11:AA11"/>
    <mergeCell ref="AB11:AG11"/>
    <mergeCell ref="AH11:AQ11"/>
    <mergeCell ref="AR11:BG11"/>
    <mergeCell ref="BH11:BO11"/>
    <mergeCell ref="EP7:EP8"/>
    <mergeCell ref="EA7:EA8"/>
    <mergeCell ref="EB7:EB8"/>
    <mergeCell ref="EC7:EC8"/>
    <mergeCell ref="EM7:EM8"/>
    <mergeCell ref="EN7:EN8"/>
    <mergeCell ref="EO7:EO8"/>
    <mergeCell ref="DY7:DY8"/>
    <mergeCell ref="DZ7:DZ8"/>
    <mergeCell ref="BB12:BD12"/>
    <mergeCell ref="BE12:BG12"/>
    <mergeCell ref="BH12:BK12"/>
    <mergeCell ref="BL12:BO12"/>
    <mergeCell ref="A16:W16"/>
    <mergeCell ref="X16:BF16"/>
    <mergeCell ref="BG16:BL16"/>
    <mergeCell ref="AB12:AD12"/>
    <mergeCell ref="AE12:AG12"/>
    <mergeCell ref="AH12:AM12"/>
    <mergeCell ref="AN12:AQ12"/>
    <mergeCell ref="AR12:AW12"/>
    <mergeCell ref="AX12:BA12"/>
    <mergeCell ref="A12:F12"/>
    <mergeCell ref="G12:K12"/>
    <mergeCell ref="L12:Q12"/>
    <mergeCell ref="R12:U12"/>
    <mergeCell ref="V12:X12"/>
    <mergeCell ref="Y12:AA12"/>
    <mergeCell ref="AJ17:AV17"/>
    <mergeCell ref="AW17:BF17"/>
    <mergeCell ref="BG17:BH17"/>
    <mergeCell ref="BI17:BJ17"/>
    <mergeCell ref="BK17:BL17"/>
    <mergeCell ref="A22:O22"/>
    <mergeCell ref="P22:AA22"/>
    <mergeCell ref="Z17:Z18"/>
    <mergeCell ref="AA17:AB17"/>
    <mergeCell ref="AC17:AE17"/>
    <mergeCell ref="AF17:AF18"/>
    <mergeCell ref="AG17:AG18"/>
    <mergeCell ref="AH17:AI17"/>
    <mergeCell ref="A17:A18"/>
    <mergeCell ref="B17:K17"/>
    <mergeCell ref="L17:Q17"/>
    <mergeCell ref="R17:W17"/>
    <mergeCell ref="X17:X18"/>
    <mergeCell ref="Y17:Y18"/>
    <mergeCell ref="BH22:BK22"/>
    <mergeCell ref="A23:C23"/>
    <mergeCell ref="D23:F23"/>
    <mergeCell ref="G23:I23"/>
    <mergeCell ref="J23:L23"/>
    <mergeCell ref="M23:O23"/>
    <mergeCell ref="AB22:AP22"/>
    <mergeCell ref="AQ22:BB22"/>
    <mergeCell ref="BC22:BG22"/>
    <mergeCell ref="P23:R23"/>
    <mergeCell ref="S23:U23"/>
    <mergeCell ref="V23:X23"/>
    <mergeCell ref="Y23:AA23"/>
    <mergeCell ref="AQ23:AS23"/>
    <mergeCell ref="AT23:AV23"/>
    <mergeCell ref="AW23:AY23"/>
    <mergeCell ref="AZ23:BB23"/>
    <mergeCell ref="AB23:AD23"/>
    <mergeCell ref="AE23:AG23"/>
    <mergeCell ref="AH23:AJ23"/>
    <mergeCell ref="AK23:AM23"/>
    <mergeCell ref="AN23:AP23"/>
    <mergeCell ref="BH23:BH24"/>
    <mergeCell ref="BI23:BI24"/>
    <mergeCell ref="BJ23:BJ24"/>
    <mergeCell ref="BK23:BK24"/>
    <mergeCell ref="BC23:BC24"/>
    <mergeCell ref="BD23:BD24"/>
    <mergeCell ref="BE23:BE24"/>
    <mergeCell ref="BF23:BF24"/>
    <mergeCell ref="BG23:BG24"/>
  </mergeCells>
  <phoneticPr fontId="3"/>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回答要領</vt:lpstr>
      <vt:lpstr>調査票（設問２、12は別シートに入力）</vt:lpstr>
      <vt:lpstr>設問2　診療実績</vt:lpstr>
      <vt:lpstr>設問12　死産等</vt:lpstr>
      <vt:lpstr>【入力しない】とりまとめ用</vt:lpstr>
      <vt:lpstr>回答要領!Print_Area</vt:lpstr>
      <vt:lpstr>'設問12　死産等'!Print_Area</vt:lpstr>
      <vt:lpstr>'設問2　診療実績'!Print_Area</vt:lpstr>
      <vt:lpstr>'調査票（設問２、12は別シートに入力）'!Print_Area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2025-06-03T08:17:52Z</cp:lastPrinted>
  <dcterms:created xsi:type="dcterms:W3CDTF">2023-07-18T02:23:33Z</dcterms:created>
  <dcterms:modified xsi:type="dcterms:W3CDTF">2025-06-10T10:21:07Z</dcterms:modified>
</cp:coreProperties>
</file>