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tabRatio="958"/>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'支給申請額算定シート（Ⅰ．代表医療機関）'!$A$1:$I$63</definedName>
    <definedName name="_xlnm.Print_Area" localSheetId="3">'支給申請額算定シート（Ⅱ．統合関係医療機関）'!$A$1:$I$63</definedName>
    <definedName name="_xlnm.Print_Area" localSheetId="4">'支給申請額算定シート（Ⅲ．統合関係医療機関）'!$A$1:$I$63</definedName>
    <definedName name="_xlnm.Print_Area" localSheetId="5">'支給申請額算定シート（Ⅳ．統合関係医療機関）'!$A$1:$I$63</definedName>
    <definedName name="_xlnm.Print_Area" localSheetId="6">'支給申請額算定シート（Ⅴ．統合関係医療機関）'!$A$1:$I$63</definedName>
    <definedName name="_xlnm.Print_Area" localSheetId="7">'支給申請額算定シート（Ⅵ．統合関係医療機関）'!$A$1:$I$63</definedName>
    <definedName name="_xlnm.Print_Area" localSheetId="8">'支給申請額算定シート（Ⅶ．統合関係医療機関）'!$A$1:$I$63</definedName>
    <definedName name="_xlnm.Print_Area" localSheetId="9">'支給申請額算定シート（Ⅷ．統合関係医療機関）'!$A$1:$I$63</definedName>
    <definedName name="_xlnm.Print_Area" localSheetId="10">'支給申請額算定シート（Ⅸ．統合関係医療機関）'!$A$1:$I$63</definedName>
    <definedName name="_xlnm.Print_Area" localSheetId="11">'支給申請額算定シート（Ⅹ．統合関係医療機関）'!$A$1:$I$63</definedName>
    <definedName name="_xlnm.Print_Area" localSheetId="0">申請書!$A$1:$BZ$196</definedName>
    <definedName name="_xlnm.Print_Area">#REF!</definedName>
  </definedNames>
  <calcPr calcId="162913"/>
</workbook>
</file>

<file path=xl/calcChain.xml><?xml version="1.0" encoding="utf-8"?>
<calcChain xmlns="http://schemas.openxmlformats.org/spreadsheetml/2006/main">
  <c r="C52" i="102" l="1"/>
  <c r="E52" i="102" s="1"/>
  <c r="C52" i="168"/>
  <c r="E52" i="168"/>
  <c r="H33" i="170"/>
  <c r="H33" i="171"/>
  <c r="H33" i="172"/>
  <c r="H33" i="173"/>
  <c r="H33" i="174"/>
  <c r="H33" i="175"/>
  <c r="H33" i="176"/>
  <c r="BQ174" i="100"/>
  <c r="BH174" i="100"/>
  <c r="AY174" i="100"/>
  <c r="AP174" i="100"/>
  <c r="AG174" i="100"/>
  <c r="N171" i="100"/>
  <c r="C171" i="100"/>
  <c r="BD166" i="100"/>
  <c r="AI166" i="100"/>
  <c r="N166" i="100"/>
  <c r="BQ160" i="100"/>
  <c r="BH160" i="100"/>
  <c r="AY160" i="100"/>
  <c r="AP160" i="100"/>
  <c r="AG160" i="100"/>
  <c r="N157" i="100"/>
  <c r="C157" i="100"/>
  <c r="BD152" i="100"/>
  <c r="AI152" i="100"/>
  <c r="N152" i="100"/>
  <c r="BQ146" i="100"/>
  <c r="BH146" i="100"/>
  <c r="AY146" i="100"/>
  <c r="AP146" i="100"/>
  <c r="AG146" i="100"/>
  <c r="N143" i="100"/>
  <c r="C143" i="100"/>
  <c r="BD138" i="100"/>
  <c r="AI138" i="100"/>
  <c r="N138" i="100"/>
  <c r="BQ132" i="100"/>
  <c r="BH132" i="100"/>
  <c r="AY132" i="100"/>
  <c r="AP132" i="100"/>
  <c r="AG132" i="100"/>
  <c r="N129" i="100"/>
  <c r="C129" i="100"/>
  <c r="BD124" i="100"/>
  <c r="AI124" i="100"/>
  <c r="N124" i="100"/>
  <c r="BQ118" i="100"/>
  <c r="BH118" i="100"/>
  <c r="AY118" i="100"/>
  <c r="AP118" i="100"/>
  <c r="AG118" i="100"/>
  <c r="N115" i="100"/>
  <c r="C115" i="100"/>
  <c r="BD110" i="100"/>
  <c r="AI110" i="100"/>
  <c r="N110" i="100"/>
  <c r="BQ104" i="100"/>
  <c r="BH104" i="100"/>
  <c r="AY104" i="100"/>
  <c r="AP104" i="100"/>
  <c r="AG104" i="100"/>
  <c r="N101" i="100"/>
  <c r="C101" i="100"/>
  <c r="BD96" i="100"/>
  <c r="AI96" i="100"/>
  <c r="N96" i="100"/>
  <c r="BQ90" i="100"/>
  <c r="BH90" i="100"/>
  <c r="AY90" i="100"/>
  <c r="AP90" i="100"/>
  <c r="AG90" i="100"/>
  <c r="N87" i="100"/>
  <c r="C87" i="100"/>
  <c r="BD82" i="100"/>
  <c r="AI82" i="100"/>
  <c r="N82" i="100"/>
  <c r="N73" i="100"/>
  <c r="C73" i="100"/>
  <c r="BD68" i="100"/>
  <c r="AI68" i="100"/>
  <c r="N68" i="100"/>
  <c r="N59" i="100"/>
  <c r="BD54" i="100"/>
  <c r="AI54" i="100"/>
  <c r="N54" i="100"/>
  <c r="C59" i="100"/>
  <c r="AB13" i="112"/>
  <c r="AB12" i="112"/>
  <c r="AB11" i="112"/>
  <c r="AB10" i="112"/>
  <c r="AB9" i="112"/>
  <c r="AB8" i="112"/>
  <c r="AB7" i="112"/>
  <c r="AB6" i="112"/>
  <c r="AA13" i="112"/>
  <c r="AA12" i="112"/>
  <c r="AA11" i="112"/>
  <c r="AA10" i="112"/>
  <c r="AA9" i="112"/>
  <c r="AA8" i="112"/>
  <c r="AA7" i="112"/>
  <c r="AA6" i="112"/>
  <c r="Y13" i="112"/>
  <c r="X13" i="112"/>
  <c r="Y12" i="112"/>
  <c r="X12" i="112"/>
  <c r="Y11" i="112"/>
  <c r="X11" i="112"/>
  <c r="Y10" i="112"/>
  <c r="X10" i="112"/>
  <c r="Y9" i="112"/>
  <c r="X9" i="112"/>
  <c r="Y8" i="112"/>
  <c r="X8" i="112"/>
  <c r="Y7" i="112"/>
  <c r="X7" i="112"/>
  <c r="Y6" i="112"/>
  <c r="Y5" i="112"/>
  <c r="V13" i="112"/>
  <c r="U13" i="112"/>
  <c r="T13" i="112"/>
  <c r="S13" i="112"/>
  <c r="Q13" i="112"/>
  <c r="P13" i="112"/>
  <c r="O13" i="112"/>
  <c r="N13" i="112"/>
  <c r="M13" i="112"/>
  <c r="K13" i="112"/>
  <c r="J13" i="112"/>
  <c r="I13" i="112"/>
  <c r="H13" i="112"/>
  <c r="G13" i="112"/>
  <c r="E13" i="112"/>
  <c r="B13" i="112"/>
  <c r="V12" i="112"/>
  <c r="U12" i="112"/>
  <c r="T12" i="112"/>
  <c r="S12" i="112"/>
  <c r="Q12" i="112"/>
  <c r="P12" i="112"/>
  <c r="O12" i="112"/>
  <c r="N12" i="112"/>
  <c r="M12" i="112"/>
  <c r="K12" i="112"/>
  <c r="J12" i="112"/>
  <c r="I12" i="112"/>
  <c r="H12" i="112"/>
  <c r="G12" i="112"/>
  <c r="E12" i="112"/>
  <c r="B12" i="112"/>
  <c r="V11" i="112"/>
  <c r="U11" i="112"/>
  <c r="T11" i="112"/>
  <c r="S11" i="112"/>
  <c r="Q11" i="112"/>
  <c r="P11" i="112"/>
  <c r="O11" i="112"/>
  <c r="N11" i="112"/>
  <c r="M11" i="112"/>
  <c r="K11" i="112"/>
  <c r="J11" i="112"/>
  <c r="I11" i="112"/>
  <c r="H11" i="112"/>
  <c r="G11" i="112"/>
  <c r="E11" i="112"/>
  <c r="B11" i="112"/>
  <c r="V10" i="112"/>
  <c r="U10" i="112"/>
  <c r="T10" i="112"/>
  <c r="S10" i="112"/>
  <c r="Q10" i="112"/>
  <c r="P10" i="112"/>
  <c r="O10" i="112"/>
  <c r="N10" i="112"/>
  <c r="M10" i="112"/>
  <c r="K10" i="112"/>
  <c r="J10" i="112"/>
  <c r="I10" i="112"/>
  <c r="H10" i="112"/>
  <c r="G10" i="112"/>
  <c r="E10" i="112"/>
  <c r="B10" i="112"/>
  <c r="V9" i="112"/>
  <c r="U9" i="112"/>
  <c r="T9" i="112"/>
  <c r="S9" i="112"/>
  <c r="Q9" i="112"/>
  <c r="P9" i="112"/>
  <c r="O9" i="112"/>
  <c r="N9" i="112"/>
  <c r="M9" i="112"/>
  <c r="K9" i="112"/>
  <c r="J9" i="112"/>
  <c r="I9" i="112"/>
  <c r="H9" i="112"/>
  <c r="G9" i="112"/>
  <c r="E9" i="112"/>
  <c r="B9" i="112"/>
  <c r="V8" i="112"/>
  <c r="U8" i="112"/>
  <c r="T8" i="112"/>
  <c r="S8" i="112"/>
  <c r="Q8" i="112"/>
  <c r="P8" i="112"/>
  <c r="O8" i="112"/>
  <c r="N8" i="112"/>
  <c r="M8" i="112"/>
  <c r="K8" i="112"/>
  <c r="J8" i="112"/>
  <c r="I8" i="112"/>
  <c r="H8" i="112"/>
  <c r="G8" i="112"/>
  <c r="E8" i="112"/>
  <c r="B8" i="112"/>
  <c r="V7" i="112"/>
  <c r="U7" i="112"/>
  <c r="T7" i="112"/>
  <c r="S7" i="112"/>
  <c r="Q7" i="112"/>
  <c r="P7" i="112"/>
  <c r="O7" i="112"/>
  <c r="N7" i="112"/>
  <c r="M7" i="112"/>
  <c r="K7" i="112"/>
  <c r="J7" i="112"/>
  <c r="I7" i="112"/>
  <c r="H7" i="112"/>
  <c r="G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C53" i="176"/>
  <c r="E53" i="176" s="1"/>
  <c r="F43" i="176"/>
  <c r="F42" i="176"/>
  <c r="C52" i="176" s="1"/>
  <c r="E52" i="176" s="1"/>
  <c r="I38" i="176"/>
  <c r="H38" i="176"/>
  <c r="I37" i="176"/>
  <c r="M42" i="176" s="1"/>
  <c r="H37" i="176"/>
  <c r="G22" i="176"/>
  <c r="N27" i="176" s="1"/>
  <c r="I18" i="176"/>
  <c r="H18" i="176"/>
  <c r="I10" i="176"/>
  <c r="H10" i="176"/>
  <c r="I9" i="176"/>
  <c r="K11" i="176" s="1"/>
  <c r="H9" i="176"/>
  <c r="C61" i="175"/>
  <c r="D61" i="175" s="1"/>
  <c r="C59" i="175"/>
  <c r="C53" i="175"/>
  <c r="E53" i="175" s="1"/>
  <c r="F43" i="175"/>
  <c r="F42" i="175"/>
  <c r="C52" i="175" s="1"/>
  <c r="E52" i="175" s="1"/>
  <c r="I38" i="175"/>
  <c r="H38" i="175"/>
  <c r="I37" i="175"/>
  <c r="N42" i="175" s="1"/>
  <c r="C56" i="175" s="1"/>
  <c r="H37" i="175"/>
  <c r="G22" i="175"/>
  <c r="N27" i="175" s="1"/>
  <c r="I18" i="175"/>
  <c r="H18" i="175"/>
  <c r="I10" i="175"/>
  <c r="H10" i="175"/>
  <c r="I9" i="175"/>
  <c r="K11" i="175" s="1"/>
  <c r="H9" i="175"/>
  <c r="C61" i="174"/>
  <c r="D61" i="174" s="1"/>
  <c r="C59" i="174"/>
  <c r="F43" i="174"/>
  <c r="C53" i="174" s="1"/>
  <c r="E53" i="174" s="1"/>
  <c r="F42" i="174"/>
  <c r="C52" i="174" s="1"/>
  <c r="E52" i="174" s="1"/>
  <c r="I38" i="174"/>
  <c r="N42" i="174" s="1"/>
  <c r="C56" i="174" s="1"/>
  <c r="H38" i="174"/>
  <c r="I37" i="174"/>
  <c r="H37" i="174"/>
  <c r="G22" i="174"/>
  <c r="N27" i="174" s="1"/>
  <c r="I18" i="174"/>
  <c r="H18" i="174"/>
  <c r="E11" i="174"/>
  <c r="I10" i="174"/>
  <c r="K11" i="174" s="1"/>
  <c r="H10" i="174"/>
  <c r="I9" i="174"/>
  <c r="H9" i="174"/>
  <c r="C61" i="173"/>
  <c r="D61" i="173" s="1"/>
  <c r="C59" i="173"/>
  <c r="C52" i="173"/>
  <c r="E52" i="173" s="1"/>
  <c r="F43" i="173"/>
  <c r="F42" i="173"/>
  <c r="I38" i="173"/>
  <c r="H38" i="173"/>
  <c r="I37" i="173"/>
  <c r="H37" i="173"/>
  <c r="N27" i="173"/>
  <c r="G22" i="173"/>
  <c r="I18" i="173"/>
  <c r="H18" i="173"/>
  <c r="I10" i="173"/>
  <c r="H10" i="173"/>
  <c r="I9" i="173"/>
  <c r="K11" i="173" s="1"/>
  <c r="H9" i="173"/>
  <c r="C61" i="172"/>
  <c r="D61" i="172" s="1"/>
  <c r="C59" i="172"/>
  <c r="C53" i="172"/>
  <c r="E53" i="172" s="1"/>
  <c r="F43" i="172"/>
  <c r="F42" i="172"/>
  <c r="C52" i="172" s="1"/>
  <c r="E52" i="172" s="1"/>
  <c r="I38" i="172"/>
  <c r="H38" i="172"/>
  <c r="I37" i="172"/>
  <c r="H37" i="172"/>
  <c r="N27" i="172"/>
  <c r="G22" i="172"/>
  <c r="I18" i="172"/>
  <c r="H18" i="172"/>
  <c r="I10" i="172"/>
  <c r="H10" i="172"/>
  <c r="I9" i="172"/>
  <c r="K11" i="172" s="1"/>
  <c r="H9" i="172"/>
  <c r="C61" i="171"/>
  <c r="D61" i="171" s="1"/>
  <c r="C59" i="171"/>
  <c r="C53" i="171"/>
  <c r="E53" i="171" s="1"/>
  <c r="F43" i="171"/>
  <c r="F42" i="171"/>
  <c r="C52" i="171" s="1"/>
  <c r="E52" i="171" s="1"/>
  <c r="I38" i="171"/>
  <c r="H38" i="171"/>
  <c r="I37" i="171"/>
  <c r="N42" i="171" s="1"/>
  <c r="C56" i="171" s="1"/>
  <c r="H37" i="171"/>
  <c r="G22" i="171"/>
  <c r="N27" i="171" s="1"/>
  <c r="I18" i="171"/>
  <c r="H18" i="171"/>
  <c r="I10" i="171"/>
  <c r="H10" i="171"/>
  <c r="I9" i="171"/>
  <c r="K11" i="171" s="1"/>
  <c r="H9" i="171"/>
  <c r="C61" i="170"/>
  <c r="D61" i="170" s="1"/>
  <c r="C59" i="170"/>
  <c r="C53" i="170"/>
  <c r="E53" i="170" s="1"/>
  <c r="F43" i="170"/>
  <c r="F42" i="170"/>
  <c r="C52" i="170" s="1"/>
  <c r="I38" i="170"/>
  <c r="H38" i="170"/>
  <c r="I37" i="170"/>
  <c r="H37" i="170"/>
  <c r="G22" i="170"/>
  <c r="N27" i="170" s="1"/>
  <c r="I18" i="170"/>
  <c r="H18" i="170"/>
  <c r="I10" i="170"/>
  <c r="H10" i="170"/>
  <c r="I9" i="170"/>
  <c r="K11" i="170" s="1"/>
  <c r="H9" i="170"/>
  <c r="C61" i="169"/>
  <c r="D61" i="169" s="1"/>
  <c r="C59" i="169"/>
  <c r="C53" i="169"/>
  <c r="E53" i="169" s="1"/>
  <c r="F43" i="169"/>
  <c r="F42" i="169"/>
  <c r="C52" i="169" s="1"/>
  <c r="E52" i="169" s="1"/>
  <c r="I38" i="169"/>
  <c r="H38" i="169"/>
  <c r="I37" i="169"/>
  <c r="H37" i="169"/>
  <c r="G22" i="169"/>
  <c r="N27" i="169" s="1"/>
  <c r="I18" i="169"/>
  <c r="H18" i="169"/>
  <c r="I10" i="169"/>
  <c r="H10" i="169"/>
  <c r="I9" i="169"/>
  <c r="H9" i="169"/>
  <c r="C61" i="168"/>
  <c r="D61" i="168" s="1"/>
  <c r="C59" i="168"/>
  <c r="F43" i="168"/>
  <c r="C53" i="168" s="1"/>
  <c r="E53" i="168" s="1"/>
  <c r="F42" i="168"/>
  <c r="I38" i="168"/>
  <c r="H38" i="168"/>
  <c r="I37" i="168"/>
  <c r="N42" i="168" s="1"/>
  <c r="C56" i="168" s="1"/>
  <c r="H37" i="168"/>
  <c r="G22" i="168"/>
  <c r="N27" i="168" s="1"/>
  <c r="I18" i="168"/>
  <c r="H18" i="168"/>
  <c r="I10" i="168"/>
  <c r="H10" i="168"/>
  <c r="I9" i="168"/>
  <c r="H9" i="168"/>
  <c r="H33" i="169" l="1"/>
  <c r="K11" i="169"/>
  <c r="G11" i="169" s="1"/>
  <c r="H33" i="168"/>
  <c r="AA5" i="112"/>
  <c r="K11" i="168"/>
  <c r="E11" i="168" s="1"/>
  <c r="I5" i="112" s="1"/>
  <c r="F11" i="176"/>
  <c r="B11" i="176"/>
  <c r="C11" i="176"/>
  <c r="E11" i="176"/>
  <c r="D11" i="176"/>
  <c r="G11" i="176"/>
  <c r="N42" i="176"/>
  <c r="C56" i="176" s="1"/>
  <c r="D11" i="173"/>
  <c r="F11" i="173"/>
  <c r="E11" i="173"/>
  <c r="C11" i="173"/>
  <c r="G11" i="173"/>
  <c r="B11" i="173"/>
  <c r="E11" i="172"/>
  <c r="D11" i="172"/>
  <c r="C11" i="172"/>
  <c r="G11" i="172"/>
  <c r="B11" i="172"/>
  <c r="F11" i="172"/>
  <c r="N42" i="172"/>
  <c r="C56" i="172" s="1"/>
  <c r="C26" i="174"/>
  <c r="E26" i="174" s="1"/>
  <c r="G33" i="174" s="1"/>
  <c r="S27" i="174"/>
  <c r="O17" i="174"/>
  <c r="F11" i="175"/>
  <c r="B11" i="175"/>
  <c r="E11" i="175"/>
  <c r="D11" i="175"/>
  <c r="E30" i="174"/>
  <c r="G11" i="175"/>
  <c r="M42" i="172"/>
  <c r="N42" i="173"/>
  <c r="C56" i="173" s="1"/>
  <c r="M42" i="173"/>
  <c r="G11" i="174"/>
  <c r="C11" i="174"/>
  <c r="F11" i="174"/>
  <c r="B11" i="174"/>
  <c r="M42" i="175"/>
  <c r="C53" i="173"/>
  <c r="E53" i="173" s="1"/>
  <c r="D11" i="174"/>
  <c r="M42" i="174"/>
  <c r="C11" i="175"/>
  <c r="E52" i="170"/>
  <c r="N42" i="170"/>
  <c r="C56" i="170" s="1"/>
  <c r="F11" i="171"/>
  <c r="B11" i="171"/>
  <c r="E11" i="171"/>
  <c r="C11" i="171"/>
  <c r="D11" i="171"/>
  <c r="G11" i="171"/>
  <c r="G11" i="170"/>
  <c r="C11" i="170"/>
  <c r="F11" i="170"/>
  <c r="B11" i="170"/>
  <c r="E11" i="170"/>
  <c r="D11" i="170"/>
  <c r="M42" i="170"/>
  <c r="M42" i="171"/>
  <c r="N42" i="169"/>
  <c r="C56" i="169" s="1"/>
  <c r="M42" i="169"/>
  <c r="M42" i="168"/>
  <c r="AB5" i="112" s="1"/>
  <c r="D11" i="169" l="1"/>
  <c r="C11" i="169"/>
  <c r="AG76" i="100" s="1"/>
  <c r="B11" i="169"/>
  <c r="F11" i="169"/>
  <c r="E11" i="169"/>
  <c r="E30" i="169" s="1"/>
  <c r="G6" i="112"/>
  <c r="K6" i="112"/>
  <c r="BQ76" i="100"/>
  <c r="H6" i="112"/>
  <c r="AP76" i="100"/>
  <c r="G11" i="168"/>
  <c r="BQ62" i="100" s="1"/>
  <c r="C11" i="168"/>
  <c r="AG62" i="100" s="1"/>
  <c r="E30" i="168"/>
  <c r="F11" i="168"/>
  <c r="J5" i="112" s="1"/>
  <c r="B11" i="168"/>
  <c r="D11" i="168"/>
  <c r="H5" i="112" s="1"/>
  <c r="S27" i="168"/>
  <c r="AY62" i="100"/>
  <c r="O17" i="168"/>
  <c r="O18" i="168" s="1"/>
  <c r="S27" i="176"/>
  <c r="C26" i="176"/>
  <c r="E26" i="176" s="1"/>
  <c r="G33" i="176" s="1"/>
  <c r="E30" i="176"/>
  <c r="O17" i="176"/>
  <c r="I11" i="176"/>
  <c r="C30" i="176"/>
  <c r="H11" i="176"/>
  <c r="R17" i="176" s="1"/>
  <c r="M17" i="176"/>
  <c r="G30" i="176"/>
  <c r="Q17" i="176"/>
  <c r="D30" i="176"/>
  <c r="N17" i="176"/>
  <c r="F30" i="176"/>
  <c r="P17" i="176"/>
  <c r="D30" i="175"/>
  <c r="N17" i="175"/>
  <c r="H11" i="173"/>
  <c r="R17" i="173" s="1"/>
  <c r="M17" i="173"/>
  <c r="I11" i="173"/>
  <c r="C30" i="173"/>
  <c r="S27" i="175"/>
  <c r="E30" i="175"/>
  <c r="O17" i="175"/>
  <c r="C26" i="175"/>
  <c r="E26" i="175" s="1"/>
  <c r="G33" i="175" s="1"/>
  <c r="I11" i="172"/>
  <c r="H11" i="172"/>
  <c r="R17" i="172" s="1"/>
  <c r="C30" i="172"/>
  <c r="M17" i="172"/>
  <c r="F30" i="173"/>
  <c r="P17" i="173"/>
  <c r="I11" i="175"/>
  <c r="C30" i="175"/>
  <c r="M17" i="175"/>
  <c r="H11" i="175"/>
  <c r="R17" i="175" s="1"/>
  <c r="G30" i="174"/>
  <c r="Q17" i="174"/>
  <c r="E30" i="172"/>
  <c r="O17" i="172"/>
  <c r="C26" i="172"/>
  <c r="E26" i="172" s="1"/>
  <c r="G33" i="172" s="1"/>
  <c r="S27" i="172"/>
  <c r="G30" i="175"/>
  <c r="Q17" i="175"/>
  <c r="O19" i="174"/>
  <c r="O18" i="174"/>
  <c r="Q17" i="172"/>
  <c r="G30" i="172"/>
  <c r="S27" i="173"/>
  <c r="C26" i="173"/>
  <c r="E26" i="173" s="1"/>
  <c r="G33" i="173" s="1"/>
  <c r="E30" i="173"/>
  <c r="O17" i="173"/>
  <c r="N17" i="174"/>
  <c r="D30" i="174"/>
  <c r="F30" i="174"/>
  <c r="P17" i="174"/>
  <c r="C30" i="174"/>
  <c r="M17" i="174"/>
  <c r="I11" i="174"/>
  <c r="H11" i="174"/>
  <c r="R17" i="174" s="1"/>
  <c r="F30" i="175"/>
  <c r="P17" i="175"/>
  <c r="F30" i="172"/>
  <c r="P17" i="172"/>
  <c r="D30" i="172"/>
  <c r="N17" i="172"/>
  <c r="G30" i="173"/>
  <c r="Q17" i="173"/>
  <c r="D30" i="173"/>
  <c r="N17" i="173"/>
  <c r="C26" i="170"/>
  <c r="E26" i="170" s="1"/>
  <c r="G33" i="170" s="1"/>
  <c r="S27" i="170"/>
  <c r="O17" i="170"/>
  <c r="E30" i="170"/>
  <c r="G30" i="170"/>
  <c r="Q17" i="170"/>
  <c r="S27" i="171"/>
  <c r="C26" i="171"/>
  <c r="E26" i="171" s="1"/>
  <c r="G33" i="171" s="1"/>
  <c r="E30" i="171"/>
  <c r="O17" i="171"/>
  <c r="N17" i="170"/>
  <c r="D30" i="170"/>
  <c r="C30" i="170"/>
  <c r="M17" i="170"/>
  <c r="I11" i="170"/>
  <c r="H11" i="170"/>
  <c r="R17" i="170" s="1"/>
  <c r="C30" i="171"/>
  <c r="I11" i="171"/>
  <c r="M17" i="171"/>
  <c r="H11" i="171"/>
  <c r="R17" i="171" s="1"/>
  <c r="G30" i="171"/>
  <c r="Q17" i="171"/>
  <c r="F30" i="170"/>
  <c r="P17" i="170"/>
  <c r="D30" i="171"/>
  <c r="N17" i="171"/>
  <c r="F30" i="171"/>
  <c r="P17" i="171"/>
  <c r="G30" i="169"/>
  <c r="Q17" i="169"/>
  <c r="M17" i="169"/>
  <c r="D30" i="169"/>
  <c r="N17" i="169"/>
  <c r="C30" i="169" l="1"/>
  <c r="O19" i="168"/>
  <c r="S27" i="169"/>
  <c r="I6" i="112"/>
  <c r="AY76" i="100"/>
  <c r="O17" i="169"/>
  <c r="O18" i="169" s="1"/>
  <c r="C26" i="169"/>
  <c r="E26" i="169" s="1"/>
  <c r="G33" i="169" s="1"/>
  <c r="H11" i="169"/>
  <c r="R17" i="169" s="1"/>
  <c r="I11" i="169"/>
  <c r="M27" i="169" s="1"/>
  <c r="O27" i="169" s="1"/>
  <c r="R27" i="169" s="1"/>
  <c r="P27" i="169" s="1"/>
  <c r="BH76" i="100"/>
  <c r="P17" i="169"/>
  <c r="P18" i="169" s="1"/>
  <c r="J6" i="112"/>
  <c r="F30" i="169"/>
  <c r="I30" i="169" s="1"/>
  <c r="F33" i="169" s="1"/>
  <c r="I11" i="168"/>
  <c r="AP62" i="100"/>
  <c r="M17" i="168"/>
  <c r="M19" i="168" s="1"/>
  <c r="N17" i="168"/>
  <c r="N18" i="168" s="1"/>
  <c r="G5" i="112"/>
  <c r="C30" i="168"/>
  <c r="D30" i="168"/>
  <c r="G30" i="168"/>
  <c r="K5" i="112"/>
  <c r="Q17" i="168"/>
  <c r="BH62" i="100"/>
  <c r="H11" i="168"/>
  <c r="R17" i="168" s="1"/>
  <c r="P17" i="168"/>
  <c r="P19" i="168" s="1"/>
  <c r="F30" i="168"/>
  <c r="O18" i="176"/>
  <c r="O19" i="176"/>
  <c r="M19" i="176"/>
  <c r="M18" i="176"/>
  <c r="P19" i="176"/>
  <c r="P18" i="176"/>
  <c r="I30" i="176"/>
  <c r="F33" i="176" s="1"/>
  <c r="I33" i="176" s="1"/>
  <c r="Z13" i="112" s="1"/>
  <c r="H30" i="176"/>
  <c r="N19" i="176"/>
  <c r="N18" i="176"/>
  <c r="M27" i="176"/>
  <c r="O27" i="176" s="1"/>
  <c r="R27" i="176" s="1"/>
  <c r="P27" i="176" s="1"/>
  <c r="S17"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I33" i="175" s="1"/>
  <c r="Z12" i="112"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D56" i="175"/>
  <c r="E56" i="175" s="1"/>
  <c r="S17" i="175"/>
  <c r="I30" i="172"/>
  <c r="F33" i="172" s="1"/>
  <c r="I33" i="172" s="1"/>
  <c r="Z9" i="112" s="1"/>
  <c r="H30" i="172"/>
  <c r="O18" i="175"/>
  <c r="O19" i="175"/>
  <c r="M27" i="173"/>
  <c r="O27" i="173" s="1"/>
  <c r="R27" i="173" s="1"/>
  <c r="P27" i="173" s="1"/>
  <c r="S17" i="173"/>
  <c r="P18" i="171"/>
  <c r="P19" i="171"/>
  <c r="M19" i="171"/>
  <c r="M18"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I33" i="170" s="1"/>
  <c r="Z7" i="112" s="1"/>
  <c r="H30" i="170"/>
  <c r="P19" i="169"/>
  <c r="M19" i="169"/>
  <c r="M18" i="169"/>
  <c r="N19" i="169"/>
  <c r="N18" i="169"/>
  <c r="M27" i="168"/>
  <c r="O27" i="168" s="1"/>
  <c r="R27" i="168" s="1"/>
  <c r="P27" i="168" s="1"/>
  <c r="C26" i="168" s="1"/>
  <c r="E26" i="168" s="1"/>
  <c r="G33" i="168" s="1"/>
  <c r="S17" i="168"/>
  <c r="S17" i="169" l="1"/>
  <c r="O19" i="169"/>
  <c r="X6" i="112"/>
  <c r="H30" i="168"/>
  <c r="M18" i="168"/>
  <c r="I30" i="168"/>
  <c r="F33" i="168" s="1"/>
  <c r="I33" i="168" s="1"/>
  <c r="Z5" i="112" s="1"/>
  <c r="I33" i="169"/>
  <c r="Z6" i="112" s="1"/>
  <c r="H30" i="169"/>
  <c r="N19" i="168"/>
  <c r="D56" i="174"/>
  <c r="E56" i="174" s="1"/>
  <c r="D56" i="176"/>
  <c r="E56" i="176" s="1"/>
  <c r="X5" i="112"/>
  <c r="P18" i="168"/>
  <c r="D59" i="176"/>
  <c r="E59" i="176" s="1"/>
  <c r="C63" i="176" s="1"/>
  <c r="AC13" i="112" s="1"/>
  <c r="S19" i="176"/>
  <c r="S18" i="176"/>
  <c r="S19" i="172"/>
  <c r="S18" i="172"/>
  <c r="S18" i="174"/>
  <c r="S19" i="174"/>
  <c r="S19" i="175"/>
  <c r="S18" i="175"/>
  <c r="D56" i="172"/>
  <c r="E56" i="172" s="1"/>
  <c r="S18" i="173"/>
  <c r="S19" i="173"/>
  <c r="D56" i="173"/>
  <c r="E56" i="173" s="1"/>
  <c r="D59" i="174"/>
  <c r="E59" i="174" s="1"/>
  <c r="C63" i="174" s="1"/>
  <c r="AC11" i="112" s="1"/>
  <c r="D59" i="175"/>
  <c r="E59" i="175" s="1"/>
  <c r="C63" i="175" s="1"/>
  <c r="AC12" i="112" s="1"/>
  <c r="D56" i="171"/>
  <c r="E56" i="171" s="1"/>
  <c r="S19" i="170"/>
  <c r="S18" i="170"/>
  <c r="S19" i="171"/>
  <c r="S18" i="171"/>
  <c r="D56" i="170"/>
  <c r="E56" i="170" s="1"/>
  <c r="S18" i="169"/>
  <c r="S19" i="169"/>
  <c r="S19" i="168"/>
  <c r="S18" i="168"/>
  <c r="D56" i="169" l="1"/>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69" l="1"/>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F43" i="102"/>
  <c r="I37" i="102"/>
  <c r="H37" i="102"/>
  <c r="F9" i="112" l="1"/>
  <c r="F7" i="112" l="1"/>
  <c r="F12" i="112"/>
  <c r="F10" i="112"/>
  <c r="F8" i="112"/>
  <c r="F6" i="112"/>
  <c r="F13" i="112"/>
  <c r="F11" i="112" l="1"/>
  <c r="H18" i="102"/>
  <c r="C45" i="100" l="1"/>
  <c r="C61" i="102" l="1"/>
  <c r="D61" i="102" s="1"/>
  <c r="V4" i="112"/>
  <c r="U4" i="112"/>
  <c r="S4" i="112"/>
  <c r="P4" i="112"/>
  <c r="O4" i="112"/>
  <c r="N4" i="112"/>
  <c r="M4" i="112"/>
  <c r="G3" i="102"/>
  <c r="C3" i="102"/>
  <c r="B3" i="102"/>
  <c r="B4" i="112" s="1"/>
  <c r="R4" i="112" l="1"/>
  <c r="R5" i="112"/>
  <c r="V14" i="112"/>
  <c r="U14" i="112"/>
  <c r="N45" i="100"/>
  <c r="I38" i="102"/>
  <c r="I10" i="102"/>
  <c r="I9" i="102"/>
  <c r="I18" i="102"/>
  <c r="G22" i="102"/>
  <c r="H33" i="102" s="1"/>
  <c r="K11" i="102" l="1"/>
  <c r="B11" i="102" s="1"/>
  <c r="M42" i="102"/>
  <c r="N42" i="102"/>
  <c r="C56" i="102" s="1"/>
  <c r="C53" i="102"/>
  <c r="N27" i="102"/>
  <c r="E53"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0" i="100"/>
  <c r="X90" i="100"/>
  <c r="X132" i="100"/>
  <c r="X118" i="100"/>
  <c r="X174" i="100"/>
  <c r="X146" i="100"/>
  <c r="X104" i="100"/>
  <c r="I4" i="112"/>
  <c r="G4" i="112"/>
  <c r="K4" i="112"/>
  <c r="H4" i="112"/>
  <c r="O19" i="102" l="1"/>
  <c r="O18" i="102"/>
  <c r="G14" i="112"/>
  <c r="X76" i="100"/>
  <c r="X62" i="100"/>
  <c r="BH48" i="100"/>
  <c r="J4" i="112"/>
  <c r="F4" i="112" s="1"/>
  <c r="AP48" i="100"/>
  <c r="H14" i="112"/>
  <c r="AG48" i="100"/>
  <c r="AY48" i="100"/>
  <c r="G30" i="102"/>
  <c r="BQ48"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48" i="100"/>
  <c r="E56" i="102" l="1"/>
  <c r="C63" i="102" s="1"/>
  <c r="G26" i="112" l="1"/>
  <c r="A26" i="112" s="1"/>
  <c r="AC4" i="112"/>
  <c r="AB26" i="112" l="1"/>
  <c r="AC14" i="112"/>
  <c r="N194" i="100" l="1"/>
</calcChain>
</file>

<file path=xl/comments1.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authors>
    <author>作成者</author>
  </authors>
  <commentList>
    <comment ref="R25" authorId="0" shapeId="0">
      <text>
        <r>
          <rPr>
            <b/>
            <sz val="9"/>
            <color indexed="81"/>
            <rFont val="MS P ゴシック"/>
            <family val="3"/>
            <charset val="128"/>
          </rPr>
          <t>他院への移転分と介護への転換分を除いた３区分の減少数</t>
        </r>
      </text>
    </comment>
    <comment ref="S25" authorId="0" shapeId="0">
      <text>
        <r>
          <rPr>
            <b/>
            <sz val="9"/>
            <color indexed="81"/>
            <rFont val="MS P ゴシック"/>
            <family val="3"/>
            <charset val="128"/>
          </rPr>
          <t>他院からの移転分を除いた回復期の増加数</t>
        </r>
      </text>
    </comment>
    <comment ref="O27" authorId="0" shapeId="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<sst xmlns="http://schemas.openxmlformats.org/spreadsheetml/2006/main" count="1616" uniqueCount="192">
  <si>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</si>
  <si>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</si>
  <si>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</si>
  <si>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</si>
  <si>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</si>
  <si>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</si>
  <si>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</si>
  <si>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</si>
  <si>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</si>
  <si>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</si>
  <si>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</si>
  <si>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</si>
  <si>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</si>
  <si>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</si>
  <si>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</si>
  <si>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</si>
  <si>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</si>
  <si>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</si>
  <si>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</si>
  <si>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</si>
  <si>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</si>
  <si>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</si>
  <si>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</si>
  <si>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</si>
  <si>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</si>
  <si>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</si>
  <si>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</si>
  <si>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</si>
  <si>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</si>
  <si>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</si>
  <si>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</si>
  <si>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</si>
  <si>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</si>
  <si>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</si>
  <si>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</si>
  <si>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</si>
  <si>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</si>
  <si>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</si>
  <si>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</si>
  <si>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</si>
  <si>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</si>
  <si>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</si>
  <si>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</si>
  <si>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</si>
  <si>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</si>
  <si>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</si>
  <si>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</si>
  <si>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</si>
  <si>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</si>
  <si>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</si>
  <si>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</si>
  <si>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</si>
  <si>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</si>
  <si>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</si>
  <si>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</si>
  <si>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</si>
  <si>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</si>
  <si>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</si>
  <si>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代表病院の住所・所在地</t>
    <rPh sb="0" eb="2">
      <t>ダイヒョウ</t>
    </rPh>
    <rPh sb="2" eb="4">
      <t>ビョウイン</t>
    </rPh>
    <rPh sb="5" eb="7">
      <t>ジュウショ</t>
    </rPh>
    <rPh sb="8" eb="11">
      <t>ショザイチ</t>
    </rPh>
    <phoneticPr fontId="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</si>
  <si>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</si>
  <si>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</si>
  <si>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</si>
  <si>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</si>
  <si>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</si>
  <si>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</si>
  <si>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</si>
  <si>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</si>
  <si>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</si>
  <si>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</si>
  <si>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</si>
  <si>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</si>
  <si>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</si>
  <si>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</si>
  <si>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</si>
  <si>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</si>
  <si>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</si>
  <si>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</si>
  <si>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</si>
  <si>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</si>
  <si>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</si>
  <si>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</si>
  <si>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</si>
  <si>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</si>
  <si>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</si>
  <si>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</si>
  <si>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</si>
  <si>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</si>
  <si>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</si>
  <si>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</si>
  <si>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</si>
  <si>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</si>
  <si>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</si>
  <si>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</si>
  <si>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</si>
  <si>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</si>
  <si>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</si>
  <si>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</si>
  <si>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</si>
  <si>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</si>
  <si>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</si>
  <si>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</si>
  <si>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</si>
  <si>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</si>
  <si>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</si>
  <si>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</si>
  <si>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</si>
  <si>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</si>
  <si>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</si>
  <si>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</si>
  <si>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</si>
  <si>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</si>
  <si>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</si>
  <si>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</si>
  <si>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</si>
  <si>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</si>
  <si>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</si>
  <si>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</si>
  <si>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</si>
  <si>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</si>
  <si>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</si>
  <si>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</si>
  <si>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</si>
  <si>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</si>
  <si>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</si>
  <si>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</si>
  <si>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</si>
  <si>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</si>
  <si>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</si>
  <si>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</si>
  <si>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</si>
  <si>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</si>
  <si>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</si>
  <si>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</si>
  <si>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</si>
  <si>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</si>
  <si>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</si>
  <si>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</si>
  <si>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</si>
  <si>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</si>
  <si>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</si>
  <si>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</si>
  <si>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</si>
  <si>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</si>
  <si>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</si>
  <si>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</si>
  <si>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</si>
  <si>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</si>
  <si>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</si>
  <si>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</si>
  <si>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</si>
  <si>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</si>
  <si>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</si>
  <si>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</si>
  <si>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</si>
  <si>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</si>
  <si>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</si>
  <si>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</si>
  <si>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</si>
  <si>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</si>
  <si>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</si>
  <si>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</si>
  <si>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</si>
  <si>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</si>
  <si>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</si>
  <si>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</si>
  <si>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</si>
  <si>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</si>
  <si>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</si>
  <si>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</si>
  <si>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</si>
  <si>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</si>
  <si>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</si>
  <si>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</si>
  <si>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</si>
  <si>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</si>
  <si>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</si>
  <si>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</si>
  <si>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</si>
  <si>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</si>
  <si>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</si>
  <si>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</si>
  <si>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</si>
  <si>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</si>
  <si>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</si>
  <si>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</si>
  <si>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</si>
  <si>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</si>
  <si>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宮城県知事　殿</t>
    <rPh sb="0" eb="2">
      <t>ミヤギ</t>
    </rPh>
    <rPh sb="2" eb="5">
      <t>ケンチジ</t>
    </rPh>
    <rPh sb="3" eb="5">
      <t>チジ</t>
    </rPh>
    <phoneticPr fontId="51"/>
  </si>
  <si>
    <t>様式２</t>
    <rPh sb="0" eb="2">
      <t>ヨウシキ</t>
    </rPh>
    <phoneticPr fontId="51"/>
  </si>
  <si>
    <t>統合支援給付金支給事業意向調査書</t>
    <rPh sb="0" eb="2">
      <t>トウゴウ</t>
    </rPh>
    <rPh sb="2" eb="4">
      <t>シエン</t>
    </rPh>
    <rPh sb="4" eb="7">
      <t>キュウフキン</t>
    </rPh>
    <rPh sb="7" eb="9">
      <t>シキュウ</t>
    </rPh>
    <rPh sb="9" eb="11">
      <t>ジギョウ</t>
    </rPh>
    <rPh sb="11" eb="13">
      <t>イコウ</t>
    </rPh>
    <rPh sb="13" eb="15">
      <t>チョウサ</t>
    </rPh>
    <rPh sb="15" eb="16">
      <t>ショ</t>
    </rPh>
    <phoneticPr fontId="51"/>
  </si>
  <si>
    <t>　統合支援給付金支給事業について、下記のとおり意向調査書を提出します。
　</t>
    <rPh sb="1" eb="3">
      <t>トウゴウ</t>
    </rPh>
    <rPh sb="3" eb="5">
      <t>シエン</t>
    </rPh>
    <rPh sb="5" eb="8">
      <t>キュウフキン</t>
    </rPh>
    <rPh sb="8" eb="12">
      <t>シキュウジギョウ</t>
    </rPh>
    <rPh sb="17" eb="19">
      <t>カキ</t>
    </rPh>
    <rPh sb="23" eb="28">
      <t>イコウチョウサショ</t>
    </rPh>
    <rPh sb="29" eb="31">
      <t>テイシュツ</t>
    </rPh>
    <phoneticPr fontId="1"/>
  </si>
  <si>
    <t>※令和７年度中（令和7年4月1日から令和8年3月31日まで）に完了する事業が対象となります。</t>
    <rPh sb="1" eb="3">
      <t>レイワ</t>
    </rPh>
    <rPh sb="4" eb="6">
      <t>ネンド</t>
    </rPh>
    <rPh sb="6" eb="7">
      <t>チュウ</t>
    </rPh>
    <rPh sb="8" eb="10">
      <t>レイワ</t>
    </rPh>
    <rPh sb="11" eb="12">
      <t>ネン</t>
    </rPh>
    <rPh sb="13" eb="14">
      <t>ガツ</t>
    </rPh>
    <rPh sb="15" eb="16">
      <t>ヒ</t>
    </rPh>
    <rPh sb="18" eb="20">
      <t>レイワ</t>
    </rPh>
    <rPh sb="21" eb="22">
      <t>ネン</t>
    </rPh>
    <rPh sb="23" eb="24">
      <t>ガツ</t>
    </rPh>
    <rPh sb="26" eb="27">
      <t>ヒ</t>
    </rPh>
    <rPh sb="31" eb="33">
      <t>カンリョウ</t>
    </rPh>
    <rPh sb="35" eb="37">
      <t>ジギョウ</t>
    </rPh>
    <rPh sb="38" eb="40">
      <t>タイショウ</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</si>
</sst>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 numFmtId="188" formatCode="000"/>
  </numFmts>
  <fonts count="7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5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536">
    <xf numFmtId="0" fontId="0" fillId="0" borderId="0" xfId="0">
      <alignment vertical="center"/>
    </xf>
    <xf numFmtId="0" fontId="53" fillId="0" borderId="0" xfId="212" applyFont="1" applyFill="1" applyAlignment="1">
      <alignment horizontal="left" vertical="center"/>
    </xf>
    <xf numFmtId="0" fontId="54" fillId="0" borderId="0" xfId="69" applyFont="1" applyAlignment="1">
      <alignment vertical="center"/>
    </xf>
    <xf numFmtId="0" fontId="53" fillId="0" borderId="0" xfId="212" applyFont="1" applyFill="1">
      <alignment vertical="center"/>
    </xf>
    <xf numFmtId="0" fontId="53" fillId="0" borderId="0" xfId="212" applyFont="1" applyFill="1" applyBorder="1">
      <alignment vertical="center"/>
    </xf>
    <xf numFmtId="0" fontId="55" fillId="0" borderId="0" xfId="212" applyFont="1" applyFill="1" applyBorder="1" applyAlignment="1">
      <alignment vertical="center"/>
    </xf>
    <xf numFmtId="0" fontId="55" fillId="0" borderId="0" xfId="214" applyFont="1" applyFill="1" applyBorder="1" applyAlignment="1">
      <alignment vertical="center"/>
    </xf>
    <xf numFmtId="0" fontId="53" fillId="0" borderId="0" xfId="76" applyFont="1" applyBorder="1" applyAlignment="1">
      <alignment vertical="center"/>
    </xf>
    <xf numFmtId="0" fontId="55" fillId="0" borderId="0" xfId="215" quotePrefix="1" applyFont="1" applyFill="1" applyBorder="1" applyAlignment="1">
      <alignment vertical="center"/>
    </xf>
    <xf numFmtId="0" fontId="55" fillId="0" borderId="0" xfId="215" applyFont="1" applyFill="1" applyBorder="1" applyAlignment="1">
      <alignment vertical="center"/>
    </xf>
    <xf numFmtId="0" fontId="53" fillId="0" borderId="0" xfId="213" applyFont="1" applyFill="1">
      <alignment vertical="center"/>
    </xf>
    <xf numFmtId="0" fontId="57" fillId="0" borderId="0" xfId="213" applyFont="1" applyFill="1" applyAlignment="1">
      <alignment horizontal="center" vertical="center"/>
    </xf>
    <xf numFmtId="0" fontId="55" fillId="0" borderId="0" xfId="213" applyFont="1" applyFill="1" applyBorder="1" applyAlignment="1">
      <alignment vertical="center"/>
    </xf>
    <xf numFmtId="0" fontId="53" fillId="0" borderId="0" xfId="213" applyFont="1" applyFill="1" applyAlignment="1">
      <alignment vertical="center"/>
    </xf>
    <xf numFmtId="0" fontId="59" fillId="0" borderId="0" xfId="213" applyFont="1" applyBorder="1" applyAlignment="1">
      <alignment vertical="center" wrapText="1"/>
    </xf>
    <xf numFmtId="0" fontId="53" fillId="0" borderId="0" xfId="213" applyFont="1" applyBorder="1" applyAlignment="1">
      <alignment horizontal="left" vertical="center" wrapText="1"/>
    </xf>
    <xf numFmtId="0" fontId="53" fillId="0" borderId="0" xfId="213" applyFont="1" applyFill="1" applyAlignment="1">
      <alignment horizontal="left" vertical="center"/>
    </xf>
    <xf numFmtId="0" fontId="53" fillId="0" borderId="0" xfId="213" applyFont="1" applyFill="1" applyBorder="1" applyAlignment="1">
      <alignment horizontal="left" vertical="center"/>
    </xf>
    <xf numFmtId="0" fontId="53" fillId="48" borderId="0" xfId="213" applyFont="1" applyFill="1" applyBorder="1" applyAlignment="1">
      <alignment vertical="center" textRotation="255"/>
    </xf>
    <xf numFmtId="0" fontId="53" fillId="48" borderId="4" xfId="213" applyFont="1" applyFill="1" applyBorder="1" applyAlignment="1">
      <alignment vertical="center" textRotation="255"/>
    </xf>
    <xf numFmtId="0" fontId="53" fillId="0" borderId="0" xfId="213" applyFont="1" applyFill="1" applyBorder="1" applyAlignment="1">
      <alignment horizontal="center" vertical="center"/>
    </xf>
    <xf numFmtId="0" fontId="53" fillId="0" borderId="0" xfId="213" applyFont="1" applyFill="1" applyBorder="1">
      <alignment vertical="center"/>
    </xf>
    <xf numFmtId="0" fontId="53" fillId="48" borderId="51" xfId="213" applyFont="1" applyFill="1" applyBorder="1" applyAlignment="1">
      <alignment vertical="center" textRotation="255"/>
    </xf>
    <xf numFmtId="0" fontId="53" fillId="0" borderId="0" xfId="213" applyFont="1" applyFill="1" applyBorder="1" applyAlignment="1">
      <alignment vertical="center" wrapText="1"/>
    </xf>
    <xf numFmtId="0" fontId="60" fillId="48" borderId="0" xfId="213" applyFont="1" applyFill="1" applyBorder="1" applyAlignment="1">
      <alignment vertical="center"/>
    </xf>
    <xf numFmtId="0" fontId="53" fillId="48" borderId="0" xfId="213" applyFont="1" applyFill="1" applyBorder="1" applyAlignment="1">
      <alignment vertical="center"/>
    </xf>
    <xf numFmtId="0" fontId="53" fillId="48" borderId="0" xfId="213" applyFont="1" applyFill="1" applyBorder="1" applyAlignment="1">
      <alignment horizontal="left" vertical="center"/>
    </xf>
    <xf numFmtId="0" fontId="53" fillId="49" borderId="0" xfId="213" applyFont="1" applyFill="1" applyBorder="1" applyAlignment="1">
      <alignment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Border="1" applyAlignment="1">
      <alignment horizontal="center" vertical="center"/>
    </xf>
    <xf numFmtId="0" fontId="65" fillId="0" borderId="0" xfId="213" applyFont="1" applyFill="1" applyBorder="1" applyAlignment="1">
      <alignment vertical="center" wrapText="1"/>
    </xf>
    <xf numFmtId="38" fontId="60" fillId="48" borderId="0" xfId="130" applyFont="1" applyFill="1" applyBorder="1" applyAlignment="1">
      <alignment vertical="center" wrapText="1"/>
    </xf>
    <xf numFmtId="0" fontId="53" fillId="48" borderId="0" xfId="213" applyFont="1" applyFill="1" applyBorder="1" applyAlignment="1">
      <alignment vertical="center" shrinkToFit="1"/>
    </xf>
    <xf numFmtId="0" fontId="63" fillId="48" borderId="0" xfId="213" applyFont="1" applyFill="1" applyBorder="1" applyAlignment="1">
      <alignment vertical="center" wrapText="1"/>
    </xf>
    <xf numFmtId="0" fontId="53" fillId="48" borderId="0" xfId="213" applyFont="1" applyFill="1" applyBorder="1" applyAlignment="1">
      <alignment vertical="center" wrapText="1"/>
    </xf>
    <xf numFmtId="0" fontId="53" fillId="48" borderId="0" xfId="213" applyFont="1" applyFill="1" applyBorder="1" applyAlignment="1">
      <alignment vertical="top" wrapText="1"/>
    </xf>
    <xf numFmtId="0" fontId="61" fillId="48" borderId="0" xfId="213" applyFont="1" applyFill="1" applyBorder="1" applyAlignment="1">
      <alignment vertical="center" shrinkToFit="1"/>
    </xf>
    <xf numFmtId="0" fontId="61" fillId="48" borderId="0" xfId="213" applyFont="1" applyFill="1" applyBorder="1" applyAlignment="1">
      <alignment horizontal="center" vertical="center" shrinkToFit="1"/>
    </xf>
    <xf numFmtId="0" fontId="61" fillId="48" borderId="0" xfId="213" applyFont="1" applyFill="1" applyBorder="1" applyAlignment="1">
      <alignment vertical="center"/>
    </xf>
    <xf numFmtId="0" fontId="53" fillId="0" borderId="0" xfId="213" applyFont="1" applyFill="1" applyAlignment="1">
      <alignment vertical="center" wrapText="1"/>
    </xf>
    <xf numFmtId="0" fontId="53" fillId="48" borderId="0" xfId="187" applyFont="1" applyFill="1" applyBorder="1" applyAlignment="1">
      <alignment vertical="center"/>
    </xf>
    <xf numFmtId="0" fontId="63" fillId="48" borderId="0" xfId="213" applyFont="1" applyFill="1" applyBorder="1" applyAlignment="1">
      <alignment vertical="center" shrinkToFit="1"/>
    </xf>
    <xf numFmtId="0" fontId="53" fillId="48" borderId="0" xfId="69" applyFont="1" applyFill="1" applyBorder="1" applyAlignment="1">
      <alignment vertical="center"/>
    </xf>
    <xf numFmtId="0" fontId="61" fillId="48" borderId="0" xfId="213" applyFont="1" applyFill="1" applyBorder="1" applyAlignment="1">
      <alignment horizontal="right" vertical="center" shrinkToFit="1"/>
    </xf>
    <xf numFmtId="0" fontId="61" fillId="48" borderId="0" xfId="213" applyFont="1" applyFill="1" applyBorder="1" applyAlignment="1">
      <alignment horizontal="left" vertical="center" shrinkToFit="1"/>
    </xf>
    <xf numFmtId="0" fontId="61" fillId="48" borderId="0" xfId="187" applyFont="1" applyFill="1" applyBorder="1" applyAlignment="1">
      <alignment horizontal="right" vertical="center"/>
    </xf>
    <xf numFmtId="0" fontId="61" fillId="48" borderId="0" xfId="187" applyFont="1" applyFill="1" applyBorder="1" applyAlignment="1">
      <alignment horizontal="left" vertical="center"/>
    </xf>
    <xf numFmtId="0" fontId="61" fillId="48" borderId="0" xfId="213" applyFont="1" applyFill="1" applyBorder="1" applyAlignment="1">
      <alignment horizontal="right" vertical="center"/>
    </xf>
    <xf numFmtId="0" fontId="53" fillId="48" borderId="0" xfId="69" applyFont="1" applyFill="1" applyBorder="1" applyAlignment="1">
      <alignment horizontal="right" vertical="center"/>
    </xf>
    <xf numFmtId="0" fontId="53" fillId="48" borderId="0" xfId="69" applyFont="1" applyFill="1" applyBorder="1" applyAlignment="1">
      <alignment horizontal="left" vertical="center" shrinkToFit="1"/>
    </xf>
    <xf numFmtId="0" fontId="53" fillId="48" borderId="0" xfId="69" applyFont="1" applyFill="1" applyBorder="1" applyAlignment="1">
      <alignment horizontal="left" vertical="center"/>
    </xf>
    <xf numFmtId="0" fontId="53" fillId="0" borderId="0" xfId="69" applyFont="1" applyBorder="1" applyAlignment="1">
      <alignment horizontal="left" vertical="center"/>
    </xf>
    <xf numFmtId="0" fontId="53" fillId="0" borderId="0" xfId="213" applyFont="1" applyFill="1" applyBorder="1" applyAlignment="1">
      <alignment vertical="center"/>
    </xf>
    <xf numFmtId="0" fontId="61" fillId="48" borderId="0" xfId="213" applyFont="1" applyFill="1" applyBorder="1" applyAlignment="1">
      <alignment horizontal="center" vertical="center"/>
    </xf>
    <xf numFmtId="0" fontId="61" fillId="48" borderId="0" xfId="69" applyFont="1" applyFill="1" applyBorder="1" applyAlignment="1">
      <alignment horizontal="center" vertical="center"/>
    </xf>
    <xf numFmtId="0" fontId="66" fillId="48" borderId="0" xfId="187" applyFont="1" applyFill="1" applyBorder="1" applyAlignment="1">
      <alignment vertical="top"/>
    </xf>
    <xf numFmtId="0" fontId="66" fillId="48" borderId="0" xfId="213" applyFont="1" applyFill="1" applyBorder="1" applyAlignment="1">
      <alignment vertical="center"/>
    </xf>
    <xf numFmtId="0" fontId="67"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75"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74" xfId="0" applyFont="1" applyFill="1" applyBorder="1" applyAlignment="1">
      <alignment horizontal="center" vertical="center" textRotation="255" shrinkToFit="1"/>
    </xf>
    <xf numFmtId="0" fontId="59" fillId="49" borderId="63" xfId="0" applyFont="1" applyFill="1" applyBorder="1" applyAlignment="1">
      <alignment horizontal="center" vertical="center" textRotation="255" shrinkToFit="1"/>
    </xf>
    <xf numFmtId="0" fontId="59" fillId="49" borderId="9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Fill="1" applyBorder="1" applyAlignment="1">
      <alignment horizontal="left" vertical="top" wrapText="1"/>
    </xf>
    <xf numFmtId="0" fontId="59" fillId="49" borderId="76" xfId="0" applyFont="1" applyFill="1" applyBorder="1" applyAlignment="1">
      <alignment horizontal="center" vertical="center" wrapText="1"/>
    </xf>
    <xf numFmtId="0" fontId="69" fillId="0" borderId="81" xfId="0" applyFont="1" applyFill="1" applyBorder="1" applyAlignment="1">
      <alignment horizontal="center" vertical="center" wrapText="1"/>
    </xf>
    <xf numFmtId="0" fontId="58" fillId="0" borderId="0" xfId="0" applyFont="1" applyFill="1" applyBorder="1">
      <alignment vertical="center"/>
    </xf>
    <xf numFmtId="0" fontId="58" fillId="0" borderId="0" xfId="0" applyFont="1" applyAlignment="1">
      <alignmen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wrapText="1"/>
    </xf>
    <xf numFmtId="0" fontId="72" fillId="0" borderId="0" xfId="0" applyFont="1" applyFill="1" applyBorder="1" applyAlignment="1">
      <alignment horizontal="center" vertical="center" shrinkToFit="1"/>
    </xf>
    <xf numFmtId="0" fontId="58" fillId="0" borderId="0" xfId="0" applyFont="1" applyFill="1" applyBorder="1" applyAlignment="1">
      <alignment horizontal="center" vertical="center" wrapText="1"/>
    </xf>
    <xf numFmtId="38" fontId="58" fillId="0" borderId="0" xfId="349" applyFont="1" applyFill="1" applyBorder="1">
      <alignment vertical="center"/>
    </xf>
    <xf numFmtId="0" fontId="58" fillId="0" borderId="0" xfId="0" applyFont="1" applyFill="1" applyBorder="1" applyAlignment="1">
      <alignment horizontal="left" vertical="center"/>
    </xf>
    <xf numFmtId="9" fontId="58" fillId="0" borderId="0" xfId="0" applyNumberFormat="1" applyFont="1" applyFill="1" applyBorder="1">
      <alignment vertical="center"/>
    </xf>
    <xf numFmtId="0" fontId="59" fillId="0" borderId="0" xfId="0" applyFont="1" applyFill="1" applyBorder="1" applyAlignment="1">
      <alignment horizontal="center" vertical="center"/>
    </xf>
    <xf numFmtId="38" fontId="58" fillId="0" borderId="0" xfId="0" applyNumberFormat="1" applyFont="1" applyFill="1" applyBorder="1">
      <alignment vertical="center"/>
    </xf>
    <xf numFmtId="186" fontId="69" fillId="0" borderId="52" xfId="0" applyNumberFormat="1" applyFont="1" applyFill="1" applyBorder="1" applyAlignment="1">
      <alignment vertical="center" shrinkToFit="1"/>
    </xf>
    <xf numFmtId="186" fontId="69" fillId="0" borderId="75" xfId="0" applyNumberFormat="1" applyFont="1" applyFill="1" applyBorder="1" applyAlignment="1">
      <alignment vertical="center" shrinkToFit="1"/>
    </xf>
    <xf numFmtId="186" fontId="69" fillId="0" borderId="73" xfId="0" applyNumberFormat="1" applyFont="1" applyFill="1" applyBorder="1" applyAlignment="1">
      <alignment vertical="center" shrinkToFit="1"/>
    </xf>
    <xf numFmtId="186" fontId="69" fillId="0" borderId="74" xfId="0" applyNumberFormat="1" applyFont="1" applyFill="1" applyBorder="1" applyAlignment="1">
      <alignment vertical="center" shrinkToFit="1"/>
    </xf>
    <xf numFmtId="186" fontId="69" fillId="0" borderId="2" xfId="0" applyNumberFormat="1" applyFont="1" applyFill="1" applyBorder="1" applyAlignment="1">
      <alignment vertical="center" shrinkToFit="1"/>
    </xf>
    <xf numFmtId="186" fontId="69" fillId="0" borderId="98" xfId="0" applyNumberFormat="1" applyFont="1" applyFill="1" applyBorder="1" applyAlignment="1">
      <alignment vertical="center" shrinkToFit="1"/>
    </xf>
    <xf numFmtId="186" fontId="69" fillId="0" borderId="77" xfId="0" applyNumberFormat="1" applyFont="1" applyFill="1" applyBorder="1" applyAlignment="1">
      <alignment vertical="center" shrinkToFit="1"/>
    </xf>
    <xf numFmtId="186" fontId="69" fillId="0" borderId="78" xfId="0" applyNumberFormat="1" applyFont="1" applyFill="1" applyBorder="1" applyAlignment="1">
      <alignment vertical="center" shrinkToFit="1"/>
    </xf>
    <xf numFmtId="186" fontId="69" fillId="0" borderId="79" xfId="0" applyNumberFormat="1" applyFont="1" applyFill="1" applyBorder="1" applyAlignment="1">
      <alignment vertical="center" shrinkToFit="1"/>
    </xf>
    <xf numFmtId="186" fontId="69" fillId="0" borderId="80" xfId="0" applyNumberFormat="1" applyFont="1" applyFill="1" applyBorder="1" applyAlignment="1">
      <alignment vertical="center" shrinkToFit="1"/>
    </xf>
    <xf numFmtId="186" fontId="69" fillId="0" borderId="76" xfId="0" applyNumberFormat="1" applyFont="1" applyFill="1" applyBorder="1" applyAlignment="1">
      <alignment vertical="center" shrinkToFit="1"/>
    </xf>
    <xf numFmtId="186" fontId="69" fillId="0" borderId="99" xfId="0" applyNumberFormat="1" applyFont="1" applyFill="1" applyBorder="1" applyAlignment="1">
      <alignment vertical="center" shrinkToFit="1"/>
    </xf>
    <xf numFmtId="184" fontId="69" fillId="0" borderId="2" xfId="0" applyNumberFormat="1" applyFont="1" applyFill="1" applyBorder="1" applyAlignment="1">
      <alignment horizontal="right" vertical="center" shrinkToFit="1"/>
    </xf>
    <xf numFmtId="3" fontId="69" fillId="0" borderId="2" xfId="0" applyNumberFormat="1" applyFont="1" applyFill="1" applyBorder="1" applyAlignment="1">
      <alignment vertical="center" shrinkToFit="1"/>
    </xf>
    <xf numFmtId="3" fontId="69" fillId="0" borderId="76" xfId="0" applyNumberFormat="1" applyFont="1" applyFill="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84" xfId="0" applyNumberFormat="1" applyFont="1" applyFill="1" applyBorder="1" applyProtection="1">
      <alignment vertical="center"/>
      <protection locked="0"/>
    </xf>
    <xf numFmtId="186" fontId="58" fillId="50" borderId="85" xfId="0" applyNumberFormat="1" applyFont="1" applyFill="1" applyBorder="1" applyProtection="1">
      <alignment vertical="center"/>
      <protection locked="0"/>
    </xf>
    <xf numFmtId="186" fontId="58" fillId="50" borderId="89" xfId="0" applyNumberFormat="1" applyFont="1" applyFill="1" applyBorder="1" applyProtection="1">
      <alignment vertical="center"/>
      <protection locked="0"/>
    </xf>
    <xf numFmtId="186" fontId="58" fillId="50" borderId="53" xfId="0" applyNumberFormat="1" applyFont="1" applyFill="1" applyBorder="1" applyProtection="1">
      <alignment vertical="center"/>
      <protection locked="0"/>
    </xf>
    <xf numFmtId="186" fontId="58" fillId="0" borderId="100" xfId="0" applyNumberFormat="1" applyFont="1" applyFill="1" applyBorder="1" applyProtection="1">
      <alignment vertical="center"/>
    </xf>
    <xf numFmtId="186" fontId="58" fillId="0" borderId="101" xfId="0" applyNumberFormat="1" applyFont="1" applyFill="1" applyBorder="1" applyProtection="1">
      <alignment vertical="center"/>
    </xf>
    <xf numFmtId="186" fontId="58" fillId="0" borderId="102" xfId="0" applyNumberFormat="1" applyFont="1" applyFill="1" applyBorder="1" applyProtection="1">
      <alignment vertical="center"/>
    </xf>
    <xf numFmtId="186" fontId="58" fillId="0" borderId="103" xfId="0" applyNumberFormat="1" applyFont="1" applyFill="1" applyBorder="1" applyProtection="1">
      <alignment vertical="center"/>
    </xf>
    <xf numFmtId="186" fontId="58" fillId="0" borderId="104" xfId="0" applyNumberFormat="1" applyFont="1" applyFill="1" applyBorder="1" applyProtection="1">
      <alignment vertical="center"/>
    </xf>
    <xf numFmtId="186" fontId="58" fillId="50" borderId="106" xfId="0" applyNumberFormat="1" applyFont="1" applyFill="1" applyBorder="1" applyProtection="1">
      <alignment vertical="center"/>
      <protection locked="0"/>
    </xf>
    <xf numFmtId="186" fontId="58" fillId="50" borderId="107" xfId="0" applyNumberFormat="1" applyFont="1" applyFill="1" applyBorder="1" applyProtection="1">
      <alignment vertical="center"/>
      <protection locked="0"/>
    </xf>
    <xf numFmtId="186" fontId="58" fillId="50" borderId="108" xfId="0" applyNumberFormat="1" applyFont="1" applyFill="1" applyBorder="1" applyProtection="1">
      <alignment vertical="center"/>
      <protection locked="0"/>
    </xf>
    <xf numFmtId="186" fontId="58" fillId="50" borderId="109" xfId="0" applyNumberFormat="1" applyFont="1" applyFill="1" applyBorder="1" applyProtection="1">
      <alignment vertical="center"/>
      <protection locked="0"/>
    </xf>
    <xf numFmtId="186" fontId="58" fillId="50" borderId="110" xfId="0" applyNumberFormat="1" applyFont="1" applyFill="1" applyBorder="1" applyProtection="1">
      <alignment vertical="center"/>
      <protection locked="0"/>
    </xf>
    <xf numFmtId="186" fontId="58" fillId="50" borderId="112" xfId="0" applyNumberFormat="1" applyFont="1" applyFill="1" applyBorder="1" applyProtection="1">
      <alignment vertical="center"/>
      <protection locked="0"/>
    </xf>
    <xf numFmtId="186" fontId="58" fillId="50" borderId="113" xfId="0" applyNumberFormat="1" applyFont="1" applyFill="1" applyBorder="1" applyProtection="1">
      <alignment vertical="center"/>
      <protection locked="0"/>
    </xf>
    <xf numFmtId="186" fontId="58" fillId="50" borderId="114" xfId="0" applyNumberFormat="1" applyFont="1" applyFill="1" applyBorder="1" applyProtection="1">
      <alignment vertical="center"/>
      <protection locked="0"/>
    </xf>
    <xf numFmtId="186" fontId="58" fillId="50" borderId="115" xfId="0" applyNumberFormat="1" applyFont="1" applyFill="1" applyBorder="1" applyProtection="1">
      <alignment vertical="center"/>
      <protection locked="0"/>
    </xf>
    <xf numFmtId="186" fontId="58" fillId="50" borderId="116" xfId="0" applyNumberFormat="1" applyFont="1" applyFill="1" applyBorder="1" applyProtection="1">
      <alignment vertical="center"/>
      <protection locked="0"/>
    </xf>
    <xf numFmtId="0" fontId="53" fillId="0" borderId="0" xfId="0" applyFont="1" applyFill="1" applyProtection="1">
      <alignment vertical="center"/>
    </xf>
    <xf numFmtId="186" fontId="58" fillId="50" borderId="86" xfId="0" applyNumberFormat="1" applyFont="1" applyFill="1" applyBorder="1" applyProtection="1">
      <alignment vertical="center"/>
      <protection locked="0"/>
    </xf>
    <xf numFmtId="186" fontId="58" fillId="50" borderId="8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90" xfId="0" applyNumberFormat="1" applyFont="1" applyFill="1" applyBorder="1" applyProtection="1">
      <alignment vertical="center"/>
      <protection locked="0"/>
    </xf>
    <xf numFmtId="0" fontId="53" fillId="0" borderId="57" xfId="0" applyFont="1" applyFill="1" applyBorder="1" applyAlignment="1" applyProtection="1">
      <alignment vertical="center"/>
    </xf>
    <xf numFmtId="0" fontId="53" fillId="0" borderId="2" xfId="0" applyFont="1" applyFill="1" applyBorder="1" applyAlignment="1" applyProtection="1">
      <alignment horizontal="center" vertical="center"/>
    </xf>
    <xf numFmtId="186" fontId="53" fillId="0" borderId="2" xfId="0" applyNumberFormat="1" applyFont="1" applyFill="1" applyBorder="1" applyProtection="1">
      <alignment vertical="center"/>
    </xf>
    <xf numFmtId="186" fontId="53" fillId="0" borderId="85" xfId="0" applyNumberFormat="1" applyFont="1" applyFill="1" applyBorder="1" applyProtection="1">
      <alignment vertical="center"/>
    </xf>
    <xf numFmtId="186" fontId="53" fillId="0" borderId="53" xfId="0" applyNumberFormat="1" applyFont="1" applyFill="1" applyBorder="1" applyProtection="1">
      <alignment vertical="center"/>
    </xf>
    <xf numFmtId="186" fontId="53" fillId="0" borderId="52" xfId="0" applyNumberFormat="1" applyFont="1" applyFill="1" applyBorder="1" applyProtection="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83" xfId="0" applyFont="1" applyFill="1" applyBorder="1" applyAlignment="1" applyProtection="1">
      <alignment horizontal="center" vertical="center" shrinkToFit="1"/>
    </xf>
    <xf numFmtId="187" fontId="53" fillId="0" borderId="122" xfId="0" applyNumberFormat="1" applyFont="1" applyFill="1" applyBorder="1" applyProtection="1">
      <alignment vertical="center"/>
    </xf>
    <xf numFmtId="0" fontId="53" fillId="0" borderId="1" xfId="0" applyFont="1" applyFill="1" applyBorder="1" applyProtection="1">
      <alignment vertical="center"/>
    </xf>
    <xf numFmtId="187" fontId="53" fillId="0" borderId="95" xfId="0" applyNumberFormat="1" applyFont="1" applyFill="1" applyBorder="1" applyProtection="1">
      <alignment vertical="center"/>
    </xf>
    <xf numFmtId="0" fontId="53" fillId="0" borderId="129" xfId="0" applyFont="1" applyFill="1" applyBorder="1" applyProtection="1">
      <alignment vertical="center"/>
    </xf>
    <xf numFmtId="186" fontId="53" fillId="0" borderId="87" xfId="0" applyNumberFormat="1" applyFont="1" applyFill="1" applyBorder="1" applyProtection="1">
      <alignment vertical="center"/>
    </xf>
    <xf numFmtId="0" fontId="53" fillId="0" borderId="2" xfId="0" applyFont="1" applyFill="1" applyBorder="1" applyAlignment="1" applyProtection="1">
      <alignment horizontal="center" vertical="center" shrinkToFit="1"/>
    </xf>
    <xf numFmtId="0" fontId="61" fillId="0" borderId="130" xfId="0" applyFont="1" applyBorder="1" applyAlignment="1" applyProtection="1">
      <alignment horizontal="center" vertical="center" wrapText="1"/>
    </xf>
    <xf numFmtId="0" fontId="61" fillId="0" borderId="131" xfId="0" applyFont="1" applyBorder="1" applyAlignment="1" applyProtection="1">
      <alignment horizontal="center" vertical="center" wrapText="1"/>
    </xf>
    <xf numFmtId="0" fontId="53" fillId="0" borderId="121" xfId="0" applyFont="1" applyBorder="1" applyProtection="1">
      <alignment vertical="center"/>
    </xf>
    <xf numFmtId="0" fontId="53" fillId="0" borderId="118" xfId="0" applyFont="1" applyBorder="1" applyProtection="1">
      <alignment vertical="center"/>
    </xf>
    <xf numFmtId="0" fontId="60" fillId="0" borderId="133" xfId="0" applyFont="1" applyBorder="1" applyAlignment="1" applyProtection="1">
      <alignment horizontal="center" vertical="center" wrapText="1"/>
    </xf>
    <xf numFmtId="0" fontId="60" fillId="0" borderId="134" xfId="0" applyFont="1" applyFill="1" applyBorder="1" applyAlignment="1" applyProtection="1">
      <alignment horizontal="center" vertical="center"/>
    </xf>
    <xf numFmtId="0" fontId="60" fillId="0" borderId="135" xfId="0" applyFont="1" applyFill="1" applyBorder="1" applyAlignment="1" applyProtection="1">
      <alignment horizontal="center" vertical="center"/>
    </xf>
    <xf numFmtId="0" fontId="53" fillId="0" borderId="136" xfId="0" applyFont="1" applyBorder="1" applyAlignment="1" applyProtection="1">
      <alignment horizontal="center" vertical="center"/>
    </xf>
    <xf numFmtId="0" fontId="53" fillId="0" borderId="137" xfId="0" applyFont="1" applyBorder="1" applyAlignment="1" applyProtection="1">
      <alignment horizontal="center" vertical="center"/>
    </xf>
    <xf numFmtId="0" fontId="61" fillId="0" borderId="138" xfId="0" applyFont="1" applyBorder="1" applyAlignment="1" applyProtection="1">
      <alignment horizontal="center" vertical="center" wrapText="1"/>
    </xf>
    <xf numFmtId="0" fontId="61" fillId="0" borderId="139" xfId="0" applyFont="1" applyFill="1" applyBorder="1" applyAlignment="1" applyProtection="1">
      <alignment horizontal="center" vertical="center" wrapText="1"/>
    </xf>
    <xf numFmtId="0" fontId="61" fillId="0" borderId="140" xfId="0" applyFont="1" applyFill="1" applyBorder="1" applyAlignment="1" applyProtection="1">
      <alignment horizontal="center" vertical="center" wrapText="1"/>
    </xf>
    <xf numFmtId="0" fontId="53" fillId="0" borderId="54" xfId="0" applyFont="1" applyFill="1" applyBorder="1" applyAlignment="1" applyProtection="1">
      <alignment vertical="center" shrinkToFit="1"/>
    </xf>
    <xf numFmtId="0" fontId="53" fillId="0" borderId="141" xfId="0" applyFont="1" applyFill="1" applyBorder="1" applyAlignment="1" applyProtection="1">
      <alignment horizontal="center" vertical="center" shrinkToFit="1"/>
    </xf>
    <xf numFmtId="186" fontId="53" fillId="0" borderId="127" xfId="0" applyNumberFormat="1" applyFont="1" applyFill="1" applyBorder="1" applyProtection="1">
      <alignment vertical="center"/>
    </xf>
    <xf numFmtId="186" fontId="53" fillId="0" borderId="142" xfId="0" applyNumberFormat="1" applyFont="1" applyFill="1" applyBorder="1" applyProtection="1">
      <alignment vertical="center"/>
    </xf>
    <xf numFmtId="186" fontId="53" fillId="53" borderId="62" xfId="0" applyNumberFormat="1" applyFont="1" applyFill="1" applyBorder="1" applyProtection="1">
      <alignment vertical="center"/>
    </xf>
    <xf numFmtId="186" fontId="53" fillId="0" borderId="123" xfId="0" applyNumberFormat="1" applyFont="1" applyFill="1" applyBorder="1" applyProtection="1">
      <alignment vertical="center"/>
    </xf>
    <xf numFmtId="186" fontId="53" fillId="0" borderId="143" xfId="0" applyNumberFormat="1" applyFont="1" applyFill="1" applyBorder="1" applyProtection="1">
      <alignment vertical="center"/>
    </xf>
    <xf numFmtId="0" fontId="61" fillId="0" borderId="132" xfId="0" applyFont="1" applyBorder="1" applyAlignment="1" applyProtection="1">
      <alignment horizontal="center" vertical="center" shrinkToFit="1"/>
    </xf>
    <xf numFmtId="0" fontId="53" fillId="49" borderId="2" xfId="0" applyFont="1" applyFill="1" applyBorder="1" applyAlignment="1" applyProtection="1">
      <alignment horizontal="center" vertical="center"/>
    </xf>
    <xf numFmtId="0" fontId="60" fillId="49" borderId="88" xfId="0" applyFont="1" applyFill="1" applyBorder="1" applyAlignment="1" applyProtection="1">
      <alignment horizontal="center" vertical="center"/>
    </xf>
    <xf numFmtId="186" fontId="53" fillId="0" borderId="91" xfId="0" applyNumberFormat="1" applyFont="1" applyFill="1" applyBorder="1" applyProtection="1">
      <alignment vertical="center"/>
    </xf>
    <xf numFmtId="0" fontId="53" fillId="0" borderId="0" xfId="0" applyFont="1" applyBorder="1" applyAlignment="1" applyProtection="1">
      <alignment horizontal="center" vertical="center"/>
    </xf>
    <xf numFmtId="0" fontId="53" fillId="0" borderId="0" xfId="0" applyFont="1" applyBorder="1" applyAlignment="1" applyProtection="1">
      <alignment horizontal="center" vertical="top"/>
    </xf>
    <xf numFmtId="0" fontId="53" fillId="0" borderId="110" xfId="0" applyFont="1" applyFill="1" applyBorder="1" applyAlignment="1" applyProtection="1">
      <alignment horizontal="center" vertical="center"/>
    </xf>
    <xf numFmtId="0" fontId="53" fillId="0" borderId="146" xfId="0" applyFont="1" applyFill="1" applyBorder="1" applyAlignment="1" applyProtection="1">
      <alignment horizontal="center" vertical="center"/>
    </xf>
    <xf numFmtId="0" fontId="53" fillId="0" borderId="148" xfId="0" applyFont="1" applyFill="1" applyBorder="1" applyAlignment="1" applyProtection="1">
      <alignment horizontal="center" vertical="center"/>
    </xf>
    <xf numFmtId="0" fontId="53" fillId="0" borderId="149" xfId="0" applyFont="1" applyFill="1" applyBorder="1" applyAlignment="1" applyProtection="1">
      <alignment horizontal="center" vertical="center"/>
    </xf>
    <xf numFmtId="0" fontId="53" fillId="0" borderId="150" xfId="0" applyFont="1" applyFill="1" applyBorder="1" applyAlignment="1" applyProtection="1">
      <alignment horizontal="center" vertical="center"/>
    </xf>
    <xf numFmtId="0" fontId="74" fillId="0" borderId="0" xfId="0" applyFont="1" applyFill="1" applyAlignment="1" applyProtection="1">
      <alignment horizontal="right" vertical="center"/>
    </xf>
    <xf numFmtId="0" fontId="53" fillId="0" borderId="0" xfId="0" applyFont="1" applyProtection="1">
      <alignment vertical="center"/>
    </xf>
    <xf numFmtId="186" fontId="53" fillId="0" borderId="107" xfId="0" applyNumberFormat="1" applyFont="1" applyFill="1" applyBorder="1" applyProtection="1">
      <alignment vertical="center"/>
    </xf>
    <xf numFmtId="186" fontId="53" fillId="0" borderId="147" xfId="0" applyNumberFormat="1" applyFont="1" applyFill="1" applyBorder="1" applyProtection="1">
      <alignment vertical="center"/>
    </xf>
    <xf numFmtId="0" fontId="58" fillId="50" borderId="2" xfId="0" applyFont="1" applyFill="1" applyBorder="1" applyAlignment="1" applyProtection="1">
      <alignment horizontal="center" vertical="center" shrinkToFit="1"/>
      <protection locked="0"/>
    </xf>
    <xf numFmtId="0" fontId="67" fillId="0" borderId="0" xfId="0" applyFont="1" applyProtection="1">
      <alignment vertical="center"/>
    </xf>
    <xf numFmtId="0" fontId="58" fillId="0" borderId="0" xfId="0" applyFont="1" applyProtection="1">
      <alignment vertical="center"/>
    </xf>
    <xf numFmtId="0" fontId="58" fillId="49" borderId="2" xfId="0"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8" fillId="49" borderId="57" xfId="0" applyFont="1" applyFill="1" applyBorder="1" applyProtection="1">
      <alignment vertical="center"/>
    </xf>
    <xf numFmtId="0" fontId="72" fillId="49" borderId="88" xfId="0" applyFont="1" applyFill="1" applyBorder="1" applyAlignment="1" applyProtection="1">
      <alignment horizontal="center" vertical="center" shrinkToFit="1"/>
    </xf>
    <xf numFmtId="0" fontId="59" fillId="49" borderId="105" xfId="0" applyFont="1" applyFill="1" applyBorder="1" applyAlignment="1" applyProtection="1">
      <alignment vertical="center" shrinkToFit="1"/>
    </xf>
    <xf numFmtId="186" fontId="58" fillId="0" borderId="105" xfId="0" applyNumberFormat="1" applyFont="1" applyFill="1" applyBorder="1" applyProtection="1">
      <alignment vertical="center"/>
    </xf>
    <xf numFmtId="186" fontId="58" fillId="0" borderId="109" xfId="0" applyNumberFormat="1" applyFont="1" applyFill="1" applyBorder="1" applyProtection="1">
      <alignment vertical="center"/>
    </xf>
    <xf numFmtId="0" fontId="59" fillId="49" borderId="111" xfId="0" applyFont="1" applyFill="1" applyBorder="1" applyAlignment="1" applyProtection="1">
      <alignment vertical="center" shrinkToFit="1"/>
    </xf>
    <xf numFmtId="186" fontId="58" fillId="0" borderId="111" xfId="0" applyNumberFormat="1" applyFont="1" applyFill="1" applyBorder="1" applyProtection="1">
      <alignment vertical="center"/>
    </xf>
    <xf numFmtId="186" fontId="58" fillId="0" borderId="115" xfId="0" applyNumberFormat="1" applyFont="1" applyFill="1" applyBorder="1" applyProtection="1">
      <alignment vertical="center"/>
    </xf>
    <xf numFmtId="0" fontId="59" fillId="49" borderId="77" xfId="0" applyFont="1" applyFill="1" applyBorder="1" applyAlignment="1" applyProtection="1">
      <alignment vertical="center" shrinkToFit="1"/>
    </xf>
    <xf numFmtId="186" fontId="58" fillId="0" borderId="77" xfId="0" applyNumberFormat="1" applyFont="1" applyFill="1" applyBorder="1" applyProtection="1">
      <alignment vertical="center"/>
    </xf>
    <xf numFmtId="0" fontId="58" fillId="0" borderId="0" xfId="0" applyFont="1" applyFill="1" applyProtection="1">
      <alignment vertical="center"/>
    </xf>
    <xf numFmtId="186" fontId="58" fillId="0" borderId="53" xfId="0" applyNumberFormat="1" applyFont="1" applyFill="1" applyBorder="1" applyProtection="1">
      <alignment vertical="center"/>
    </xf>
    <xf numFmtId="186" fontId="58" fillId="0" borderId="52" xfId="0" applyNumberFormat="1" applyFont="1" applyFill="1" applyBorder="1" applyProtection="1">
      <alignment vertical="center"/>
    </xf>
    <xf numFmtId="186" fontId="58" fillId="0" borderId="91" xfId="0" applyNumberFormat="1" applyFont="1" applyFill="1" applyBorder="1" applyProtection="1">
      <alignment vertical="center"/>
    </xf>
    <xf numFmtId="0" fontId="73" fillId="0" borderId="0" xfId="0" applyFont="1" applyFill="1" applyProtection="1">
      <alignment vertical="center"/>
    </xf>
    <xf numFmtId="186" fontId="53" fillId="0" borderId="0" xfId="0" applyNumberFormat="1" applyFont="1" applyFill="1" applyProtection="1">
      <alignment vertical="center"/>
    </xf>
    <xf numFmtId="0" fontId="73" fillId="0" borderId="0" xfId="0" applyFont="1" applyProtection="1">
      <alignment vertical="center"/>
    </xf>
    <xf numFmtId="0" fontId="58" fillId="0" borderId="56" xfId="0" applyFont="1" applyBorder="1" applyProtection="1">
      <alignment vertical="center"/>
    </xf>
    <xf numFmtId="0" fontId="58" fillId="0" borderId="0" xfId="0" applyFont="1" applyBorder="1" applyProtection="1">
      <alignment vertical="center"/>
    </xf>
    <xf numFmtId="0" fontId="59"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wrapText="1"/>
    </xf>
    <xf numFmtId="0" fontId="58" fillId="0" borderId="0" xfId="0" applyFont="1" applyFill="1" applyBorder="1" applyProtection="1">
      <alignment vertical="center"/>
    </xf>
    <xf numFmtId="0" fontId="59" fillId="49" borderId="2" xfId="0" applyFont="1" applyFill="1" applyBorder="1" applyAlignment="1" applyProtection="1">
      <alignment horizontal="center" vertical="center"/>
    </xf>
    <xf numFmtId="186" fontId="58" fillId="0" borderId="2" xfId="0" applyNumberFormat="1" applyFont="1" applyFill="1" applyBorder="1" applyProtection="1">
      <alignment vertical="center"/>
    </xf>
    <xf numFmtId="0" fontId="59" fillId="0" borderId="0" xfId="0" quotePrefix="1" applyFont="1" applyFill="1" applyProtection="1">
      <alignment vertical="center"/>
    </xf>
    <xf numFmtId="186" fontId="58" fillId="0" borderId="86" xfId="0" applyNumberFormat="1" applyFont="1" applyFill="1" applyBorder="1" applyProtection="1">
      <alignment vertical="center"/>
    </xf>
    <xf numFmtId="186" fontId="58" fillId="0" borderId="87" xfId="0" applyNumberFormat="1" applyFont="1" applyFill="1" applyBorder="1" applyProtection="1">
      <alignment vertical="center"/>
    </xf>
    <xf numFmtId="186" fontId="58" fillId="0" borderId="41" xfId="0" applyNumberFormat="1" applyFont="1" applyFill="1" applyBorder="1" applyProtection="1">
      <alignment vertical="center"/>
    </xf>
    <xf numFmtId="186" fontId="58" fillId="0" borderId="90" xfId="0" applyNumberFormat="1" applyFont="1" applyFill="1" applyBorder="1" applyProtection="1">
      <alignment vertical="center"/>
    </xf>
    <xf numFmtId="0" fontId="59" fillId="49" borderId="52" xfId="0" applyFont="1" applyFill="1" applyBorder="1" applyAlignment="1" applyProtection="1">
      <alignment vertical="center" shrinkToFit="1"/>
    </xf>
    <xf numFmtId="186" fontId="58" fillId="0" borderId="89" xfId="0" applyNumberFormat="1" applyFont="1" applyFill="1" applyBorder="1" applyProtection="1">
      <alignment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vertical="center" shrinkToFit="1"/>
    </xf>
    <xf numFmtId="186" fontId="58" fillId="0" borderId="2" xfId="349" applyNumberFormat="1" applyFont="1" applyFill="1" applyBorder="1" applyProtection="1">
      <alignment vertical="center"/>
    </xf>
    <xf numFmtId="0" fontId="53" fillId="0" borderId="2" xfId="0" applyFont="1" applyFill="1" applyBorder="1" applyProtection="1">
      <alignment vertical="center"/>
    </xf>
    <xf numFmtId="184" fontId="53" fillId="0" borderId="2" xfId="0" applyNumberFormat="1" applyFont="1" applyFill="1" applyBorder="1" applyProtection="1">
      <alignment vertical="center"/>
    </xf>
    <xf numFmtId="0" fontId="59" fillId="49" borderId="52" xfId="0" applyFont="1" applyFill="1" applyBorder="1" applyAlignment="1" applyProtection="1">
      <alignment horizontal="center" vertical="center"/>
    </xf>
    <xf numFmtId="0" fontId="59" fillId="49" borderId="2" xfId="0" applyFont="1" applyFill="1" applyBorder="1" applyAlignment="1" applyProtection="1">
      <alignment vertical="center" wrapText="1"/>
    </xf>
    <xf numFmtId="0" fontId="59" fillId="49" borderId="2" xfId="0" applyFont="1" applyFill="1" applyBorder="1" applyAlignment="1" applyProtection="1">
      <alignment horizontal="center" vertical="center" shrinkToFit="1"/>
    </xf>
    <xf numFmtId="0" fontId="58" fillId="49" borderId="2" xfId="0" applyFont="1" applyFill="1" applyBorder="1" applyAlignment="1" applyProtection="1">
      <alignment horizontal="center" vertical="center" shrinkToFit="1"/>
    </xf>
    <xf numFmtId="38" fontId="58" fillId="0" borderId="2" xfId="349" applyFont="1" applyFill="1" applyBorder="1" applyProtection="1">
      <alignment vertical="center"/>
    </xf>
    <xf numFmtId="185" fontId="53" fillId="0" borderId="2" xfId="0" applyNumberFormat="1" applyFont="1" applyFill="1" applyBorder="1" applyProtection="1">
      <alignment vertical="center"/>
    </xf>
    <xf numFmtId="0" fontId="59" fillId="49" borderId="2" xfId="0" applyFont="1" applyFill="1" applyBorder="1" applyAlignment="1" applyProtection="1">
      <alignment horizontal="left" vertical="center"/>
    </xf>
    <xf numFmtId="0" fontId="58" fillId="0" borderId="2" xfId="0" applyFont="1" applyFill="1" applyBorder="1" applyAlignment="1" applyProtection="1">
      <alignment horizontal="center" vertical="center"/>
    </xf>
    <xf numFmtId="183" fontId="58" fillId="0" borderId="2" xfId="0" applyNumberFormat="1" applyFont="1" applyFill="1" applyBorder="1" applyProtection="1">
      <alignment vertical="center"/>
    </xf>
    <xf numFmtId="0" fontId="58" fillId="49" borderId="62" xfId="0" applyFont="1" applyFill="1" applyBorder="1" applyAlignment="1" applyProtection="1">
      <alignment horizontal="center" vertical="center"/>
    </xf>
    <xf numFmtId="0" fontId="59" fillId="49" borderId="62" xfId="0" applyFont="1" applyFill="1" applyBorder="1" applyProtection="1">
      <alignment vertical="center"/>
    </xf>
    <xf numFmtId="0" fontId="58" fillId="0" borderId="0" xfId="0" applyFont="1" applyFill="1" applyBorder="1" applyAlignment="1" applyProtection="1">
      <alignment horizontal="center" vertical="center"/>
    </xf>
    <xf numFmtId="0" fontId="53" fillId="0" borderId="0" xfId="0" applyFont="1" applyAlignment="1" applyProtection="1">
      <alignment horizontal="right" vertical="center"/>
    </xf>
    <xf numFmtId="0" fontId="58" fillId="0" borderId="0" xfId="0" applyFont="1" applyAlignment="1" applyProtection="1">
      <alignment horizontal="right" vertical="center"/>
    </xf>
    <xf numFmtId="0" fontId="61" fillId="0" borderId="2" xfId="0" applyFont="1" applyFill="1" applyBorder="1" applyAlignment="1" applyProtection="1">
      <alignment horizontal="center" vertical="center" wrapText="1" shrinkToFit="1"/>
    </xf>
    <xf numFmtId="0" fontId="53" fillId="49" borderId="2" xfId="0" applyFont="1" applyFill="1" applyBorder="1" applyAlignment="1" applyProtection="1">
      <alignment horizontal="center" vertical="center" shrinkToFit="1"/>
    </xf>
    <xf numFmtId="0" fontId="59" fillId="49" borderId="7" xfId="0" applyFont="1" applyFill="1" applyBorder="1" applyAlignment="1">
      <alignment horizontal="center" vertical="center" textRotation="255" shrinkToFit="1"/>
    </xf>
    <xf numFmtId="186" fontId="69" fillId="0" borderId="53" xfId="0" applyNumberFormat="1" applyFont="1" applyFill="1" applyBorder="1" applyAlignment="1">
      <alignment vertical="center" shrinkToFit="1"/>
    </xf>
    <xf numFmtId="186" fontId="69" fillId="0" borderId="104" xfId="0" applyNumberFormat="1" applyFont="1" applyFill="1" applyBorder="1" applyAlignment="1">
      <alignment vertical="center" shrinkToFit="1"/>
    </xf>
    <xf numFmtId="0" fontId="73" fillId="0" borderId="0" xfId="0" applyFont="1">
      <alignment vertical="center"/>
    </xf>
    <xf numFmtId="0" fontId="58" fillId="49" borderId="2"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3" fillId="0" borderId="153" xfId="0" applyFont="1" applyFill="1" applyBorder="1" applyAlignment="1" applyProtection="1">
      <alignment horizontal="center" vertical="center"/>
    </xf>
    <xf numFmtId="186" fontId="53" fillId="53" borderId="145" xfId="0" applyNumberFormat="1" applyFont="1" applyFill="1" applyBorder="1" applyProtection="1">
      <alignment vertical="center"/>
    </xf>
    <xf numFmtId="186" fontId="53" fillId="53" borderId="107" xfId="0" applyNumberFormat="1" applyFont="1" applyFill="1" applyBorder="1" applyProtection="1">
      <alignment vertical="center"/>
    </xf>
    <xf numFmtId="186" fontId="53" fillId="53" borderId="151" xfId="0" applyNumberFormat="1" applyFont="1" applyFill="1" applyBorder="1" applyProtection="1">
      <alignment vertical="center"/>
    </xf>
    <xf numFmtId="186" fontId="53" fillId="53" borderId="152" xfId="0" applyNumberFormat="1" applyFont="1" applyFill="1" applyBorder="1" applyProtection="1">
      <alignment vertical="center"/>
    </xf>
    <xf numFmtId="0" fontId="66" fillId="49" borderId="85" xfId="0" applyFont="1" applyFill="1" applyBorder="1" applyAlignment="1" applyProtection="1">
      <alignment horizontal="center" vertical="center" wrapText="1" shrinkToFit="1"/>
    </xf>
    <xf numFmtId="0" fontId="63" fillId="48" borderId="0" xfId="213" applyFont="1" applyFill="1" applyBorder="1" applyAlignment="1">
      <alignment horizontal="left" vertical="top" wrapText="1"/>
    </xf>
    <xf numFmtId="0" fontId="53" fillId="50" borderId="55" xfId="213" applyFont="1" applyFill="1" applyBorder="1" applyAlignment="1" applyProtection="1">
      <alignment horizontal="center" vertical="center"/>
      <protection locked="0"/>
    </xf>
    <xf numFmtId="0" fontId="53" fillId="50" borderId="56" xfId="213" applyFont="1" applyFill="1" applyBorder="1" applyAlignment="1" applyProtection="1">
      <alignment horizontal="center" vertical="center"/>
      <protection locked="0"/>
    </xf>
    <xf numFmtId="0" fontId="53" fillId="50" borderId="5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Border="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38" fontId="53" fillId="48" borderId="60" xfId="213" applyNumberFormat="1" applyFont="1" applyFill="1" applyBorder="1" applyAlignment="1">
      <alignment horizontal="center" vertical="center"/>
    </xf>
    <xf numFmtId="0" fontId="53" fillId="48" borderId="60" xfId="213" applyFont="1" applyFill="1" applyBorder="1" applyAlignment="1">
      <alignment horizontal="center" vertical="center"/>
    </xf>
    <xf numFmtId="0" fontId="53" fillId="48" borderId="61" xfId="213" applyFont="1" applyFill="1" applyBorder="1" applyAlignment="1">
      <alignment horizontal="center" vertical="center"/>
    </xf>
    <xf numFmtId="0" fontId="53" fillId="49" borderId="5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61" fillId="48" borderId="0" xfId="213" applyFont="1" applyFill="1" applyBorder="1" applyAlignment="1">
      <alignment horizontal="left" vertical="center"/>
    </xf>
    <xf numFmtId="0" fontId="60" fillId="49" borderId="55" xfId="213" applyFont="1" applyFill="1" applyBorder="1" applyAlignment="1">
      <alignment horizontal="center" vertical="center"/>
    </xf>
    <xf numFmtId="0" fontId="60" fillId="49" borderId="5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55" xfId="213" applyFont="1" applyFill="1" applyBorder="1" applyAlignment="1">
      <alignment horizontal="center" vertical="center"/>
    </xf>
    <xf numFmtId="0" fontId="61" fillId="49" borderId="56" xfId="213" applyFont="1" applyFill="1" applyBorder="1" applyAlignment="1">
      <alignment horizontal="center" vertical="center"/>
    </xf>
    <xf numFmtId="0" fontId="61" fillId="49" borderId="5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5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55" xfId="213" applyFont="1" applyFill="1" applyBorder="1" applyAlignment="1">
      <alignment horizontal="center" vertical="center" shrinkToFit="1"/>
    </xf>
    <xf numFmtId="0" fontId="53" fillId="48" borderId="5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Border="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55" xfId="213" applyFont="1" applyFill="1" applyBorder="1" applyAlignment="1">
      <alignment horizontal="center" vertical="center" shrinkToFit="1"/>
    </xf>
    <xf numFmtId="0" fontId="65" fillId="48" borderId="56" xfId="213" applyFont="1" applyFill="1" applyBorder="1" applyAlignment="1">
      <alignment horizontal="center" vertical="center" shrinkToFit="1"/>
    </xf>
    <xf numFmtId="0" fontId="65" fillId="48" borderId="5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Border="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Border="1" applyAlignment="1">
      <alignment horizontal="center" vertical="center"/>
    </xf>
    <xf numFmtId="0" fontId="60" fillId="49" borderId="2" xfId="213" applyFont="1" applyFill="1" applyBorder="1" applyAlignment="1">
      <alignment horizontal="center" vertical="center"/>
    </xf>
    <xf numFmtId="0" fontId="53" fillId="48" borderId="55" xfId="213" applyFont="1" applyFill="1" applyBorder="1" applyAlignment="1">
      <alignment horizontal="center" vertical="center"/>
    </xf>
    <xf numFmtId="0" fontId="53" fillId="48" borderId="5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Border="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53" fillId="50" borderId="56" xfId="213" applyFont="1" applyFill="1" applyBorder="1" applyAlignment="1" applyProtection="1">
      <alignment horizontal="center" vertical="center" shrinkToFit="1"/>
      <protection locked="0"/>
    </xf>
    <xf numFmtId="0" fontId="53" fillId="50" borderId="0"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61" fillId="49" borderId="2" xfId="213" applyFont="1" applyFill="1" applyBorder="1" applyAlignment="1">
      <alignment horizontal="center" vertical="center"/>
    </xf>
    <xf numFmtId="0" fontId="60" fillId="49" borderId="55" xfId="213" applyFont="1" applyFill="1" applyBorder="1" applyAlignment="1">
      <alignment horizontal="center" vertical="center" shrinkToFit="1"/>
    </xf>
    <xf numFmtId="0" fontId="60" fillId="49" borderId="56" xfId="213" applyFont="1" applyFill="1" applyBorder="1" applyAlignment="1">
      <alignment horizontal="center" vertical="center" shrinkToFit="1"/>
    </xf>
    <xf numFmtId="0" fontId="60" fillId="49" borderId="5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64"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67" xfId="213" applyFont="1" applyFill="1" applyBorder="1" applyAlignment="1">
      <alignment horizontal="center" vertical="center"/>
    </xf>
    <xf numFmtId="0" fontId="53" fillId="48" borderId="68" xfId="213" applyFont="1" applyFill="1" applyBorder="1" applyAlignment="1">
      <alignment horizontal="center" vertical="center"/>
    </xf>
    <xf numFmtId="0" fontId="53" fillId="48" borderId="69" xfId="213"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48" borderId="7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58" xfId="213" applyFont="1" applyFill="1" applyBorder="1" applyAlignment="1">
      <alignment horizontal="center" vertical="center" shrinkToFit="1"/>
    </xf>
    <xf numFmtId="0" fontId="53" fillId="50" borderId="0" xfId="213" applyNumberFormat="1"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left" vertical="center" wrapText="1"/>
      <protection locked="0"/>
    </xf>
    <xf numFmtId="0" fontId="53" fillId="50" borderId="0" xfId="213" applyFont="1" applyFill="1" applyBorder="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3" fillId="49" borderId="2" xfId="213" applyFont="1" applyFill="1" applyBorder="1" applyAlignment="1">
      <alignment horizontal="center" vertical="center" shrinkToFit="1"/>
    </xf>
    <xf numFmtId="0" fontId="53" fillId="48" borderId="0" xfId="213" applyFont="1" applyFill="1" applyBorder="1" applyAlignment="1">
      <alignment horizontal="left" vertical="center"/>
    </xf>
    <xf numFmtId="0" fontId="53" fillId="48" borderId="5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Border="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49" xfId="213" applyFont="1" applyFill="1" applyBorder="1" applyAlignment="1" applyProtection="1">
      <alignment horizontal="center" vertical="center" shrinkToFit="1"/>
      <protection locked="0"/>
    </xf>
    <xf numFmtId="0" fontId="53" fillId="50" borderId="47"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50" borderId="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Border="1" applyAlignment="1">
      <alignment horizontal="center" vertical="center" shrinkToFit="1"/>
    </xf>
    <xf numFmtId="0" fontId="60" fillId="49" borderId="4" xfId="213" applyFont="1" applyFill="1" applyBorder="1" applyAlignment="1">
      <alignment horizontal="center" vertical="center" shrinkToFit="1"/>
    </xf>
    <xf numFmtId="0" fontId="53" fillId="49" borderId="3" xfId="213" applyFont="1" applyFill="1" applyBorder="1" applyAlignment="1">
      <alignment horizontal="center" vertical="center"/>
    </xf>
    <xf numFmtId="0" fontId="53" fillId="49" borderId="0" xfId="213" applyFont="1" applyFill="1" applyBorder="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3" xfId="213" applyFont="1" applyFill="1" applyBorder="1" applyAlignment="1">
      <alignment horizontal="center" vertical="center" textRotation="255"/>
    </xf>
    <xf numFmtId="0" fontId="60" fillId="48" borderId="0" xfId="213" applyFont="1" applyFill="1" applyBorder="1" applyAlignment="1">
      <alignment horizontal="center" vertical="center" textRotation="255"/>
    </xf>
    <xf numFmtId="188" fontId="60" fillId="48" borderId="0" xfId="213" applyNumberFormat="1" applyFont="1" applyFill="1" applyBorder="1" applyAlignment="1">
      <alignment horizontal="center" vertical="center"/>
    </xf>
    <xf numFmtId="0" fontId="60" fillId="48" borderId="0" xfId="213" applyFont="1" applyFill="1" applyBorder="1" applyAlignment="1">
      <alignment horizontal="left" vertical="center" wrapText="1"/>
    </xf>
    <xf numFmtId="0" fontId="65" fillId="48" borderId="0" xfId="213" applyFont="1" applyFill="1" applyBorder="1" applyAlignment="1">
      <alignment horizontal="center" vertical="center" wrapText="1"/>
    </xf>
    <xf numFmtId="0" fontId="66" fillId="48" borderId="0" xfId="187" applyFont="1" applyFill="1" applyBorder="1" applyAlignment="1">
      <alignment horizontal="left" vertical="top"/>
    </xf>
    <xf numFmtId="49" fontId="66" fillId="48" borderId="0" xfId="213" quotePrefix="1" applyNumberFormat="1" applyFont="1" applyFill="1" applyBorder="1" applyAlignment="1">
      <alignment horizontal="center" vertical="center"/>
    </xf>
    <xf numFmtId="49" fontId="66" fillId="48" borderId="0" xfId="213" quotePrefix="1" applyNumberFormat="1" applyFont="1" applyFill="1" applyBorder="1" applyAlignment="1">
      <alignment horizontal="right" vertical="center"/>
    </xf>
    <xf numFmtId="0" fontId="66" fillId="48" borderId="0" xfId="213" quotePrefix="1" applyFont="1" applyFill="1" applyBorder="1" applyAlignment="1">
      <alignment horizontal="center" vertical="center"/>
    </xf>
    <xf numFmtId="0" fontId="60" fillId="48" borderId="0" xfId="213" applyFont="1" applyFill="1" applyBorder="1" applyAlignment="1">
      <alignment horizontal="left" shrinkToFit="1"/>
    </xf>
    <xf numFmtId="0" fontId="56" fillId="0" borderId="0" xfId="212" applyFont="1" applyFill="1" applyAlignment="1">
      <alignment horizontal="center" vertical="center" shrinkToFi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0" borderId="0" xfId="213" applyFont="1" applyFill="1" applyAlignment="1">
      <alignment horizontal="left" vertical="center"/>
    </xf>
    <xf numFmtId="0" fontId="53" fillId="0" borderId="6" xfId="213" applyFont="1" applyFill="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50" borderId="0"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0"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53" fillId="0" borderId="0" xfId="212" applyFont="1" applyFill="1" applyAlignment="1">
      <alignment horizontal="left" vertical="center"/>
    </xf>
    <xf numFmtId="0" fontId="53" fillId="0" borderId="0" xfId="69" applyFont="1" applyAlignment="1">
      <alignment horizontal="left" vertical="center"/>
    </xf>
    <xf numFmtId="0" fontId="53" fillId="0" borderId="0" xfId="212" applyFont="1" applyFill="1" applyAlignment="1">
      <alignment vertical="center"/>
    </xf>
    <xf numFmtId="0" fontId="58" fillId="0" borderId="0" xfId="213" applyFont="1" applyBorder="1" applyAlignment="1">
      <alignment horizontal="left" vertical="top" wrapText="1"/>
    </xf>
    <xf numFmtId="0" fontId="53" fillId="49" borderId="49" xfId="213" applyFont="1" applyFill="1" applyBorder="1" applyAlignment="1">
      <alignment horizontal="center" vertical="center" wrapText="1"/>
    </xf>
    <xf numFmtId="0" fontId="60" fillId="48" borderId="47" xfId="213" applyFont="1" applyFill="1" applyBorder="1" applyAlignment="1">
      <alignment horizontal="center" vertical="center" wrapText="1"/>
    </xf>
    <xf numFmtId="0" fontId="60" fillId="48" borderId="0" xfId="213" applyFont="1" applyFill="1" applyBorder="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55" xfId="213" applyFont="1" applyFill="1" applyBorder="1" applyAlignment="1" applyProtection="1">
      <alignment horizontal="center" vertical="center" shrinkToFit="1"/>
      <protection locked="0"/>
    </xf>
    <xf numFmtId="0" fontId="58" fillId="0" borderId="2" xfId="0" applyFont="1" applyFill="1" applyBorder="1" applyAlignment="1">
      <alignment horizontal="center" vertical="center" shrinkToFit="1"/>
    </xf>
    <xf numFmtId="0" fontId="59" fillId="49" borderId="2" xfId="0" applyFont="1" applyFill="1" applyBorder="1" applyAlignment="1">
      <alignment horizontal="center" vertical="center" wrapText="1"/>
    </xf>
    <xf numFmtId="0" fontId="58" fillId="49" borderId="58" xfId="0" applyFont="1" applyFill="1" applyBorder="1" applyAlignment="1">
      <alignment horizontal="center" vertical="center" wrapText="1" shrinkToFit="1"/>
    </xf>
    <xf numFmtId="0" fontId="58" fillId="49" borderId="63" xfId="0" applyFont="1" applyFill="1" applyBorder="1" applyAlignment="1">
      <alignment horizontal="center" vertical="center" shrinkToFit="1"/>
    </xf>
    <xf numFmtId="0" fontId="58" fillId="49" borderId="55" xfId="0" applyFont="1" applyFill="1" applyBorder="1" applyAlignment="1">
      <alignment horizontal="center" vertical="center"/>
    </xf>
    <xf numFmtId="0" fontId="58" fillId="49" borderId="56" xfId="0" applyFont="1" applyFill="1" applyBorder="1" applyAlignment="1">
      <alignment horizontal="center" vertical="center"/>
    </xf>
    <xf numFmtId="0" fontId="58" fillId="49" borderId="57" xfId="0" applyFont="1" applyFill="1" applyBorder="1" applyAlignment="1">
      <alignment horizontal="center" vertical="center"/>
    </xf>
    <xf numFmtId="0" fontId="58" fillId="49" borderId="5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0" borderId="2" xfId="0" applyFont="1" applyBorder="1" applyAlignment="1">
      <alignment horizontal="center" vertical="center"/>
    </xf>
    <xf numFmtId="0" fontId="68" fillId="49" borderId="58" xfId="0" applyFont="1" applyFill="1" applyBorder="1" applyAlignment="1">
      <alignment horizontal="center" vertical="center" wrapText="1"/>
    </xf>
    <xf numFmtId="0" fontId="68" fillId="49" borderId="63" xfId="0" applyFont="1" applyFill="1" applyBorder="1" applyAlignment="1">
      <alignment horizontal="center" vertical="center"/>
    </xf>
    <xf numFmtId="0" fontId="58" fillId="49" borderId="58" xfId="0" applyFont="1" applyFill="1" applyBorder="1" applyAlignment="1">
      <alignment horizontal="center" vertical="center"/>
    </xf>
    <xf numFmtId="0" fontId="58" fillId="49" borderId="2" xfId="0" applyFont="1" applyFill="1" applyBorder="1" applyAlignment="1">
      <alignment horizontal="center" vertical="center"/>
    </xf>
    <xf numFmtId="0" fontId="59" fillId="51" borderId="52"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0" fontId="59" fillId="49" borderId="2" xfId="0" applyFont="1" applyFill="1" applyBorder="1" applyAlignment="1">
      <alignment horizontal="center" vertical="center"/>
    </xf>
    <xf numFmtId="0" fontId="58" fillId="49" borderId="55" xfId="0" applyFont="1" applyFill="1" applyBorder="1" applyAlignment="1">
      <alignment horizontal="center" vertical="center" shrinkToFit="1"/>
    </xf>
    <xf numFmtId="0" fontId="58" fillId="49" borderId="56" xfId="0" applyFont="1" applyFill="1" applyBorder="1" applyAlignment="1">
      <alignment horizontal="center" vertical="center" shrinkToFit="1"/>
    </xf>
    <xf numFmtId="0" fontId="58" fillId="49" borderId="57" xfId="0" applyFont="1" applyFill="1" applyBorder="1" applyAlignment="1">
      <alignment horizontal="center" vertical="center" shrinkToFit="1"/>
    </xf>
    <xf numFmtId="9" fontId="58" fillId="0" borderId="52" xfId="0" applyNumberFormat="1" applyFont="1" applyFill="1" applyBorder="1" applyAlignment="1">
      <alignment horizontal="center" vertical="center"/>
    </xf>
    <xf numFmtId="9" fontId="58" fillId="0" borderId="41" xfId="0" applyNumberFormat="1" applyFont="1" applyFill="1" applyBorder="1" applyAlignment="1">
      <alignment horizontal="center" vertical="center"/>
    </xf>
    <xf numFmtId="186" fontId="58" fillId="0" borderId="2" xfId="0" applyNumberFormat="1" applyFont="1" applyFill="1" applyBorder="1" applyAlignment="1">
      <alignment horizontal="center" vertical="center"/>
    </xf>
    <xf numFmtId="0" fontId="58" fillId="0" borderId="2" xfId="0" applyFont="1" applyFill="1" applyBorder="1" applyAlignment="1">
      <alignment horizontal="center" vertical="center"/>
    </xf>
    <xf numFmtId="186" fontId="58" fillId="0" borderId="52" xfId="0" applyNumberFormat="1" applyFont="1" applyFill="1" applyBorder="1" applyAlignment="1">
      <alignment horizontal="center" vertical="center"/>
    </xf>
    <xf numFmtId="0" fontId="58" fillId="0" borderId="53" xfId="0" applyFont="1" applyFill="1" applyBorder="1" applyAlignment="1">
      <alignment horizontal="center" vertical="center"/>
    </xf>
    <xf numFmtId="0" fontId="58" fillId="0" borderId="2" xfId="0" applyNumberFormat="1" applyFont="1" applyFill="1" applyBorder="1" applyAlignment="1">
      <alignment horizontal="center" vertical="center"/>
    </xf>
    <xf numFmtId="0" fontId="59" fillId="51" borderId="2" xfId="0" applyFont="1" applyFill="1" applyBorder="1" applyAlignment="1">
      <alignment horizontal="center" vertical="center" shrinkToFit="1"/>
    </xf>
    <xf numFmtId="0" fontId="58" fillId="49" borderId="52" xfId="0" applyFont="1" applyFill="1" applyBorder="1" applyAlignment="1">
      <alignment horizontal="center" vertical="center" wrapText="1" shrinkToFit="1"/>
    </xf>
    <xf numFmtId="0" fontId="58" fillId="49" borderId="53" xfId="0" applyFont="1" applyFill="1" applyBorder="1" applyAlignment="1">
      <alignment horizontal="center" vertical="center" wrapText="1" shrinkToFit="1"/>
    </xf>
    <xf numFmtId="0" fontId="58" fillId="0" borderId="52" xfId="0" applyFont="1" applyFill="1" applyBorder="1" applyAlignment="1">
      <alignment horizontal="center" vertical="center"/>
    </xf>
    <xf numFmtId="0" fontId="59" fillId="51" borderId="53" xfId="0" applyFont="1" applyFill="1" applyBorder="1" applyAlignment="1">
      <alignment horizontal="center" vertical="center" shrinkToFit="1"/>
    </xf>
    <xf numFmtId="0" fontId="71" fillId="52" borderId="93" xfId="0" applyFont="1" applyFill="1" applyBorder="1" applyAlignment="1">
      <alignment horizontal="center" vertical="center" wrapText="1" shrinkToFit="1"/>
    </xf>
    <xf numFmtId="0" fontId="71" fillId="52" borderId="94" xfId="0" applyFont="1" applyFill="1" applyBorder="1" applyAlignment="1">
      <alignment horizontal="center" vertical="center" wrapText="1" shrinkToFit="1"/>
    </xf>
    <xf numFmtId="38" fontId="71" fillId="0" borderId="95" xfId="0" applyNumberFormat="1" applyFont="1" applyFill="1" applyBorder="1" applyAlignment="1">
      <alignment horizontal="center" vertical="center"/>
    </xf>
    <xf numFmtId="0" fontId="71" fillId="0" borderId="96" xfId="0" applyFont="1" applyFill="1" applyBorder="1" applyAlignment="1">
      <alignment horizontal="center" vertical="center"/>
    </xf>
    <xf numFmtId="0" fontId="59" fillId="49" borderId="52" xfId="0" applyFont="1" applyFill="1" applyBorder="1" applyAlignment="1">
      <alignment horizontal="center" vertical="center" shrinkToFit="1"/>
    </xf>
    <xf numFmtId="0" fontId="59" fillId="49" borderId="53" xfId="0" applyFont="1" applyFill="1" applyBorder="1" applyAlignment="1">
      <alignment horizontal="center" vertical="center" shrinkToFit="1"/>
    </xf>
    <xf numFmtId="0" fontId="59" fillId="49" borderId="52" xfId="0" applyFont="1" applyFill="1" applyBorder="1" applyAlignment="1">
      <alignment horizontal="center" vertical="center" wrapText="1"/>
    </xf>
    <xf numFmtId="0" fontId="59" fillId="49" borderId="53" xfId="0" applyFont="1" applyFill="1" applyBorder="1" applyAlignment="1">
      <alignment horizontal="center" vertical="center" wrapText="1"/>
    </xf>
    <xf numFmtId="184" fontId="58" fillId="0" borderId="2" xfId="0" applyNumberFormat="1" applyFont="1" applyFill="1" applyBorder="1" applyAlignment="1">
      <alignment horizontal="center" vertical="center"/>
    </xf>
    <xf numFmtId="0" fontId="58" fillId="49" borderId="2" xfId="0" applyFont="1" applyFill="1" applyBorder="1" applyAlignment="1" applyProtection="1">
      <alignment horizontal="center" vertical="center"/>
    </xf>
    <xf numFmtId="0" fontId="53" fillId="0" borderId="154" xfId="0" applyFont="1" applyFill="1" applyBorder="1" applyAlignment="1" applyProtection="1">
      <alignment horizontal="center" vertical="center"/>
    </xf>
    <xf numFmtId="0" fontId="53" fillId="0" borderId="155" xfId="0" applyFont="1" applyFill="1" applyBorder="1" applyAlignment="1" applyProtection="1">
      <alignment horizontal="center" vertical="center"/>
    </xf>
    <xf numFmtId="0" fontId="59" fillId="49" borderId="53" xfId="0" applyFont="1" applyFill="1" applyBorder="1" applyAlignment="1" applyProtection="1">
      <alignment horizontal="center" vertical="center"/>
    </xf>
    <xf numFmtId="0" fontId="59" fillId="49" borderId="2" xfId="0" applyFont="1" applyFill="1" applyBorder="1" applyAlignment="1" applyProtection="1">
      <alignment horizontal="center" vertical="center" wrapText="1"/>
    </xf>
    <xf numFmtId="0" fontId="58" fillId="49" borderId="53" xfId="0" applyFont="1" applyFill="1" applyBorder="1" applyAlignment="1" applyProtection="1">
      <alignment horizontal="center" vertical="center" shrinkToFit="1"/>
    </xf>
    <xf numFmtId="0" fontId="59" fillId="49" borderId="52" xfId="0" applyFont="1" applyFill="1" applyBorder="1" applyAlignment="1" applyProtection="1">
      <alignment horizontal="center" vertical="center" wrapText="1"/>
    </xf>
    <xf numFmtId="0" fontId="59" fillId="49" borderId="82" xfId="0" applyFont="1" applyFill="1" applyBorder="1" applyAlignment="1" applyProtection="1">
      <alignment horizontal="center" vertical="center"/>
    </xf>
    <xf numFmtId="0" fontId="59" fillId="49" borderId="84" xfId="0" applyFont="1" applyFill="1" applyBorder="1" applyAlignment="1" applyProtection="1">
      <alignment horizontal="center" vertical="center"/>
    </xf>
    <xf numFmtId="0" fontId="59" fillId="49" borderId="88" xfId="0" applyFont="1" applyFill="1" applyBorder="1" applyAlignment="1" applyProtection="1">
      <alignment horizontal="center" vertical="center"/>
    </xf>
    <xf numFmtId="0" fontId="59" fillId="49" borderId="89" xfId="0" applyFont="1" applyFill="1" applyBorder="1" applyAlignment="1" applyProtection="1">
      <alignment horizontal="center" vertical="center"/>
    </xf>
    <xf numFmtId="0" fontId="60" fillId="0" borderId="83" xfId="0" applyFont="1" applyFill="1" applyBorder="1" applyAlignment="1" applyProtection="1">
      <alignment horizontal="center" vertical="center"/>
    </xf>
    <xf numFmtId="0" fontId="60" fillId="0" borderId="85" xfId="0" applyFont="1" applyFill="1" applyBorder="1" applyAlignment="1" applyProtection="1">
      <alignment horizontal="center" vertical="center"/>
    </xf>
    <xf numFmtId="0" fontId="53" fillId="0" borderId="117" xfId="0" applyFont="1" applyFill="1" applyBorder="1" applyAlignment="1" applyProtection="1">
      <alignment horizontal="center" vertical="center" wrapText="1" shrinkToFit="1"/>
    </xf>
    <xf numFmtId="0" fontId="53" fillId="0" borderId="121" xfId="0" applyFont="1" applyFill="1" applyBorder="1" applyAlignment="1" applyProtection="1">
      <alignment horizontal="center" vertical="center" shrinkToFit="1"/>
    </xf>
    <xf numFmtId="0" fontId="53" fillId="0" borderId="125"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186" fontId="53" fillId="53" borderId="59" xfId="0" applyNumberFormat="1" applyFont="1" applyFill="1" applyBorder="1" applyAlignment="1" applyProtection="1">
      <alignment horizontal="center" vertical="center"/>
    </xf>
    <xf numFmtId="0" fontId="53" fillId="53" borderId="92" xfId="0" applyFont="1" applyFill="1" applyBorder="1" applyAlignment="1" applyProtection="1">
      <alignment horizontal="center" vertical="center"/>
    </xf>
    <xf numFmtId="184" fontId="58" fillId="0" borderId="2" xfId="0" applyNumberFormat="1" applyFont="1" applyFill="1" applyBorder="1" applyAlignment="1" applyProtection="1">
      <alignment horizontal="center" vertical="center"/>
    </xf>
    <xf numFmtId="0" fontId="58" fillId="0" borderId="2" xfId="0" applyNumberFormat="1" applyFont="1" applyFill="1" applyBorder="1" applyAlignment="1" applyProtection="1">
      <alignment horizontal="center" vertical="center"/>
    </xf>
    <xf numFmtId="0" fontId="61" fillId="0" borderId="117" xfId="0" applyFont="1" applyBorder="1" applyAlignment="1" applyProtection="1">
      <alignment horizontal="center" vertical="center" wrapText="1"/>
    </xf>
    <xf numFmtId="0" fontId="61" fillId="0" borderId="124" xfId="0" applyFont="1" applyBorder="1" applyAlignment="1" applyProtection="1">
      <alignment horizontal="center" vertical="center" wrapText="1"/>
    </xf>
    <xf numFmtId="0" fontId="61" fillId="0" borderId="125"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26" xfId="0" applyFont="1" applyBorder="1" applyAlignment="1" applyProtection="1">
      <alignment horizontal="center" vertical="center" wrapText="1"/>
    </xf>
    <xf numFmtId="0" fontId="61" fillId="0" borderId="127" xfId="0" applyFont="1" applyBorder="1" applyAlignment="1" applyProtection="1">
      <alignment horizontal="center" vertical="center" wrapText="1"/>
    </xf>
    <xf numFmtId="0" fontId="53" fillId="0" borderId="93" xfId="0" applyFont="1" applyFill="1" applyBorder="1" applyAlignment="1" applyProtection="1">
      <alignment horizontal="center" vertical="center" shrinkToFit="1"/>
    </xf>
    <xf numFmtId="0" fontId="53" fillId="0" borderId="128" xfId="0" applyFont="1" applyFill="1" applyBorder="1" applyAlignment="1" applyProtection="1">
      <alignment horizontal="center" vertical="center" shrinkToFit="1"/>
    </xf>
    <xf numFmtId="0" fontId="60" fillId="0" borderId="52" xfId="0" applyFont="1" applyFill="1" applyBorder="1" applyAlignment="1" applyProtection="1">
      <alignment horizontal="center" vertical="center"/>
    </xf>
    <xf numFmtId="0" fontId="60" fillId="0" borderId="144" xfId="0" applyFont="1" applyFill="1" applyBorder="1" applyAlignment="1" applyProtection="1">
      <alignment horizontal="center" vertical="center"/>
    </xf>
    <xf numFmtId="0" fontId="60" fillId="0" borderId="2"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0" fontId="60" fillId="0" borderId="0" xfId="0" applyFont="1" applyFill="1" applyBorder="1" applyAlignment="1" applyProtection="1">
      <alignment horizontal="left" vertical="center" shrinkToFit="1"/>
    </xf>
    <xf numFmtId="38" fontId="71" fillId="0" borderId="59" xfId="0" applyNumberFormat="1" applyFont="1" applyFill="1" applyBorder="1" applyAlignment="1" applyProtection="1">
      <alignment horizontal="center" vertical="center"/>
    </xf>
    <xf numFmtId="38" fontId="71" fillId="0" borderId="92" xfId="0" applyNumberFormat="1" applyFont="1" applyFill="1" applyBorder="1" applyAlignment="1" applyProtection="1">
      <alignment horizontal="center" vertical="center"/>
    </xf>
    <xf numFmtId="0" fontId="58" fillId="0" borderId="2" xfId="0" applyFont="1" applyBorder="1" applyAlignment="1" applyProtection="1">
      <alignment horizontal="center" vertical="center" shrinkToFit="1"/>
    </xf>
    <xf numFmtId="0" fontId="59" fillId="49" borderId="83" xfId="0" applyFont="1" applyFill="1" applyBorder="1" applyAlignment="1" applyProtection="1">
      <alignment horizontal="center" vertical="center"/>
    </xf>
    <xf numFmtId="0" fontId="59" fillId="49" borderId="85" xfId="0" applyFont="1" applyFill="1" applyBorder="1" applyAlignment="1" applyProtection="1">
      <alignment horizontal="center" vertical="center"/>
    </xf>
    <xf numFmtId="0" fontId="59" fillId="49" borderId="41" xfId="0" applyFont="1" applyFill="1" applyBorder="1" applyAlignment="1" applyProtection="1">
      <alignment horizontal="center" vertical="center"/>
    </xf>
    <xf numFmtId="0" fontId="59" fillId="49" borderId="55" xfId="0" applyFont="1" applyFill="1" applyBorder="1" applyAlignment="1" applyProtection="1">
      <alignment horizontal="center" vertical="center"/>
    </xf>
    <xf numFmtId="0" fontId="59" fillId="49" borderId="5" xfId="0" applyFont="1" applyFill="1" applyBorder="1" applyAlignment="1" applyProtection="1">
      <alignment horizontal="center" vertical="center"/>
    </xf>
    <xf numFmtId="0" fontId="59" fillId="49" borderId="2" xfId="0" applyFont="1" applyFill="1" applyBorder="1" applyAlignment="1" applyProtection="1">
      <alignment horizontal="center" vertical="center" shrinkToFit="1"/>
    </xf>
    <xf numFmtId="0" fontId="59" fillId="49" borderId="2" xfId="0" applyFont="1" applyFill="1" applyBorder="1" applyAlignment="1" applyProtection="1">
      <alignment horizontal="center" vertical="center"/>
    </xf>
    <xf numFmtId="0" fontId="67" fillId="0" borderId="2" xfId="0" applyFont="1" applyBorder="1" applyAlignment="1" applyProtection="1">
      <alignment horizontal="center" vertical="center"/>
    </xf>
    <xf numFmtId="0" fontId="58" fillId="49" borderId="2" xfId="0" applyFont="1" applyFill="1" applyBorder="1" applyAlignment="1" applyProtection="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2" xfId="0" applyFont="1" applyFill="1" applyBorder="1" applyAlignment="1" applyProtection="1">
      <alignment horizontal="center" vertical="center" shrinkToFit="1"/>
    </xf>
    <xf numFmtId="0" fontId="58" fillId="49" borderId="1" xfId="0" applyFont="1" applyFill="1" applyBorder="1" applyAlignment="1" applyProtection="1">
      <alignment horizontal="center" vertical="center" shrinkToFit="1"/>
    </xf>
    <xf numFmtId="0" fontId="58" fillId="0" borderId="52" xfId="0" applyFont="1" applyBorder="1" applyAlignment="1" applyProtection="1">
      <alignment horizontal="center" vertical="center" shrinkToFit="1"/>
    </xf>
    <xf numFmtId="0" fontId="58" fillId="0" borderId="1" xfId="0" applyFont="1" applyBorder="1" applyAlignment="1" applyProtection="1">
      <alignment horizontal="center" vertical="center" shrinkToFit="1"/>
    </xf>
    <xf numFmtId="0" fontId="58" fillId="0" borderId="53" xfId="0" applyFont="1" applyBorder="1" applyAlignment="1" applyProtection="1">
      <alignment horizontal="center" vertical="center" shrinkToFit="1"/>
    </xf>
    <xf numFmtId="0" fontId="59" fillId="49" borderId="2" xfId="0" applyFont="1" applyFill="1" applyBorder="1" applyAlignment="1" applyProtection="1">
      <alignment horizontal="left" vertical="center" wrapText="1"/>
    </xf>
    <xf numFmtId="0" fontId="59" fillId="0" borderId="0" xfId="0" applyFont="1" applyFill="1" applyBorder="1" applyAlignment="1" applyProtection="1">
      <alignment horizontal="left" vertical="top" wrapText="1"/>
    </xf>
    <xf numFmtId="0" fontId="59" fillId="0" borderId="0" xfId="0" applyFont="1" applyFill="1" applyBorder="1" applyAlignment="1" applyProtection="1">
      <alignment horizontal="left" vertical="top"/>
    </xf>
    <xf numFmtId="0" fontId="58" fillId="49" borderId="58" xfId="0" applyFont="1" applyFill="1" applyBorder="1" applyAlignment="1" applyProtection="1">
      <alignment horizontal="center" vertical="center"/>
    </xf>
    <xf numFmtId="0" fontId="58" fillId="49" borderId="97" xfId="0" applyFont="1" applyFill="1" applyBorder="1" applyAlignment="1" applyProtection="1">
      <alignment horizontal="center" vertical="center"/>
    </xf>
    <xf numFmtId="0" fontId="58" fillId="49" borderId="63" xfId="0" applyFont="1" applyFill="1" applyBorder="1" applyAlignment="1" applyProtection="1">
      <alignment horizontal="center" vertical="center"/>
    </xf>
    <xf numFmtId="0" fontId="59" fillId="49" borderId="55" xfId="0" applyFont="1" applyFill="1" applyBorder="1" applyAlignment="1" applyProtection="1">
      <alignment horizontal="center" vertical="center" shrinkToFit="1"/>
    </xf>
    <xf numFmtId="0" fontId="59" fillId="49" borderId="5" xfId="0" applyFont="1" applyFill="1" applyBorder="1" applyAlignment="1" applyProtection="1">
      <alignment horizontal="center" vertical="center" shrinkToFit="1"/>
    </xf>
    <xf numFmtId="0" fontId="60" fillId="0" borderId="117" xfId="0" applyFont="1" applyFill="1" applyBorder="1" applyAlignment="1" applyProtection="1">
      <alignment horizontal="center" vertical="center" wrapText="1" shrinkToFit="1"/>
    </xf>
    <xf numFmtId="0" fontId="60" fillId="0" borderId="118" xfId="0" applyFont="1" applyFill="1" applyBorder="1" applyAlignment="1" applyProtection="1">
      <alignment horizontal="center" vertical="center" shrinkToFit="1"/>
    </xf>
    <xf numFmtId="0" fontId="60" fillId="0" borderId="119" xfId="0" applyFont="1" applyFill="1" applyBorder="1" applyAlignment="1" applyProtection="1">
      <alignment horizontal="center" vertical="center" shrinkToFit="1"/>
    </xf>
    <xf numFmtId="0" fontId="60" fillId="0" borderId="120" xfId="0" applyFont="1" applyFill="1" applyBorder="1" applyAlignment="1" applyProtection="1">
      <alignment horizontal="center" vertical="center" shrinkToFit="1"/>
    </xf>
    <xf numFmtId="0" fontId="53" fillId="53" borderId="95" xfId="0" applyFont="1" applyFill="1" applyBorder="1" applyAlignment="1" applyProtection="1">
      <alignment horizontal="center" vertical="center"/>
    </xf>
    <xf numFmtId="0" fontId="53" fillId="53" borderId="96" xfId="0" applyFont="1" applyFill="1" applyBorder="1" applyAlignment="1" applyProtection="1">
      <alignment horizontal="center" vertical="center"/>
    </xf>
    <xf numFmtId="0" fontId="60" fillId="0" borderId="117" xfId="0" applyFont="1" applyFill="1" applyBorder="1" applyAlignment="1" applyProtection="1">
      <alignment horizontal="center" vertical="center" wrapText="1"/>
    </xf>
    <xf numFmtId="0" fontId="60" fillId="0" borderId="124" xfId="0" applyFont="1" applyFill="1" applyBorder="1" applyAlignment="1" applyProtection="1">
      <alignment horizontal="center" vertical="center"/>
    </xf>
    <xf numFmtId="0" fontId="60" fillId="0" borderId="125" xfId="0" applyFont="1" applyFill="1" applyBorder="1" applyAlignment="1" applyProtection="1">
      <alignment horizontal="center" vertical="center"/>
    </xf>
    <xf numFmtId="0" fontId="60" fillId="0" borderId="4" xfId="0" applyFont="1" applyFill="1" applyBorder="1" applyAlignment="1" applyProtection="1">
      <alignment horizontal="center" vertical="center"/>
    </xf>
    <xf numFmtId="0" fontId="60" fillId="0" borderId="119" xfId="0" applyFont="1" applyFill="1" applyBorder="1" applyAlignment="1" applyProtection="1">
      <alignment horizontal="center" vertical="center"/>
    </xf>
    <xf numFmtId="0" fontId="59" fillId="49" borderId="55" xfId="0" applyFont="1" applyFill="1" applyBorder="1" applyAlignment="1" applyProtection="1">
      <alignment horizontal="center" vertical="center" wrapText="1"/>
    </xf>
    <xf numFmtId="0" fontId="59" fillId="49" borderId="5" xfId="0" applyFont="1" applyFill="1" applyBorder="1" applyAlignment="1" applyProtection="1">
      <alignment horizontal="center" vertical="center" wrapText="1"/>
    </xf>
    <xf numFmtId="0" fontId="59" fillId="0" borderId="0" xfId="0" applyFont="1" applyFill="1" applyBorder="1" applyAlignment="1" applyProtection="1">
      <alignment horizontal="left" vertical="top" wrapText="1" shrinkToFit="1"/>
    </xf>
    <xf numFmtId="0" fontId="59" fillId="0" borderId="0" xfId="0" applyFont="1" applyFill="1" applyBorder="1" applyAlignment="1" applyProtection="1">
      <alignment horizontal="left" vertical="top" shrinkToFit="1"/>
    </xf>
    <xf numFmtId="0" fontId="59" fillId="49" borderId="53" xfId="0" applyFont="1" applyFill="1" applyBorder="1" applyAlignment="1" applyProtection="1">
      <alignment horizontal="center" vertical="center" wrapText="1"/>
    </xf>
    <xf numFmtId="0" fontId="58" fillId="50" borderId="52"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3" xfId="0" applyFont="1" applyFill="1" applyBorder="1" applyAlignment="1" applyProtection="1">
      <alignment horizontal="center" vertical="center" shrinkToFit="1"/>
      <protection locked="0"/>
    </xf>
    <xf numFmtId="0" fontId="53" fillId="48" borderId="0" xfId="0" applyFont="1" applyFill="1" applyAlignment="1">
      <alignment horizontal="left" vertical="center" wrapText="1"/>
    </xf>
  </cellXfs>
  <cellStyles count="351">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xfId="350" builtinId="8"/>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2">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ont>
        <b/>
        <i val="0"/>
        <color rgb="FFFF0000"/>
      </font>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H258"/>
  <sheetViews>
    <sheetView showGridLines="0" tabSelected="1" view="pageBreakPreview" zoomScaleNormal="100" zoomScaleSheetLayoutView="100" workbookViewId="0">
      <selection activeCell="AZ13" sqref="AZ13:BG15"/>
    </sheetView>
  </sheetViews>
  <sheetFormatPr defaultColWidth="1.25" defaultRowHeight="6.75" customHeight="1"/>
  <cols>
    <col min="1" max="61" width="1.25" style="10"/>
    <col min="62" max="62" width="1.25" style="10" customWidth="1"/>
    <col min="63" max="65" width="1.25" style="10"/>
    <col min="66" max="66" width="1.25" style="10" customWidth="1"/>
    <col min="67" max="16384" width="1.25" style="10"/>
  </cols>
  <sheetData>
    <row r="1" spans="1:78" ht="6.75" customHeight="1">
      <c r="A1" s="396" t="s">
        <v>188</v>
      </c>
      <c r="B1" s="397"/>
      <c r="C1" s="397"/>
      <c r="D1" s="397"/>
      <c r="E1" s="397"/>
      <c r="F1" s="397"/>
      <c r="G1" s="397"/>
      <c r="H1" s="397"/>
      <c r="I1" s="397"/>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4"/>
      <c r="AP1" s="4"/>
      <c r="AQ1" s="4"/>
      <c r="AR1" s="4"/>
      <c r="AS1" s="4"/>
      <c r="AT1" s="4"/>
      <c r="AU1" s="4"/>
      <c r="AV1" s="4"/>
      <c r="AW1" s="4"/>
      <c r="AX1" s="3"/>
      <c r="AY1" s="3"/>
      <c r="AZ1" s="3"/>
      <c r="BA1" s="3"/>
      <c r="BB1" s="3"/>
      <c r="BC1" s="3"/>
      <c r="BD1" s="3"/>
      <c r="BE1" s="3"/>
      <c r="BF1" s="3"/>
      <c r="BG1" s="3"/>
      <c r="BH1" s="3"/>
      <c r="BI1" s="3"/>
      <c r="BJ1" s="5"/>
      <c r="BK1" s="6"/>
      <c r="BL1" s="7"/>
      <c r="BM1" s="7"/>
      <c r="BN1" s="7"/>
      <c r="BO1" s="7"/>
      <c r="BP1" s="7"/>
      <c r="BQ1" s="8"/>
      <c r="BR1" s="8"/>
      <c r="BS1" s="9"/>
      <c r="BT1" s="9"/>
      <c r="BU1" s="9"/>
      <c r="BV1" s="9"/>
      <c r="BW1" s="9"/>
      <c r="BX1" s="9"/>
      <c r="BY1" s="9"/>
    </row>
    <row r="2" spans="1:78" ht="6.75" customHeight="1">
      <c r="A2" s="397"/>
      <c r="B2" s="397"/>
      <c r="C2" s="397"/>
      <c r="D2" s="397"/>
      <c r="E2" s="397"/>
      <c r="F2" s="397"/>
      <c r="G2" s="397"/>
      <c r="H2" s="397"/>
      <c r="I2" s="397"/>
      <c r="J2" s="374" t="s">
        <v>189</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9"/>
      <c r="BR2" s="9"/>
      <c r="BS2" s="9"/>
      <c r="BT2" s="9"/>
      <c r="BU2" s="9"/>
      <c r="BV2" s="9"/>
      <c r="BW2" s="9"/>
      <c r="BX2" s="9"/>
      <c r="BY2" s="9"/>
    </row>
    <row r="3" spans="1:78" ht="6.75" customHeight="1">
      <c r="A3" s="397"/>
      <c r="B3" s="397"/>
      <c r="C3" s="397"/>
      <c r="D3" s="397"/>
      <c r="E3" s="397"/>
      <c r="F3" s="397"/>
      <c r="G3" s="397"/>
      <c r="H3" s="397"/>
      <c r="I3" s="397"/>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9"/>
      <c r="BR3" s="9"/>
      <c r="BS3" s="9"/>
      <c r="BT3" s="9"/>
      <c r="BU3" s="9"/>
      <c r="BV3" s="9"/>
      <c r="BW3" s="9"/>
      <c r="BX3" s="9"/>
      <c r="BY3" s="9"/>
    </row>
    <row r="4" spans="1:78" ht="6.75" customHeight="1">
      <c r="A4" s="3"/>
      <c r="B4" s="3"/>
      <c r="C4" s="3"/>
      <c r="D4" s="3"/>
      <c r="E4" s="3"/>
      <c r="F4" s="3"/>
      <c r="G4" s="3"/>
      <c r="H4" s="3"/>
      <c r="I4" s="3"/>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9"/>
      <c r="BR4" s="9"/>
      <c r="BS4" s="9"/>
      <c r="BT4" s="9"/>
      <c r="BU4" s="9"/>
      <c r="BV4" s="9"/>
      <c r="BW4" s="9"/>
      <c r="BX4" s="9"/>
      <c r="BY4" s="9"/>
    </row>
    <row r="5" spans="1:78" ht="6.75" customHeight="1">
      <c r="A5" s="3"/>
      <c r="B5" s="3"/>
      <c r="C5" s="3"/>
      <c r="D5" s="3"/>
      <c r="E5" s="3"/>
      <c r="F5" s="3"/>
      <c r="G5" s="3"/>
      <c r="H5" s="3"/>
      <c r="I5" s="3"/>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11"/>
      <c r="BR5" s="11"/>
      <c r="BS5" s="11"/>
      <c r="BT5" s="11"/>
      <c r="BU5" s="11"/>
      <c r="BV5" s="11"/>
      <c r="BW5" s="11"/>
      <c r="BX5" s="11"/>
      <c r="BY5" s="11"/>
    </row>
    <row r="6" spans="1:78" ht="6.75" customHeight="1">
      <c r="A6" s="3"/>
      <c r="B6" s="398" t="s">
        <v>187</v>
      </c>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11"/>
      <c r="BO6" s="11"/>
      <c r="BP6" s="11"/>
      <c r="BQ6" s="11"/>
      <c r="BR6" s="11"/>
      <c r="BS6" s="11"/>
      <c r="BT6" s="11"/>
      <c r="BU6" s="11"/>
      <c r="BV6" s="11"/>
      <c r="BW6" s="11"/>
      <c r="BX6" s="11"/>
      <c r="BY6" s="11"/>
    </row>
    <row r="7" spans="1:78" ht="6.75" customHeight="1">
      <c r="A7" s="3"/>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12"/>
      <c r="BO7" s="12"/>
      <c r="BP7" s="12"/>
      <c r="BQ7" s="12"/>
      <c r="BR7" s="12"/>
      <c r="BS7" s="12"/>
      <c r="BT7" s="12"/>
      <c r="BU7" s="12"/>
      <c r="BV7" s="12"/>
      <c r="BW7" s="12"/>
      <c r="BX7" s="12"/>
      <c r="BY7" s="12"/>
    </row>
    <row r="8" spans="1:78" ht="6.75" customHeight="1">
      <c r="A8" s="3"/>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12"/>
      <c r="BO8" s="12"/>
      <c r="BP8" s="12"/>
      <c r="BQ8" s="12"/>
      <c r="BR8" s="12"/>
      <c r="BS8" s="12"/>
      <c r="BT8" s="12"/>
      <c r="BU8" s="12"/>
      <c r="BV8" s="12"/>
      <c r="BW8" s="12"/>
      <c r="BX8" s="12"/>
      <c r="BY8" s="12"/>
    </row>
    <row r="9" spans="1:78" ht="6.75" customHeight="1">
      <c r="A9" s="13"/>
      <c r="B9" s="399" t="s">
        <v>190</v>
      </c>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row>
    <row r="10" spans="1:78" ht="6.75" customHeight="1">
      <c r="A10" s="13"/>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row>
    <row r="11" spans="1:78" ht="6.75" customHeight="1">
      <c r="A11" s="11"/>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row>
    <row r="12" spans="1:78" ht="6.75" customHeight="1">
      <c r="A12" s="11"/>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5"/>
      <c r="BO12" s="15"/>
      <c r="BP12" s="15"/>
      <c r="BQ12" s="15"/>
      <c r="BR12" s="15"/>
      <c r="BS12" s="15"/>
      <c r="BT12" s="15"/>
      <c r="BU12" s="15"/>
      <c r="BV12" s="15"/>
      <c r="BW12" s="15"/>
      <c r="BX12" s="15"/>
      <c r="BY12" s="13"/>
    </row>
    <row r="13" spans="1:78" ht="6.75" customHeight="1">
      <c r="A13" s="382" t="s">
        <v>1</v>
      </c>
      <c r="B13" s="382"/>
      <c r="C13" s="382"/>
      <c r="D13" s="382"/>
      <c r="E13" s="382"/>
      <c r="F13" s="382"/>
      <c r="G13" s="382"/>
      <c r="H13" s="382"/>
      <c r="I13" s="382"/>
      <c r="J13" s="382"/>
      <c r="K13" s="382"/>
      <c r="L13" s="382"/>
      <c r="M13" s="382"/>
      <c r="N13" s="382"/>
      <c r="O13" s="382"/>
      <c r="P13" s="382"/>
      <c r="Q13" s="16"/>
      <c r="R13" s="16"/>
      <c r="S13" s="16"/>
      <c r="T13" s="16"/>
      <c r="U13" s="16"/>
      <c r="V13" s="16"/>
      <c r="W13" s="16"/>
      <c r="X13" s="16"/>
      <c r="Y13" s="16"/>
      <c r="Z13" s="16"/>
      <c r="AA13" s="16"/>
      <c r="AB13" s="16"/>
      <c r="AC13" s="16"/>
      <c r="AD13" s="16"/>
      <c r="AE13" s="16"/>
      <c r="AF13" s="16"/>
      <c r="AG13" s="16"/>
      <c r="AH13" s="16"/>
      <c r="AI13" s="16"/>
      <c r="AJ13" s="16"/>
      <c r="AK13" s="16"/>
      <c r="AL13" s="16"/>
      <c r="AM13" s="16"/>
      <c r="AN13" s="349" t="s">
        <v>0</v>
      </c>
      <c r="AO13" s="350"/>
      <c r="AP13" s="350"/>
      <c r="AQ13" s="350"/>
      <c r="AR13" s="350"/>
      <c r="AS13" s="350"/>
      <c r="AT13" s="350"/>
      <c r="AU13" s="350"/>
      <c r="AV13" s="350"/>
      <c r="AW13" s="350"/>
      <c r="AX13" s="350"/>
      <c r="AY13" s="351"/>
      <c r="AZ13" s="404"/>
      <c r="BA13" s="387"/>
      <c r="BB13" s="387"/>
      <c r="BC13" s="387"/>
      <c r="BD13" s="387"/>
      <c r="BE13" s="387"/>
      <c r="BF13" s="387"/>
      <c r="BG13" s="387"/>
      <c r="BH13" s="401" t="s">
        <v>12</v>
      </c>
      <c r="BI13" s="401"/>
      <c r="BJ13" s="342"/>
      <c r="BK13" s="342"/>
      <c r="BL13" s="342"/>
      <c r="BM13" s="342"/>
      <c r="BN13" s="342"/>
      <c r="BO13" s="342"/>
      <c r="BP13" s="390" t="s">
        <v>11</v>
      </c>
      <c r="BQ13" s="390"/>
      <c r="BR13" s="387"/>
      <c r="BS13" s="387"/>
      <c r="BT13" s="387"/>
      <c r="BU13" s="387"/>
      <c r="BV13" s="387"/>
      <c r="BW13" s="387"/>
      <c r="BX13" s="390" t="s">
        <v>10</v>
      </c>
      <c r="BY13" s="393"/>
    </row>
    <row r="14" spans="1:78" ht="6.75" customHeight="1">
      <c r="A14" s="382"/>
      <c r="B14" s="382"/>
      <c r="C14" s="382"/>
      <c r="D14" s="382"/>
      <c r="E14" s="382"/>
      <c r="F14" s="382"/>
      <c r="G14" s="382"/>
      <c r="H14" s="382"/>
      <c r="I14" s="382"/>
      <c r="J14" s="382"/>
      <c r="K14" s="382"/>
      <c r="L14" s="382"/>
      <c r="M14" s="382"/>
      <c r="N14" s="382"/>
      <c r="O14" s="382"/>
      <c r="P14" s="382"/>
      <c r="Q14" s="16"/>
      <c r="R14" s="16"/>
      <c r="S14" s="16"/>
      <c r="T14" s="16"/>
      <c r="U14" s="16"/>
      <c r="V14" s="16"/>
      <c r="W14" s="16"/>
      <c r="X14" s="16"/>
      <c r="Y14" s="16"/>
      <c r="Z14" s="16"/>
      <c r="AA14" s="16"/>
      <c r="AB14" s="16"/>
      <c r="AC14" s="16"/>
      <c r="AD14" s="16"/>
      <c r="AE14" s="16"/>
      <c r="AF14" s="16"/>
      <c r="AG14" s="16"/>
      <c r="AH14" s="16"/>
      <c r="AI14" s="16"/>
      <c r="AJ14" s="16"/>
      <c r="AK14" s="16"/>
      <c r="AL14" s="16"/>
      <c r="AM14" s="16"/>
      <c r="AN14" s="352"/>
      <c r="AO14" s="353"/>
      <c r="AP14" s="353"/>
      <c r="AQ14" s="353"/>
      <c r="AR14" s="353"/>
      <c r="AS14" s="353"/>
      <c r="AT14" s="353"/>
      <c r="AU14" s="353"/>
      <c r="AV14" s="353"/>
      <c r="AW14" s="353"/>
      <c r="AX14" s="353"/>
      <c r="AY14" s="354"/>
      <c r="AZ14" s="405"/>
      <c r="BA14" s="388"/>
      <c r="BB14" s="388"/>
      <c r="BC14" s="388"/>
      <c r="BD14" s="388"/>
      <c r="BE14" s="388"/>
      <c r="BF14" s="388"/>
      <c r="BG14" s="388"/>
      <c r="BH14" s="402"/>
      <c r="BI14" s="402"/>
      <c r="BJ14" s="299"/>
      <c r="BK14" s="299"/>
      <c r="BL14" s="299"/>
      <c r="BM14" s="299"/>
      <c r="BN14" s="299"/>
      <c r="BO14" s="299"/>
      <c r="BP14" s="391"/>
      <c r="BQ14" s="391"/>
      <c r="BR14" s="388"/>
      <c r="BS14" s="388"/>
      <c r="BT14" s="388"/>
      <c r="BU14" s="388"/>
      <c r="BV14" s="388"/>
      <c r="BW14" s="388"/>
      <c r="BX14" s="391"/>
      <c r="BY14" s="394"/>
    </row>
    <row r="15" spans="1:78" ht="6.75" customHeight="1">
      <c r="A15" s="383"/>
      <c r="B15" s="383"/>
      <c r="C15" s="383"/>
      <c r="D15" s="383"/>
      <c r="E15" s="383"/>
      <c r="F15" s="383"/>
      <c r="G15" s="383"/>
      <c r="H15" s="383"/>
      <c r="I15" s="383"/>
      <c r="J15" s="383"/>
      <c r="K15" s="383"/>
      <c r="L15" s="383"/>
      <c r="M15" s="383"/>
      <c r="N15" s="383"/>
      <c r="O15" s="383"/>
      <c r="P15" s="383"/>
      <c r="Q15" s="17"/>
      <c r="R15" s="16"/>
      <c r="S15" s="16"/>
      <c r="T15" s="16"/>
      <c r="U15" s="16"/>
      <c r="V15" s="16"/>
      <c r="W15" s="16"/>
      <c r="X15" s="16"/>
      <c r="Y15" s="16"/>
      <c r="Z15" s="16"/>
      <c r="AA15" s="16"/>
      <c r="AB15" s="16"/>
      <c r="AC15" s="16"/>
      <c r="AD15" s="16"/>
      <c r="AE15" s="16"/>
      <c r="AF15" s="16"/>
      <c r="AG15" s="16"/>
      <c r="AH15" s="16"/>
      <c r="AI15" s="16"/>
      <c r="AJ15" s="16"/>
      <c r="AK15" s="16"/>
      <c r="AL15" s="16"/>
      <c r="AM15" s="16"/>
      <c r="AN15" s="305"/>
      <c r="AO15" s="306"/>
      <c r="AP15" s="306"/>
      <c r="AQ15" s="306"/>
      <c r="AR15" s="306"/>
      <c r="AS15" s="306"/>
      <c r="AT15" s="306"/>
      <c r="AU15" s="306"/>
      <c r="AV15" s="306"/>
      <c r="AW15" s="306"/>
      <c r="AX15" s="306"/>
      <c r="AY15" s="307"/>
      <c r="AZ15" s="406"/>
      <c r="BA15" s="389"/>
      <c r="BB15" s="389"/>
      <c r="BC15" s="389"/>
      <c r="BD15" s="389"/>
      <c r="BE15" s="389"/>
      <c r="BF15" s="389"/>
      <c r="BG15" s="389"/>
      <c r="BH15" s="403"/>
      <c r="BI15" s="403"/>
      <c r="BJ15" s="300"/>
      <c r="BK15" s="300"/>
      <c r="BL15" s="300"/>
      <c r="BM15" s="300"/>
      <c r="BN15" s="300"/>
      <c r="BO15" s="300"/>
      <c r="BP15" s="392"/>
      <c r="BQ15" s="392"/>
      <c r="BR15" s="389"/>
      <c r="BS15" s="389"/>
      <c r="BT15" s="389"/>
      <c r="BU15" s="389"/>
      <c r="BV15" s="389"/>
      <c r="BW15" s="389"/>
      <c r="BX15" s="392"/>
      <c r="BY15" s="395"/>
    </row>
    <row r="16" spans="1:78" ht="9.9499999999999993" customHeight="1">
      <c r="A16" s="361" t="s">
        <v>2</v>
      </c>
      <c r="B16" s="362"/>
      <c r="C16" s="362"/>
      <c r="D16" s="362"/>
      <c r="E16" s="362"/>
      <c r="F16" s="362"/>
      <c r="G16" s="362"/>
      <c r="H16" s="362"/>
      <c r="I16" s="362"/>
      <c r="J16" s="362"/>
      <c r="K16" s="362"/>
      <c r="L16" s="362"/>
      <c r="M16" s="363"/>
      <c r="N16" s="341"/>
      <c r="O16" s="342"/>
      <c r="P16" s="342"/>
      <c r="Q16" s="343"/>
      <c r="R16" s="342"/>
      <c r="S16" s="342"/>
      <c r="T16" s="342"/>
      <c r="U16" s="342"/>
      <c r="V16" s="342"/>
      <c r="W16" s="342"/>
      <c r="X16" s="342"/>
      <c r="Y16" s="342"/>
      <c r="Z16" s="342"/>
      <c r="AA16" s="342"/>
      <c r="AB16" s="342"/>
      <c r="AC16" s="342"/>
      <c r="AD16" s="342"/>
      <c r="AE16" s="342"/>
      <c r="AF16" s="342"/>
      <c r="AG16" s="342"/>
      <c r="AH16" s="342"/>
      <c r="AI16" s="342"/>
      <c r="AJ16" s="342"/>
      <c r="AK16" s="342"/>
      <c r="AL16" s="342"/>
      <c r="AM16" s="344"/>
      <c r="AN16" s="355" t="s">
        <v>3</v>
      </c>
      <c r="AO16" s="356"/>
      <c r="AP16" s="356"/>
      <c r="AQ16" s="356"/>
      <c r="AR16" s="356"/>
      <c r="AS16" s="356"/>
      <c r="AT16" s="356"/>
      <c r="AU16" s="356"/>
      <c r="AV16" s="356"/>
      <c r="AW16" s="356"/>
      <c r="AX16" s="356"/>
      <c r="AY16" s="357"/>
      <c r="AZ16" s="364" t="s">
        <v>5</v>
      </c>
      <c r="BA16" s="365"/>
      <c r="BB16" s="319"/>
      <c r="BC16" s="319"/>
      <c r="BD16" s="319"/>
      <c r="BE16" s="319"/>
      <c r="BF16" s="319"/>
      <c r="BG16" s="366" t="s">
        <v>6</v>
      </c>
      <c r="BH16" s="366"/>
      <c r="BI16" s="319"/>
      <c r="BJ16" s="319"/>
      <c r="BK16" s="319"/>
      <c r="BL16" s="319"/>
      <c r="BM16" s="319"/>
      <c r="BN16" s="319"/>
      <c r="BO16" s="319"/>
      <c r="BP16" s="319"/>
      <c r="BQ16" s="319"/>
      <c r="BR16" s="319"/>
      <c r="BS16" s="18"/>
      <c r="BT16" s="18"/>
      <c r="BU16" s="18"/>
      <c r="BV16" s="18"/>
      <c r="BW16" s="18"/>
      <c r="BX16" s="18"/>
      <c r="BY16" s="19"/>
      <c r="BZ16" s="20"/>
    </row>
    <row r="17" spans="1:78" ht="9.9499999999999993" customHeight="1">
      <c r="A17" s="358"/>
      <c r="B17" s="359"/>
      <c r="C17" s="359"/>
      <c r="D17" s="359"/>
      <c r="E17" s="359"/>
      <c r="F17" s="359"/>
      <c r="G17" s="359"/>
      <c r="H17" s="359"/>
      <c r="I17" s="359"/>
      <c r="J17" s="359"/>
      <c r="K17" s="359"/>
      <c r="L17" s="359"/>
      <c r="M17" s="360"/>
      <c r="N17" s="345"/>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46"/>
      <c r="AN17" s="355"/>
      <c r="AO17" s="356"/>
      <c r="AP17" s="356"/>
      <c r="AQ17" s="356"/>
      <c r="AR17" s="356"/>
      <c r="AS17" s="356"/>
      <c r="AT17" s="356"/>
      <c r="AU17" s="356"/>
      <c r="AV17" s="356"/>
      <c r="AW17" s="356"/>
      <c r="AX17" s="356"/>
      <c r="AY17" s="357"/>
      <c r="AZ17" s="364"/>
      <c r="BA17" s="365"/>
      <c r="BB17" s="319"/>
      <c r="BC17" s="319"/>
      <c r="BD17" s="319"/>
      <c r="BE17" s="319"/>
      <c r="BF17" s="319"/>
      <c r="BG17" s="366"/>
      <c r="BH17" s="366"/>
      <c r="BI17" s="319"/>
      <c r="BJ17" s="319"/>
      <c r="BK17" s="319"/>
      <c r="BL17" s="319"/>
      <c r="BM17" s="319"/>
      <c r="BN17" s="319"/>
      <c r="BO17" s="319"/>
      <c r="BP17" s="319"/>
      <c r="BQ17" s="319"/>
      <c r="BR17" s="319"/>
      <c r="BS17" s="18"/>
      <c r="BT17" s="18"/>
      <c r="BU17" s="18"/>
      <c r="BV17" s="18"/>
      <c r="BW17" s="18"/>
      <c r="BX17" s="18"/>
      <c r="BY17" s="19"/>
      <c r="BZ17" s="20"/>
    </row>
    <row r="18" spans="1:78" ht="6.75" customHeight="1">
      <c r="A18" s="400" t="s">
        <v>171</v>
      </c>
      <c r="B18" s="362"/>
      <c r="C18" s="362"/>
      <c r="D18" s="362"/>
      <c r="E18" s="362"/>
      <c r="F18" s="362"/>
      <c r="G18" s="362"/>
      <c r="H18" s="362"/>
      <c r="I18" s="362"/>
      <c r="J18" s="362"/>
      <c r="K18" s="362"/>
      <c r="L18" s="362"/>
      <c r="M18" s="363"/>
      <c r="N18" s="331"/>
      <c r="O18" s="332"/>
      <c r="P18" s="332"/>
      <c r="Q18" s="333"/>
      <c r="R18" s="332"/>
      <c r="S18" s="332"/>
      <c r="T18" s="332"/>
      <c r="U18" s="332"/>
      <c r="V18" s="332"/>
      <c r="W18" s="332"/>
      <c r="X18" s="332"/>
      <c r="Y18" s="332"/>
      <c r="Z18" s="332"/>
      <c r="AA18" s="332"/>
      <c r="AB18" s="332"/>
      <c r="AC18" s="332"/>
      <c r="AD18" s="332"/>
      <c r="AE18" s="332"/>
      <c r="AF18" s="332"/>
      <c r="AG18" s="332"/>
      <c r="AH18" s="332"/>
      <c r="AI18" s="332"/>
      <c r="AJ18" s="332"/>
      <c r="AK18" s="332"/>
      <c r="AL18" s="332"/>
      <c r="AM18" s="334"/>
      <c r="AN18" s="355"/>
      <c r="AO18" s="356"/>
      <c r="AP18" s="356"/>
      <c r="AQ18" s="356"/>
      <c r="AR18" s="356"/>
      <c r="AS18" s="356"/>
      <c r="AT18" s="356"/>
      <c r="AU18" s="356"/>
      <c r="AV18" s="356"/>
      <c r="AW18" s="356"/>
      <c r="AX18" s="356"/>
      <c r="AY18" s="357"/>
      <c r="AZ18" s="320"/>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21"/>
      <c r="BX18" s="321"/>
      <c r="BY18" s="322"/>
      <c r="BZ18" s="20"/>
    </row>
    <row r="19" spans="1:78" ht="6.75" customHeight="1">
      <c r="A19" s="355"/>
      <c r="B19" s="356"/>
      <c r="C19" s="356"/>
      <c r="D19" s="356"/>
      <c r="E19" s="356"/>
      <c r="F19" s="356"/>
      <c r="G19" s="356"/>
      <c r="H19" s="356"/>
      <c r="I19" s="356"/>
      <c r="J19" s="356"/>
      <c r="K19" s="356"/>
      <c r="L19" s="356"/>
      <c r="M19" s="357"/>
      <c r="N19" s="335"/>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7"/>
      <c r="AN19" s="355"/>
      <c r="AO19" s="356"/>
      <c r="AP19" s="356"/>
      <c r="AQ19" s="356"/>
      <c r="AR19" s="356"/>
      <c r="AS19" s="356"/>
      <c r="AT19" s="356"/>
      <c r="AU19" s="356"/>
      <c r="AV19" s="356"/>
      <c r="AW19" s="356"/>
      <c r="AX19" s="356"/>
      <c r="AY19" s="357"/>
      <c r="AZ19" s="320"/>
      <c r="BA19" s="321"/>
      <c r="BB19" s="321"/>
      <c r="BC19" s="321"/>
      <c r="BD19" s="321"/>
      <c r="BE19" s="321"/>
      <c r="BF19" s="321"/>
      <c r="BG19" s="321"/>
      <c r="BH19" s="321"/>
      <c r="BI19" s="321"/>
      <c r="BJ19" s="321"/>
      <c r="BK19" s="321"/>
      <c r="BL19" s="321"/>
      <c r="BM19" s="321"/>
      <c r="BN19" s="321"/>
      <c r="BO19" s="321"/>
      <c r="BP19" s="321"/>
      <c r="BQ19" s="321"/>
      <c r="BR19" s="321"/>
      <c r="BS19" s="321"/>
      <c r="BT19" s="321"/>
      <c r="BU19" s="321"/>
      <c r="BV19" s="321"/>
      <c r="BW19" s="321"/>
      <c r="BX19" s="321"/>
      <c r="BY19" s="322"/>
    </row>
    <row r="20" spans="1:78" ht="6.75" customHeight="1">
      <c r="A20" s="355"/>
      <c r="B20" s="356"/>
      <c r="C20" s="356"/>
      <c r="D20" s="356"/>
      <c r="E20" s="356"/>
      <c r="F20" s="356"/>
      <c r="G20" s="356"/>
      <c r="H20" s="356"/>
      <c r="I20" s="356"/>
      <c r="J20" s="356"/>
      <c r="K20" s="356"/>
      <c r="L20" s="356"/>
      <c r="M20" s="357"/>
      <c r="N20" s="335"/>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7"/>
      <c r="AN20" s="355"/>
      <c r="AO20" s="356"/>
      <c r="AP20" s="356"/>
      <c r="AQ20" s="356"/>
      <c r="AR20" s="356"/>
      <c r="AS20" s="356"/>
      <c r="AT20" s="356"/>
      <c r="AU20" s="356"/>
      <c r="AV20" s="356"/>
      <c r="AW20" s="356"/>
      <c r="AX20" s="356"/>
      <c r="AY20" s="357"/>
      <c r="AZ20" s="320"/>
      <c r="BA20" s="321"/>
      <c r="BB20" s="321"/>
      <c r="BC20" s="321"/>
      <c r="BD20" s="321"/>
      <c r="BE20" s="321"/>
      <c r="BF20" s="321"/>
      <c r="BG20" s="321"/>
      <c r="BH20" s="321"/>
      <c r="BI20" s="321"/>
      <c r="BJ20" s="321"/>
      <c r="BK20" s="321"/>
      <c r="BL20" s="321"/>
      <c r="BM20" s="321"/>
      <c r="BN20" s="321"/>
      <c r="BO20" s="321"/>
      <c r="BP20" s="321"/>
      <c r="BQ20" s="321"/>
      <c r="BR20" s="321"/>
      <c r="BS20" s="321"/>
      <c r="BT20" s="321"/>
      <c r="BU20" s="321"/>
      <c r="BV20" s="321"/>
      <c r="BW20" s="321"/>
      <c r="BX20" s="321"/>
      <c r="BY20" s="322"/>
    </row>
    <row r="21" spans="1:78" ht="6.75" customHeight="1">
      <c r="A21" s="355"/>
      <c r="B21" s="356"/>
      <c r="C21" s="356"/>
      <c r="D21" s="356"/>
      <c r="E21" s="356"/>
      <c r="F21" s="356"/>
      <c r="G21" s="356"/>
      <c r="H21" s="356"/>
      <c r="I21" s="356"/>
      <c r="J21" s="356"/>
      <c r="K21" s="356"/>
      <c r="L21" s="356"/>
      <c r="M21" s="357"/>
      <c r="N21" s="335"/>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7"/>
      <c r="AN21" s="355"/>
      <c r="AO21" s="356"/>
      <c r="AP21" s="356"/>
      <c r="AQ21" s="356"/>
      <c r="AR21" s="356"/>
      <c r="AS21" s="356"/>
      <c r="AT21" s="356"/>
      <c r="AU21" s="356"/>
      <c r="AV21" s="356"/>
      <c r="AW21" s="356"/>
      <c r="AX21" s="356"/>
      <c r="AY21" s="357"/>
      <c r="AZ21" s="320"/>
      <c r="BA21" s="321"/>
      <c r="BB21" s="321"/>
      <c r="BC21" s="321"/>
      <c r="BD21" s="321"/>
      <c r="BE21" s="321"/>
      <c r="BF21" s="321"/>
      <c r="BG21" s="321"/>
      <c r="BH21" s="321"/>
      <c r="BI21" s="321"/>
      <c r="BJ21" s="321"/>
      <c r="BK21" s="321"/>
      <c r="BL21" s="321"/>
      <c r="BM21" s="321"/>
      <c r="BN21" s="321"/>
      <c r="BO21" s="321"/>
      <c r="BP21" s="321"/>
      <c r="BQ21" s="321"/>
      <c r="BR21" s="321"/>
      <c r="BS21" s="321"/>
      <c r="BT21" s="321"/>
      <c r="BU21" s="321"/>
      <c r="BV21" s="321"/>
      <c r="BW21" s="321"/>
      <c r="BX21" s="321"/>
      <c r="BY21" s="322"/>
    </row>
    <row r="22" spans="1:78" ht="6.75" customHeight="1">
      <c r="A22" s="355"/>
      <c r="B22" s="356"/>
      <c r="C22" s="356"/>
      <c r="D22" s="356"/>
      <c r="E22" s="356"/>
      <c r="F22" s="356"/>
      <c r="G22" s="356"/>
      <c r="H22" s="356"/>
      <c r="I22" s="356"/>
      <c r="J22" s="356"/>
      <c r="K22" s="356"/>
      <c r="L22" s="356"/>
      <c r="M22" s="357"/>
      <c r="N22" s="335"/>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7"/>
      <c r="AN22" s="355"/>
      <c r="AO22" s="356"/>
      <c r="AP22" s="356"/>
      <c r="AQ22" s="356"/>
      <c r="AR22" s="356"/>
      <c r="AS22" s="356"/>
      <c r="AT22" s="356"/>
      <c r="AU22" s="356"/>
      <c r="AV22" s="356"/>
      <c r="AW22" s="356"/>
      <c r="AX22" s="356"/>
      <c r="AY22" s="357"/>
      <c r="AZ22" s="320"/>
      <c r="BA22" s="321"/>
      <c r="BB22" s="321"/>
      <c r="BC22" s="321"/>
      <c r="BD22" s="321"/>
      <c r="BE22" s="321"/>
      <c r="BF22" s="321"/>
      <c r="BG22" s="321"/>
      <c r="BH22" s="321"/>
      <c r="BI22" s="321"/>
      <c r="BJ22" s="321"/>
      <c r="BK22" s="321"/>
      <c r="BL22" s="321"/>
      <c r="BM22" s="321"/>
      <c r="BN22" s="321"/>
      <c r="BO22" s="321"/>
      <c r="BP22" s="321"/>
      <c r="BQ22" s="321"/>
      <c r="BR22" s="321"/>
      <c r="BS22" s="321"/>
      <c r="BT22" s="321"/>
      <c r="BU22" s="321"/>
      <c r="BV22" s="321"/>
      <c r="BW22" s="321"/>
      <c r="BX22" s="321"/>
      <c r="BY22" s="322"/>
    </row>
    <row r="23" spans="1:78" ht="6.75" customHeight="1">
      <c r="A23" s="358"/>
      <c r="B23" s="359"/>
      <c r="C23" s="359"/>
      <c r="D23" s="359"/>
      <c r="E23" s="359"/>
      <c r="F23" s="359"/>
      <c r="G23" s="359"/>
      <c r="H23" s="359"/>
      <c r="I23" s="359"/>
      <c r="J23" s="359"/>
      <c r="K23" s="359"/>
      <c r="L23" s="359"/>
      <c r="M23" s="360"/>
      <c r="N23" s="338"/>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40"/>
      <c r="AN23" s="358"/>
      <c r="AO23" s="359"/>
      <c r="AP23" s="359"/>
      <c r="AQ23" s="359"/>
      <c r="AR23" s="359"/>
      <c r="AS23" s="359"/>
      <c r="AT23" s="359"/>
      <c r="AU23" s="359"/>
      <c r="AV23" s="359"/>
      <c r="AW23" s="359"/>
      <c r="AX23" s="359"/>
      <c r="AY23" s="360"/>
      <c r="AZ23" s="323"/>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4"/>
      <c r="BY23" s="325"/>
    </row>
    <row r="24" spans="1:78" ht="9.9499999999999993" customHeight="1">
      <c r="A24" s="361" t="s">
        <v>2</v>
      </c>
      <c r="B24" s="362"/>
      <c r="C24" s="362"/>
      <c r="D24" s="362"/>
      <c r="E24" s="362"/>
      <c r="F24" s="362"/>
      <c r="G24" s="362"/>
      <c r="H24" s="362"/>
      <c r="I24" s="362"/>
      <c r="J24" s="362"/>
      <c r="K24" s="362"/>
      <c r="L24" s="362"/>
      <c r="M24" s="362"/>
      <c r="N24" s="341"/>
      <c r="O24" s="342"/>
      <c r="P24" s="342"/>
      <c r="Q24" s="343"/>
      <c r="R24" s="342"/>
      <c r="S24" s="342"/>
      <c r="T24" s="342"/>
      <c r="U24" s="342"/>
      <c r="V24" s="342"/>
      <c r="W24" s="342"/>
      <c r="X24" s="342"/>
      <c r="Y24" s="342"/>
      <c r="Z24" s="342"/>
      <c r="AA24" s="342"/>
      <c r="AB24" s="342"/>
      <c r="AC24" s="342"/>
      <c r="AD24" s="342"/>
      <c r="AE24" s="342"/>
      <c r="AF24" s="342"/>
      <c r="AG24" s="342"/>
      <c r="AH24" s="342"/>
      <c r="AI24" s="342"/>
      <c r="AJ24" s="342"/>
      <c r="AK24" s="342"/>
      <c r="AL24" s="342"/>
      <c r="AM24" s="344"/>
      <c r="AN24" s="361" t="s">
        <v>4</v>
      </c>
      <c r="AO24" s="362"/>
      <c r="AP24" s="362"/>
      <c r="AQ24" s="362"/>
      <c r="AR24" s="362"/>
      <c r="AS24" s="362"/>
      <c r="AT24" s="362"/>
      <c r="AU24" s="362"/>
      <c r="AV24" s="362"/>
      <c r="AW24" s="362"/>
      <c r="AX24" s="362"/>
      <c r="AY24" s="363"/>
      <c r="AZ24" s="375" t="s">
        <v>7</v>
      </c>
      <c r="BA24" s="376"/>
      <c r="BB24" s="376"/>
      <c r="BC24" s="376"/>
      <c r="BD24" s="376"/>
      <c r="BE24" s="377"/>
      <c r="BF24" s="341"/>
      <c r="BG24" s="342"/>
      <c r="BH24" s="342"/>
      <c r="BI24" s="342"/>
      <c r="BJ24" s="342"/>
      <c r="BK24" s="342"/>
      <c r="BL24" s="342"/>
      <c r="BM24" s="342"/>
      <c r="BN24" s="342"/>
      <c r="BO24" s="342"/>
      <c r="BP24" s="342"/>
      <c r="BQ24" s="342"/>
      <c r="BR24" s="342"/>
      <c r="BS24" s="342"/>
      <c r="BT24" s="342"/>
      <c r="BU24" s="342"/>
      <c r="BV24" s="342"/>
      <c r="BW24" s="342"/>
      <c r="BX24" s="342"/>
      <c r="BY24" s="344"/>
    </row>
    <row r="25" spans="1:78" ht="9.9499999999999993" customHeight="1">
      <c r="A25" s="358"/>
      <c r="B25" s="359"/>
      <c r="C25" s="359"/>
      <c r="D25" s="359"/>
      <c r="E25" s="359"/>
      <c r="F25" s="359"/>
      <c r="G25" s="359"/>
      <c r="H25" s="359"/>
      <c r="I25" s="359"/>
      <c r="J25" s="359"/>
      <c r="K25" s="359"/>
      <c r="L25" s="359"/>
      <c r="M25" s="359"/>
      <c r="N25" s="345"/>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46"/>
      <c r="AN25" s="355"/>
      <c r="AO25" s="356"/>
      <c r="AP25" s="356"/>
      <c r="AQ25" s="356"/>
      <c r="AR25" s="356"/>
      <c r="AS25" s="356"/>
      <c r="AT25" s="356"/>
      <c r="AU25" s="356"/>
      <c r="AV25" s="356"/>
      <c r="AW25" s="356"/>
      <c r="AX25" s="356"/>
      <c r="AY25" s="357"/>
      <c r="AZ25" s="378"/>
      <c r="BA25" s="379"/>
      <c r="BB25" s="379"/>
      <c r="BC25" s="379"/>
      <c r="BD25" s="379"/>
      <c r="BE25" s="380"/>
      <c r="BF25" s="345"/>
      <c r="BG25" s="300"/>
      <c r="BH25" s="300"/>
      <c r="BI25" s="300"/>
      <c r="BJ25" s="300"/>
      <c r="BK25" s="300"/>
      <c r="BL25" s="300"/>
      <c r="BM25" s="300"/>
      <c r="BN25" s="300"/>
      <c r="BO25" s="300"/>
      <c r="BP25" s="300"/>
      <c r="BQ25" s="300"/>
      <c r="BR25" s="300"/>
      <c r="BS25" s="300"/>
      <c r="BT25" s="300"/>
      <c r="BU25" s="300"/>
      <c r="BV25" s="300"/>
      <c r="BW25" s="300"/>
      <c r="BX25" s="300"/>
      <c r="BY25" s="346"/>
    </row>
    <row r="26" spans="1:78" ht="9.9499999999999993" customHeight="1">
      <c r="A26" s="400" t="s">
        <v>105</v>
      </c>
      <c r="B26" s="362"/>
      <c r="C26" s="362"/>
      <c r="D26" s="362"/>
      <c r="E26" s="362"/>
      <c r="F26" s="362"/>
      <c r="G26" s="362"/>
      <c r="H26" s="362"/>
      <c r="I26" s="362"/>
      <c r="J26" s="362"/>
      <c r="K26" s="362"/>
      <c r="L26" s="362"/>
      <c r="M26" s="363"/>
      <c r="N26" s="341"/>
      <c r="O26" s="342"/>
      <c r="P26" s="342"/>
      <c r="Q26" s="343"/>
      <c r="R26" s="342"/>
      <c r="S26" s="342"/>
      <c r="T26" s="342"/>
      <c r="U26" s="342"/>
      <c r="V26" s="342"/>
      <c r="W26" s="342"/>
      <c r="X26" s="342"/>
      <c r="Y26" s="342"/>
      <c r="Z26" s="342"/>
      <c r="AA26" s="342"/>
      <c r="AB26" s="342"/>
      <c r="AC26" s="342"/>
      <c r="AD26" s="342"/>
      <c r="AE26" s="342"/>
      <c r="AF26" s="342"/>
      <c r="AG26" s="342"/>
      <c r="AH26" s="342"/>
      <c r="AI26" s="342"/>
      <c r="AJ26" s="342"/>
      <c r="AK26" s="342"/>
      <c r="AL26" s="342"/>
      <c r="AM26" s="344"/>
      <c r="AN26" s="355"/>
      <c r="AO26" s="356"/>
      <c r="AP26" s="356"/>
      <c r="AQ26" s="356"/>
      <c r="AR26" s="356"/>
      <c r="AS26" s="356"/>
      <c r="AT26" s="356"/>
      <c r="AU26" s="356"/>
      <c r="AV26" s="356"/>
      <c r="AW26" s="356"/>
      <c r="AX26" s="356"/>
      <c r="AY26" s="357"/>
      <c r="AZ26" s="407" t="s">
        <v>8</v>
      </c>
      <c r="BA26" s="408"/>
      <c r="BB26" s="408"/>
      <c r="BC26" s="408"/>
      <c r="BD26" s="408"/>
      <c r="BE26" s="409"/>
      <c r="BF26" s="341"/>
      <c r="BG26" s="342"/>
      <c r="BH26" s="342"/>
      <c r="BI26" s="342"/>
      <c r="BJ26" s="342"/>
      <c r="BK26" s="342"/>
      <c r="BL26" s="342"/>
      <c r="BM26" s="342"/>
      <c r="BN26" s="342"/>
      <c r="BO26" s="342"/>
      <c r="BP26" s="342"/>
      <c r="BQ26" s="342"/>
      <c r="BR26" s="342"/>
      <c r="BS26" s="342"/>
      <c r="BT26" s="342"/>
      <c r="BU26" s="342"/>
      <c r="BV26" s="342"/>
      <c r="BW26" s="342"/>
      <c r="BX26" s="342"/>
      <c r="BY26" s="344"/>
    </row>
    <row r="27" spans="1:78" ht="9.9499999999999993" customHeight="1">
      <c r="A27" s="355"/>
      <c r="B27" s="356"/>
      <c r="C27" s="356"/>
      <c r="D27" s="356"/>
      <c r="E27" s="356"/>
      <c r="F27" s="356"/>
      <c r="G27" s="356"/>
      <c r="H27" s="356"/>
      <c r="I27" s="356"/>
      <c r="J27" s="356"/>
      <c r="K27" s="356"/>
      <c r="L27" s="356"/>
      <c r="M27" s="357"/>
      <c r="N27" s="347"/>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348"/>
      <c r="AN27" s="355"/>
      <c r="AO27" s="356"/>
      <c r="AP27" s="356"/>
      <c r="AQ27" s="356"/>
      <c r="AR27" s="356"/>
      <c r="AS27" s="356"/>
      <c r="AT27" s="356"/>
      <c r="AU27" s="356"/>
      <c r="AV27" s="356"/>
      <c r="AW27" s="356"/>
      <c r="AX27" s="356"/>
      <c r="AY27" s="357"/>
      <c r="AZ27" s="410"/>
      <c r="BA27" s="411"/>
      <c r="BB27" s="411"/>
      <c r="BC27" s="411"/>
      <c r="BD27" s="411"/>
      <c r="BE27" s="412"/>
      <c r="BF27" s="345"/>
      <c r="BG27" s="300"/>
      <c r="BH27" s="300"/>
      <c r="BI27" s="300"/>
      <c r="BJ27" s="300"/>
      <c r="BK27" s="300"/>
      <c r="BL27" s="300"/>
      <c r="BM27" s="300"/>
      <c r="BN27" s="300"/>
      <c r="BO27" s="300"/>
      <c r="BP27" s="300"/>
      <c r="BQ27" s="300"/>
      <c r="BR27" s="300"/>
      <c r="BS27" s="300"/>
      <c r="BT27" s="300"/>
      <c r="BU27" s="300"/>
      <c r="BV27" s="300"/>
      <c r="BW27" s="300"/>
      <c r="BX27" s="300"/>
      <c r="BY27" s="346"/>
    </row>
    <row r="28" spans="1:78" ht="9.9499999999999993" customHeight="1">
      <c r="A28" s="355"/>
      <c r="B28" s="356"/>
      <c r="C28" s="356"/>
      <c r="D28" s="356"/>
      <c r="E28" s="356"/>
      <c r="F28" s="356"/>
      <c r="G28" s="356"/>
      <c r="H28" s="356"/>
      <c r="I28" s="356"/>
      <c r="J28" s="356"/>
      <c r="K28" s="356"/>
      <c r="L28" s="356"/>
      <c r="M28" s="357"/>
      <c r="N28" s="347"/>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348"/>
      <c r="AN28" s="355"/>
      <c r="AO28" s="356"/>
      <c r="AP28" s="356"/>
      <c r="AQ28" s="356"/>
      <c r="AR28" s="356"/>
      <c r="AS28" s="356"/>
      <c r="AT28" s="356"/>
      <c r="AU28" s="356"/>
      <c r="AV28" s="356"/>
      <c r="AW28" s="356"/>
      <c r="AX28" s="356"/>
      <c r="AY28" s="357"/>
      <c r="AZ28" s="326" t="s">
        <v>13</v>
      </c>
      <c r="BA28" s="326"/>
      <c r="BB28" s="326"/>
      <c r="BC28" s="326"/>
      <c r="BD28" s="326"/>
      <c r="BE28" s="326"/>
      <c r="BF28" s="384"/>
      <c r="BG28" s="384"/>
      <c r="BH28" s="384"/>
      <c r="BI28" s="384"/>
      <c r="BJ28" s="384"/>
      <c r="BK28" s="384"/>
      <c r="BL28" s="384"/>
      <c r="BM28" s="384"/>
      <c r="BN28" s="384"/>
      <c r="BO28" s="384"/>
      <c r="BP28" s="384"/>
      <c r="BQ28" s="384"/>
      <c r="BR28" s="384"/>
      <c r="BS28" s="384"/>
      <c r="BT28" s="384"/>
      <c r="BU28" s="384"/>
      <c r="BV28" s="384"/>
      <c r="BW28" s="384"/>
      <c r="BX28" s="384"/>
      <c r="BY28" s="384"/>
    </row>
    <row r="29" spans="1:78" ht="9.9499999999999993" customHeight="1">
      <c r="A29" s="355"/>
      <c r="B29" s="356"/>
      <c r="C29" s="356"/>
      <c r="D29" s="356"/>
      <c r="E29" s="356"/>
      <c r="F29" s="356"/>
      <c r="G29" s="356"/>
      <c r="H29" s="356"/>
      <c r="I29" s="356"/>
      <c r="J29" s="356"/>
      <c r="K29" s="356"/>
      <c r="L29" s="356"/>
      <c r="M29" s="357"/>
      <c r="N29" s="347"/>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348"/>
      <c r="AN29" s="355"/>
      <c r="AO29" s="356"/>
      <c r="AP29" s="356"/>
      <c r="AQ29" s="356"/>
      <c r="AR29" s="356"/>
      <c r="AS29" s="356"/>
      <c r="AT29" s="356"/>
      <c r="AU29" s="356"/>
      <c r="AV29" s="356"/>
      <c r="AW29" s="356"/>
      <c r="AX29" s="356"/>
      <c r="AY29" s="357"/>
      <c r="AZ29" s="326"/>
      <c r="BA29" s="326"/>
      <c r="BB29" s="326"/>
      <c r="BC29" s="326"/>
      <c r="BD29" s="326"/>
      <c r="BE29" s="326"/>
      <c r="BF29" s="384"/>
      <c r="BG29" s="384"/>
      <c r="BH29" s="384"/>
      <c r="BI29" s="384"/>
      <c r="BJ29" s="384"/>
      <c r="BK29" s="384"/>
      <c r="BL29" s="384"/>
      <c r="BM29" s="384"/>
      <c r="BN29" s="384"/>
      <c r="BO29" s="384"/>
      <c r="BP29" s="384"/>
      <c r="BQ29" s="384"/>
      <c r="BR29" s="384"/>
      <c r="BS29" s="384"/>
      <c r="BT29" s="384"/>
      <c r="BU29" s="384"/>
      <c r="BV29" s="384"/>
      <c r="BW29" s="384"/>
      <c r="BX29" s="384"/>
      <c r="BY29" s="384"/>
    </row>
    <row r="30" spans="1:78" ht="9.9499999999999993" customHeight="1">
      <c r="A30" s="355"/>
      <c r="B30" s="356"/>
      <c r="C30" s="356"/>
      <c r="D30" s="356"/>
      <c r="E30" s="356"/>
      <c r="F30" s="356"/>
      <c r="G30" s="356"/>
      <c r="H30" s="356"/>
      <c r="I30" s="356"/>
      <c r="J30" s="356"/>
      <c r="K30" s="356"/>
      <c r="L30" s="356"/>
      <c r="M30" s="357"/>
      <c r="N30" s="347"/>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348"/>
      <c r="AN30" s="355"/>
      <c r="AO30" s="356"/>
      <c r="AP30" s="356"/>
      <c r="AQ30" s="356"/>
      <c r="AR30" s="356"/>
      <c r="AS30" s="356"/>
      <c r="AT30" s="356"/>
      <c r="AU30" s="356"/>
      <c r="AV30" s="356"/>
      <c r="AW30" s="356"/>
      <c r="AX30" s="356"/>
      <c r="AY30" s="357"/>
      <c r="AZ30" s="326" t="s">
        <v>9</v>
      </c>
      <c r="BA30" s="326"/>
      <c r="BB30" s="326"/>
      <c r="BC30" s="326"/>
      <c r="BD30" s="326"/>
      <c r="BE30" s="326"/>
      <c r="BF30" s="385"/>
      <c r="BG30" s="384"/>
      <c r="BH30" s="384"/>
      <c r="BI30" s="384"/>
      <c r="BJ30" s="384"/>
      <c r="BK30" s="384"/>
      <c r="BL30" s="384"/>
      <c r="BM30" s="384"/>
      <c r="BN30" s="384"/>
      <c r="BO30" s="384"/>
      <c r="BP30" s="384"/>
      <c r="BQ30" s="384"/>
      <c r="BR30" s="384"/>
      <c r="BS30" s="384"/>
      <c r="BT30" s="384"/>
      <c r="BU30" s="384"/>
      <c r="BV30" s="384"/>
      <c r="BW30" s="384"/>
      <c r="BX30" s="384"/>
      <c r="BY30" s="384"/>
    </row>
    <row r="31" spans="1:78" ht="9.9499999999999993" customHeight="1">
      <c r="A31" s="355"/>
      <c r="B31" s="356"/>
      <c r="C31" s="356"/>
      <c r="D31" s="356"/>
      <c r="E31" s="356"/>
      <c r="F31" s="356"/>
      <c r="G31" s="356"/>
      <c r="H31" s="356"/>
      <c r="I31" s="356"/>
      <c r="J31" s="356"/>
      <c r="K31" s="356"/>
      <c r="L31" s="356"/>
      <c r="M31" s="357"/>
      <c r="N31" s="347"/>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348"/>
      <c r="AN31" s="355"/>
      <c r="AO31" s="356"/>
      <c r="AP31" s="356"/>
      <c r="AQ31" s="356"/>
      <c r="AR31" s="356"/>
      <c r="AS31" s="356"/>
      <c r="AT31" s="356"/>
      <c r="AU31" s="356"/>
      <c r="AV31" s="356"/>
      <c r="AW31" s="356"/>
      <c r="AX31" s="356"/>
      <c r="AY31" s="357"/>
      <c r="AZ31" s="381"/>
      <c r="BA31" s="381"/>
      <c r="BB31" s="381"/>
      <c r="BC31" s="381"/>
      <c r="BD31" s="381"/>
      <c r="BE31" s="381"/>
      <c r="BF31" s="386"/>
      <c r="BG31" s="386"/>
      <c r="BH31" s="386"/>
      <c r="BI31" s="386"/>
      <c r="BJ31" s="386"/>
      <c r="BK31" s="386"/>
      <c r="BL31" s="386"/>
      <c r="BM31" s="386"/>
      <c r="BN31" s="386"/>
      <c r="BO31" s="386"/>
      <c r="BP31" s="386"/>
      <c r="BQ31" s="386"/>
      <c r="BR31" s="386"/>
      <c r="BS31" s="386"/>
      <c r="BT31" s="386"/>
      <c r="BU31" s="386"/>
      <c r="BV31" s="386"/>
      <c r="BW31" s="386"/>
      <c r="BX31" s="386"/>
      <c r="BY31" s="386"/>
      <c r="BZ31" s="21"/>
    </row>
    <row r="32" spans="1:78" ht="6.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1"/>
    </row>
    <row r="33" spans="1:78" ht="7.5" customHeight="1">
      <c r="A33" s="327" t="s">
        <v>31</v>
      </c>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23"/>
    </row>
    <row r="34" spans="1:78" ht="6.75" customHeight="1">
      <c r="A34" s="327"/>
      <c r="B34" s="327"/>
      <c r="C34" s="327"/>
      <c r="D34" s="327"/>
      <c r="E34" s="327"/>
      <c r="F34" s="327"/>
      <c r="G34" s="327"/>
      <c r="H34" s="327"/>
      <c r="I34" s="327"/>
      <c r="J34" s="327"/>
      <c r="K34" s="327"/>
      <c r="L34" s="327"/>
      <c r="M34" s="327"/>
      <c r="N34" s="327"/>
      <c r="O34" s="327"/>
      <c r="P34" s="327"/>
      <c r="Q34" s="327"/>
      <c r="R34" s="327"/>
      <c r="S34" s="327"/>
      <c r="T34" s="327"/>
      <c r="U34" s="327"/>
      <c r="V34" s="327"/>
      <c r="W34" s="327"/>
      <c r="X34" s="327"/>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23"/>
    </row>
    <row r="35" spans="1:78" ht="6.75" customHeight="1">
      <c r="A35" s="327"/>
      <c r="B35" s="327"/>
      <c r="C35" s="327"/>
      <c r="D35" s="327"/>
      <c r="E35" s="327"/>
      <c r="F35" s="327"/>
      <c r="G35" s="327"/>
      <c r="H35" s="327"/>
      <c r="I35" s="327"/>
      <c r="J35" s="327"/>
      <c r="K35" s="327"/>
      <c r="L35" s="327"/>
      <c r="M35" s="327"/>
      <c r="N35" s="327"/>
      <c r="O35" s="327"/>
      <c r="P35" s="327"/>
      <c r="Q35" s="327"/>
      <c r="R35" s="327"/>
      <c r="S35" s="327"/>
      <c r="T35" s="327"/>
      <c r="U35" s="327"/>
      <c r="V35" s="327"/>
      <c r="W35" s="327"/>
      <c r="X35" s="327"/>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23"/>
    </row>
    <row r="36" spans="1:78" ht="7.5" customHeight="1">
      <c r="A36" s="260" t="s">
        <v>106</v>
      </c>
      <c r="B36" s="327"/>
      <c r="C36" s="327"/>
      <c r="D36" s="327"/>
      <c r="E36" s="327"/>
      <c r="F36" s="327"/>
      <c r="G36" s="327"/>
      <c r="H36" s="327"/>
      <c r="I36" s="327"/>
      <c r="J36" s="327"/>
      <c r="K36" s="327"/>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7"/>
      <c r="BW36" s="327"/>
      <c r="BX36" s="327"/>
      <c r="BY36" s="327"/>
      <c r="BZ36" s="23"/>
    </row>
    <row r="37" spans="1:78" ht="6.75" customHeight="1">
      <c r="A37" s="327"/>
      <c r="B37" s="327"/>
      <c r="C37" s="327"/>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27"/>
      <c r="BZ37" s="23"/>
    </row>
    <row r="38" spans="1:78" ht="6.75" customHeight="1">
      <c r="A38" s="24"/>
      <c r="B38" s="24"/>
      <c r="C38" s="301" t="s">
        <v>19</v>
      </c>
      <c r="D38" s="301"/>
      <c r="E38" s="301"/>
      <c r="F38" s="301"/>
      <c r="G38" s="265" t="s">
        <v>164</v>
      </c>
      <c r="H38" s="266"/>
      <c r="I38" s="266"/>
      <c r="J38" s="266"/>
      <c r="K38" s="266"/>
      <c r="L38" s="266"/>
      <c r="M38" s="267"/>
      <c r="N38" s="261" t="s">
        <v>107</v>
      </c>
      <c r="O38" s="262"/>
      <c r="P38" s="262"/>
      <c r="Q38" s="262"/>
      <c r="R38" s="262"/>
      <c r="S38" s="262"/>
      <c r="T38" s="262"/>
      <c r="U38" s="262"/>
      <c r="V38" s="262"/>
      <c r="W38" s="262"/>
      <c r="X38" s="262"/>
      <c r="Y38" s="262"/>
      <c r="Z38" s="262"/>
      <c r="AA38" s="262"/>
      <c r="AB38" s="262"/>
      <c r="AC38" s="262"/>
      <c r="AD38" s="262"/>
      <c r="AE38" s="262"/>
      <c r="AF38" s="262"/>
      <c r="AG38" s="262"/>
      <c r="AH38" s="271"/>
      <c r="AI38" s="261" t="s">
        <v>21</v>
      </c>
      <c r="AJ38" s="262"/>
      <c r="AK38" s="262"/>
      <c r="AL38" s="262"/>
      <c r="AM38" s="262"/>
      <c r="AN38" s="262"/>
      <c r="AO38" s="262"/>
      <c r="AP38" s="262"/>
      <c r="AQ38" s="262"/>
      <c r="AR38" s="262"/>
      <c r="AS38" s="262"/>
      <c r="AT38" s="262"/>
      <c r="AU38" s="262"/>
      <c r="AV38" s="262"/>
      <c r="AW38" s="262"/>
      <c r="AX38" s="262"/>
      <c r="AY38" s="262"/>
      <c r="AZ38" s="262"/>
      <c r="BA38" s="262"/>
      <c r="BB38" s="262"/>
      <c r="BC38" s="271"/>
      <c r="BD38" s="261" t="s">
        <v>58</v>
      </c>
      <c r="BE38" s="262"/>
      <c r="BF38" s="262"/>
      <c r="BG38" s="262"/>
      <c r="BH38" s="262"/>
      <c r="BI38" s="262"/>
      <c r="BJ38" s="262"/>
      <c r="BK38" s="262"/>
      <c r="BL38" s="262"/>
      <c r="BM38" s="262"/>
      <c r="BN38" s="262"/>
      <c r="BO38" s="262"/>
      <c r="BP38" s="262"/>
      <c r="BQ38" s="262"/>
      <c r="BR38" s="262"/>
      <c r="BS38" s="262"/>
      <c r="BT38" s="262"/>
      <c r="BU38" s="262"/>
      <c r="BV38" s="262"/>
      <c r="BW38" s="262"/>
      <c r="BX38" s="262"/>
      <c r="BY38" s="271"/>
      <c r="BZ38" s="23"/>
    </row>
    <row r="39" spans="1:78" ht="6.75" customHeight="1">
      <c r="A39" s="24"/>
      <c r="B39" s="24"/>
      <c r="C39" s="301"/>
      <c r="D39" s="301"/>
      <c r="E39" s="301"/>
      <c r="F39" s="301"/>
      <c r="G39" s="268"/>
      <c r="H39" s="269"/>
      <c r="I39" s="269"/>
      <c r="J39" s="269"/>
      <c r="K39" s="269"/>
      <c r="L39" s="269"/>
      <c r="M39" s="270"/>
      <c r="N39" s="263"/>
      <c r="O39" s="264"/>
      <c r="P39" s="264"/>
      <c r="Q39" s="264"/>
      <c r="R39" s="264"/>
      <c r="S39" s="264"/>
      <c r="T39" s="264"/>
      <c r="U39" s="264"/>
      <c r="V39" s="264"/>
      <c r="W39" s="264"/>
      <c r="X39" s="264"/>
      <c r="Y39" s="264"/>
      <c r="Z39" s="264"/>
      <c r="AA39" s="264"/>
      <c r="AB39" s="264"/>
      <c r="AC39" s="264"/>
      <c r="AD39" s="264"/>
      <c r="AE39" s="264"/>
      <c r="AF39" s="264"/>
      <c r="AG39" s="264"/>
      <c r="AH39" s="272"/>
      <c r="AI39" s="263"/>
      <c r="AJ39" s="264"/>
      <c r="AK39" s="264"/>
      <c r="AL39" s="264"/>
      <c r="AM39" s="264"/>
      <c r="AN39" s="264"/>
      <c r="AO39" s="264"/>
      <c r="AP39" s="264"/>
      <c r="AQ39" s="264"/>
      <c r="AR39" s="264"/>
      <c r="AS39" s="264"/>
      <c r="AT39" s="264"/>
      <c r="AU39" s="264"/>
      <c r="AV39" s="264"/>
      <c r="AW39" s="264"/>
      <c r="AX39" s="264"/>
      <c r="AY39" s="264"/>
      <c r="AZ39" s="264"/>
      <c r="BA39" s="264"/>
      <c r="BB39" s="264"/>
      <c r="BC39" s="272"/>
      <c r="BD39" s="263"/>
      <c r="BE39" s="264"/>
      <c r="BF39" s="264"/>
      <c r="BG39" s="264"/>
      <c r="BH39" s="264"/>
      <c r="BI39" s="264"/>
      <c r="BJ39" s="264"/>
      <c r="BK39" s="264"/>
      <c r="BL39" s="264"/>
      <c r="BM39" s="264"/>
      <c r="BN39" s="264"/>
      <c r="BO39" s="264"/>
      <c r="BP39" s="264"/>
      <c r="BQ39" s="264"/>
      <c r="BR39" s="264"/>
      <c r="BS39" s="264"/>
      <c r="BT39" s="264"/>
      <c r="BU39" s="264"/>
      <c r="BV39" s="264"/>
      <c r="BW39" s="264"/>
      <c r="BX39" s="264"/>
      <c r="BY39" s="272"/>
      <c r="BZ39" s="23"/>
    </row>
    <row r="40" spans="1:78" ht="6.75" customHeight="1">
      <c r="A40" s="25"/>
      <c r="B40" s="25"/>
      <c r="C40" s="297" t="s">
        <v>61</v>
      </c>
      <c r="D40" s="297"/>
      <c r="E40" s="297"/>
      <c r="F40" s="297"/>
      <c r="G40" s="291" t="s">
        <v>20</v>
      </c>
      <c r="H40" s="292"/>
      <c r="I40" s="292"/>
      <c r="J40" s="292"/>
      <c r="K40" s="292"/>
      <c r="L40" s="292"/>
      <c r="M40" s="328"/>
      <c r="N40" s="317" t="s">
        <v>23</v>
      </c>
      <c r="O40" s="317"/>
      <c r="P40" s="317"/>
      <c r="Q40" s="317"/>
      <c r="R40" s="317"/>
      <c r="S40" s="317"/>
      <c r="T40" s="317"/>
      <c r="U40" s="317"/>
      <c r="V40" s="317"/>
      <c r="W40" s="317"/>
      <c r="X40" s="317"/>
      <c r="Y40" s="317"/>
      <c r="Z40" s="317"/>
      <c r="AA40" s="317"/>
      <c r="AB40" s="317"/>
      <c r="AC40" s="317"/>
      <c r="AD40" s="317"/>
      <c r="AE40" s="317"/>
      <c r="AF40" s="317"/>
      <c r="AG40" s="317"/>
      <c r="AH40" s="317"/>
      <c r="AI40" s="317" t="s">
        <v>23</v>
      </c>
      <c r="AJ40" s="317"/>
      <c r="AK40" s="317"/>
      <c r="AL40" s="317"/>
      <c r="AM40" s="317"/>
      <c r="AN40" s="317"/>
      <c r="AO40" s="317"/>
      <c r="AP40" s="317"/>
      <c r="AQ40" s="317"/>
      <c r="AR40" s="317"/>
      <c r="AS40" s="317"/>
      <c r="AT40" s="317"/>
      <c r="AU40" s="317"/>
      <c r="AV40" s="317"/>
      <c r="AW40" s="317"/>
      <c r="AX40" s="317"/>
      <c r="AY40" s="317"/>
      <c r="AZ40" s="317"/>
      <c r="BA40" s="317"/>
      <c r="BB40" s="317"/>
      <c r="BC40" s="317"/>
      <c r="BD40" s="317" t="s">
        <v>23</v>
      </c>
      <c r="BE40" s="317"/>
      <c r="BF40" s="317"/>
      <c r="BG40" s="317"/>
      <c r="BH40" s="317"/>
      <c r="BI40" s="317"/>
      <c r="BJ40" s="317"/>
      <c r="BK40" s="317"/>
      <c r="BL40" s="317"/>
      <c r="BM40" s="317"/>
      <c r="BN40" s="317"/>
      <c r="BO40" s="317"/>
      <c r="BP40" s="317"/>
      <c r="BQ40" s="317"/>
      <c r="BR40" s="317"/>
      <c r="BS40" s="317"/>
      <c r="BT40" s="317"/>
      <c r="BU40" s="317"/>
      <c r="BV40" s="317"/>
      <c r="BW40" s="317"/>
      <c r="BX40" s="317"/>
      <c r="BY40" s="317"/>
      <c r="BZ40" s="23"/>
    </row>
    <row r="41" spans="1:78" ht="6.75" customHeight="1">
      <c r="A41" s="25"/>
      <c r="B41" s="25"/>
      <c r="C41" s="297"/>
      <c r="D41" s="297"/>
      <c r="E41" s="297"/>
      <c r="F41" s="297"/>
      <c r="G41" s="293"/>
      <c r="H41" s="294"/>
      <c r="I41" s="294"/>
      <c r="J41" s="294"/>
      <c r="K41" s="294"/>
      <c r="L41" s="294"/>
      <c r="M41" s="329"/>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317"/>
      <c r="BP41" s="317"/>
      <c r="BQ41" s="317"/>
      <c r="BR41" s="317"/>
      <c r="BS41" s="317"/>
      <c r="BT41" s="317"/>
      <c r="BU41" s="317"/>
      <c r="BV41" s="317"/>
      <c r="BW41" s="317"/>
      <c r="BX41" s="317"/>
      <c r="BY41" s="317"/>
      <c r="BZ41" s="23"/>
    </row>
    <row r="42" spans="1:78" ht="6.75" customHeight="1">
      <c r="A42" s="25"/>
      <c r="B42" s="25"/>
      <c r="C42" s="297"/>
      <c r="D42" s="297"/>
      <c r="E42" s="297"/>
      <c r="F42" s="297"/>
      <c r="G42" s="295"/>
      <c r="H42" s="296"/>
      <c r="I42" s="296"/>
      <c r="J42" s="296"/>
      <c r="K42" s="296"/>
      <c r="L42" s="296"/>
      <c r="M42" s="330"/>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23"/>
    </row>
    <row r="43" spans="1:78" ht="6.75" customHeight="1">
      <c r="A43" s="26"/>
      <c r="B43" s="26"/>
      <c r="C43" s="261" t="s">
        <v>24</v>
      </c>
      <c r="D43" s="262"/>
      <c r="E43" s="262"/>
      <c r="F43" s="262"/>
      <c r="G43" s="262"/>
      <c r="H43" s="262"/>
      <c r="I43" s="262"/>
      <c r="J43" s="262"/>
      <c r="K43" s="262"/>
      <c r="L43" s="262"/>
      <c r="M43" s="262"/>
      <c r="N43" s="265" t="s">
        <v>30</v>
      </c>
      <c r="O43" s="266"/>
      <c r="P43" s="266"/>
      <c r="Q43" s="266"/>
      <c r="R43" s="266"/>
      <c r="S43" s="266"/>
      <c r="T43" s="266"/>
      <c r="U43" s="266"/>
      <c r="V43" s="266"/>
      <c r="W43" s="267"/>
      <c r="X43" s="261" t="s">
        <v>57</v>
      </c>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71"/>
      <c r="BZ43" s="23"/>
    </row>
    <row r="44" spans="1:78" ht="6.75" customHeight="1">
      <c r="A44" s="26"/>
      <c r="B44" s="26"/>
      <c r="C44" s="263"/>
      <c r="D44" s="264"/>
      <c r="E44" s="264"/>
      <c r="F44" s="264"/>
      <c r="G44" s="264"/>
      <c r="H44" s="264"/>
      <c r="I44" s="264"/>
      <c r="J44" s="264"/>
      <c r="K44" s="264"/>
      <c r="L44" s="264"/>
      <c r="M44" s="264"/>
      <c r="N44" s="268"/>
      <c r="O44" s="269"/>
      <c r="P44" s="269"/>
      <c r="Q44" s="269"/>
      <c r="R44" s="269"/>
      <c r="S44" s="269"/>
      <c r="T44" s="269"/>
      <c r="U44" s="269"/>
      <c r="V44" s="269"/>
      <c r="W44" s="270"/>
      <c r="X44" s="263"/>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72"/>
      <c r="BZ44" s="23"/>
    </row>
    <row r="45" spans="1:78" ht="6.75" customHeight="1">
      <c r="A45" s="26"/>
      <c r="B45" s="26"/>
      <c r="C45" s="273" t="str">
        <f>'支給申請額算定シート（Ⅰ．代表医療機関）'!B5&amp;""</f>
        <v/>
      </c>
      <c r="D45" s="274"/>
      <c r="E45" s="274"/>
      <c r="F45" s="274"/>
      <c r="G45" s="274"/>
      <c r="H45" s="274"/>
      <c r="I45" s="274"/>
      <c r="J45" s="274"/>
      <c r="K45" s="274"/>
      <c r="L45" s="274"/>
      <c r="M45" s="274"/>
      <c r="N45" s="279">
        <f>'支給申請額算定シート（Ⅰ．代表医療機関）'!C5</f>
        <v>0</v>
      </c>
      <c r="O45" s="280"/>
      <c r="P45" s="280"/>
      <c r="Q45" s="280"/>
      <c r="R45" s="280"/>
      <c r="S45" s="280"/>
      <c r="T45" s="280"/>
      <c r="U45" s="280"/>
      <c r="V45" s="280"/>
      <c r="W45" s="281"/>
      <c r="X45" s="261" t="s">
        <v>22</v>
      </c>
      <c r="Y45" s="262"/>
      <c r="Z45" s="262"/>
      <c r="AA45" s="262"/>
      <c r="AB45" s="262"/>
      <c r="AC45" s="262"/>
      <c r="AD45" s="262"/>
      <c r="AE45" s="262"/>
      <c r="AF45" s="262"/>
      <c r="AG45" s="27"/>
      <c r="AH45" s="27"/>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9"/>
      <c r="BZ45" s="23"/>
    </row>
    <row r="46" spans="1:78" ht="6.75" customHeight="1">
      <c r="A46" s="26"/>
      <c r="B46" s="26"/>
      <c r="C46" s="275"/>
      <c r="D46" s="276"/>
      <c r="E46" s="276"/>
      <c r="F46" s="276"/>
      <c r="G46" s="276"/>
      <c r="H46" s="276"/>
      <c r="I46" s="276"/>
      <c r="J46" s="276"/>
      <c r="K46" s="276"/>
      <c r="L46" s="276"/>
      <c r="M46" s="276"/>
      <c r="N46" s="282"/>
      <c r="O46" s="283"/>
      <c r="P46" s="283"/>
      <c r="Q46" s="283"/>
      <c r="R46" s="283"/>
      <c r="S46" s="283"/>
      <c r="T46" s="283"/>
      <c r="U46" s="283"/>
      <c r="V46" s="283"/>
      <c r="W46" s="284"/>
      <c r="X46" s="288"/>
      <c r="Y46" s="289"/>
      <c r="Z46" s="289"/>
      <c r="AA46" s="289"/>
      <c r="AB46" s="289"/>
      <c r="AC46" s="289"/>
      <c r="AD46" s="289"/>
      <c r="AE46" s="289"/>
      <c r="AF46" s="289"/>
      <c r="AG46" s="290" t="s">
        <v>25</v>
      </c>
      <c r="AH46" s="290"/>
      <c r="AI46" s="290"/>
      <c r="AJ46" s="290"/>
      <c r="AK46" s="290"/>
      <c r="AL46" s="290"/>
      <c r="AM46" s="290"/>
      <c r="AN46" s="290"/>
      <c r="AO46" s="290"/>
      <c r="AP46" s="290" t="s">
        <v>26</v>
      </c>
      <c r="AQ46" s="290"/>
      <c r="AR46" s="290"/>
      <c r="AS46" s="290"/>
      <c r="AT46" s="290"/>
      <c r="AU46" s="290"/>
      <c r="AV46" s="290"/>
      <c r="AW46" s="290"/>
      <c r="AX46" s="290"/>
      <c r="AY46" s="290" t="s">
        <v>27</v>
      </c>
      <c r="AZ46" s="290"/>
      <c r="BA46" s="290"/>
      <c r="BB46" s="290"/>
      <c r="BC46" s="290"/>
      <c r="BD46" s="290"/>
      <c r="BE46" s="290"/>
      <c r="BF46" s="290"/>
      <c r="BG46" s="290"/>
      <c r="BH46" s="290" t="s">
        <v>28</v>
      </c>
      <c r="BI46" s="290"/>
      <c r="BJ46" s="290"/>
      <c r="BK46" s="290"/>
      <c r="BL46" s="290"/>
      <c r="BM46" s="290"/>
      <c r="BN46" s="290"/>
      <c r="BO46" s="290"/>
      <c r="BP46" s="290"/>
      <c r="BQ46" s="290" t="s">
        <v>29</v>
      </c>
      <c r="BR46" s="290"/>
      <c r="BS46" s="290"/>
      <c r="BT46" s="290"/>
      <c r="BU46" s="290"/>
      <c r="BV46" s="290"/>
      <c r="BW46" s="290"/>
      <c r="BX46" s="290"/>
      <c r="BY46" s="290"/>
      <c r="BZ46" s="23"/>
    </row>
    <row r="47" spans="1:78" ht="6.75" customHeight="1">
      <c r="A47" s="26"/>
      <c r="B47" s="26"/>
      <c r="C47" s="275"/>
      <c r="D47" s="276"/>
      <c r="E47" s="276"/>
      <c r="F47" s="276"/>
      <c r="G47" s="276"/>
      <c r="H47" s="276"/>
      <c r="I47" s="276"/>
      <c r="J47" s="276"/>
      <c r="K47" s="276"/>
      <c r="L47" s="276"/>
      <c r="M47" s="276"/>
      <c r="N47" s="282"/>
      <c r="O47" s="283"/>
      <c r="P47" s="283"/>
      <c r="Q47" s="283"/>
      <c r="R47" s="283"/>
      <c r="S47" s="283"/>
      <c r="T47" s="283"/>
      <c r="U47" s="283"/>
      <c r="V47" s="283"/>
      <c r="W47" s="284"/>
      <c r="X47" s="263"/>
      <c r="Y47" s="264"/>
      <c r="Z47" s="264"/>
      <c r="AA47" s="264"/>
      <c r="AB47" s="264"/>
      <c r="AC47" s="264"/>
      <c r="AD47" s="264"/>
      <c r="AE47" s="264"/>
      <c r="AF47" s="264"/>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3"/>
    </row>
    <row r="48" spans="1:78" ht="6" customHeight="1">
      <c r="A48" s="26"/>
      <c r="B48" s="26"/>
      <c r="C48" s="275"/>
      <c r="D48" s="276"/>
      <c r="E48" s="276"/>
      <c r="F48" s="276"/>
      <c r="G48" s="276"/>
      <c r="H48" s="276"/>
      <c r="I48" s="276"/>
      <c r="J48" s="276"/>
      <c r="K48" s="276"/>
      <c r="L48" s="276"/>
      <c r="M48" s="276"/>
      <c r="N48" s="282"/>
      <c r="O48" s="283"/>
      <c r="P48" s="283"/>
      <c r="Q48" s="283"/>
      <c r="R48" s="283"/>
      <c r="S48" s="283"/>
      <c r="T48" s="283"/>
      <c r="U48" s="283"/>
      <c r="V48" s="283"/>
      <c r="W48" s="284"/>
      <c r="X48" s="291">
        <f>SUM(AG48:BY50)</f>
        <v>0</v>
      </c>
      <c r="Y48" s="292"/>
      <c r="Z48" s="292"/>
      <c r="AA48" s="292"/>
      <c r="AB48" s="292"/>
      <c r="AC48" s="292"/>
      <c r="AD48" s="292"/>
      <c r="AE48" s="292"/>
      <c r="AF48" s="292"/>
      <c r="AG48" s="291">
        <f>'支給申請額算定シート（Ⅰ．代表医療機関）'!C11</f>
        <v>0</v>
      </c>
      <c r="AH48" s="292"/>
      <c r="AI48" s="292"/>
      <c r="AJ48" s="292"/>
      <c r="AK48" s="292"/>
      <c r="AL48" s="292"/>
      <c r="AM48" s="292"/>
      <c r="AN48" s="292"/>
      <c r="AO48" s="292"/>
      <c r="AP48" s="291">
        <f>'支給申請額算定シート（Ⅰ．代表医療機関）'!D11</f>
        <v>0</v>
      </c>
      <c r="AQ48" s="292"/>
      <c r="AR48" s="292"/>
      <c r="AS48" s="292"/>
      <c r="AT48" s="292"/>
      <c r="AU48" s="292"/>
      <c r="AV48" s="292"/>
      <c r="AW48" s="292"/>
      <c r="AX48" s="292"/>
      <c r="AY48" s="291">
        <f>'支給申請額算定シート（Ⅰ．代表医療機関）'!E11</f>
        <v>0</v>
      </c>
      <c r="AZ48" s="292"/>
      <c r="BA48" s="292"/>
      <c r="BB48" s="292"/>
      <c r="BC48" s="292"/>
      <c r="BD48" s="292"/>
      <c r="BE48" s="292"/>
      <c r="BF48" s="292"/>
      <c r="BG48" s="292"/>
      <c r="BH48" s="291">
        <f>'支給申請額算定シート（Ⅰ．代表医療機関）'!F11</f>
        <v>0</v>
      </c>
      <c r="BI48" s="292"/>
      <c r="BJ48" s="292"/>
      <c r="BK48" s="292"/>
      <c r="BL48" s="292"/>
      <c r="BM48" s="292"/>
      <c r="BN48" s="292"/>
      <c r="BO48" s="292"/>
      <c r="BP48" s="292"/>
      <c r="BQ48" s="297">
        <f>'支給申請額算定シート（Ⅰ．代表医療機関）'!G11</f>
        <v>0</v>
      </c>
      <c r="BR48" s="297"/>
      <c r="BS48" s="297"/>
      <c r="BT48" s="297"/>
      <c r="BU48" s="297"/>
      <c r="BV48" s="297"/>
      <c r="BW48" s="297"/>
      <c r="BX48" s="297"/>
      <c r="BY48" s="297"/>
      <c r="BZ48" s="23"/>
    </row>
    <row r="49" spans="1:78" ht="6" customHeight="1">
      <c r="A49" s="26"/>
      <c r="B49" s="26"/>
      <c r="C49" s="275"/>
      <c r="D49" s="276"/>
      <c r="E49" s="276"/>
      <c r="F49" s="276"/>
      <c r="G49" s="276"/>
      <c r="H49" s="276"/>
      <c r="I49" s="276"/>
      <c r="J49" s="276"/>
      <c r="K49" s="276"/>
      <c r="L49" s="276"/>
      <c r="M49" s="276"/>
      <c r="N49" s="282"/>
      <c r="O49" s="283"/>
      <c r="P49" s="283"/>
      <c r="Q49" s="283"/>
      <c r="R49" s="283"/>
      <c r="S49" s="283"/>
      <c r="T49" s="283"/>
      <c r="U49" s="283"/>
      <c r="V49" s="283"/>
      <c r="W49" s="284"/>
      <c r="X49" s="293"/>
      <c r="Y49" s="294"/>
      <c r="Z49" s="294"/>
      <c r="AA49" s="294"/>
      <c r="AB49" s="294"/>
      <c r="AC49" s="294"/>
      <c r="AD49" s="294"/>
      <c r="AE49" s="294"/>
      <c r="AF49" s="294"/>
      <c r="AG49" s="293"/>
      <c r="AH49" s="294"/>
      <c r="AI49" s="294"/>
      <c r="AJ49" s="294"/>
      <c r="AK49" s="294"/>
      <c r="AL49" s="294"/>
      <c r="AM49" s="294"/>
      <c r="AN49" s="294"/>
      <c r="AO49" s="294"/>
      <c r="AP49" s="293"/>
      <c r="AQ49" s="294"/>
      <c r="AR49" s="294"/>
      <c r="AS49" s="294"/>
      <c r="AT49" s="294"/>
      <c r="AU49" s="294"/>
      <c r="AV49" s="294"/>
      <c r="AW49" s="294"/>
      <c r="AX49" s="294"/>
      <c r="AY49" s="293"/>
      <c r="AZ49" s="294"/>
      <c r="BA49" s="294"/>
      <c r="BB49" s="294"/>
      <c r="BC49" s="294"/>
      <c r="BD49" s="294"/>
      <c r="BE49" s="294"/>
      <c r="BF49" s="294"/>
      <c r="BG49" s="294"/>
      <c r="BH49" s="293"/>
      <c r="BI49" s="294"/>
      <c r="BJ49" s="294"/>
      <c r="BK49" s="294"/>
      <c r="BL49" s="294"/>
      <c r="BM49" s="294"/>
      <c r="BN49" s="294"/>
      <c r="BO49" s="294"/>
      <c r="BP49" s="294"/>
      <c r="BQ49" s="297"/>
      <c r="BR49" s="297"/>
      <c r="BS49" s="297"/>
      <c r="BT49" s="297"/>
      <c r="BU49" s="297"/>
      <c r="BV49" s="297"/>
      <c r="BW49" s="297"/>
      <c r="BX49" s="297"/>
      <c r="BY49" s="297"/>
      <c r="BZ49" s="23"/>
    </row>
    <row r="50" spans="1:78" ht="6" customHeight="1">
      <c r="A50" s="26"/>
      <c r="B50" s="26"/>
      <c r="C50" s="277"/>
      <c r="D50" s="278"/>
      <c r="E50" s="278"/>
      <c r="F50" s="278"/>
      <c r="G50" s="278"/>
      <c r="H50" s="278"/>
      <c r="I50" s="278"/>
      <c r="J50" s="278"/>
      <c r="K50" s="278"/>
      <c r="L50" s="278"/>
      <c r="M50" s="278"/>
      <c r="N50" s="285"/>
      <c r="O50" s="286"/>
      <c r="P50" s="286"/>
      <c r="Q50" s="286"/>
      <c r="R50" s="286"/>
      <c r="S50" s="286"/>
      <c r="T50" s="286"/>
      <c r="U50" s="286"/>
      <c r="V50" s="286"/>
      <c r="W50" s="287"/>
      <c r="X50" s="295"/>
      <c r="Y50" s="296"/>
      <c r="Z50" s="296"/>
      <c r="AA50" s="296"/>
      <c r="AB50" s="296"/>
      <c r="AC50" s="296"/>
      <c r="AD50" s="296"/>
      <c r="AE50" s="296"/>
      <c r="AF50" s="296"/>
      <c r="AG50" s="295"/>
      <c r="AH50" s="296"/>
      <c r="AI50" s="296"/>
      <c r="AJ50" s="296"/>
      <c r="AK50" s="296"/>
      <c r="AL50" s="296"/>
      <c r="AM50" s="296"/>
      <c r="AN50" s="296"/>
      <c r="AO50" s="296"/>
      <c r="AP50" s="295"/>
      <c r="AQ50" s="296"/>
      <c r="AR50" s="296"/>
      <c r="AS50" s="296"/>
      <c r="AT50" s="296"/>
      <c r="AU50" s="296"/>
      <c r="AV50" s="296"/>
      <c r="AW50" s="296"/>
      <c r="AX50" s="296"/>
      <c r="AY50" s="295"/>
      <c r="AZ50" s="296"/>
      <c r="BA50" s="296"/>
      <c r="BB50" s="296"/>
      <c r="BC50" s="296"/>
      <c r="BD50" s="296"/>
      <c r="BE50" s="296"/>
      <c r="BF50" s="296"/>
      <c r="BG50" s="296"/>
      <c r="BH50" s="295"/>
      <c r="BI50" s="296"/>
      <c r="BJ50" s="296"/>
      <c r="BK50" s="296"/>
      <c r="BL50" s="296"/>
      <c r="BM50" s="296"/>
      <c r="BN50" s="296"/>
      <c r="BO50" s="296"/>
      <c r="BP50" s="296"/>
      <c r="BQ50" s="297"/>
      <c r="BR50" s="297"/>
      <c r="BS50" s="297"/>
      <c r="BT50" s="297"/>
      <c r="BU50" s="297"/>
      <c r="BV50" s="297"/>
      <c r="BW50" s="297"/>
      <c r="BX50" s="297"/>
      <c r="BY50" s="297"/>
      <c r="BZ50" s="23"/>
    </row>
    <row r="51" spans="1:78" ht="6.75" customHeight="1">
      <c r="A51" s="26"/>
      <c r="B51" s="26"/>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18"/>
      <c r="BY51" s="18"/>
      <c r="BZ51" s="23"/>
    </row>
    <row r="52" spans="1:78" ht="6.75" customHeight="1">
      <c r="A52" s="24"/>
      <c r="B52" s="24"/>
      <c r="C52" s="301" t="s">
        <v>19</v>
      </c>
      <c r="D52" s="301"/>
      <c r="E52" s="301"/>
      <c r="F52" s="301"/>
      <c r="G52" s="265"/>
      <c r="H52" s="266"/>
      <c r="I52" s="266"/>
      <c r="J52" s="266"/>
      <c r="K52" s="266"/>
      <c r="L52" s="266"/>
      <c r="M52" s="267"/>
      <c r="N52" s="261" t="s">
        <v>107</v>
      </c>
      <c r="O52" s="262"/>
      <c r="P52" s="262"/>
      <c r="Q52" s="262"/>
      <c r="R52" s="262"/>
      <c r="S52" s="262"/>
      <c r="T52" s="262"/>
      <c r="U52" s="262"/>
      <c r="V52" s="262"/>
      <c r="W52" s="262"/>
      <c r="X52" s="262"/>
      <c r="Y52" s="262"/>
      <c r="Z52" s="262"/>
      <c r="AA52" s="262"/>
      <c r="AB52" s="262"/>
      <c r="AC52" s="262"/>
      <c r="AD52" s="262"/>
      <c r="AE52" s="262"/>
      <c r="AF52" s="262"/>
      <c r="AG52" s="262"/>
      <c r="AH52" s="271"/>
      <c r="AI52" s="261" t="s">
        <v>21</v>
      </c>
      <c r="AJ52" s="262"/>
      <c r="AK52" s="262"/>
      <c r="AL52" s="262"/>
      <c r="AM52" s="262"/>
      <c r="AN52" s="262"/>
      <c r="AO52" s="262"/>
      <c r="AP52" s="262"/>
      <c r="AQ52" s="262"/>
      <c r="AR52" s="262"/>
      <c r="AS52" s="262"/>
      <c r="AT52" s="262"/>
      <c r="AU52" s="262"/>
      <c r="AV52" s="262"/>
      <c r="AW52" s="262"/>
      <c r="AX52" s="262"/>
      <c r="AY52" s="262"/>
      <c r="AZ52" s="262"/>
      <c r="BA52" s="262"/>
      <c r="BB52" s="262"/>
      <c r="BC52" s="271"/>
      <c r="BD52" s="302" t="s">
        <v>108</v>
      </c>
      <c r="BE52" s="303"/>
      <c r="BF52" s="303"/>
      <c r="BG52" s="303"/>
      <c r="BH52" s="303"/>
      <c r="BI52" s="303"/>
      <c r="BJ52" s="303"/>
      <c r="BK52" s="303"/>
      <c r="BL52" s="303"/>
      <c r="BM52" s="303"/>
      <c r="BN52" s="303"/>
      <c r="BO52" s="303"/>
      <c r="BP52" s="303"/>
      <c r="BQ52" s="303"/>
      <c r="BR52" s="303"/>
      <c r="BS52" s="303"/>
      <c r="BT52" s="303"/>
      <c r="BU52" s="303"/>
      <c r="BV52" s="303"/>
      <c r="BW52" s="303"/>
      <c r="BX52" s="303"/>
      <c r="BY52" s="304"/>
      <c r="BZ52" s="23"/>
    </row>
    <row r="53" spans="1:78" ht="6.75" customHeight="1">
      <c r="A53" s="24"/>
      <c r="B53" s="24"/>
      <c r="C53" s="301"/>
      <c r="D53" s="301"/>
      <c r="E53" s="301"/>
      <c r="F53" s="301"/>
      <c r="G53" s="268"/>
      <c r="H53" s="269"/>
      <c r="I53" s="269"/>
      <c r="J53" s="269"/>
      <c r="K53" s="269"/>
      <c r="L53" s="269"/>
      <c r="M53" s="270"/>
      <c r="N53" s="263"/>
      <c r="O53" s="264"/>
      <c r="P53" s="264"/>
      <c r="Q53" s="264"/>
      <c r="R53" s="264"/>
      <c r="S53" s="264"/>
      <c r="T53" s="264"/>
      <c r="U53" s="264"/>
      <c r="V53" s="264"/>
      <c r="W53" s="264"/>
      <c r="X53" s="264"/>
      <c r="Y53" s="264"/>
      <c r="Z53" s="264"/>
      <c r="AA53" s="264"/>
      <c r="AB53" s="264"/>
      <c r="AC53" s="264"/>
      <c r="AD53" s="264"/>
      <c r="AE53" s="264"/>
      <c r="AF53" s="264"/>
      <c r="AG53" s="264"/>
      <c r="AH53" s="272"/>
      <c r="AI53" s="263"/>
      <c r="AJ53" s="264"/>
      <c r="AK53" s="264"/>
      <c r="AL53" s="264"/>
      <c r="AM53" s="264"/>
      <c r="AN53" s="264"/>
      <c r="AO53" s="264"/>
      <c r="AP53" s="264"/>
      <c r="AQ53" s="264"/>
      <c r="AR53" s="264"/>
      <c r="AS53" s="264"/>
      <c r="AT53" s="264"/>
      <c r="AU53" s="264"/>
      <c r="AV53" s="264"/>
      <c r="AW53" s="264"/>
      <c r="AX53" s="264"/>
      <c r="AY53" s="264"/>
      <c r="AZ53" s="264"/>
      <c r="BA53" s="264"/>
      <c r="BB53" s="264"/>
      <c r="BC53" s="272"/>
      <c r="BD53" s="305"/>
      <c r="BE53" s="306"/>
      <c r="BF53" s="306"/>
      <c r="BG53" s="306"/>
      <c r="BH53" s="306"/>
      <c r="BI53" s="306"/>
      <c r="BJ53" s="306"/>
      <c r="BK53" s="306"/>
      <c r="BL53" s="306"/>
      <c r="BM53" s="306"/>
      <c r="BN53" s="306"/>
      <c r="BO53" s="306"/>
      <c r="BP53" s="306"/>
      <c r="BQ53" s="306"/>
      <c r="BR53" s="306"/>
      <c r="BS53" s="306"/>
      <c r="BT53" s="306"/>
      <c r="BU53" s="306"/>
      <c r="BV53" s="306"/>
      <c r="BW53" s="306"/>
      <c r="BX53" s="306"/>
      <c r="BY53" s="307"/>
      <c r="BZ53" s="23"/>
    </row>
    <row r="54" spans="1:78" ht="6.75" customHeight="1">
      <c r="A54" s="25"/>
      <c r="B54" s="25"/>
      <c r="C54" s="297" t="s">
        <v>62</v>
      </c>
      <c r="D54" s="297"/>
      <c r="E54" s="297"/>
      <c r="F54" s="297"/>
      <c r="G54" s="308"/>
      <c r="H54" s="309"/>
      <c r="I54" s="309"/>
      <c r="J54" s="309"/>
      <c r="K54" s="309"/>
      <c r="L54" s="309"/>
      <c r="M54" s="310"/>
      <c r="N54" s="317" t="str">
        <f>'支給申請額算定シート（Ⅱ．統合関係医療機関）'!B$3&amp;""</f>
        <v/>
      </c>
      <c r="O54" s="317"/>
      <c r="P54" s="317"/>
      <c r="Q54" s="317"/>
      <c r="R54" s="317"/>
      <c r="S54" s="317"/>
      <c r="T54" s="317"/>
      <c r="U54" s="317"/>
      <c r="V54" s="317"/>
      <c r="W54" s="317"/>
      <c r="X54" s="317"/>
      <c r="Y54" s="317"/>
      <c r="Z54" s="317"/>
      <c r="AA54" s="317"/>
      <c r="AB54" s="317"/>
      <c r="AC54" s="317"/>
      <c r="AD54" s="317"/>
      <c r="AE54" s="317"/>
      <c r="AF54" s="317"/>
      <c r="AG54" s="317"/>
      <c r="AH54" s="317"/>
      <c r="AI54" s="317" t="str">
        <f>'支給申請額算定シート（Ⅱ．統合関係医療機関）'!C$3&amp;""</f>
        <v/>
      </c>
      <c r="AJ54" s="317"/>
      <c r="AK54" s="317"/>
      <c r="AL54" s="317"/>
      <c r="AM54" s="317"/>
      <c r="AN54" s="317"/>
      <c r="AO54" s="317"/>
      <c r="AP54" s="317"/>
      <c r="AQ54" s="317"/>
      <c r="AR54" s="317"/>
      <c r="AS54" s="317"/>
      <c r="AT54" s="317"/>
      <c r="AU54" s="317"/>
      <c r="AV54" s="317"/>
      <c r="AW54" s="317"/>
      <c r="AX54" s="317"/>
      <c r="AY54" s="317"/>
      <c r="AZ54" s="317"/>
      <c r="BA54" s="317"/>
      <c r="BB54" s="317"/>
      <c r="BC54" s="317"/>
      <c r="BD54" s="317" t="str">
        <f>'支給申請額算定シート（Ⅱ．統合関係医療機関）'!G$3&amp;""</f>
        <v/>
      </c>
      <c r="BE54" s="317"/>
      <c r="BF54" s="317"/>
      <c r="BG54" s="317"/>
      <c r="BH54" s="317"/>
      <c r="BI54" s="317"/>
      <c r="BJ54" s="317"/>
      <c r="BK54" s="317"/>
      <c r="BL54" s="317"/>
      <c r="BM54" s="317"/>
      <c r="BN54" s="317"/>
      <c r="BO54" s="317"/>
      <c r="BP54" s="317"/>
      <c r="BQ54" s="317"/>
      <c r="BR54" s="317"/>
      <c r="BS54" s="317"/>
      <c r="BT54" s="317"/>
      <c r="BU54" s="317"/>
      <c r="BV54" s="317"/>
      <c r="BW54" s="317"/>
      <c r="BX54" s="317"/>
      <c r="BY54" s="317"/>
      <c r="BZ54" s="23"/>
    </row>
    <row r="55" spans="1:78" ht="6.75" customHeight="1">
      <c r="A55" s="25"/>
      <c r="B55" s="25"/>
      <c r="C55" s="297"/>
      <c r="D55" s="297"/>
      <c r="E55" s="297"/>
      <c r="F55" s="297"/>
      <c r="G55" s="311"/>
      <c r="H55" s="312"/>
      <c r="I55" s="312"/>
      <c r="J55" s="312"/>
      <c r="K55" s="312"/>
      <c r="L55" s="312"/>
      <c r="M55" s="313"/>
      <c r="N55" s="317"/>
      <c r="O55" s="317"/>
      <c r="P55" s="317"/>
      <c r="Q55" s="317"/>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17"/>
      <c r="BS55" s="317"/>
      <c r="BT55" s="317"/>
      <c r="BU55" s="317"/>
      <c r="BV55" s="317"/>
      <c r="BW55" s="317"/>
      <c r="BX55" s="317"/>
      <c r="BY55" s="317"/>
      <c r="BZ55" s="23"/>
    </row>
    <row r="56" spans="1:78" ht="6.75" customHeight="1">
      <c r="A56" s="25"/>
      <c r="B56" s="25"/>
      <c r="C56" s="297"/>
      <c r="D56" s="297"/>
      <c r="E56" s="297"/>
      <c r="F56" s="297"/>
      <c r="G56" s="314"/>
      <c r="H56" s="315"/>
      <c r="I56" s="315"/>
      <c r="J56" s="315"/>
      <c r="K56" s="315"/>
      <c r="L56" s="315"/>
      <c r="M56" s="316"/>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c r="BV56" s="318"/>
      <c r="BW56" s="318"/>
      <c r="BX56" s="318"/>
      <c r="BY56" s="318"/>
      <c r="BZ56" s="23"/>
    </row>
    <row r="57" spans="1:78" ht="6.75" customHeight="1">
      <c r="A57" s="26"/>
      <c r="B57" s="26"/>
      <c r="C57" s="261" t="s">
        <v>24</v>
      </c>
      <c r="D57" s="262"/>
      <c r="E57" s="262"/>
      <c r="F57" s="262"/>
      <c r="G57" s="262"/>
      <c r="H57" s="262"/>
      <c r="I57" s="262"/>
      <c r="J57" s="262"/>
      <c r="K57" s="262"/>
      <c r="L57" s="262"/>
      <c r="M57" s="262"/>
      <c r="N57" s="265" t="s">
        <v>30</v>
      </c>
      <c r="O57" s="266"/>
      <c r="P57" s="266"/>
      <c r="Q57" s="266"/>
      <c r="R57" s="266"/>
      <c r="S57" s="266"/>
      <c r="T57" s="266"/>
      <c r="U57" s="266"/>
      <c r="V57" s="266"/>
      <c r="W57" s="267"/>
      <c r="X57" s="261" t="s">
        <v>57</v>
      </c>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c r="BW57" s="262"/>
      <c r="BX57" s="262"/>
      <c r="BY57" s="271"/>
      <c r="BZ57" s="23"/>
    </row>
    <row r="58" spans="1:78" ht="6.75" customHeight="1">
      <c r="A58" s="26"/>
      <c r="B58" s="26"/>
      <c r="C58" s="263"/>
      <c r="D58" s="264"/>
      <c r="E58" s="264"/>
      <c r="F58" s="264"/>
      <c r="G58" s="264"/>
      <c r="H58" s="264"/>
      <c r="I58" s="264"/>
      <c r="J58" s="264"/>
      <c r="K58" s="264"/>
      <c r="L58" s="264"/>
      <c r="M58" s="264"/>
      <c r="N58" s="268"/>
      <c r="O58" s="269"/>
      <c r="P58" s="269"/>
      <c r="Q58" s="269"/>
      <c r="R58" s="269"/>
      <c r="S58" s="269"/>
      <c r="T58" s="269"/>
      <c r="U58" s="269"/>
      <c r="V58" s="269"/>
      <c r="W58" s="270"/>
      <c r="X58" s="263"/>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c r="BQ58" s="264"/>
      <c r="BR58" s="264"/>
      <c r="BS58" s="264"/>
      <c r="BT58" s="264"/>
      <c r="BU58" s="264"/>
      <c r="BV58" s="264"/>
      <c r="BW58" s="264"/>
      <c r="BX58" s="264"/>
      <c r="BY58" s="272"/>
      <c r="BZ58" s="23"/>
    </row>
    <row r="59" spans="1:78" ht="6.75" customHeight="1">
      <c r="A59" s="26"/>
      <c r="B59" s="26"/>
      <c r="C59" s="273" t="str">
        <f>'支給申請額算定シート（Ⅱ．統合関係医療機関）'!B$5&amp;""</f>
        <v/>
      </c>
      <c r="D59" s="274"/>
      <c r="E59" s="274"/>
      <c r="F59" s="274"/>
      <c r="G59" s="274"/>
      <c r="H59" s="274"/>
      <c r="I59" s="274"/>
      <c r="J59" s="274"/>
      <c r="K59" s="274"/>
      <c r="L59" s="274"/>
      <c r="M59" s="274"/>
      <c r="N59" s="279" t="str">
        <f>'支給申請額算定シート（Ⅱ．統合関係医療機関）'!C$5&amp;""</f>
        <v/>
      </c>
      <c r="O59" s="280"/>
      <c r="P59" s="280"/>
      <c r="Q59" s="280"/>
      <c r="R59" s="280"/>
      <c r="S59" s="280"/>
      <c r="T59" s="280"/>
      <c r="U59" s="280"/>
      <c r="V59" s="280"/>
      <c r="W59" s="281"/>
      <c r="X59" s="261" t="s">
        <v>22</v>
      </c>
      <c r="Y59" s="262"/>
      <c r="Z59" s="262"/>
      <c r="AA59" s="262"/>
      <c r="AB59" s="262"/>
      <c r="AC59" s="262"/>
      <c r="AD59" s="262"/>
      <c r="AE59" s="262"/>
      <c r="AF59" s="262"/>
      <c r="AG59" s="27"/>
      <c r="AH59" s="27"/>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9"/>
      <c r="BZ59" s="23"/>
    </row>
    <row r="60" spans="1:78" ht="6.75" customHeight="1">
      <c r="A60" s="26"/>
      <c r="B60" s="26"/>
      <c r="C60" s="275"/>
      <c r="D60" s="276"/>
      <c r="E60" s="276"/>
      <c r="F60" s="276"/>
      <c r="G60" s="276"/>
      <c r="H60" s="276"/>
      <c r="I60" s="276"/>
      <c r="J60" s="276"/>
      <c r="K60" s="276"/>
      <c r="L60" s="276"/>
      <c r="M60" s="276"/>
      <c r="N60" s="282"/>
      <c r="O60" s="283"/>
      <c r="P60" s="283"/>
      <c r="Q60" s="283"/>
      <c r="R60" s="283"/>
      <c r="S60" s="283"/>
      <c r="T60" s="283"/>
      <c r="U60" s="283"/>
      <c r="V60" s="283"/>
      <c r="W60" s="284"/>
      <c r="X60" s="288"/>
      <c r="Y60" s="289"/>
      <c r="Z60" s="289"/>
      <c r="AA60" s="289"/>
      <c r="AB60" s="289"/>
      <c r="AC60" s="289"/>
      <c r="AD60" s="289"/>
      <c r="AE60" s="289"/>
      <c r="AF60" s="289"/>
      <c r="AG60" s="290" t="s">
        <v>25</v>
      </c>
      <c r="AH60" s="290"/>
      <c r="AI60" s="290"/>
      <c r="AJ60" s="290"/>
      <c r="AK60" s="290"/>
      <c r="AL60" s="290"/>
      <c r="AM60" s="290"/>
      <c r="AN60" s="290"/>
      <c r="AO60" s="290"/>
      <c r="AP60" s="290" t="s">
        <v>26</v>
      </c>
      <c r="AQ60" s="290"/>
      <c r="AR60" s="290"/>
      <c r="AS60" s="290"/>
      <c r="AT60" s="290"/>
      <c r="AU60" s="290"/>
      <c r="AV60" s="290"/>
      <c r="AW60" s="290"/>
      <c r="AX60" s="290"/>
      <c r="AY60" s="290" t="s">
        <v>27</v>
      </c>
      <c r="AZ60" s="290"/>
      <c r="BA60" s="290"/>
      <c r="BB60" s="290"/>
      <c r="BC60" s="290"/>
      <c r="BD60" s="290"/>
      <c r="BE60" s="290"/>
      <c r="BF60" s="290"/>
      <c r="BG60" s="290"/>
      <c r="BH60" s="290" t="s">
        <v>28</v>
      </c>
      <c r="BI60" s="290"/>
      <c r="BJ60" s="290"/>
      <c r="BK60" s="290"/>
      <c r="BL60" s="290"/>
      <c r="BM60" s="290"/>
      <c r="BN60" s="290"/>
      <c r="BO60" s="290"/>
      <c r="BP60" s="290"/>
      <c r="BQ60" s="290" t="s">
        <v>29</v>
      </c>
      <c r="BR60" s="290"/>
      <c r="BS60" s="290"/>
      <c r="BT60" s="290"/>
      <c r="BU60" s="290"/>
      <c r="BV60" s="290"/>
      <c r="BW60" s="290"/>
      <c r="BX60" s="290"/>
      <c r="BY60" s="290"/>
      <c r="BZ60" s="23"/>
    </row>
    <row r="61" spans="1:78" ht="6.75" customHeight="1">
      <c r="A61" s="26"/>
      <c r="B61" s="26"/>
      <c r="C61" s="275"/>
      <c r="D61" s="276"/>
      <c r="E61" s="276"/>
      <c r="F61" s="276"/>
      <c r="G61" s="276"/>
      <c r="H61" s="276"/>
      <c r="I61" s="276"/>
      <c r="J61" s="276"/>
      <c r="K61" s="276"/>
      <c r="L61" s="276"/>
      <c r="M61" s="276"/>
      <c r="N61" s="282"/>
      <c r="O61" s="283"/>
      <c r="P61" s="283"/>
      <c r="Q61" s="283"/>
      <c r="R61" s="283"/>
      <c r="S61" s="283"/>
      <c r="T61" s="283"/>
      <c r="U61" s="283"/>
      <c r="V61" s="283"/>
      <c r="W61" s="284"/>
      <c r="X61" s="263"/>
      <c r="Y61" s="264"/>
      <c r="Z61" s="264"/>
      <c r="AA61" s="264"/>
      <c r="AB61" s="264"/>
      <c r="AC61" s="264"/>
      <c r="AD61" s="264"/>
      <c r="AE61" s="264"/>
      <c r="AF61" s="264"/>
      <c r="AG61" s="290"/>
      <c r="AH61" s="290"/>
      <c r="AI61" s="290"/>
      <c r="AJ61" s="290"/>
      <c r="AK61" s="290"/>
      <c r="AL61" s="290"/>
      <c r="AM61" s="290"/>
      <c r="AN61" s="290"/>
      <c r="AO61" s="290"/>
      <c r="AP61" s="290"/>
      <c r="AQ61" s="290"/>
      <c r="AR61" s="290"/>
      <c r="AS61" s="290"/>
      <c r="AT61" s="290"/>
      <c r="AU61" s="290"/>
      <c r="AV61" s="290"/>
      <c r="AW61" s="290"/>
      <c r="AX61" s="290"/>
      <c r="AY61" s="290"/>
      <c r="AZ61" s="290"/>
      <c r="BA61" s="290"/>
      <c r="BB61" s="290"/>
      <c r="BC61" s="290"/>
      <c r="BD61" s="290"/>
      <c r="BE61" s="290"/>
      <c r="BF61" s="290"/>
      <c r="BG61" s="290"/>
      <c r="BH61" s="290"/>
      <c r="BI61" s="290"/>
      <c r="BJ61" s="290"/>
      <c r="BK61" s="290"/>
      <c r="BL61" s="290"/>
      <c r="BM61" s="290"/>
      <c r="BN61" s="290"/>
      <c r="BO61" s="290"/>
      <c r="BP61" s="290"/>
      <c r="BQ61" s="290"/>
      <c r="BR61" s="290"/>
      <c r="BS61" s="290"/>
      <c r="BT61" s="290"/>
      <c r="BU61" s="290"/>
      <c r="BV61" s="290"/>
      <c r="BW61" s="290"/>
      <c r="BX61" s="290"/>
      <c r="BY61" s="290"/>
      <c r="BZ61" s="23"/>
    </row>
    <row r="62" spans="1:78" ht="6" customHeight="1">
      <c r="A62" s="26"/>
      <c r="B62" s="26"/>
      <c r="C62" s="275"/>
      <c r="D62" s="276"/>
      <c r="E62" s="276"/>
      <c r="F62" s="276"/>
      <c r="G62" s="276"/>
      <c r="H62" s="276"/>
      <c r="I62" s="276"/>
      <c r="J62" s="276"/>
      <c r="K62" s="276"/>
      <c r="L62" s="276"/>
      <c r="M62" s="276"/>
      <c r="N62" s="282"/>
      <c r="O62" s="283"/>
      <c r="P62" s="283"/>
      <c r="Q62" s="283"/>
      <c r="R62" s="283"/>
      <c r="S62" s="283"/>
      <c r="T62" s="283"/>
      <c r="U62" s="283"/>
      <c r="V62" s="283"/>
      <c r="W62" s="284"/>
      <c r="X62" s="291">
        <f>SUM(AG62:BY64)</f>
        <v>0</v>
      </c>
      <c r="Y62" s="292"/>
      <c r="Z62" s="292"/>
      <c r="AA62" s="292"/>
      <c r="AB62" s="292"/>
      <c r="AC62" s="292"/>
      <c r="AD62" s="292"/>
      <c r="AE62" s="292"/>
      <c r="AF62" s="292"/>
      <c r="AG62" s="291">
        <f>'支給申請額算定シート（Ⅱ．統合関係医療機関）'!C$11</f>
        <v>0</v>
      </c>
      <c r="AH62" s="292"/>
      <c r="AI62" s="292"/>
      <c r="AJ62" s="292"/>
      <c r="AK62" s="292"/>
      <c r="AL62" s="292"/>
      <c r="AM62" s="292"/>
      <c r="AN62" s="292"/>
      <c r="AO62" s="292"/>
      <c r="AP62" s="291">
        <f>'支給申請額算定シート（Ⅱ．統合関係医療機関）'!D$11</f>
        <v>0</v>
      </c>
      <c r="AQ62" s="292"/>
      <c r="AR62" s="292"/>
      <c r="AS62" s="292"/>
      <c r="AT62" s="292"/>
      <c r="AU62" s="292"/>
      <c r="AV62" s="292"/>
      <c r="AW62" s="292"/>
      <c r="AX62" s="292"/>
      <c r="AY62" s="291">
        <f>'支給申請額算定シート（Ⅱ．統合関係医療機関）'!E$11</f>
        <v>0</v>
      </c>
      <c r="AZ62" s="292"/>
      <c r="BA62" s="292"/>
      <c r="BB62" s="292"/>
      <c r="BC62" s="292"/>
      <c r="BD62" s="292"/>
      <c r="BE62" s="292"/>
      <c r="BF62" s="292"/>
      <c r="BG62" s="292"/>
      <c r="BH62" s="291">
        <f>'支給申請額算定シート（Ⅱ．統合関係医療機関）'!F$11</f>
        <v>0</v>
      </c>
      <c r="BI62" s="292"/>
      <c r="BJ62" s="292"/>
      <c r="BK62" s="292"/>
      <c r="BL62" s="292"/>
      <c r="BM62" s="292"/>
      <c r="BN62" s="292"/>
      <c r="BO62" s="292"/>
      <c r="BP62" s="292"/>
      <c r="BQ62" s="297">
        <f>'支給申請額算定シート（Ⅱ．統合関係医療機関）'!G$11</f>
        <v>0</v>
      </c>
      <c r="BR62" s="297"/>
      <c r="BS62" s="297"/>
      <c r="BT62" s="297"/>
      <c r="BU62" s="297"/>
      <c r="BV62" s="297"/>
      <c r="BW62" s="297"/>
      <c r="BX62" s="297"/>
      <c r="BY62" s="297"/>
      <c r="BZ62" s="23"/>
    </row>
    <row r="63" spans="1:78" ht="6" customHeight="1">
      <c r="A63" s="26"/>
      <c r="B63" s="26"/>
      <c r="C63" s="275"/>
      <c r="D63" s="276"/>
      <c r="E63" s="276"/>
      <c r="F63" s="276"/>
      <c r="G63" s="276"/>
      <c r="H63" s="276"/>
      <c r="I63" s="276"/>
      <c r="J63" s="276"/>
      <c r="K63" s="276"/>
      <c r="L63" s="276"/>
      <c r="M63" s="276"/>
      <c r="N63" s="282"/>
      <c r="O63" s="283"/>
      <c r="P63" s="283"/>
      <c r="Q63" s="283"/>
      <c r="R63" s="283"/>
      <c r="S63" s="283"/>
      <c r="T63" s="283"/>
      <c r="U63" s="283"/>
      <c r="V63" s="283"/>
      <c r="W63" s="284"/>
      <c r="X63" s="293"/>
      <c r="Y63" s="294"/>
      <c r="Z63" s="294"/>
      <c r="AA63" s="294"/>
      <c r="AB63" s="294"/>
      <c r="AC63" s="294"/>
      <c r="AD63" s="294"/>
      <c r="AE63" s="294"/>
      <c r="AF63" s="294"/>
      <c r="AG63" s="293"/>
      <c r="AH63" s="294"/>
      <c r="AI63" s="294"/>
      <c r="AJ63" s="294"/>
      <c r="AK63" s="294"/>
      <c r="AL63" s="294"/>
      <c r="AM63" s="294"/>
      <c r="AN63" s="294"/>
      <c r="AO63" s="294"/>
      <c r="AP63" s="293"/>
      <c r="AQ63" s="294"/>
      <c r="AR63" s="294"/>
      <c r="AS63" s="294"/>
      <c r="AT63" s="294"/>
      <c r="AU63" s="294"/>
      <c r="AV63" s="294"/>
      <c r="AW63" s="294"/>
      <c r="AX63" s="294"/>
      <c r="AY63" s="293"/>
      <c r="AZ63" s="294"/>
      <c r="BA63" s="294"/>
      <c r="BB63" s="294"/>
      <c r="BC63" s="294"/>
      <c r="BD63" s="294"/>
      <c r="BE63" s="294"/>
      <c r="BF63" s="294"/>
      <c r="BG63" s="294"/>
      <c r="BH63" s="293"/>
      <c r="BI63" s="294"/>
      <c r="BJ63" s="294"/>
      <c r="BK63" s="294"/>
      <c r="BL63" s="294"/>
      <c r="BM63" s="294"/>
      <c r="BN63" s="294"/>
      <c r="BO63" s="294"/>
      <c r="BP63" s="294"/>
      <c r="BQ63" s="297"/>
      <c r="BR63" s="297"/>
      <c r="BS63" s="297"/>
      <c r="BT63" s="297"/>
      <c r="BU63" s="297"/>
      <c r="BV63" s="297"/>
      <c r="BW63" s="297"/>
      <c r="BX63" s="297"/>
      <c r="BY63" s="297"/>
      <c r="BZ63" s="23"/>
    </row>
    <row r="64" spans="1:78" ht="6" customHeight="1">
      <c r="A64" s="26"/>
      <c r="B64" s="26"/>
      <c r="C64" s="277"/>
      <c r="D64" s="278"/>
      <c r="E64" s="278"/>
      <c r="F64" s="278"/>
      <c r="G64" s="278"/>
      <c r="H64" s="278"/>
      <c r="I64" s="278"/>
      <c r="J64" s="278"/>
      <c r="K64" s="278"/>
      <c r="L64" s="278"/>
      <c r="M64" s="278"/>
      <c r="N64" s="285"/>
      <c r="O64" s="286"/>
      <c r="P64" s="286"/>
      <c r="Q64" s="286"/>
      <c r="R64" s="286"/>
      <c r="S64" s="286"/>
      <c r="T64" s="286"/>
      <c r="U64" s="286"/>
      <c r="V64" s="286"/>
      <c r="W64" s="287"/>
      <c r="X64" s="295"/>
      <c r="Y64" s="296"/>
      <c r="Z64" s="296"/>
      <c r="AA64" s="296"/>
      <c r="AB64" s="296"/>
      <c r="AC64" s="296"/>
      <c r="AD64" s="296"/>
      <c r="AE64" s="296"/>
      <c r="AF64" s="296"/>
      <c r="AG64" s="295"/>
      <c r="AH64" s="296"/>
      <c r="AI64" s="296"/>
      <c r="AJ64" s="296"/>
      <c r="AK64" s="296"/>
      <c r="AL64" s="296"/>
      <c r="AM64" s="296"/>
      <c r="AN64" s="296"/>
      <c r="AO64" s="296"/>
      <c r="AP64" s="295"/>
      <c r="AQ64" s="296"/>
      <c r="AR64" s="296"/>
      <c r="AS64" s="296"/>
      <c r="AT64" s="296"/>
      <c r="AU64" s="296"/>
      <c r="AV64" s="296"/>
      <c r="AW64" s="296"/>
      <c r="AX64" s="296"/>
      <c r="AY64" s="295"/>
      <c r="AZ64" s="296"/>
      <c r="BA64" s="296"/>
      <c r="BB64" s="296"/>
      <c r="BC64" s="296"/>
      <c r="BD64" s="296"/>
      <c r="BE64" s="296"/>
      <c r="BF64" s="296"/>
      <c r="BG64" s="296"/>
      <c r="BH64" s="295"/>
      <c r="BI64" s="296"/>
      <c r="BJ64" s="296"/>
      <c r="BK64" s="296"/>
      <c r="BL64" s="296"/>
      <c r="BM64" s="296"/>
      <c r="BN64" s="296"/>
      <c r="BO64" s="296"/>
      <c r="BP64" s="296"/>
      <c r="BQ64" s="297"/>
      <c r="BR64" s="297"/>
      <c r="BS64" s="297"/>
      <c r="BT64" s="297"/>
      <c r="BU64" s="297"/>
      <c r="BV64" s="297"/>
      <c r="BW64" s="297"/>
      <c r="BX64" s="297"/>
      <c r="BY64" s="297"/>
      <c r="BZ64" s="23"/>
    </row>
    <row r="65" spans="1:78" ht="6.75" customHeight="1">
      <c r="A65" s="26"/>
      <c r="B65" s="26"/>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18"/>
      <c r="BY65" s="18"/>
      <c r="BZ65" s="23"/>
    </row>
    <row r="66" spans="1:78" ht="6.75" customHeight="1">
      <c r="A66" s="24"/>
      <c r="B66" s="24"/>
      <c r="C66" s="301" t="s">
        <v>19</v>
      </c>
      <c r="D66" s="301"/>
      <c r="E66" s="301"/>
      <c r="F66" s="301"/>
      <c r="G66" s="265"/>
      <c r="H66" s="266"/>
      <c r="I66" s="266"/>
      <c r="J66" s="266"/>
      <c r="K66" s="266"/>
      <c r="L66" s="266"/>
      <c r="M66" s="267"/>
      <c r="N66" s="261" t="s">
        <v>107</v>
      </c>
      <c r="O66" s="262"/>
      <c r="P66" s="262"/>
      <c r="Q66" s="262"/>
      <c r="R66" s="262"/>
      <c r="S66" s="262"/>
      <c r="T66" s="262"/>
      <c r="U66" s="262"/>
      <c r="V66" s="262"/>
      <c r="W66" s="262"/>
      <c r="X66" s="262"/>
      <c r="Y66" s="262"/>
      <c r="Z66" s="262"/>
      <c r="AA66" s="262"/>
      <c r="AB66" s="262"/>
      <c r="AC66" s="262"/>
      <c r="AD66" s="262"/>
      <c r="AE66" s="262"/>
      <c r="AF66" s="262"/>
      <c r="AG66" s="262"/>
      <c r="AH66" s="271"/>
      <c r="AI66" s="261" t="s">
        <v>21</v>
      </c>
      <c r="AJ66" s="262"/>
      <c r="AK66" s="262"/>
      <c r="AL66" s="262"/>
      <c r="AM66" s="262"/>
      <c r="AN66" s="262"/>
      <c r="AO66" s="262"/>
      <c r="AP66" s="262"/>
      <c r="AQ66" s="262"/>
      <c r="AR66" s="262"/>
      <c r="AS66" s="262"/>
      <c r="AT66" s="262"/>
      <c r="AU66" s="262"/>
      <c r="AV66" s="262"/>
      <c r="AW66" s="262"/>
      <c r="AX66" s="262"/>
      <c r="AY66" s="262"/>
      <c r="AZ66" s="262"/>
      <c r="BA66" s="262"/>
      <c r="BB66" s="262"/>
      <c r="BC66" s="271"/>
      <c r="BD66" s="302" t="s">
        <v>108</v>
      </c>
      <c r="BE66" s="303"/>
      <c r="BF66" s="303"/>
      <c r="BG66" s="303"/>
      <c r="BH66" s="303"/>
      <c r="BI66" s="303"/>
      <c r="BJ66" s="303"/>
      <c r="BK66" s="303"/>
      <c r="BL66" s="303"/>
      <c r="BM66" s="303"/>
      <c r="BN66" s="303"/>
      <c r="BO66" s="303"/>
      <c r="BP66" s="303"/>
      <c r="BQ66" s="303"/>
      <c r="BR66" s="303"/>
      <c r="BS66" s="303"/>
      <c r="BT66" s="303"/>
      <c r="BU66" s="303"/>
      <c r="BV66" s="303"/>
      <c r="BW66" s="303"/>
      <c r="BX66" s="303"/>
      <c r="BY66" s="304"/>
      <c r="BZ66" s="23"/>
    </row>
    <row r="67" spans="1:78" ht="6.75" customHeight="1">
      <c r="A67" s="24"/>
      <c r="B67" s="24"/>
      <c r="C67" s="301"/>
      <c r="D67" s="301"/>
      <c r="E67" s="301"/>
      <c r="F67" s="301"/>
      <c r="G67" s="268"/>
      <c r="H67" s="269"/>
      <c r="I67" s="269"/>
      <c r="J67" s="269"/>
      <c r="K67" s="269"/>
      <c r="L67" s="269"/>
      <c r="M67" s="270"/>
      <c r="N67" s="263"/>
      <c r="O67" s="264"/>
      <c r="P67" s="264"/>
      <c r="Q67" s="264"/>
      <c r="R67" s="264"/>
      <c r="S67" s="264"/>
      <c r="T67" s="264"/>
      <c r="U67" s="264"/>
      <c r="V67" s="264"/>
      <c r="W67" s="264"/>
      <c r="X67" s="264"/>
      <c r="Y67" s="264"/>
      <c r="Z67" s="264"/>
      <c r="AA67" s="264"/>
      <c r="AB67" s="264"/>
      <c r="AC67" s="264"/>
      <c r="AD67" s="264"/>
      <c r="AE67" s="264"/>
      <c r="AF67" s="264"/>
      <c r="AG67" s="264"/>
      <c r="AH67" s="272"/>
      <c r="AI67" s="263"/>
      <c r="AJ67" s="264"/>
      <c r="AK67" s="264"/>
      <c r="AL67" s="264"/>
      <c r="AM67" s="264"/>
      <c r="AN67" s="264"/>
      <c r="AO67" s="264"/>
      <c r="AP67" s="264"/>
      <c r="AQ67" s="264"/>
      <c r="AR67" s="264"/>
      <c r="AS67" s="264"/>
      <c r="AT67" s="264"/>
      <c r="AU67" s="264"/>
      <c r="AV67" s="264"/>
      <c r="AW67" s="264"/>
      <c r="AX67" s="264"/>
      <c r="AY67" s="264"/>
      <c r="AZ67" s="264"/>
      <c r="BA67" s="264"/>
      <c r="BB67" s="264"/>
      <c r="BC67" s="272"/>
      <c r="BD67" s="305"/>
      <c r="BE67" s="306"/>
      <c r="BF67" s="306"/>
      <c r="BG67" s="306"/>
      <c r="BH67" s="306"/>
      <c r="BI67" s="306"/>
      <c r="BJ67" s="306"/>
      <c r="BK67" s="306"/>
      <c r="BL67" s="306"/>
      <c r="BM67" s="306"/>
      <c r="BN67" s="306"/>
      <c r="BO67" s="306"/>
      <c r="BP67" s="306"/>
      <c r="BQ67" s="306"/>
      <c r="BR67" s="306"/>
      <c r="BS67" s="306"/>
      <c r="BT67" s="306"/>
      <c r="BU67" s="306"/>
      <c r="BV67" s="306"/>
      <c r="BW67" s="306"/>
      <c r="BX67" s="306"/>
      <c r="BY67" s="307"/>
      <c r="BZ67" s="23"/>
    </row>
    <row r="68" spans="1:78" ht="6.75" customHeight="1">
      <c r="A68" s="25"/>
      <c r="B68" s="25"/>
      <c r="C68" s="297" t="s">
        <v>63</v>
      </c>
      <c r="D68" s="297"/>
      <c r="E68" s="297"/>
      <c r="F68" s="297"/>
      <c r="G68" s="308"/>
      <c r="H68" s="309"/>
      <c r="I68" s="309"/>
      <c r="J68" s="309"/>
      <c r="K68" s="309"/>
      <c r="L68" s="309"/>
      <c r="M68" s="310"/>
      <c r="N68" s="317" t="str">
        <f>'支給申請額算定シート（Ⅲ．統合関係医療機関）'!B$3&amp;""</f>
        <v/>
      </c>
      <c r="O68" s="317"/>
      <c r="P68" s="317"/>
      <c r="Q68" s="317"/>
      <c r="R68" s="317"/>
      <c r="S68" s="317"/>
      <c r="T68" s="317"/>
      <c r="U68" s="317"/>
      <c r="V68" s="317"/>
      <c r="W68" s="317"/>
      <c r="X68" s="317"/>
      <c r="Y68" s="317"/>
      <c r="Z68" s="317"/>
      <c r="AA68" s="317"/>
      <c r="AB68" s="317"/>
      <c r="AC68" s="317"/>
      <c r="AD68" s="317"/>
      <c r="AE68" s="317"/>
      <c r="AF68" s="317"/>
      <c r="AG68" s="317"/>
      <c r="AH68" s="317"/>
      <c r="AI68" s="317" t="str">
        <f>'支給申請額算定シート（Ⅲ．統合関係医療機関）'!C$3&amp;""</f>
        <v/>
      </c>
      <c r="AJ68" s="317"/>
      <c r="AK68" s="317"/>
      <c r="AL68" s="317"/>
      <c r="AM68" s="317"/>
      <c r="AN68" s="317"/>
      <c r="AO68" s="317"/>
      <c r="AP68" s="317"/>
      <c r="AQ68" s="317"/>
      <c r="AR68" s="317"/>
      <c r="AS68" s="317"/>
      <c r="AT68" s="317"/>
      <c r="AU68" s="317"/>
      <c r="AV68" s="317"/>
      <c r="AW68" s="317"/>
      <c r="AX68" s="317"/>
      <c r="AY68" s="317"/>
      <c r="AZ68" s="317"/>
      <c r="BA68" s="317"/>
      <c r="BB68" s="317"/>
      <c r="BC68" s="317"/>
      <c r="BD68" s="317" t="str">
        <f>'支給申請額算定シート（Ⅲ．統合関係医療機関）'!G$3&amp;""</f>
        <v/>
      </c>
      <c r="BE68" s="317"/>
      <c r="BF68" s="317"/>
      <c r="BG68" s="317"/>
      <c r="BH68" s="317"/>
      <c r="BI68" s="317"/>
      <c r="BJ68" s="317"/>
      <c r="BK68" s="317"/>
      <c r="BL68" s="317"/>
      <c r="BM68" s="317"/>
      <c r="BN68" s="317"/>
      <c r="BO68" s="317"/>
      <c r="BP68" s="317"/>
      <c r="BQ68" s="317"/>
      <c r="BR68" s="317"/>
      <c r="BS68" s="317"/>
      <c r="BT68" s="317"/>
      <c r="BU68" s="317"/>
      <c r="BV68" s="317"/>
      <c r="BW68" s="317"/>
      <c r="BX68" s="317"/>
      <c r="BY68" s="317"/>
      <c r="BZ68" s="23"/>
    </row>
    <row r="69" spans="1:78" ht="6.75" customHeight="1">
      <c r="A69" s="25"/>
      <c r="B69" s="25"/>
      <c r="C69" s="297"/>
      <c r="D69" s="297"/>
      <c r="E69" s="297"/>
      <c r="F69" s="297"/>
      <c r="G69" s="311"/>
      <c r="H69" s="312"/>
      <c r="I69" s="312"/>
      <c r="J69" s="312"/>
      <c r="K69" s="312"/>
      <c r="L69" s="312"/>
      <c r="M69" s="313"/>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c r="BB69" s="317"/>
      <c r="BC69" s="317"/>
      <c r="BD69" s="317"/>
      <c r="BE69" s="317"/>
      <c r="BF69" s="317"/>
      <c r="BG69" s="317"/>
      <c r="BH69" s="317"/>
      <c r="BI69" s="317"/>
      <c r="BJ69" s="317"/>
      <c r="BK69" s="317"/>
      <c r="BL69" s="317"/>
      <c r="BM69" s="317"/>
      <c r="BN69" s="317"/>
      <c r="BO69" s="317"/>
      <c r="BP69" s="317"/>
      <c r="BQ69" s="317"/>
      <c r="BR69" s="317"/>
      <c r="BS69" s="317"/>
      <c r="BT69" s="317"/>
      <c r="BU69" s="317"/>
      <c r="BV69" s="317"/>
      <c r="BW69" s="317"/>
      <c r="BX69" s="317"/>
      <c r="BY69" s="317"/>
      <c r="BZ69" s="23"/>
    </row>
    <row r="70" spans="1:78" ht="6.75" customHeight="1">
      <c r="A70" s="25"/>
      <c r="B70" s="25"/>
      <c r="C70" s="297"/>
      <c r="D70" s="297"/>
      <c r="E70" s="297"/>
      <c r="F70" s="297"/>
      <c r="G70" s="314"/>
      <c r="H70" s="315"/>
      <c r="I70" s="315"/>
      <c r="J70" s="315"/>
      <c r="K70" s="315"/>
      <c r="L70" s="315"/>
      <c r="M70" s="316"/>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8"/>
      <c r="BC70" s="318"/>
      <c r="BD70" s="318"/>
      <c r="BE70" s="318"/>
      <c r="BF70" s="318"/>
      <c r="BG70" s="318"/>
      <c r="BH70" s="318"/>
      <c r="BI70" s="318"/>
      <c r="BJ70" s="318"/>
      <c r="BK70" s="318"/>
      <c r="BL70" s="318"/>
      <c r="BM70" s="318"/>
      <c r="BN70" s="318"/>
      <c r="BO70" s="318"/>
      <c r="BP70" s="318"/>
      <c r="BQ70" s="318"/>
      <c r="BR70" s="318"/>
      <c r="BS70" s="318"/>
      <c r="BT70" s="318"/>
      <c r="BU70" s="318"/>
      <c r="BV70" s="318"/>
      <c r="BW70" s="318"/>
      <c r="BX70" s="318"/>
      <c r="BY70" s="318"/>
      <c r="BZ70" s="23"/>
    </row>
    <row r="71" spans="1:78" ht="6.75" customHeight="1">
      <c r="A71" s="26"/>
      <c r="B71" s="26"/>
      <c r="C71" s="261" t="s">
        <v>24</v>
      </c>
      <c r="D71" s="262"/>
      <c r="E71" s="262"/>
      <c r="F71" s="262"/>
      <c r="G71" s="262"/>
      <c r="H71" s="262"/>
      <c r="I71" s="262"/>
      <c r="J71" s="262"/>
      <c r="K71" s="262"/>
      <c r="L71" s="262"/>
      <c r="M71" s="262"/>
      <c r="N71" s="265" t="s">
        <v>30</v>
      </c>
      <c r="O71" s="266"/>
      <c r="P71" s="266"/>
      <c r="Q71" s="266"/>
      <c r="R71" s="266"/>
      <c r="S71" s="266"/>
      <c r="T71" s="266"/>
      <c r="U71" s="266"/>
      <c r="V71" s="266"/>
      <c r="W71" s="267"/>
      <c r="X71" s="261" t="s">
        <v>57</v>
      </c>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2"/>
      <c r="BX71" s="262"/>
      <c r="BY71" s="271"/>
      <c r="BZ71" s="23"/>
    </row>
    <row r="72" spans="1:78" ht="6.75" customHeight="1">
      <c r="A72" s="26"/>
      <c r="B72" s="26"/>
      <c r="C72" s="263"/>
      <c r="D72" s="264"/>
      <c r="E72" s="264"/>
      <c r="F72" s="264"/>
      <c r="G72" s="264"/>
      <c r="H72" s="264"/>
      <c r="I72" s="264"/>
      <c r="J72" s="264"/>
      <c r="K72" s="264"/>
      <c r="L72" s="264"/>
      <c r="M72" s="264"/>
      <c r="N72" s="268"/>
      <c r="O72" s="269"/>
      <c r="P72" s="269"/>
      <c r="Q72" s="269"/>
      <c r="R72" s="269"/>
      <c r="S72" s="269"/>
      <c r="T72" s="269"/>
      <c r="U72" s="269"/>
      <c r="V72" s="269"/>
      <c r="W72" s="270"/>
      <c r="X72" s="263"/>
      <c r="Y72" s="264"/>
      <c r="Z72" s="264"/>
      <c r="AA72" s="264"/>
      <c r="AB72" s="264"/>
      <c r="AC72" s="264"/>
      <c r="AD72" s="264"/>
      <c r="AE72" s="264"/>
      <c r="AF72" s="264"/>
      <c r="AG72" s="264"/>
      <c r="AH72" s="264"/>
      <c r="AI72" s="264"/>
      <c r="AJ72" s="264"/>
      <c r="AK72" s="264"/>
      <c r="AL72" s="264"/>
      <c r="AM72" s="264"/>
      <c r="AN72" s="264"/>
      <c r="AO72" s="264"/>
      <c r="AP72" s="264"/>
      <c r="AQ72" s="264"/>
      <c r="AR72" s="264"/>
      <c r="AS72" s="264"/>
      <c r="AT72" s="264"/>
      <c r="AU72" s="264"/>
      <c r="AV72" s="264"/>
      <c r="AW72" s="264"/>
      <c r="AX72" s="264"/>
      <c r="AY72" s="264"/>
      <c r="AZ72" s="264"/>
      <c r="BA72" s="264"/>
      <c r="BB72" s="264"/>
      <c r="BC72" s="264"/>
      <c r="BD72" s="264"/>
      <c r="BE72" s="264"/>
      <c r="BF72" s="264"/>
      <c r="BG72" s="264"/>
      <c r="BH72" s="264"/>
      <c r="BI72" s="264"/>
      <c r="BJ72" s="264"/>
      <c r="BK72" s="264"/>
      <c r="BL72" s="264"/>
      <c r="BM72" s="264"/>
      <c r="BN72" s="264"/>
      <c r="BO72" s="264"/>
      <c r="BP72" s="264"/>
      <c r="BQ72" s="264"/>
      <c r="BR72" s="264"/>
      <c r="BS72" s="264"/>
      <c r="BT72" s="264"/>
      <c r="BU72" s="264"/>
      <c r="BV72" s="264"/>
      <c r="BW72" s="264"/>
      <c r="BX72" s="264"/>
      <c r="BY72" s="272"/>
      <c r="BZ72" s="23"/>
    </row>
    <row r="73" spans="1:78" ht="6.75" customHeight="1">
      <c r="A73" s="26"/>
      <c r="B73" s="26"/>
      <c r="C73" s="273" t="str">
        <f>'支給申請額算定シート（Ⅲ．統合関係医療機関）'!B$5&amp;""</f>
        <v/>
      </c>
      <c r="D73" s="274"/>
      <c r="E73" s="274"/>
      <c r="F73" s="274"/>
      <c r="G73" s="274"/>
      <c r="H73" s="274"/>
      <c r="I73" s="274"/>
      <c r="J73" s="274"/>
      <c r="K73" s="274"/>
      <c r="L73" s="274"/>
      <c r="M73" s="274"/>
      <c r="N73" s="279" t="str">
        <f>'支給申請額算定シート（Ⅲ．統合関係医療機関）'!C$5&amp;""</f>
        <v/>
      </c>
      <c r="O73" s="280"/>
      <c r="P73" s="280"/>
      <c r="Q73" s="280"/>
      <c r="R73" s="280"/>
      <c r="S73" s="280"/>
      <c r="T73" s="280"/>
      <c r="U73" s="280"/>
      <c r="V73" s="280"/>
      <c r="W73" s="281"/>
      <c r="X73" s="261" t="s">
        <v>22</v>
      </c>
      <c r="Y73" s="262"/>
      <c r="Z73" s="262"/>
      <c r="AA73" s="262"/>
      <c r="AB73" s="262"/>
      <c r="AC73" s="262"/>
      <c r="AD73" s="262"/>
      <c r="AE73" s="262"/>
      <c r="AF73" s="262"/>
      <c r="AG73" s="27"/>
      <c r="AH73" s="27"/>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9"/>
      <c r="BZ73" s="23"/>
    </row>
    <row r="74" spans="1:78" ht="6.75" customHeight="1">
      <c r="A74" s="26"/>
      <c r="B74" s="26"/>
      <c r="C74" s="275"/>
      <c r="D74" s="276"/>
      <c r="E74" s="276"/>
      <c r="F74" s="276"/>
      <c r="G74" s="276"/>
      <c r="H74" s="276"/>
      <c r="I74" s="276"/>
      <c r="J74" s="276"/>
      <c r="K74" s="276"/>
      <c r="L74" s="276"/>
      <c r="M74" s="276"/>
      <c r="N74" s="282"/>
      <c r="O74" s="283"/>
      <c r="P74" s="283"/>
      <c r="Q74" s="283"/>
      <c r="R74" s="283"/>
      <c r="S74" s="283"/>
      <c r="T74" s="283"/>
      <c r="U74" s="283"/>
      <c r="V74" s="283"/>
      <c r="W74" s="284"/>
      <c r="X74" s="288"/>
      <c r="Y74" s="289"/>
      <c r="Z74" s="289"/>
      <c r="AA74" s="289"/>
      <c r="AB74" s="289"/>
      <c r="AC74" s="289"/>
      <c r="AD74" s="289"/>
      <c r="AE74" s="289"/>
      <c r="AF74" s="289"/>
      <c r="AG74" s="290" t="s">
        <v>14</v>
      </c>
      <c r="AH74" s="290"/>
      <c r="AI74" s="290"/>
      <c r="AJ74" s="290"/>
      <c r="AK74" s="290"/>
      <c r="AL74" s="290"/>
      <c r="AM74" s="290"/>
      <c r="AN74" s="290"/>
      <c r="AO74" s="290"/>
      <c r="AP74" s="290" t="s">
        <v>15</v>
      </c>
      <c r="AQ74" s="290"/>
      <c r="AR74" s="290"/>
      <c r="AS74" s="290"/>
      <c r="AT74" s="290"/>
      <c r="AU74" s="290"/>
      <c r="AV74" s="290"/>
      <c r="AW74" s="290"/>
      <c r="AX74" s="290"/>
      <c r="AY74" s="290" t="s">
        <v>16</v>
      </c>
      <c r="AZ74" s="290"/>
      <c r="BA74" s="290"/>
      <c r="BB74" s="290"/>
      <c r="BC74" s="290"/>
      <c r="BD74" s="290"/>
      <c r="BE74" s="290"/>
      <c r="BF74" s="290"/>
      <c r="BG74" s="290"/>
      <c r="BH74" s="290" t="s">
        <v>18</v>
      </c>
      <c r="BI74" s="290"/>
      <c r="BJ74" s="290"/>
      <c r="BK74" s="290"/>
      <c r="BL74" s="290"/>
      <c r="BM74" s="290"/>
      <c r="BN74" s="290"/>
      <c r="BO74" s="290"/>
      <c r="BP74" s="290"/>
      <c r="BQ74" s="290" t="s">
        <v>17</v>
      </c>
      <c r="BR74" s="290"/>
      <c r="BS74" s="290"/>
      <c r="BT74" s="290"/>
      <c r="BU74" s="290"/>
      <c r="BV74" s="290"/>
      <c r="BW74" s="290"/>
      <c r="BX74" s="290"/>
      <c r="BY74" s="290"/>
      <c r="BZ74" s="23"/>
    </row>
    <row r="75" spans="1:78" ht="6.75" customHeight="1">
      <c r="A75" s="26"/>
      <c r="B75" s="26"/>
      <c r="C75" s="275"/>
      <c r="D75" s="276"/>
      <c r="E75" s="276"/>
      <c r="F75" s="276"/>
      <c r="G75" s="276"/>
      <c r="H75" s="276"/>
      <c r="I75" s="276"/>
      <c r="J75" s="276"/>
      <c r="K75" s="276"/>
      <c r="L75" s="276"/>
      <c r="M75" s="276"/>
      <c r="N75" s="282"/>
      <c r="O75" s="283"/>
      <c r="P75" s="283"/>
      <c r="Q75" s="283"/>
      <c r="R75" s="283"/>
      <c r="S75" s="283"/>
      <c r="T75" s="283"/>
      <c r="U75" s="283"/>
      <c r="V75" s="283"/>
      <c r="W75" s="284"/>
      <c r="X75" s="263"/>
      <c r="Y75" s="264"/>
      <c r="Z75" s="264"/>
      <c r="AA75" s="264"/>
      <c r="AB75" s="264"/>
      <c r="AC75" s="264"/>
      <c r="AD75" s="264"/>
      <c r="AE75" s="264"/>
      <c r="AF75" s="264"/>
      <c r="AG75" s="290"/>
      <c r="AH75" s="290"/>
      <c r="AI75" s="290"/>
      <c r="AJ75" s="290"/>
      <c r="AK75" s="290"/>
      <c r="AL75" s="290"/>
      <c r="AM75" s="290"/>
      <c r="AN75" s="290"/>
      <c r="AO75" s="290"/>
      <c r="AP75" s="290"/>
      <c r="AQ75" s="290"/>
      <c r="AR75" s="290"/>
      <c r="AS75" s="290"/>
      <c r="AT75" s="290"/>
      <c r="AU75" s="290"/>
      <c r="AV75" s="290"/>
      <c r="AW75" s="290"/>
      <c r="AX75" s="290"/>
      <c r="AY75" s="290"/>
      <c r="AZ75" s="290"/>
      <c r="BA75" s="290"/>
      <c r="BB75" s="290"/>
      <c r="BC75" s="290"/>
      <c r="BD75" s="290"/>
      <c r="BE75" s="290"/>
      <c r="BF75" s="290"/>
      <c r="BG75" s="290"/>
      <c r="BH75" s="290"/>
      <c r="BI75" s="290"/>
      <c r="BJ75" s="290"/>
      <c r="BK75" s="290"/>
      <c r="BL75" s="290"/>
      <c r="BM75" s="290"/>
      <c r="BN75" s="290"/>
      <c r="BO75" s="290"/>
      <c r="BP75" s="290"/>
      <c r="BQ75" s="290"/>
      <c r="BR75" s="290"/>
      <c r="BS75" s="290"/>
      <c r="BT75" s="290"/>
      <c r="BU75" s="290"/>
      <c r="BV75" s="290"/>
      <c r="BW75" s="290"/>
      <c r="BX75" s="290"/>
      <c r="BY75" s="290"/>
      <c r="BZ75" s="23"/>
    </row>
    <row r="76" spans="1:78" ht="6" customHeight="1">
      <c r="A76" s="26"/>
      <c r="B76" s="26"/>
      <c r="C76" s="275"/>
      <c r="D76" s="276"/>
      <c r="E76" s="276"/>
      <c r="F76" s="276"/>
      <c r="G76" s="276"/>
      <c r="H76" s="276"/>
      <c r="I76" s="276"/>
      <c r="J76" s="276"/>
      <c r="K76" s="276"/>
      <c r="L76" s="276"/>
      <c r="M76" s="276"/>
      <c r="N76" s="282"/>
      <c r="O76" s="283"/>
      <c r="P76" s="283"/>
      <c r="Q76" s="283"/>
      <c r="R76" s="283"/>
      <c r="S76" s="283"/>
      <c r="T76" s="283"/>
      <c r="U76" s="283"/>
      <c r="V76" s="283"/>
      <c r="W76" s="284"/>
      <c r="X76" s="291">
        <f>SUM(AG76:BY78)</f>
        <v>0</v>
      </c>
      <c r="Y76" s="292"/>
      <c r="Z76" s="292"/>
      <c r="AA76" s="292"/>
      <c r="AB76" s="292"/>
      <c r="AC76" s="292"/>
      <c r="AD76" s="292"/>
      <c r="AE76" s="292"/>
      <c r="AF76" s="292"/>
      <c r="AG76" s="291">
        <f>'支給申請額算定シート（Ⅲ．統合関係医療機関）'!C$11</f>
        <v>0</v>
      </c>
      <c r="AH76" s="292"/>
      <c r="AI76" s="292"/>
      <c r="AJ76" s="292"/>
      <c r="AK76" s="292"/>
      <c r="AL76" s="292"/>
      <c r="AM76" s="292"/>
      <c r="AN76" s="292"/>
      <c r="AO76" s="292"/>
      <c r="AP76" s="291">
        <f>'支給申請額算定シート（Ⅲ．統合関係医療機関）'!D$11</f>
        <v>0</v>
      </c>
      <c r="AQ76" s="292"/>
      <c r="AR76" s="292"/>
      <c r="AS76" s="292"/>
      <c r="AT76" s="292"/>
      <c r="AU76" s="292"/>
      <c r="AV76" s="292"/>
      <c r="AW76" s="292"/>
      <c r="AX76" s="292"/>
      <c r="AY76" s="291">
        <f>'支給申請額算定シート（Ⅲ．統合関係医療機関）'!E$11</f>
        <v>0</v>
      </c>
      <c r="AZ76" s="292"/>
      <c r="BA76" s="292"/>
      <c r="BB76" s="292"/>
      <c r="BC76" s="292"/>
      <c r="BD76" s="292"/>
      <c r="BE76" s="292"/>
      <c r="BF76" s="292"/>
      <c r="BG76" s="292"/>
      <c r="BH76" s="291">
        <f>'支給申請額算定シート（Ⅲ．統合関係医療機関）'!F$11</f>
        <v>0</v>
      </c>
      <c r="BI76" s="292"/>
      <c r="BJ76" s="292"/>
      <c r="BK76" s="292"/>
      <c r="BL76" s="292"/>
      <c r="BM76" s="292"/>
      <c r="BN76" s="292"/>
      <c r="BO76" s="292"/>
      <c r="BP76" s="292"/>
      <c r="BQ76" s="297">
        <f>'支給申請額算定シート（Ⅲ．統合関係医療機関）'!G$11</f>
        <v>0</v>
      </c>
      <c r="BR76" s="297"/>
      <c r="BS76" s="297"/>
      <c r="BT76" s="297"/>
      <c r="BU76" s="297"/>
      <c r="BV76" s="297"/>
      <c r="BW76" s="297"/>
      <c r="BX76" s="297"/>
      <c r="BY76" s="297"/>
      <c r="BZ76" s="23"/>
    </row>
    <row r="77" spans="1:78" ht="6" customHeight="1">
      <c r="A77" s="26"/>
      <c r="B77" s="26"/>
      <c r="C77" s="275"/>
      <c r="D77" s="276"/>
      <c r="E77" s="276"/>
      <c r="F77" s="276"/>
      <c r="G77" s="276"/>
      <c r="H77" s="276"/>
      <c r="I77" s="276"/>
      <c r="J77" s="276"/>
      <c r="K77" s="276"/>
      <c r="L77" s="276"/>
      <c r="M77" s="276"/>
      <c r="N77" s="282"/>
      <c r="O77" s="283"/>
      <c r="P77" s="283"/>
      <c r="Q77" s="283"/>
      <c r="R77" s="283"/>
      <c r="S77" s="283"/>
      <c r="T77" s="283"/>
      <c r="U77" s="283"/>
      <c r="V77" s="283"/>
      <c r="W77" s="284"/>
      <c r="X77" s="293"/>
      <c r="Y77" s="294"/>
      <c r="Z77" s="294"/>
      <c r="AA77" s="294"/>
      <c r="AB77" s="294"/>
      <c r="AC77" s="294"/>
      <c r="AD77" s="294"/>
      <c r="AE77" s="294"/>
      <c r="AF77" s="294"/>
      <c r="AG77" s="293"/>
      <c r="AH77" s="294"/>
      <c r="AI77" s="294"/>
      <c r="AJ77" s="294"/>
      <c r="AK77" s="294"/>
      <c r="AL77" s="294"/>
      <c r="AM77" s="294"/>
      <c r="AN77" s="294"/>
      <c r="AO77" s="294"/>
      <c r="AP77" s="293"/>
      <c r="AQ77" s="294"/>
      <c r="AR77" s="294"/>
      <c r="AS77" s="294"/>
      <c r="AT77" s="294"/>
      <c r="AU77" s="294"/>
      <c r="AV77" s="294"/>
      <c r="AW77" s="294"/>
      <c r="AX77" s="294"/>
      <c r="AY77" s="293"/>
      <c r="AZ77" s="294"/>
      <c r="BA77" s="294"/>
      <c r="BB77" s="294"/>
      <c r="BC77" s="294"/>
      <c r="BD77" s="294"/>
      <c r="BE77" s="294"/>
      <c r="BF77" s="294"/>
      <c r="BG77" s="294"/>
      <c r="BH77" s="293"/>
      <c r="BI77" s="294"/>
      <c r="BJ77" s="294"/>
      <c r="BK77" s="294"/>
      <c r="BL77" s="294"/>
      <c r="BM77" s="294"/>
      <c r="BN77" s="294"/>
      <c r="BO77" s="294"/>
      <c r="BP77" s="294"/>
      <c r="BQ77" s="297"/>
      <c r="BR77" s="297"/>
      <c r="BS77" s="297"/>
      <c r="BT77" s="297"/>
      <c r="BU77" s="297"/>
      <c r="BV77" s="297"/>
      <c r="BW77" s="297"/>
      <c r="BX77" s="297"/>
      <c r="BY77" s="297"/>
      <c r="BZ77" s="23"/>
    </row>
    <row r="78" spans="1:78" ht="6" customHeight="1">
      <c r="A78" s="26"/>
      <c r="B78" s="26"/>
      <c r="C78" s="277"/>
      <c r="D78" s="278"/>
      <c r="E78" s="278"/>
      <c r="F78" s="278"/>
      <c r="G78" s="278"/>
      <c r="H78" s="278"/>
      <c r="I78" s="278"/>
      <c r="J78" s="278"/>
      <c r="K78" s="278"/>
      <c r="L78" s="278"/>
      <c r="M78" s="278"/>
      <c r="N78" s="285"/>
      <c r="O78" s="286"/>
      <c r="P78" s="286"/>
      <c r="Q78" s="286"/>
      <c r="R78" s="286"/>
      <c r="S78" s="286"/>
      <c r="T78" s="286"/>
      <c r="U78" s="286"/>
      <c r="V78" s="286"/>
      <c r="W78" s="287"/>
      <c r="X78" s="295"/>
      <c r="Y78" s="296"/>
      <c r="Z78" s="296"/>
      <c r="AA78" s="296"/>
      <c r="AB78" s="296"/>
      <c r="AC78" s="296"/>
      <c r="AD78" s="296"/>
      <c r="AE78" s="296"/>
      <c r="AF78" s="296"/>
      <c r="AG78" s="295"/>
      <c r="AH78" s="296"/>
      <c r="AI78" s="296"/>
      <c r="AJ78" s="296"/>
      <c r="AK78" s="296"/>
      <c r="AL78" s="296"/>
      <c r="AM78" s="296"/>
      <c r="AN78" s="296"/>
      <c r="AO78" s="296"/>
      <c r="AP78" s="295"/>
      <c r="AQ78" s="296"/>
      <c r="AR78" s="296"/>
      <c r="AS78" s="296"/>
      <c r="AT78" s="296"/>
      <c r="AU78" s="296"/>
      <c r="AV78" s="296"/>
      <c r="AW78" s="296"/>
      <c r="AX78" s="296"/>
      <c r="AY78" s="295"/>
      <c r="AZ78" s="296"/>
      <c r="BA78" s="296"/>
      <c r="BB78" s="296"/>
      <c r="BC78" s="296"/>
      <c r="BD78" s="296"/>
      <c r="BE78" s="296"/>
      <c r="BF78" s="296"/>
      <c r="BG78" s="296"/>
      <c r="BH78" s="295"/>
      <c r="BI78" s="296"/>
      <c r="BJ78" s="296"/>
      <c r="BK78" s="296"/>
      <c r="BL78" s="296"/>
      <c r="BM78" s="296"/>
      <c r="BN78" s="296"/>
      <c r="BO78" s="296"/>
      <c r="BP78" s="296"/>
      <c r="BQ78" s="297"/>
      <c r="BR78" s="297"/>
      <c r="BS78" s="297"/>
      <c r="BT78" s="297"/>
      <c r="BU78" s="297"/>
      <c r="BV78" s="297"/>
      <c r="BW78" s="297"/>
      <c r="BX78" s="297"/>
      <c r="BY78" s="297"/>
      <c r="BZ78" s="23"/>
    </row>
    <row r="79" spans="1:78" ht="6.75" customHeight="1">
      <c r="A79" s="26"/>
      <c r="B79" s="26"/>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18"/>
      <c r="BY79" s="18"/>
      <c r="BZ79" s="23"/>
    </row>
    <row r="80" spans="1:78" ht="6.75" customHeight="1">
      <c r="A80" s="24"/>
      <c r="B80" s="24"/>
      <c r="C80" s="301" t="s">
        <v>19</v>
      </c>
      <c r="D80" s="301"/>
      <c r="E80" s="301"/>
      <c r="F80" s="301"/>
      <c r="G80" s="265"/>
      <c r="H80" s="266"/>
      <c r="I80" s="266"/>
      <c r="J80" s="266"/>
      <c r="K80" s="266"/>
      <c r="L80" s="266"/>
      <c r="M80" s="267"/>
      <c r="N80" s="261" t="s">
        <v>107</v>
      </c>
      <c r="O80" s="262"/>
      <c r="P80" s="262"/>
      <c r="Q80" s="262"/>
      <c r="R80" s="262"/>
      <c r="S80" s="262"/>
      <c r="T80" s="262"/>
      <c r="U80" s="262"/>
      <c r="V80" s="262"/>
      <c r="W80" s="262"/>
      <c r="X80" s="262"/>
      <c r="Y80" s="262"/>
      <c r="Z80" s="262"/>
      <c r="AA80" s="262"/>
      <c r="AB80" s="262"/>
      <c r="AC80" s="262"/>
      <c r="AD80" s="262"/>
      <c r="AE80" s="262"/>
      <c r="AF80" s="262"/>
      <c r="AG80" s="262"/>
      <c r="AH80" s="271"/>
      <c r="AI80" s="261" t="s">
        <v>21</v>
      </c>
      <c r="AJ80" s="262"/>
      <c r="AK80" s="262"/>
      <c r="AL80" s="262"/>
      <c r="AM80" s="262"/>
      <c r="AN80" s="262"/>
      <c r="AO80" s="262"/>
      <c r="AP80" s="262"/>
      <c r="AQ80" s="262"/>
      <c r="AR80" s="262"/>
      <c r="AS80" s="262"/>
      <c r="AT80" s="262"/>
      <c r="AU80" s="262"/>
      <c r="AV80" s="262"/>
      <c r="AW80" s="262"/>
      <c r="AX80" s="262"/>
      <c r="AY80" s="262"/>
      <c r="AZ80" s="262"/>
      <c r="BA80" s="262"/>
      <c r="BB80" s="262"/>
      <c r="BC80" s="271"/>
      <c r="BD80" s="302" t="s">
        <v>108</v>
      </c>
      <c r="BE80" s="303"/>
      <c r="BF80" s="303"/>
      <c r="BG80" s="303"/>
      <c r="BH80" s="303"/>
      <c r="BI80" s="303"/>
      <c r="BJ80" s="303"/>
      <c r="BK80" s="303"/>
      <c r="BL80" s="303"/>
      <c r="BM80" s="303"/>
      <c r="BN80" s="303"/>
      <c r="BO80" s="303"/>
      <c r="BP80" s="303"/>
      <c r="BQ80" s="303"/>
      <c r="BR80" s="303"/>
      <c r="BS80" s="303"/>
      <c r="BT80" s="303"/>
      <c r="BU80" s="303"/>
      <c r="BV80" s="303"/>
      <c r="BW80" s="303"/>
      <c r="BX80" s="303"/>
      <c r="BY80" s="304"/>
      <c r="BZ80" s="23"/>
    </row>
    <row r="81" spans="1:78" ht="6.75" customHeight="1">
      <c r="A81" s="24"/>
      <c r="B81" s="24"/>
      <c r="C81" s="301"/>
      <c r="D81" s="301"/>
      <c r="E81" s="301"/>
      <c r="F81" s="301"/>
      <c r="G81" s="268"/>
      <c r="H81" s="269"/>
      <c r="I81" s="269"/>
      <c r="J81" s="269"/>
      <c r="K81" s="269"/>
      <c r="L81" s="269"/>
      <c r="M81" s="270"/>
      <c r="N81" s="263"/>
      <c r="O81" s="264"/>
      <c r="P81" s="264"/>
      <c r="Q81" s="264"/>
      <c r="R81" s="264"/>
      <c r="S81" s="264"/>
      <c r="T81" s="264"/>
      <c r="U81" s="264"/>
      <c r="V81" s="264"/>
      <c r="W81" s="264"/>
      <c r="X81" s="264"/>
      <c r="Y81" s="264"/>
      <c r="Z81" s="264"/>
      <c r="AA81" s="264"/>
      <c r="AB81" s="264"/>
      <c r="AC81" s="264"/>
      <c r="AD81" s="264"/>
      <c r="AE81" s="264"/>
      <c r="AF81" s="264"/>
      <c r="AG81" s="264"/>
      <c r="AH81" s="272"/>
      <c r="AI81" s="263"/>
      <c r="AJ81" s="264"/>
      <c r="AK81" s="264"/>
      <c r="AL81" s="264"/>
      <c r="AM81" s="264"/>
      <c r="AN81" s="264"/>
      <c r="AO81" s="264"/>
      <c r="AP81" s="264"/>
      <c r="AQ81" s="264"/>
      <c r="AR81" s="264"/>
      <c r="AS81" s="264"/>
      <c r="AT81" s="264"/>
      <c r="AU81" s="264"/>
      <c r="AV81" s="264"/>
      <c r="AW81" s="264"/>
      <c r="AX81" s="264"/>
      <c r="AY81" s="264"/>
      <c r="AZ81" s="264"/>
      <c r="BA81" s="264"/>
      <c r="BB81" s="264"/>
      <c r="BC81" s="272"/>
      <c r="BD81" s="305"/>
      <c r="BE81" s="306"/>
      <c r="BF81" s="306"/>
      <c r="BG81" s="306"/>
      <c r="BH81" s="306"/>
      <c r="BI81" s="306"/>
      <c r="BJ81" s="306"/>
      <c r="BK81" s="306"/>
      <c r="BL81" s="306"/>
      <c r="BM81" s="306"/>
      <c r="BN81" s="306"/>
      <c r="BO81" s="306"/>
      <c r="BP81" s="306"/>
      <c r="BQ81" s="306"/>
      <c r="BR81" s="306"/>
      <c r="BS81" s="306"/>
      <c r="BT81" s="306"/>
      <c r="BU81" s="306"/>
      <c r="BV81" s="306"/>
      <c r="BW81" s="306"/>
      <c r="BX81" s="306"/>
      <c r="BY81" s="307"/>
      <c r="BZ81" s="23"/>
    </row>
    <row r="82" spans="1:78" ht="6.75" customHeight="1">
      <c r="A82" s="25"/>
      <c r="B82" s="25"/>
      <c r="C82" s="297" t="s">
        <v>65</v>
      </c>
      <c r="D82" s="297"/>
      <c r="E82" s="297"/>
      <c r="F82" s="297"/>
      <c r="G82" s="308"/>
      <c r="H82" s="309"/>
      <c r="I82" s="309"/>
      <c r="J82" s="309"/>
      <c r="K82" s="309"/>
      <c r="L82" s="309"/>
      <c r="M82" s="310"/>
      <c r="N82" s="317" t="str">
        <f>'支給申請額算定シート（Ⅳ．統合関係医療機関）'!B$3&amp;""</f>
        <v/>
      </c>
      <c r="O82" s="317"/>
      <c r="P82" s="317"/>
      <c r="Q82" s="317"/>
      <c r="R82" s="317"/>
      <c r="S82" s="317"/>
      <c r="T82" s="317"/>
      <c r="U82" s="317"/>
      <c r="V82" s="317"/>
      <c r="W82" s="317"/>
      <c r="X82" s="317"/>
      <c r="Y82" s="317"/>
      <c r="Z82" s="317"/>
      <c r="AA82" s="317"/>
      <c r="AB82" s="317"/>
      <c r="AC82" s="317"/>
      <c r="AD82" s="317"/>
      <c r="AE82" s="317"/>
      <c r="AF82" s="317"/>
      <c r="AG82" s="317"/>
      <c r="AH82" s="317"/>
      <c r="AI82" s="317" t="str">
        <f>'支給申請額算定シート（Ⅳ．統合関係医療機関）'!C$3&amp;""</f>
        <v/>
      </c>
      <c r="AJ82" s="317"/>
      <c r="AK82" s="317"/>
      <c r="AL82" s="317"/>
      <c r="AM82" s="317"/>
      <c r="AN82" s="317"/>
      <c r="AO82" s="317"/>
      <c r="AP82" s="317"/>
      <c r="AQ82" s="317"/>
      <c r="AR82" s="317"/>
      <c r="AS82" s="317"/>
      <c r="AT82" s="317"/>
      <c r="AU82" s="317"/>
      <c r="AV82" s="317"/>
      <c r="AW82" s="317"/>
      <c r="AX82" s="317"/>
      <c r="AY82" s="317"/>
      <c r="AZ82" s="317"/>
      <c r="BA82" s="317"/>
      <c r="BB82" s="317"/>
      <c r="BC82" s="317"/>
      <c r="BD82" s="317" t="str">
        <f>'支給申請額算定シート（Ⅳ．統合関係医療機関）'!G$3&amp;""</f>
        <v/>
      </c>
      <c r="BE82" s="317"/>
      <c r="BF82" s="317"/>
      <c r="BG82" s="317"/>
      <c r="BH82" s="317"/>
      <c r="BI82" s="317"/>
      <c r="BJ82" s="317"/>
      <c r="BK82" s="317"/>
      <c r="BL82" s="317"/>
      <c r="BM82" s="317"/>
      <c r="BN82" s="317"/>
      <c r="BO82" s="317"/>
      <c r="BP82" s="317"/>
      <c r="BQ82" s="317"/>
      <c r="BR82" s="317"/>
      <c r="BS82" s="317"/>
      <c r="BT82" s="317"/>
      <c r="BU82" s="317"/>
      <c r="BV82" s="317"/>
      <c r="BW82" s="317"/>
      <c r="BX82" s="317"/>
      <c r="BY82" s="317"/>
      <c r="BZ82" s="23"/>
    </row>
    <row r="83" spans="1:78" ht="6.75" customHeight="1">
      <c r="A83" s="25"/>
      <c r="B83" s="25"/>
      <c r="C83" s="297"/>
      <c r="D83" s="297"/>
      <c r="E83" s="297"/>
      <c r="F83" s="297"/>
      <c r="G83" s="311"/>
      <c r="H83" s="312"/>
      <c r="I83" s="312"/>
      <c r="J83" s="312"/>
      <c r="K83" s="312"/>
      <c r="L83" s="312"/>
      <c r="M83" s="313"/>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17"/>
      <c r="BD83" s="317"/>
      <c r="BE83" s="317"/>
      <c r="BF83" s="317"/>
      <c r="BG83" s="317"/>
      <c r="BH83" s="317"/>
      <c r="BI83" s="317"/>
      <c r="BJ83" s="317"/>
      <c r="BK83" s="317"/>
      <c r="BL83" s="317"/>
      <c r="BM83" s="317"/>
      <c r="BN83" s="317"/>
      <c r="BO83" s="317"/>
      <c r="BP83" s="317"/>
      <c r="BQ83" s="317"/>
      <c r="BR83" s="317"/>
      <c r="BS83" s="317"/>
      <c r="BT83" s="317"/>
      <c r="BU83" s="317"/>
      <c r="BV83" s="317"/>
      <c r="BW83" s="317"/>
      <c r="BX83" s="317"/>
      <c r="BY83" s="317"/>
      <c r="BZ83" s="23"/>
    </row>
    <row r="84" spans="1:78" ht="6.75" customHeight="1">
      <c r="A84" s="25"/>
      <c r="B84" s="25"/>
      <c r="C84" s="297"/>
      <c r="D84" s="297"/>
      <c r="E84" s="297"/>
      <c r="F84" s="297"/>
      <c r="G84" s="314"/>
      <c r="H84" s="315"/>
      <c r="I84" s="315"/>
      <c r="J84" s="315"/>
      <c r="K84" s="315"/>
      <c r="L84" s="315"/>
      <c r="M84" s="316"/>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23"/>
    </row>
    <row r="85" spans="1:78" ht="6.75" customHeight="1">
      <c r="A85" s="26"/>
      <c r="B85" s="26"/>
      <c r="C85" s="261" t="s">
        <v>24</v>
      </c>
      <c r="D85" s="262"/>
      <c r="E85" s="262"/>
      <c r="F85" s="262"/>
      <c r="G85" s="262"/>
      <c r="H85" s="262"/>
      <c r="I85" s="262"/>
      <c r="J85" s="262"/>
      <c r="K85" s="262"/>
      <c r="L85" s="262"/>
      <c r="M85" s="262"/>
      <c r="N85" s="265" t="s">
        <v>30</v>
      </c>
      <c r="O85" s="266"/>
      <c r="P85" s="266"/>
      <c r="Q85" s="266"/>
      <c r="R85" s="266"/>
      <c r="S85" s="266"/>
      <c r="T85" s="266"/>
      <c r="U85" s="266"/>
      <c r="V85" s="266"/>
      <c r="W85" s="267"/>
      <c r="X85" s="261" t="s">
        <v>57</v>
      </c>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71"/>
      <c r="BZ85" s="23"/>
    </row>
    <row r="86" spans="1:78" ht="6.75" customHeight="1">
      <c r="A86" s="26"/>
      <c r="B86" s="26"/>
      <c r="C86" s="263"/>
      <c r="D86" s="264"/>
      <c r="E86" s="264"/>
      <c r="F86" s="264"/>
      <c r="G86" s="264"/>
      <c r="H86" s="264"/>
      <c r="I86" s="264"/>
      <c r="J86" s="264"/>
      <c r="K86" s="264"/>
      <c r="L86" s="264"/>
      <c r="M86" s="264"/>
      <c r="N86" s="268"/>
      <c r="O86" s="269"/>
      <c r="P86" s="269"/>
      <c r="Q86" s="269"/>
      <c r="R86" s="269"/>
      <c r="S86" s="269"/>
      <c r="T86" s="269"/>
      <c r="U86" s="269"/>
      <c r="V86" s="269"/>
      <c r="W86" s="270"/>
      <c r="X86" s="263"/>
      <c r="Y86" s="264"/>
      <c r="Z86" s="264"/>
      <c r="AA86" s="264"/>
      <c r="AB86" s="264"/>
      <c r="AC86" s="264"/>
      <c r="AD86" s="264"/>
      <c r="AE86" s="264"/>
      <c r="AF86" s="264"/>
      <c r="AG86" s="264"/>
      <c r="AH86" s="264"/>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72"/>
      <c r="BZ86" s="23"/>
    </row>
    <row r="87" spans="1:78" ht="6.75" customHeight="1">
      <c r="A87" s="26"/>
      <c r="B87" s="26"/>
      <c r="C87" s="273" t="str">
        <f>'支給申請額算定シート（Ⅳ．統合関係医療機関）'!B$5&amp;""</f>
        <v/>
      </c>
      <c r="D87" s="274"/>
      <c r="E87" s="274"/>
      <c r="F87" s="274"/>
      <c r="G87" s="274"/>
      <c r="H87" s="274"/>
      <c r="I87" s="274"/>
      <c r="J87" s="274"/>
      <c r="K87" s="274"/>
      <c r="L87" s="274"/>
      <c r="M87" s="274"/>
      <c r="N87" s="279" t="str">
        <f>'支給申請額算定シート（Ⅳ．統合関係医療機関）'!C$5&amp;""</f>
        <v/>
      </c>
      <c r="O87" s="280"/>
      <c r="P87" s="280"/>
      <c r="Q87" s="280"/>
      <c r="R87" s="280"/>
      <c r="S87" s="280"/>
      <c r="T87" s="280"/>
      <c r="U87" s="280"/>
      <c r="V87" s="280"/>
      <c r="W87" s="281"/>
      <c r="X87" s="261" t="s">
        <v>22</v>
      </c>
      <c r="Y87" s="262"/>
      <c r="Z87" s="262"/>
      <c r="AA87" s="262"/>
      <c r="AB87" s="262"/>
      <c r="AC87" s="262"/>
      <c r="AD87" s="262"/>
      <c r="AE87" s="262"/>
      <c r="AF87" s="262"/>
      <c r="AG87" s="27"/>
      <c r="AH87" s="27"/>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9"/>
      <c r="BZ87" s="23"/>
    </row>
    <row r="88" spans="1:78" ht="6.75" customHeight="1">
      <c r="A88" s="26"/>
      <c r="B88" s="26"/>
      <c r="C88" s="275"/>
      <c r="D88" s="276"/>
      <c r="E88" s="276"/>
      <c r="F88" s="276"/>
      <c r="G88" s="276"/>
      <c r="H88" s="276"/>
      <c r="I88" s="276"/>
      <c r="J88" s="276"/>
      <c r="K88" s="276"/>
      <c r="L88" s="276"/>
      <c r="M88" s="276"/>
      <c r="N88" s="282"/>
      <c r="O88" s="283"/>
      <c r="P88" s="283"/>
      <c r="Q88" s="283"/>
      <c r="R88" s="283"/>
      <c r="S88" s="283"/>
      <c r="T88" s="283"/>
      <c r="U88" s="283"/>
      <c r="V88" s="283"/>
      <c r="W88" s="284"/>
      <c r="X88" s="288"/>
      <c r="Y88" s="289"/>
      <c r="Z88" s="289"/>
      <c r="AA88" s="289"/>
      <c r="AB88" s="289"/>
      <c r="AC88" s="289"/>
      <c r="AD88" s="289"/>
      <c r="AE88" s="289"/>
      <c r="AF88" s="289"/>
      <c r="AG88" s="290" t="s">
        <v>14</v>
      </c>
      <c r="AH88" s="290"/>
      <c r="AI88" s="290"/>
      <c r="AJ88" s="290"/>
      <c r="AK88" s="290"/>
      <c r="AL88" s="290"/>
      <c r="AM88" s="290"/>
      <c r="AN88" s="290"/>
      <c r="AO88" s="290"/>
      <c r="AP88" s="290" t="s">
        <v>15</v>
      </c>
      <c r="AQ88" s="290"/>
      <c r="AR88" s="290"/>
      <c r="AS88" s="290"/>
      <c r="AT88" s="290"/>
      <c r="AU88" s="290"/>
      <c r="AV88" s="290"/>
      <c r="AW88" s="290"/>
      <c r="AX88" s="290"/>
      <c r="AY88" s="290" t="s">
        <v>16</v>
      </c>
      <c r="AZ88" s="290"/>
      <c r="BA88" s="290"/>
      <c r="BB88" s="290"/>
      <c r="BC88" s="290"/>
      <c r="BD88" s="290"/>
      <c r="BE88" s="290"/>
      <c r="BF88" s="290"/>
      <c r="BG88" s="290"/>
      <c r="BH88" s="290" t="s">
        <v>18</v>
      </c>
      <c r="BI88" s="290"/>
      <c r="BJ88" s="290"/>
      <c r="BK88" s="290"/>
      <c r="BL88" s="290"/>
      <c r="BM88" s="290"/>
      <c r="BN88" s="290"/>
      <c r="BO88" s="290"/>
      <c r="BP88" s="290"/>
      <c r="BQ88" s="290" t="s">
        <v>17</v>
      </c>
      <c r="BR88" s="290"/>
      <c r="BS88" s="290"/>
      <c r="BT88" s="290"/>
      <c r="BU88" s="290"/>
      <c r="BV88" s="290"/>
      <c r="BW88" s="290"/>
      <c r="BX88" s="290"/>
      <c r="BY88" s="290"/>
      <c r="BZ88" s="23"/>
    </row>
    <row r="89" spans="1:78" ht="6.75" customHeight="1">
      <c r="A89" s="26"/>
      <c r="B89" s="26"/>
      <c r="C89" s="275"/>
      <c r="D89" s="276"/>
      <c r="E89" s="276"/>
      <c r="F89" s="276"/>
      <c r="G89" s="276"/>
      <c r="H89" s="276"/>
      <c r="I89" s="276"/>
      <c r="J89" s="276"/>
      <c r="K89" s="276"/>
      <c r="L89" s="276"/>
      <c r="M89" s="276"/>
      <c r="N89" s="282"/>
      <c r="O89" s="283"/>
      <c r="P89" s="283"/>
      <c r="Q89" s="283"/>
      <c r="R89" s="283"/>
      <c r="S89" s="283"/>
      <c r="T89" s="283"/>
      <c r="U89" s="283"/>
      <c r="V89" s="283"/>
      <c r="W89" s="284"/>
      <c r="X89" s="263"/>
      <c r="Y89" s="264"/>
      <c r="Z89" s="264"/>
      <c r="AA89" s="264"/>
      <c r="AB89" s="264"/>
      <c r="AC89" s="264"/>
      <c r="AD89" s="264"/>
      <c r="AE89" s="264"/>
      <c r="AF89" s="264"/>
      <c r="AG89" s="290"/>
      <c r="AH89" s="290"/>
      <c r="AI89" s="290"/>
      <c r="AJ89" s="290"/>
      <c r="AK89" s="290"/>
      <c r="AL89" s="290"/>
      <c r="AM89" s="290"/>
      <c r="AN89" s="290"/>
      <c r="AO89" s="290"/>
      <c r="AP89" s="290"/>
      <c r="AQ89" s="290"/>
      <c r="AR89" s="290"/>
      <c r="AS89" s="290"/>
      <c r="AT89" s="290"/>
      <c r="AU89" s="290"/>
      <c r="AV89" s="290"/>
      <c r="AW89" s="290"/>
      <c r="AX89" s="290"/>
      <c r="AY89" s="290"/>
      <c r="AZ89" s="290"/>
      <c r="BA89" s="290"/>
      <c r="BB89" s="290"/>
      <c r="BC89" s="290"/>
      <c r="BD89" s="290"/>
      <c r="BE89" s="290"/>
      <c r="BF89" s="290"/>
      <c r="BG89" s="290"/>
      <c r="BH89" s="290"/>
      <c r="BI89" s="290"/>
      <c r="BJ89" s="290"/>
      <c r="BK89" s="290"/>
      <c r="BL89" s="290"/>
      <c r="BM89" s="290"/>
      <c r="BN89" s="290"/>
      <c r="BO89" s="290"/>
      <c r="BP89" s="290"/>
      <c r="BQ89" s="290"/>
      <c r="BR89" s="290"/>
      <c r="BS89" s="290"/>
      <c r="BT89" s="290"/>
      <c r="BU89" s="290"/>
      <c r="BV89" s="290"/>
      <c r="BW89" s="290"/>
      <c r="BX89" s="290"/>
      <c r="BY89" s="290"/>
      <c r="BZ89" s="23"/>
    </row>
    <row r="90" spans="1:78" ht="6" customHeight="1">
      <c r="A90" s="26"/>
      <c r="B90" s="26"/>
      <c r="C90" s="275"/>
      <c r="D90" s="276"/>
      <c r="E90" s="276"/>
      <c r="F90" s="276"/>
      <c r="G90" s="276"/>
      <c r="H90" s="276"/>
      <c r="I90" s="276"/>
      <c r="J90" s="276"/>
      <c r="K90" s="276"/>
      <c r="L90" s="276"/>
      <c r="M90" s="276"/>
      <c r="N90" s="282"/>
      <c r="O90" s="283"/>
      <c r="P90" s="283"/>
      <c r="Q90" s="283"/>
      <c r="R90" s="283"/>
      <c r="S90" s="283"/>
      <c r="T90" s="283"/>
      <c r="U90" s="283"/>
      <c r="V90" s="283"/>
      <c r="W90" s="284"/>
      <c r="X90" s="291">
        <f>SUM(AG90:BY92)</f>
        <v>0</v>
      </c>
      <c r="Y90" s="292"/>
      <c r="Z90" s="292"/>
      <c r="AA90" s="292"/>
      <c r="AB90" s="292"/>
      <c r="AC90" s="292"/>
      <c r="AD90" s="292"/>
      <c r="AE90" s="292"/>
      <c r="AF90" s="292"/>
      <c r="AG90" s="291">
        <f>'支給申請額算定シート（Ⅳ．統合関係医療機関）'!C$11</f>
        <v>0</v>
      </c>
      <c r="AH90" s="292"/>
      <c r="AI90" s="292"/>
      <c r="AJ90" s="292"/>
      <c r="AK90" s="292"/>
      <c r="AL90" s="292"/>
      <c r="AM90" s="292"/>
      <c r="AN90" s="292"/>
      <c r="AO90" s="292"/>
      <c r="AP90" s="291">
        <f>'支給申請額算定シート（Ⅳ．統合関係医療機関）'!D$11</f>
        <v>0</v>
      </c>
      <c r="AQ90" s="292"/>
      <c r="AR90" s="292"/>
      <c r="AS90" s="292"/>
      <c r="AT90" s="292"/>
      <c r="AU90" s="292"/>
      <c r="AV90" s="292"/>
      <c r="AW90" s="292"/>
      <c r="AX90" s="292"/>
      <c r="AY90" s="291">
        <f>'支給申請額算定シート（Ⅳ．統合関係医療機関）'!E$11</f>
        <v>0</v>
      </c>
      <c r="AZ90" s="292"/>
      <c r="BA90" s="292"/>
      <c r="BB90" s="292"/>
      <c r="BC90" s="292"/>
      <c r="BD90" s="292"/>
      <c r="BE90" s="292"/>
      <c r="BF90" s="292"/>
      <c r="BG90" s="292"/>
      <c r="BH90" s="291">
        <f>'支給申請額算定シート（Ⅳ．統合関係医療機関）'!F$11</f>
        <v>0</v>
      </c>
      <c r="BI90" s="292"/>
      <c r="BJ90" s="292"/>
      <c r="BK90" s="292"/>
      <c r="BL90" s="292"/>
      <c r="BM90" s="292"/>
      <c r="BN90" s="292"/>
      <c r="BO90" s="292"/>
      <c r="BP90" s="292"/>
      <c r="BQ90" s="297">
        <f>'支給申請額算定シート（Ⅳ．統合関係医療機関）'!G$11</f>
        <v>0</v>
      </c>
      <c r="BR90" s="297"/>
      <c r="BS90" s="297"/>
      <c r="BT90" s="297"/>
      <c r="BU90" s="297"/>
      <c r="BV90" s="297"/>
      <c r="BW90" s="297"/>
      <c r="BX90" s="297"/>
      <c r="BY90" s="297"/>
      <c r="BZ90" s="23"/>
    </row>
    <row r="91" spans="1:78" ht="6" customHeight="1">
      <c r="A91" s="26"/>
      <c r="B91" s="26"/>
      <c r="C91" s="275"/>
      <c r="D91" s="276"/>
      <c r="E91" s="276"/>
      <c r="F91" s="276"/>
      <c r="G91" s="276"/>
      <c r="H91" s="276"/>
      <c r="I91" s="276"/>
      <c r="J91" s="276"/>
      <c r="K91" s="276"/>
      <c r="L91" s="276"/>
      <c r="M91" s="276"/>
      <c r="N91" s="282"/>
      <c r="O91" s="283"/>
      <c r="P91" s="283"/>
      <c r="Q91" s="283"/>
      <c r="R91" s="283"/>
      <c r="S91" s="283"/>
      <c r="T91" s="283"/>
      <c r="U91" s="283"/>
      <c r="V91" s="283"/>
      <c r="W91" s="284"/>
      <c r="X91" s="293"/>
      <c r="Y91" s="294"/>
      <c r="Z91" s="294"/>
      <c r="AA91" s="294"/>
      <c r="AB91" s="294"/>
      <c r="AC91" s="294"/>
      <c r="AD91" s="294"/>
      <c r="AE91" s="294"/>
      <c r="AF91" s="294"/>
      <c r="AG91" s="293"/>
      <c r="AH91" s="294"/>
      <c r="AI91" s="294"/>
      <c r="AJ91" s="294"/>
      <c r="AK91" s="294"/>
      <c r="AL91" s="294"/>
      <c r="AM91" s="294"/>
      <c r="AN91" s="294"/>
      <c r="AO91" s="294"/>
      <c r="AP91" s="293"/>
      <c r="AQ91" s="294"/>
      <c r="AR91" s="294"/>
      <c r="AS91" s="294"/>
      <c r="AT91" s="294"/>
      <c r="AU91" s="294"/>
      <c r="AV91" s="294"/>
      <c r="AW91" s="294"/>
      <c r="AX91" s="294"/>
      <c r="AY91" s="293"/>
      <c r="AZ91" s="294"/>
      <c r="BA91" s="294"/>
      <c r="BB91" s="294"/>
      <c r="BC91" s="294"/>
      <c r="BD91" s="294"/>
      <c r="BE91" s="294"/>
      <c r="BF91" s="294"/>
      <c r="BG91" s="294"/>
      <c r="BH91" s="293"/>
      <c r="BI91" s="294"/>
      <c r="BJ91" s="294"/>
      <c r="BK91" s="294"/>
      <c r="BL91" s="294"/>
      <c r="BM91" s="294"/>
      <c r="BN91" s="294"/>
      <c r="BO91" s="294"/>
      <c r="BP91" s="294"/>
      <c r="BQ91" s="297"/>
      <c r="BR91" s="297"/>
      <c r="BS91" s="297"/>
      <c r="BT91" s="297"/>
      <c r="BU91" s="297"/>
      <c r="BV91" s="297"/>
      <c r="BW91" s="297"/>
      <c r="BX91" s="297"/>
      <c r="BY91" s="297"/>
      <c r="BZ91" s="23"/>
    </row>
    <row r="92" spans="1:78" ht="6" customHeight="1">
      <c r="A92" s="26"/>
      <c r="B92" s="26"/>
      <c r="C92" s="277"/>
      <c r="D92" s="278"/>
      <c r="E92" s="278"/>
      <c r="F92" s="278"/>
      <c r="G92" s="278"/>
      <c r="H92" s="278"/>
      <c r="I92" s="278"/>
      <c r="J92" s="278"/>
      <c r="K92" s="278"/>
      <c r="L92" s="278"/>
      <c r="M92" s="278"/>
      <c r="N92" s="285"/>
      <c r="O92" s="286"/>
      <c r="P92" s="286"/>
      <c r="Q92" s="286"/>
      <c r="R92" s="286"/>
      <c r="S92" s="286"/>
      <c r="T92" s="286"/>
      <c r="U92" s="286"/>
      <c r="V92" s="286"/>
      <c r="W92" s="287"/>
      <c r="X92" s="295"/>
      <c r="Y92" s="296"/>
      <c r="Z92" s="296"/>
      <c r="AA92" s="296"/>
      <c r="AB92" s="296"/>
      <c r="AC92" s="296"/>
      <c r="AD92" s="296"/>
      <c r="AE92" s="296"/>
      <c r="AF92" s="296"/>
      <c r="AG92" s="295"/>
      <c r="AH92" s="296"/>
      <c r="AI92" s="296"/>
      <c r="AJ92" s="296"/>
      <c r="AK92" s="296"/>
      <c r="AL92" s="296"/>
      <c r="AM92" s="296"/>
      <c r="AN92" s="296"/>
      <c r="AO92" s="296"/>
      <c r="AP92" s="295"/>
      <c r="AQ92" s="296"/>
      <c r="AR92" s="296"/>
      <c r="AS92" s="296"/>
      <c r="AT92" s="296"/>
      <c r="AU92" s="296"/>
      <c r="AV92" s="296"/>
      <c r="AW92" s="296"/>
      <c r="AX92" s="296"/>
      <c r="AY92" s="295"/>
      <c r="AZ92" s="296"/>
      <c r="BA92" s="296"/>
      <c r="BB92" s="296"/>
      <c r="BC92" s="296"/>
      <c r="BD92" s="296"/>
      <c r="BE92" s="296"/>
      <c r="BF92" s="296"/>
      <c r="BG92" s="296"/>
      <c r="BH92" s="295"/>
      <c r="BI92" s="296"/>
      <c r="BJ92" s="296"/>
      <c r="BK92" s="296"/>
      <c r="BL92" s="296"/>
      <c r="BM92" s="296"/>
      <c r="BN92" s="296"/>
      <c r="BO92" s="296"/>
      <c r="BP92" s="296"/>
      <c r="BQ92" s="297"/>
      <c r="BR92" s="297"/>
      <c r="BS92" s="297"/>
      <c r="BT92" s="297"/>
      <c r="BU92" s="297"/>
      <c r="BV92" s="297"/>
      <c r="BW92" s="297"/>
      <c r="BX92" s="297"/>
      <c r="BY92" s="297"/>
      <c r="BZ92" s="23"/>
    </row>
    <row r="93" spans="1:78" ht="6.75" customHeight="1">
      <c r="A93" s="26"/>
      <c r="B93" s="26"/>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18"/>
      <c r="BY93" s="18"/>
      <c r="BZ93" s="23"/>
    </row>
    <row r="94" spans="1:78" ht="6.75" customHeight="1">
      <c r="A94" s="24"/>
      <c r="B94" s="24"/>
      <c r="C94" s="301" t="s">
        <v>19</v>
      </c>
      <c r="D94" s="301"/>
      <c r="E94" s="301"/>
      <c r="F94" s="301"/>
      <c r="G94" s="265"/>
      <c r="H94" s="266"/>
      <c r="I94" s="266"/>
      <c r="J94" s="266"/>
      <c r="K94" s="266"/>
      <c r="L94" s="266"/>
      <c r="M94" s="267"/>
      <c r="N94" s="261" t="s">
        <v>107</v>
      </c>
      <c r="O94" s="262"/>
      <c r="P94" s="262"/>
      <c r="Q94" s="262"/>
      <c r="R94" s="262"/>
      <c r="S94" s="262"/>
      <c r="T94" s="262"/>
      <c r="U94" s="262"/>
      <c r="V94" s="262"/>
      <c r="W94" s="262"/>
      <c r="X94" s="262"/>
      <c r="Y94" s="262"/>
      <c r="Z94" s="262"/>
      <c r="AA94" s="262"/>
      <c r="AB94" s="262"/>
      <c r="AC94" s="262"/>
      <c r="AD94" s="262"/>
      <c r="AE94" s="262"/>
      <c r="AF94" s="262"/>
      <c r="AG94" s="262"/>
      <c r="AH94" s="271"/>
      <c r="AI94" s="261" t="s">
        <v>21</v>
      </c>
      <c r="AJ94" s="262"/>
      <c r="AK94" s="262"/>
      <c r="AL94" s="262"/>
      <c r="AM94" s="262"/>
      <c r="AN94" s="262"/>
      <c r="AO94" s="262"/>
      <c r="AP94" s="262"/>
      <c r="AQ94" s="262"/>
      <c r="AR94" s="262"/>
      <c r="AS94" s="262"/>
      <c r="AT94" s="262"/>
      <c r="AU94" s="262"/>
      <c r="AV94" s="262"/>
      <c r="AW94" s="262"/>
      <c r="AX94" s="262"/>
      <c r="AY94" s="262"/>
      <c r="AZ94" s="262"/>
      <c r="BA94" s="262"/>
      <c r="BB94" s="262"/>
      <c r="BC94" s="271"/>
      <c r="BD94" s="302" t="s">
        <v>108</v>
      </c>
      <c r="BE94" s="303"/>
      <c r="BF94" s="303"/>
      <c r="BG94" s="303"/>
      <c r="BH94" s="303"/>
      <c r="BI94" s="303"/>
      <c r="BJ94" s="303"/>
      <c r="BK94" s="303"/>
      <c r="BL94" s="303"/>
      <c r="BM94" s="303"/>
      <c r="BN94" s="303"/>
      <c r="BO94" s="303"/>
      <c r="BP94" s="303"/>
      <c r="BQ94" s="303"/>
      <c r="BR94" s="303"/>
      <c r="BS94" s="303"/>
      <c r="BT94" s="303"/>
      <c r="BU94" s="303"/>
      <c r="BV94" s="303"/>
      <c r="BW94" s="303"/>
      <c r="BX94" s="303"/>
      <c r="BY94" s="304"/>
      <c r="BZ94" s="23"/>
    </row>
    <row r="95" spans="1:78" ht="6.75" customHeight="1">
      <c r="A95" s="24"/>
      <c r="B95" s="24"/>
      <c r="C95" s="301"/>
      <c r="D95" s="301"/>
      <c r="E95" s="301"/>
      <c r="F95" s="301"/>
      <c r="G95" s="268"/>
      <c r="H95" s="269"/>
      <c r="I95" s="269"/>
      <c r="J95" s="269"/>
      <c r="K95" s="269"/>
      <c r="L95" s="269"/>
      <c r="M95" s="270"/>
      <c r="N95" s="263"/>
      <c r="O95" s="264"/>
      <c r="P95" s="264"/>
      <c r="Q95" s="264"/>
      <c r="R95" s="264"/>
      <c r="S95" s="264"/>
      <c r="T95" s="264"/>
      <c r="U95" s="264"/>
      <c r="V95" s="264"/>
      <c r="W95" s="264"/>
      <c r="X95" s="264"/>
      <c r="Y95" s="264"/>
      <c r="Z95" s="264"/>
      <c r="AA95" s="264"/>
      <c r="AB95" s="264"/>
      <c r="AC95" s="264"/>
      <c r="AD95" s="264"/>
      <c r="AE95" s="264"/>
      <c r="AF95" s="264"/>
      <c r="AG95" s="264"/>
      <c r="AH95" s="272"/>
      <c r="AI95" s="263"/>
      <c r="AJ95" s="264"/>
      <c r="AK95" s="264"/>
      <c r="AL95" s="264"/>
      <c r="AM95" s="264"/>
      <c r="AN95" s="264"/>
      <c r="AO95" s="264"/>
      <c r="AP95" s="264"/>
      <c r="AQ95" s="264"/>
      <c r="AR95" s="264"/>
      <c r="AS95" s="264"/>
      <c r="AT95" s="264"/>
      <c r="AU95" s="264"/>
      <c r="AV95" s="264"/>
      <c r="AW95" s="264"/>
      <c r="AX95" s="264"/>
      <c r="AY95" s="264"/>
      <c r="AZ95" s="264"/>
      <c r="BA95" s="264"/>
      <c r="BB95" s="264"/>
      <c r="BC95" s="272"/>
      <c r="BD95" s="305"/>
      <c r="BE95" s="306"/>
      <c r="BF95" s="306"/>
      <c r="BG95" s="306"/>
      <c r="BH95" s="306"/>
      <c r="BI95" s="306"/>
      <c r="BJ95" s="306"/>
      <c r="BK95" s="306"/>
      <c r="BL95" s="306"/>
      <c r="BM95" s="306"/>
      <c r="BN95" s="306"/>
      <c r="BO95" s="306"/>
      <c r="BP95" s="306"/>
      <c r="BQ95" s="306"/>
      <c r="BR95" s="306"/>
      <c r="BS95" s="306"/>
      <c r="BT95" s="306"/>
      <c r="BU95" s="306"/>
      <c r="BV95" s="306"/>
      <c r="BW95" s="306"/>
      <c r="BX95" s="306"/>
      <c r="BY95" s="307"/>
      <c r="BZ95" s="23"/>
    </row>
    <row r="96" spans="1:78" ht="6.75" customHeight="1">
      <c r="A96" s="25"/>
      <c r="B96" s="25"/>
      <c r="C96" s="297" t="s">
        <v>67</v>
      </c>
      <c r="D96" s="297"/>
      <c r="E96" s="297"/>
      <c r="F96" s="297"/>
      <c r="G96" s="308"/>
      <c r="H96" s="309"/>
      <c r="I96" s="309"/>
      <c r="J96" s="309"/>
      <c r="K96" s="309"/>
      <c r="L96" s="309"/>
      <c r="M96" s="310"/>
      <c r="N96" s="317" t="str">
        <f>'支給申請額算定シート（Ⅴ．統合関係医療機関）'!B$3&amp;""</f>
        <v/>
      </c>
      <c r="O96" s="317"/>
      <c r="P96" s="317"/>
      <c r="Q96" s="317"/>
      <c r="R96" s="317"/>
      <c r="S96" s="317"/>
      <c r="T96" s="317"/>
      <c r="U96" s="317"/>
      <c r="V96" s="317"/>
      <c r="W96" s="317"/>
      <c r="X96" s="317"/>
      <c r="Y96" s="317"/>
      <c r="Z96" s="317"/>
      <c r="AA96" s="317"/>
      <c r="AB96" s="317"/>
      <c r="AC96" s="317"/>
      <c r="AD96" s="317"/>
      <c r="AE96" s="317"/>
      <c r="AF96" s="317"/>
      <c r="AG96" s="317"/>
      <c r="AH96" s="317"/>
      <c r="AI96" s="317" t="str">
        <f>'支給申請額算定シート（Ⅴ．統合関係医療機関）'!C$3&amp;""</f>
        <v/>
      </c>
      <c r="AJ96" s="317"/>
      <c r="AK96" s="317"/>
      <c r="AL96" s="317"/>
      <c r="AM96" s="317"/>
      <c r="AN96" s="317"/>
      <c r="AO96" s="317"/>
      <c r="AP96" s="317"/>
      <c r="AQ96" s="317"/>
      <c r="AR96" s="317"/>
      <c r="AS96" s="317"/>
      <c r="AT96" s="317"/>
      <c r="AU96" s="317"/>
      <c r="AV96" s="317"/>
      <c r="AW96" s="317"/>
      <c r="AX96" s="317"/>
      <c r="AY96" s="317"/>
      <c r="AZ96" s="317"/>
      <c r="BA96" s="317"/>
      <c r="BB96" s="317"/>
      <c r="BC96" s="317"/>
      <c r="BD96" s="317" t="str">
        <f>'支給申請額算定シート（Ⅴ．統合関係医療機関）'!G$3&amp;""</f>
        <v/>
      </c>
      <c r="BE96" s="317"/>
      <c r="BF96" s="317"/>
      <c r="BG96" s="317"/>
      <c r="BH96" s="317"/>
      <c r="BI96" s="317"/>
      <c r="BJ96" s="317"/>
      <c r="BK96" s="317"/>
      <c r="BL96" s="317"/>
      <c r="BM96" s="317"/>
      <c r="BN96" s="317"/>
      <c r="BO96" s="317"/>
      <c r="BP96" s="317"/>
      <c r="BQ96" s="317"/>
      <c r="BR96" s="317"/>
      <c r="BS96" s="317"/>
      <c r="BT96" s="317"/>
      <c r="BU96" s="317"/>
      <c r="BV96" s="317"/>
      <c r="BW96" s="317"/>
      <c r="BX96" s="317"/>
      <c r="BY96" s="317"/>
      <c r="BZ96" s="23"/>
    </row>
    <row r="97" spans="1:78" ht="6.75" customHeight="1">
      <c r="A97" s="25"/>
      <c r="B97" s="25"/>
      <c r="C97" s="297"/>
      <c r="D97" s="297"/>
      <c r="E97" s="297"/>
      <c r="F97" s="297"/>
      <c r="G97" s="311"/>
      <c r="H97" s="312"/>
      <c r="I97" s="312"/>
      <c r="J97" s="312"/>
      <c r="K97" s="312"/>
      <c r="L97" s="312"/>
      <c r="M97" s="313"/>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17"/>
      <c r="BV97" s="317"/>
      <c r="BW97" s="317"/>
      <c r="BX97" s="317"/>
      <c r="BY97" s="317"/>
      <c r="BZ97" s="23"/>
    </row>
    <row r="98" spans="1:78" ht="6.75" customHeight="1">
      <c r="A98" s="25"/>
      <c r="B98" s="25"/>
      <c r="C98" s="297"/>
      <c r="D98" s="297"/>
      <c r="E98" s="297"/>
      <c r="F98" s="297"/>
      <c r="G98" s="314"/>
      <c r="H98" s="315"/>
      <c r="I98" s="315"/>
      <c r="J98" s="315"/>
      <c r="K98" s="315"/>
      <c r="L98" s="315"/>
      <c r="M98" s="316"/>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8"/>
      <c r="BN98" s="318"/>
      <c r="BO98" s="318"/>
      <c r="BP98" s="318"/>
      <c r="BQ98" s="318"/>
      <c r="BR98" s="318"/>
      <c r="BS98" s="318"/>
      <c r="BT98" s="318"/>
      <c r="BU98" s="318"/>
      <c r="BV98" s="318"/>
      <c r="BW98" s="318"/>
      <c r="BX98" s="318"/>
      <c r="BY98" s="318"/>
      <c r="BZ98" s="23"/>
    </row>
    <row r="99" spans="1:78" ht="6.75" customHeight="1">
      <c r="A99" s="26"/>
      <c r="B99" s="26"/>
      <c r="C99" s="261" t="s">
        <v>24</v>
      </c>
      <c r="D99" s="262"/>
      <c r="E99" s="262"/>
      <c r="F99" s="262"/>
      <c r="G99" s="262"/>
      <c r="H99" s="262"/>
      <c r="I99" s="262"/>
      <c r="J99" s="262"/>
      <c r="K99" s="262"/>
      <c r="L99" s="262"/>
      <c r="M99" s="262"/>
      <c r="N99" s="265" t="s">
        <v>30</v>
      </c>
      <c r="O99" s="266"/>
      <c r="P99" s="266"/>
      <c r="Q99" s="266"/>
      <c r="R99" s="266"/>
      <c r="S99" s="266"/>
      <c r="T99" s="266"/>
      <c r="U99" s="266"/>
      <c r="V99" s="266"/>
      <c r="W99" s="267"/>
      <c r="X99" s="261" t="s">
        <v>57</v>
      </c>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2"/>
      <c r="AY99" s="262"/>
      <c r="AZ99" s="262"/>
      <c r="BA99" s="262"/>
      <c r="BB99" s="262"/>
      <c r="BC99" s="262"/>
      <c r="BD99" s="262"/>
      <c r="BE99" s="262"/>
      <c r="BF99" s="262"/>
      <c r="BG99" s="262"/>
      <c r="BH99" s="262"/>
      <c r="BI99" s="262"/>
      <c r="BJ99" s="262"/>
      <c r="BK99" s="262"/>
      <c r="BL99" s="262"/>
      <c r="BM99" s="262"/>
      <c r="BN99" s="262"/>
      <c r="BO99" s="262"/>
      <c r="BP99" s="262"/>
      <c r="BQ99" s="262"/>
      <c r="BR99" s="262"/>
      <c r="BS99" s="262"/>
      <c r="BT99" s="262"/>
      <c r="BU99" s="262"/>
      <c r="BV99" s="262"/>
      <c r="BW99" s="262"/>
      <c r="BX99" s="262"/>
      <c r="BY99" s="271"/>
      <c r="BZ99" s="23"/>
    </row>
    <row r="100" spans="1:78" ht="6.75" customHeight="1">
      <c r="A100" s="26"/>
      <c r="B100" s="26"/>
      <c r="C100" s="263"/>
      <c r="D100" s="264"/>
      <c r="E100" s="264"/>
      <c r="F100" s="264"/>
      <c r="G100" s="264"/>
      <c r="H100" s="264"/>
      <c r="I100" s="264"/>
      <c r="J100" s="264"/>
      <c r="K100" s="264"/>
      <c r="L100" s="264"/>
      <c r="M100" s="264"/>
      <c r="N100" s="268"/>
      <c r="O100" s="269"/>
      <c r="P100" s="269"/>
      <c r="Q100" s="269"/>
      <c r="R100" s="269"/>
      <c r="S100" s="269"/>
      <c r="T100" s="269"/>
      <c r="U100" s="269"/>
      <c r="V100" s="269"/>
      <c r="W100" s="270"/>
      <c r="X100" s="263"/>
      <c r="Y100" s="264"/>
      <c r="Z100" s="264"/>
      <c r="AA100" s="264"/>
      <c r="AB100" s="264"/>
      <c r="AC100" s="264"/>
      <c r="AD100" s="264"/>
      <c r="AE100" s="264"/>
      <c r="AF100" s="264"/>
      <c r="AG100" s="264"/>
      <c r="AH100" s="264"/>
      <c r="AI100" s="264"/>
      <c r="AJ100" s="264"/>
      <c r="AK100" s="264"/>
      <c r="AL100" s="264"/>
      <c r="AM100" s="264"/>
      <c r="AN100" s="264"/>
      <c r="AO100" s="264"/>
      <c r="AP100" s="264"/>
      <c r="AQ100" s="264"/>
      <c r="AR100" s="264"/>
      <c r="AS100" s="264"/>
      <c r="AT100" s="264"/>
      <c r="AU100" s="264"/>
      <c r="AV100" s="264"/>
      <c r="AW100" s="264"/>
      <c r="AX100" s="264"/>
      <c r="AY100" s="264"/>
      <c r="AZ100" s="264"/>
      <c r="BA100" s="264"/>
      <c r="BB100" s="264"/>
      <c r="BC100" s="264"/>
      <c r="BD100" s="264"/>
      <c r="BE100" s="264"/>
      <c r="BF100" s="264"/>
      <c r="BG100" s="264"/>
      <c r="BH100" s="264"/>
      <c r="BI100" s="264"/>
      <c r="BJ100" s="264"/>
      <c r="BK100" s="264"/>
      <c r="BL100" s="264"/>
      <c r="BM100" s="264"/>
      <c r="BN100" s="264"/>
      <c r="BO100" s="264"/>
      <c r="BP100" s="264"/>
      <c r="BQ100" s="264"/>
      <c r="BR100" s="264"/>
      <c r="BS100" s="264"/>
      <c r="BT100" s="264"/>
      <c r="BU100" s="264"/>
      <c r="BV100" s="264"/>
      <c r="BW100" s="264"/>
      <c r="BX100" s="264"/>
      <c r="BY100" s="272"/>
      <c r="BZ100" s="23"/>
    </row>
    <row r="101" spans="1:78" ht="6.75" customHeight="1">
      <c r="A101" s="26"/>
      <c r="B101" s="26"/>
      <c r="C101" s="273" t="str">
        <f>'支給申請額算定シート（Ⅴ．統合関係医療機関）'!B$5&amp;""</f>
        <v/>
      </c>
      <c r="D101" s="274"/>
      <c r="E101" s="274"/>
      <c r="F101" s="274"/>
      <c r="G101" s="274"/>
      <c r="H101" s="274"/>
      <c r="I101" s="274"/>
      <c r="J101" s="274"/>
      <c r="K101" s="274"/>
      <c r="L101" s="274"/>
      <c r="M101" s="274"/>
      <c r="N101" s="279" t="str">
        <f>'支給申請額算定シート（Ⅴ．統合関係医療機関）'!C$5&amp;""</f>
        <v/>
      </c>
      <c r="O101" s="280"/>
      <c r="P101" s="280"/>
      <c r="Q101" s="280"/>
      <c r="R101" s="280"/>
      <c r="S101" s="280"/>
      <c r="T101" s="280"/>
      <c r="U101" s="280"/>
      <c r="V101" s="280"/>
      <c r="W101" s="281"/>
      <c r="X101" s="261" t="s">
        <v>22</v>
      </c>
      <c r="Y101" s="262"/>
      <c r="Z101" s="262"/>
      <c r="AA101" s="262"/>
      <c r="AB101" s="262"/>
      <c r="AC101" s="262"/>
      <c r="AD101" s="262"/>
      <c r="AE101" s="262"/>
      <c r="AF101" s="262"/>
      <c r="AG101" s="27"/>
      <c r="AH101" s="27"/>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9"/>
      <c r="BZ101" s="23"/>
    </row>
    <row r="102" spans="1:78" ht="6.75" customHeight="1">
      <c r="A102" s="26"/>
      <c r="B102" s="26"/>
      <c r="C102" s="275"/>
      <c r="D102" s="276"/>
      <c r="E102" s="276"/>
      <c r="F102" s="276"/>
      <c r="G102" s="276"/>
      <c r="H102" s="276"/>
      <c r="I102" s="276"/>
      <c r="J102" s="276"/>
      <c r="K102" s="276"/>
      <c r="L102" s="276"/>
      <c r="M102" s="276"/>
      <c r="N102" s="282"/>
      <c r="O102" s="283"/>
      <c r="P102" s="283"/>
      <c r="Q102" s="283"/>
      <c r="R102" s="283"/>
      <c r="S102" s="283"/>
      <c r="T102" s="283"/>
      <c r="U102" s="283"/>
      <c r="V102" s="283"/>
      <c r="W102" s="284"/>
      <c r="X102" s="288"/>
      <c r="Y102" s="289"/>
      <c r="Z102" s="289"/>
      <c r="AA102" s="289"/>
      <c r="AB102" s="289"/>
      <c r="AC102" s="289"/>
      <c r="AD102" s="289"/>
      <c r="AE102" s="289"/>
      <c r="AF102" s="289"/>
      <c r="AG102" s="290" t="s">
        <v>14</v>
      </c>
      <c r="AH102" s="290"/>
      <c r="AI102" s="290"/>
      <c r="AJ102" s="290"/>
      <c r="AK102" s="290"/>
      <c r="AL102" s="290"/>
      <c r="AM102" s="290"/>
      <c r="AN102" s="290"/>
      <c r="AO102" s="290"/>
      <c r="AP102" s="290" t="s">
        <v>15</v>
      </c>
      <c r="AQ102" s="290"/>
      <c r="AR102" s="290"/>
      <c r="AS102" s="290"/>
      <c r="AT102" s="290"/>
      <c r="AU102" s="290"/>
      <c r="AV102" s="290"/>
      <c r="AW102" s="290"/>
      <c r="AX102" s="290"/>
      <c r="AY102" s="290" t="s">
        <v>16</v>
      </c>
      <c r="AZ102" s="290"/>
      <c r="BA102" s="290"/>
      <c r="BB102" s="290"/>
      <c r="BC102" s="290"/>
      <c r="BD102" s="290"/>
      <c r="BE102" s="290"/>
      <c r="BF102" s="290"/>
      <c r="BG102" s="290"/>
      <c r="BH102" s="290" t="s">
        <v>18</v>
      </c>
      <c r="BI102" s="290"/>
      <c r="BJ102" s="290"/>
      <c r="BK102" s="290"/>
      <c r="BL102" s="290"/>
      <c r="BM102" s="290"/>
      <c r="BN102" s="290"/>
      <c r="BO102" s="290"/>
      <c r="BP102" s="290"/>
      <c r="BQ102" s="290" t="s">
        <v>17</v>
      </c>
      <c r="BR102" s="290"/>
      <c r="BS102" s="290"/>
      <c r="BT102" s="290"/>
      <c r="BU102" s="290"/>
      <c r="BV102" s="290"/>
      <c r="BW102" s="290"/>
      <c r="BX102" s="290"/>
      <c r="BY102" s="290"/>
      <c r="BZ102" s="23"/>
    </row>
    <row r="103" spans="1:78" ht="6.75" customHeight="1">
      <c r="A103" s="26"/>
      <c r="B103" s="26"/>
      <c r="C103" s="275"/>
      <c r="D103" s="276"/>
      <c r="E103" s="276"/>
      <c r="F103" s="276"/>
      <c r="G103" s="276"/>
      <c r="H103" s="276"/>
      <c r="I103" s="276"/>
      <c r="J103" s="276"/>
      <c r="K103" s="276"/>
      <c r="L103" s="276"/>
      <c r="M103" s="276"/>
      <c r="N103" s="282"/>
      <c r="O103" s="283"/>
      <c r="P103" s="283"/>
      <c r="Q103" s="283"/>
      <c r="R103" s="283"/>
      <c r="S103" s="283"/>
      <c r="T103" s="283"/>
      <c r="U103" s="283"/>
      <c r="V103" s="283"/>
      <c r="W103" s="284"/>
      <c r="X103" s="263"/>
      <c r="Y103" s="264"/>
      <c r="Z103" s="264"/>
      <c r="AA103" s="264"/>
      <c r="AB103" s="264"/>
      <c r="AC103" s="264"/>
      <c r="AD103" s="264"/>
      <c r="AE103" s="264"/>
      <c r="AF103" s="264"/>
      <c r="AG103" s="290"/>
      <c r="AH103" s="290"/>
      <c r="AI103" s="290"/>
      <c r="AJ103" s="290"/>
      <c r="AK103" s="290"/>
      <c r="AL103" s="290"/>
      <c r="AM103" s="290"/>
      <c r="AN103" s="290"/>
      <c r="AO103" s="290"/>
      <c r="AP103" s="290"/>
      <c r="AQ103" s="290"/>
      <c r="AR103" s="290"/>
      <c r="AS103" s="290"/>
      <c r="AT103" s="290"/>
      <c r="AU103" s="290"/>
      <c r="AV103" s="290"/>
      <c r="AW103" s="290"/>
      <c r="AX103" s="290"/>
      <c r="AY103" s="290"/>
      <c r="AZ103" s="290"/>
      <c r="BA103" s="290"/>
      <c r="BB103" s="290"/>
      <c r="BC103" s="290"/>
      <c r="BD103" s="290"/>
      <c r="BE103" s="290"/>
      <c r="BF103" s="290"/>
      <c r="BG103" s="290"/>
      <c r="BH103" s="290"/>
      <c r="BI103" s="290"/>
      <c r="BJ103" s="290"/>
      <c r="BK103" s="290"/>
      <c r="BL103" s="290"/>
      <c r="BM103" s="290"/>
      <c r="BN103" s="290"/>
      <c r="BO103" s="290"/>
      <c r="BP103" s="290"/>
      <c r="BQ103" s="290"/>
      <c r="BR103" s="290"/>
      <c r="BS103" s="290"/>
      <c r="BT103" s="290"/>
      <c r="BU103" s="290"/>
      <c r="BV103" s="290"/>
      <c r="BW103" s="290"/>
      <c r="BX103" s="290"/>
      <c r="BY103" s="290"/>
      <c r="BZ103" s="23"/>
    </row>
    <row r="104" spans="1:78" ht="6" customHeight="1">
      <c r="A104" s="26"/>
      <c r="B104" s="26"/>
      <c r="C104" s="275"/>
      <c r="D104" s="276"/>
      <c r="E104" s="276"/>
      <c r="F104" s="276"/>
      <c r="G104" s="276"/>
      <c r="H104" s="276"/>
      <c r="I104" s="276"/>
      <c r="J104" s="276"/>
      <c r="K104" s="276"/>
      <c r="L104" s="276"/>
      <c r="M104" s="276"/>
      <c r="N104" s="282"/>
      <c r="O104" s="283"/>
      <c r="P104" s="283"/>
      <c r="Q104" s="283"/>
      <c r="R104" s="283"/>
      <c r="S104" s="283"/>
      <c r="T104" s="283"/>
      <c r="U104" s="283"/>
      <c r="V104" s="283"/>
      <c r="W104" s="284"/>
      <c r="X104" s="291">
        <f>SUM(AG104:BY106)</f>
        <v>0</v>
      </c>
      <c r="Y104" s="292"/>
      <c r="Z104" s="292"/>
      <c r="AA104" s="292"/>
      <c r="AB104" s="292"/>
      <c r="AC104" s="292"/>
      <c r="AD104" s="292"/>
      <c r="AE104" s="292"/>
      <c r="AF104" s="292"/>
      <c r="AG104" s="291">
        <f>'支給申請額算定シート（Ⅴ．統合関係医療機関）'!C$11</f>
        <v>0</v>
      </c>
      <c r="AH104" s="292"/>
      <c r="AI104" s="292"/>
      <c r="AJ104" s="292"/>
      <c r="AK104" s="292"/>
      <c r="AL104" s="292"/>
      <c r="AM104" s="292"/>
      <c r="AN104" s="292"/>
      <c r="AO104" s="292"/>
      <c r="AP104" s="291">
        <f>'支給申請額算定シート（Ⅴ．統合関係医療機関）'!D$11</f>
        <v>0</v>
      </c>
      <c r="AQ104" s="292"/>
      <c r="AR104" s="292"/>
      <c r="AS104" s="292"/>
      <c r="AT104" s="292"/>
      <c r="AU104" s="292"/>
      <c r="AV104" s="292"/>
      <c r="AW104" s="292"/>
      <c r="AX104" s="292"/>
      <c r="AY104" s="291">
        <f>'支給申請額算定シート（Ⅴ．統合関係医療機関）'!E$11</f>
        <v>0</v>
      </c>
      <c r="AZ104" s="292"/>
      <c r="BA104" s="292"/>
      <c r="BB104" s="292"/>
      <c r="BC104" s="292"/>
      <c r="BD104" s="292"/>
      <c r="BE104" s="292"/>
      <c r="BF104" s="292"/>
      <c r="BG104" s="292"/>
      <c r="BH104" s="291">
        <f>'支給申請額算定シート（Ⅴ．統合関係医療機関）'!F$11</f>
        <v>0</v>
      </c>
      <c r="BI104" s="292"/>
      <c r="BJ104" s="292"/>
      <c r="BK104" s="292"/>
      <c r="BL104" s="292"/>
      <c r="BM104" s="292"/>
      <c r="BN104" s="292"/>
      <c r="BO104" s="292"/>
      <c r="BP104" s="292"/>
      <c r="BQ104" s="297">
        <f>'支給申請額算定シート（Ⅴ．統合関係医療機関）'!G$11</f>
        <v>0</v>
      </c>
      <c r="BR104" s="297"/>
      <c r="BS104" s="297"/>
      <c r="BT104" s="297"/>
      <c r="BU104" s="297"/>
      <c r="BV104" s="297"/>
      <c r="BW104" s="297"/>
      <c r="BX104" s="297"/>
      <c r="BY104" s="297"/>
      <c r="BZ104" s="23"/>
    </row>
    <row r="105" spans="1:78" ht="6" customHeight="1">
      <c r="A105" s="26"/>
      <c r="B105" s="26"/>
      <c r="C105" s="275"/>
      <c r="D105" s="276"/>
      <c r="E105" s="276"/>
      <c r="F105" s="276"/>
      <c r="G105" s="276"/>
      <c r="H105" s="276"/>
      <c r="I105" s="276"/>
      <c r="J105" s="276"/>
      <c r="K105" s="276"/>
      <c r="L105" s="276"/>
      <c r="M105" s="276"/>
      <c r="N105" s="282"/>
      <c r="O105" s="283"/>
      <c r="P105" s="283"/>
      <c r="Q105" s="283"/>
      <c r="R105" s="283"/>
      <c r="S105" s="283"/>
      <c r="T105" s="283"/>
      <c r="U105" s="283"/>
      <c r="V105" s="283"/>
      <c r="W105" s="284"/>
      <c r="X105" s="293"/>
      <c r="Y105" s="294"/>
      <c r="Z105" s="294"/>
      <c r="AA105" s="294"/>
      <c r="AB105" s="294"/>
      <c r="AC105" s="294"/>
      <c r="AD105" s="294"/>
      <c r="AE105" s="294"/>
      <c r="AF105" s="294"/>
      <c r="AG105" s="293"/>
      <c r="AH105" s="294"/>
      <c r="AI105" s="294"/>
      <c r="AJ105" s="294"/>
      <c r="AK105" s="294"/>
      <c r="AL105" s="294"/>
      <c r="AM105" s="294"/>
      <c r="AN105" s="294"/>
      <c r="AO105" s="294"/>
      <c r="AP105" s="293"/>
      <c r="AQ105" s="294"/>
      <c r="AR105" s="294"/>
      <c r="AS105" s="294"/>
      <c r="AT105" s="294"/>
      <c r="AU105" s="294"/>
      <c r="AV105" s="294"/>
      <c r="AW105" s="294"/>
      <c r="AX105" s="294"/>
      <c r="AY105" s="293"/>
      <c r="AZ105" s="294"/>
      <c r="BA105" s="294"/>
      <c r="BB105" s="294"/>
      <c r="BC105" s="294"/>
      <c r="BD105" s="294"/>
      <c r="BE105" s="294"/>
      <c r="BF105" s="294"/>
      <c r="BG105" s="294"/>
      <c r="BH105" s="293"/>
      <c r="BI105" s="294"/>
      <c r="BJ105" s="294"/>
      <c r="BK105" s="294"/>
      <c r="BL105" s="294"/>
      <c r="BM105" s="294"/>
      <c r="BN105" s="294"/>
      <c r="BO105" s="294"/>
      <c r="BP105" s="294"/>
      <c r="BQ105" s="297"/>
      <c r="BR105" s="297"/>
      <c r="BS105" s="297"/>
      <c r="BT105" s="297"/>
      <c r="BU105" s="297"/>
      <c r="BV105" s="297"/>
      <c r="BW105" s="297"/>
      <c r="BX105" s="297"/>
      <c r="BY105" s="297"/>
      <c r="BZ105" s="23"/>
    </row>
    <row r="106" spans="1:78" ht="6" customHeight="1">
      <c r="A106" s="26"/>
      <c r="B106" s="26"/>
      <c r="C106" s="277"/>
      <c r="D106" s="278"/>
      <c r="E106" s="278"/>
      <c r="F106" s="278"/>
      <c r="G106" s="278"/>
      <c r="H106" s="278"/>
      <c r="I106" s="278"/>
      <c r="J106" s="278"/>
      <c r="K106" s="278"/>
      <c r="L106" s="278"/>
      <c r="M106" s="278"/>
      <c r="N106" s="285"/>
      <c r="O106" s="286"/>
      <c r="P106" s="286"/>
      <c r="Q106" s="286"/>
      <c r="R106" s="286"/>
      <c r="S106" s="286"/>
      <c r="T106" s="286"/>
      <c r="U106" s="286"/>
      <c r="V106" s="286"/>
      <c r="W106" s="287"/>
      <c r="X106" s="295"/>
      <c r="Y106" s="296"/>
      <c r="Z106" s="296"/>
      <c r="AA106" s="296"/>
      <c r="AB106" s="296"/>
      <c r="AC106" s="296"/>
      <c r="AD106" s="296"/>
      <c r="AE106" s="296"/>
      <c r="AF106" s="296"/>
      <c r="AG106" s="295"/>
      <c r="AH106" s="296"/>
      <c r="AI106" s="296"/>
      <c r="AJ106" s="296"/>
      <c r="AK106" s="296"/>
      <c r="AL106" s="296"/>
      <c r="AM106" s="296"/>
      <c r="AN106" s="296"/>
      <c r="AO106" s="296"/>
      <c r="AP106" s="295"/>
      <c r="AQ106" s="296"/>
      <c r="AR106" s="296"/>
      <c r="AS106" s="296"/>
      <c r="AT106" s="296"/>
      <c r="AU106" s="296"/>
      <c r="AV106" s="296"/>
      <c r="AW106" s="296"/>
      <c r="AX106" s="296"/>
      <c r="AY106" s="295"/>
      <c r="AZ106" s="296"/>
      <c r="BA106" s="296"/>
      <c r="BB106" s="296"/>
      <c r="BC106" s="296"/>
      <c r="BD106" s="296"/>
      <c r="BE106" s="296"/>
      <c r="BF106" s="296"/>
      <c r="BG106" s="296"/>
      <c r="BH106" s="295"/>
      <c r="BI106" s="296"/>
      <c r="BJ106" s="296"/>
      <c r="BK106" s="296"/>
      <c r="BL106" s="296"/>
      <c r="BM106" s="296"/>
      <c r="BN106" s="296"/>
      <c r="BO106" s="296"/>
      <c r="BP106" s="296"/>
      <c r="BQ106" s="297"/>
      <c r="BR106" s="297"/>
      <c r="BS106" s="297"/>
      <c r="BT106" s="297"/>
      <c r="BU106" s="297"/>
      <c r="BV106" s="297"/>
      <c r="BW106" s="297"/>
      <c r="BX106" s="297"/>
      <c r="BY106" s="297"/>
      <c r="BZ106" s="23"/>
    </row>
    <row r="107" spans="1:78" ht="6.75" customHeight="1">
      <c r="A107" s="26"/>
      <c r="B107" s="26"/>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18"/>
      <c r="BY107" s="18"/>
      <c r="BZ107" s="23"/>
    </row>
    <row r="108" spans="1:78" ht="6.75" customHeight="1">
      <c r="A108" s="24"/>
      <c r="B108" s="24"/>
      <c r="C108" s="301" t="s">
        <v>19</v>
      </c>
      <c r="D108" s="301"/>
      <c r="E108" s="301"/>
      <c r="F108" s="301"/>
      <c r="G108" s="265"/>
      <c r="H108" s="266"/>
      <c r="I108" s="266"/>
      <c r="J108" s="266"/>
      <c r="K108" s="266"/>
      <c r="L108" s="266"/>
      <c r="M108" s="267"/>
      <c r="N108" s="261" t="s">
        <v>107</v>
      </c>
      <c r="O108" s="262"/>
      <c r="P108" s="262"/>
      <c r="Q108" s="262"/>
      <c r="R108" s="262"/>
      <c r="S108" s="262"/>
      <c r="T108" s="262"/>
      <c r="U108" s="262"/>
      <c r="V108" s="262"/>
      <c r="W108" s="262"/>
      <c r="X108" s="262"/>
      <c r="Y108" s="262"/>
      <c r="Z108" s="262"/>
      <c r="AA108" s="262"/>
      <c r="AB108" s="262"/>
      <c r="AC108" s="262"/>
      <c r="AD108" s="262"/>
      <c r="AE108" s="262"/>
      <c r="AF108" s="262"/>
      <c r="AG108" s="262"/>
      <c r="AH108" s="271"/>
      <c r="AI108" s="261" t="s">
        <v>21</v>
      </c>
      <c r="AJ108" s="262"/>
      <c r="AK108" s="262"/>
      <c r="AL108" s="262"/>
      <c r="AM108" s="262"/>
      <c r="AN108" s="262"/>
      <c r="AO108" s="262"/>
      <c r="AP108" s="262"/>
      <c r="AQ108" s="262"/>
      <c r="AR108" s="262"/>
      <c r="AS108" s="262"/>
      <c r="AT108" s="262"/>
      <c r="AU108" s="262"/>
      <c r="AV108" s="262"/>
      <c r="AW108" s="262"/>
      <c r="AX108" s="262"/>
      <c r="AY108" s="262"/>
      <c r="AZ108" s="262"/>
      <c r="BA108" s="262"/>
      <c r="BB108" s="262"/>
      <c r="BC108" s="271"/>
      <c r="BD108" s="302" t="s">
        <v>108</v>
      </c>
      <c r="BE108" s="303"/>
      <c r="BF108" s="303"/>
      <c r="BG108" s="303"/>
      <c r="BH108" s="303"/>
      <c r="BI108" s="303"/>
      <c r="BJ108" s="303"/>
      <c r="BK108" s="303"/>
      <c r="BL108" s="303"/>
      <c r="BM108" s="303"/>
      <c r="BN108" s="303"/>
      <c r="BO108" s="303"/>
      <c r="BP108" s="303"/>
      <c r="BQ108" s="303"/>
      <c r="BR108" s="303"/>
      <c r="BS108" s="303"/>
      <c r="BT108" s="303"/>
      <c r="BU108" s="303"/>
      <c r="BV108" s="303"/>
      <c r="BW108" s="303"/>
      <c r="BX108" s="303"/>
      <c r="BY108" s="304"/>
      <c r="BZ108" s="23"/>
    </row>
    <row r="109" spans="1:78" ht="6.75" customHeight="1">
      <c r="A109" s="24"/>
      <c r="B109" s="24"/>
      <c r="C109" s="301"/>
      <c r="D109" s="301"/>
      <c r="E109" s="301"/>
      <c r="F109" s="301"/>
      <c r="G109" s="268"/>
      <c r="H109" s="269"/>
      <c r="I109" s="269"/>
      <c r="J109" s="269"/>
      <c r="K109" s="269"/>
      <c r="L109" s="269"/>
      <c r="M109" s="270"/>
      <c r="N109" s="263"/>
      <c r="O109" s="264"/>
      <c r="P109" s="264"/>
      <c r="Q109" s="264"/>
      <c r="R109" s="264"/>
      <c r="S109" s="264"/>
      <c r="T109" s="264"/>
      <c r="U109" s="264"/>
      <c r="V109" s="264"/>
      <c r="W109" s="264"/>
      <c r="X109" s="264"/>
      <c r="Y109" s="264"/>
      <c r="Z109" s="264"/>
      <c r="AA109" s="264"/>
      <c r="AB109" s="264"/>
      <c r="AC109" s="264"/>
      <c r="AD109" s="264"/>
      <c r="AE109" s="264"/>
      <c r="AF109" s="264"/>
      <c r="AG109" s="264"/>
      <c r="AH109" s="272"/>
      <c r="AI109" s="263"/>
      <c r="AJ109" s="264"/>
      <c r="AK109" s="264"/>
      <c r="AL109" s="264"/>
      <c r="AM109" s="264"/>
      <c r="AN109" s="264"/>
      <c r="AO109" s="264"/>
      <c r="AP109" s="264"/>
      <c r="AQ109" s="264"/>
      <c r="AR109" s="264"/>
      <c r="AS109" s="264"/>
      <c r="AT109" s="264"/>
      <c r="AU109" s="264"/>
      <c r="AV109" s="264"/>
      <c r="AW109" s="264"/>
      <c r="AX109" s="264"/>
      <c r="AY109" s="264"/>
      <c r="AZ109" s="264"/>
      <c r="BA109" s="264"/>
      <c r="BB109" s="264"/>
      <c r="BC109" s="272"/>
      <c r="BD109" s="305"/>
      <c r="BE109" s="306"/>
      <c r="BF109" s="306"/>
      <c r="BG109" s="306"/>
      <c r="BH109" s="306"/>
      <c r="BI109" s="306"/>
      <c r="BJ109" s="306"/>
      <c r="BK109" s="306"/>
      <c r="BL109" s="306"/>
      <c r="BM109" s="306"/>
      <c r="BN109" s="306"/>
      <c r="BO109" s="306"/>
      <c r="BP109" s="306"/>
      <c r="BQ109" s="306"/>
      <c r="BR109" s="306"/>
      <c r="BS109" s="306"/>
      <c r="BT109" s="306"/>
      <c r="BU109" s="306"/>
      <c r="BV109" s="306"/>
      <c r="BW109" s="306"/>
      <c r="BX109" s="306"/>
      <c r="BY109" s="307"/>
      <c r="BZ109" s="23"/>
    </row>
    <row r="110" spans="1:78" ht="6.75" customHeight="1">
      <c r="A110" s="25"/>
      <c r="B110" s="25"/>
      <c r="C110" s="297" t="s">
        <v>69</v>
      </c>
      <c r="D110" s="297"/>
      <c r="E110" s="297"/>
      <c r="F110" s="297"/>
      <c r="G110" s="308"/>
      <c r="H110" s="309"/>
      <c r="I110" s="309"/>
      <c r="J110" s="309"/>
      <c r="K110" s="309"/>
      <c r="L110" s="309"/>
      <c r="M110" s="310"/>
      <c r="N110" s="317" t="str">
        <f>'支給申請額算定シート（Ⅵ．統合関係医療機関）'!B$3&amp;""</f>
        <v/>
      </c>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t="str">
        <f>'支給申請額算定シート（Ⅵ．統合関係医療機関）'!C$3&amp;""</f>
        <v/>
      </c>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c r="BD110" s="317" t="str">
        <f>'支給申請額算定シート（Ⅵ．統合関係医療機関）'!G$3&amp;""</f>
        <v/>
      </c>
      <c r="BE110" s="317"/>
      <c r="BF110" s="317"/>
      <c r="BG110" s="317"/>
      <c r="BH110" s="317"/>
      <c r="BI110" s="317"/>
      <c r="BJ110" s="317"/>
      <c r="BK110" s="317"/>
      <c r="BL110" s="317"/>
      <c r="BM110" s="317"/>
      <c r="BN110" s="317"/>
      <c r="BO110" s="317"/>
      <c r="BP110" s="317"/>
      <c r="BQ110" s="317"/>
      <c r="BR110" s="317"/>
      <c r="BS110" s="317"/>
      <c r="BT110" s="317"/>
      <c r="BU110" s="317"/>
      <c r="BV110" s="317"/>
      <c r="BW110" s="317"/>
      <c r="BX110" s="317"/>
      <c r="BY110" s="317"/>
      <c r="BZ110" s="23"/>
    </row>
    <row r="111" spans="1:78" ht="6.75" customHeight="1">
      <c r="A111" s="25"/>
      <c r="B111" s="25"/>
      <c r="C111" s="297"/>
      <c r="D111" s="297"/>
      <c r="E111" s="297"/>
      <c r="F111" s="297"/>
      <c r="G111" s="311"/>
      <c r="H111" s="312"/>
      <c r="I111" s="312"/>
      <c r="J111" s="312"/>
      <c r="K111" s="312"/>
      <c r="L111" s="312"/>
      <c r="M111" s="313"/>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7"/>
      <c r="BJ111" s="317"/>
      <c r="BK111" s="317"/>
      <c r="BL111" s="317"/>
      <c r="BM111" s="317"/>
      <c r="BN111" s="317"/>
      <c r="BO111" s="317"/>
      <c r="BP111" s="317"/>
      <c r="BQ111" s="317"/>
      <c r="BR111" s="317"/>
      <c r="BS111" s="317"/>
      <c r="BT111" s="317"/>
      <c r="BU111" s="317"/>
      <c r="BV111" s="317"/>
      <c r="BW111" s="317"/>
      <c r="BX111" s="317"/>
      <c r="BY111" s="317"/>
      <c r="BZ111" s="23"/>
    </row>
    <row r="112" spans="1:78" ht="6.75" customHeight="1">
      <c r="A112" s="25"/>
      <c r="B112" s="25"/>
      <c r="C112" s="297"/>
      <c r="D112" s="297"/>
      <c r="E112" s="297"/>
      <c r="F112" s="297"/>
      <c r="G112" s="314"/>
      <c r="H112" s="315"/>
      <c r="I112" s="315"/>
      <c r="J112" s="315"/>
      <c r="K112" s="315"/>
      <c r="L112" s="315"/>
      <c r="M112" s="316"/>
      <c r="N112" s="318"/>
      <c r="O112" s="318"/>
      <c r="P112" s="318"/>
      <c r="Q112" s="318"/>
      <c r="R112" s="318"/>
      <c r="S112" s="318"/>
      <c r="T112" s="318"/>
      <c r="U112" s="318"/>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8"/>
      <c r="AY112" s="318"/>
      <c r="AZ112" s="318"/>
      <c r="BA112" s="318"/>
      <c r="BB112" s="318"/>
      <c r="BC112" s="318"/>
      <c r="BD112" s="318"/>
      <c r="BE112" s="318"/>
      <c r="BF112" s="318"/>
      <c r="BG112" s="318"/>
      <c r="BH112" s="318"/>
      <c r="BI112" s="318"/>
      <c r="BJ112" s="318"/>
      <c r="BK112" s="318"/>
      <c r="BL112" s="318"/>
      <c r="BM112" s="318"/>
      <c r="BN112" s="318"/>
      <c r="BO112" s="318"/>
      <c r="BP112" s="318"/>
      <c r="BQ112" s="318"/>
      <c r="BR112" s="318"/>
      <c r="BS112" s="318"/>
      <c r="BT112" s="318"/>
      <c r="BU112" s="318"/>
      <c r="BV112" s="318"/>
      <c r="BW112" s="318"/>
      <c r="BX112" s="318"/>
      <c r="BY112" s="318"/>
      <c r="BZ112" s="23"/>
    </row>
    <row r="113" spans="1:78" ht="6.75" customHeight="1">
      <c r="A113" s="26"/>
      <c r="B113" s="26"/>
      <c r="C113" s="261" t="s">
        <v>24</v>
      </c>
      <c r="D113" s="262"/>
      <c r="E113" s="262"/>
      <c r="F113" s="262"/>
      <c r="G113" s="262"/>
      <c r="H113" s="262"/>
      <c r="I113" s="262"/>
      <c r="J113" s="262"/>
      <c r="K113" s="262"/>
      <c r="L113" s="262"/>
      <c r="M113" s="262"/>
      <c r="N113" s="265" t="s">
        <v>30</v>
      </c>
      <c r="O113" s="266"/>
      <c r="P113" s="266"/>
      <c r="Q113" s="266"/>
      <c r="R113" s="266"/>
      <c r="S113" s="266"/>
      <c r="T113" s="266"/>
      <c r="U113" s="266"/>
      <c r="V113" s="266"/>
      <c r="W113" s="267"/>
      <c r="X113" s="261" t="s">
        <v>57</v>
      </c>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c r="AY113" s="262"/>
      <c r="AZ113" s="262"/>
      <c r="BA113" s="262"/>
      <c r="BB113" s="262"/>
      <c r="BC113" s="262"/>
      <c r="BD113" s="262"/>
      <c r="BE113" s="262"/>
      <c r="BF113" s="262"/>
      <c r="BG113" s="262"/>
      <c r="BH113" s="262"/>
      <c r="BI113" s="262"/>
      <c r="BJ113" s="262"/>
      <c r="BK113" s="262"/>
      <c r="BL113" s="262"/>
      <c r="BM113" s="262"/>
      <c r="BN113" s="262"/>
      <c r="BO113" s="262"/>
      <c r="BP113" s="262"/>
      <c r="BQ113" s="262"/>
      <c r="BR113" s="262"/>
      <c r="BS113" s="262"/>
      <c r="BT113" s="262"/>
      <c r="BU113" s="262"/>
      <c r="BV113" s="262"/>
      <c r="BW113" s="262"/>
      <c r="BX113" s="262"/>
      <c r="BY113" s="271"/>
      <c r="BZ113" s="23"/>
    </row>
    <row r="114" spans="1:78" ht="6.75" customHeight="1">
      <c r="A114" s="26"/>
      <c r="B114" s="26"/>
      <c r="C114" s="263"/>
      <c r="D114" s="264"/>
      <c r="E114" s="264"/>
      <c r="F114" s="264"/>
      <c r="G114" s="264"/>
      <c r="H114" s="264"/>
      <c r="I114" s="264"/>
      <c r="J114" s="264"/>
      <c r="K114" s="264"/>
      <c r="L114" s="264"/>
      <c r="M114" s="264"/>
      <c r="N114" s="268"/>
      <c r="O114" s="269"/>
      <c r="P114" s="269"/>
      <c r="Q114" s="269"/>
      <c r="R114" s="269"/>
      <c r="S114" s="269"/>
      <c r="T114" s="269"/>
      <c r="U114" s="269"/>
      <c r="V114" s="269"/>
      <c r="W114" s="270"/>
      <c r="X114" s="263"/>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264"/>
      <c r="AY114" s="264"/>
      <c r="AZ114" s="264"/>
      <c r="BA114" s="264"/>
      <c r="BB114" s="264"/>
      <c r="BC114" s="264"/>
      <c r="BD114" s="264"/>
      <c r="BE114" s="264"/>
      <c r="BF114" s="264"/>
      <c r="BG114" s="264"/>
      <c r="BH114" s="264"/>
      <c r="BI114" s="264"/>
      <c r="BJ114" s="264"/>
      <c r="BK114" s="264"/>
      <c r="BL114" s="264"/>
      <c r="BM114" s="264"/>
      <c r="BN114" s="264"/>
      <c r="BO114" s="264"/>
      <c r="BP114" s="264"/>
      <c r="BQ114" s="264"/>
      <c r="BR114" s="264"/>
      <c r="BS114" s="264"/>
      <c r="BT114" s="264"/>
      <c r="BU114" s="264"/>
      <c r="BV114" s="264"/>
      <c r="BW114" s="264"/>
      <c r="BX114" s="264"/>
      <c r="BY114" s="272"/>
      <c r="BZ114" s="23"/>
    </row>
    <row r="115" spans="1:78" ht="6.75" customHeight="1">
      <c r="A115" s="26"/>
      <c r="B115" s="26"/>
      <c r="C115" s="273" t="str">
        <f>'支給申請額算定シート（Ⅵ．統合関係医療機関）'!B$5&amp;""</f>
        <v/>
      </c>
      <c r="D115" s="274"/>
      <c r="E115" s="274"/>
      <c r="F115" s="274"/>
      <c r="G115" s="274"/>
      <c r="H115" s="274"/>
      <c r="I115" s="274"/>
      <c r="J115" s="274"/>
      <c r="K115" s="274"/>
      <c r="L115" s="274"/>
      <c r="M115" s="274"/>
      <c r="N115" s="279" t="str">
        <f>'支給申請額算定シート（Ⅵ．統合関係医療機関）'!C$5&amp;""</f>
        <v/>
      </c>
      <c r="O115" s="280"/>
      <c r="P115" s="280"/>
      <c r="Q115" s="280"/>
      <c r="R115" s="280"/>
      <c r="S115" s="280"/>
      <c r="T115" s="280"/>
      <c r="U115" s="280"/>
      <c r="V115" s="280"/>
      <c r="W115" s="281"/>
      <c r="X115" s="261" t="s">
        <v>22</v>
      </c>
      <c r="Y115" s="262"/>
      <c r="Z115" s="262"/>
      <c r="AA115" s="262"/>
      <c r="AB115" s="262"/>
      <c r="AC115" s="262"/>
      <c r="AD115" s="262"/>
      <c r="AE115" s="262"/>
      <c r="AF115" s="262"/>
      <c r="AG115" s="27"/>
      <c r="AH115" s="27"/>
      <c r="AI115" s="28"/>
      <c r="AJ115" s="28"/>
      <c r="AK115" s="28"/>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9"/>
      <c r="BZ115" s="23"/>
    </row>
    <row r="116" spans="1:78" ht="6.75" customHeight="1">
      <c r="A116" s="26"/>
      <c r="B116" s="26"/>
      <c r="C116" s="275"/>
      <c r="D116" s="276"/>
      <c r="E116" s="276"/>
      <c r="F116" s="276"/>
      <c r="G116" s="276"/>
      <c r="H116" s="276"/>
      <c r="I116" s="276"/>
      <c r="J116" s="276"/>
      <c r="K116" s="276"/>
      <c r="L116" s="276"/>
      <c r="M116" s="276"/>
      <c r="N116" s="282"/>
      <c r="O116" s="283"/>
      <c r="P116" s="283"/>
      <c r="Q116" s="283"/>
      <c r="R116" s="283"/>
      <c r="S116" s="283"/>
      <c r="T116" s="283"/>
      <c r="U116" s="283"/>
      <c r="V116" s="283"/>
      <c r="W116" s="284"/>
      <c r="X116" s="288"/>
      <c r="Y116" s="289"/>
      <c r="Z116" s="289"/>
      <c r="AA116" s="289"/>
      <c r="AB116" s="289"/>
      <c r="AC116" s="289"/>
      <c r="AD116" s="289"/>
      <c r="AE116" s="289"/>
      <c r="AF116" s="289"/>
      <c r="AG116" s="290" t="s">
        <v>14</v>
      </c>
      <c r="AH116" s="290"/>
      <c r="AI116" s="290"/>
      <c r="AJ116" s="290"/>
      <c r="AK116" s="290"/>
      <c r="AL116" s="290"/>
      <c r="AM116" s="290"/>
      <c r="AN116" s="290"/>
      <c r="AO116" s="290"/>
      <c r="AP116" s="290" t="s">
        <v>15</v>
      </c>
      <c r="AQ116" s="290"/>
      <c r="AR116" s="290"/>
      <c r="AS116" s="290"/>
      <c r="AT116" s="290"/>
      <c r="AU116" s="290"/>
      <c r="AV116" s="290"/>
      <c r="AW116" s="290"/>
      <c r="AX116" s="290"/>
      <c r="AY116" s="290" t="s">
        <v>16</v>
      </c>
      <c r="AZ116" s="290"/>
      <c r="BA116" s="290"/>
      <c r="BB116" s="290"/>
      <c r="BC116" s="290"/>
      <c r="BD116" s="290"/>
      <c r="BE116" s="290"/>
      <c r="BF116" s="290"/>
      <c r="BG116" s="290"/>
      <c r="BH116" s="290" t="s">
        <v>18</v>
      </c>
      <c r="BI116" s="290"/>
      <c r="BJ116" s="290"/>
      <c r="BK116" s="290"/>
      <c r="BL116" s="290"/>
      <c r="BM116" s="290"/>
      <c r="BN116" s="290"/>
      <c r="BO116" s="290"/>
      <c r="BP116" s="290"/>
      <c r="BQ116" s="290" t="s">
        <v>17</v>
      </c>
      <c r="BR116" s="290"/>
      <c r="BS116" s="290"/>
      <c r="BT116" s="290"/>
      <c r="BU116" s="290"/>
      <c r="BV116" s="290"/>
      <c r="BW116" s="290"/>
      <c r="BX116" s="290"/>
      <c r="BY116" s="290"/>
      <c r="BZ116" s="23"/>
    </row>
    <row r="117" spans="1:78" ht="6.75" customHeight="1">
      <c r="A117" s="26"/>
      <c r="B117" s="26"/>
      <c r="C117" s="275"/>
      <c r="D117" s="276"/>
      <c r="E117" s="276"/>
      <c r="F117" s="276"/>
      <c r="G117" s="276"/>
      <c r="H117" s="276"/>
      <c r="I117" s="276"/>
      <c r="J117" s="276"/>
      <c r="K117" s="276"/>
      <c r="L117" s="276"/>
      <c r="M117" s="276"/>
      <c r="N117" s="282"/>
      <c r="O117" s="283"/>
      <c r="P117" s="283"/>
      <c r="Q117" s="283"/>
      <c r="R117" s="283"/>
      <c r="S117" s="283"/>
      <c r="T117" s="283"/>
      <c r="U117" s="283"/>
      <c r="V117" s="283"/>
      <c r="W117" s="284"/>
      <c r="X117" s="263"/>
      <c r="Y117" s="264"/>
      <c r="Z117" s="264"/>
      <c r="AA117" s="264"/>
      <c r="AB117" s="264"/>
      <c r="AC117" s="264"/>
      <c r="AD117" s="264"/>
      <c r="AE117" s="264"/>
      <c r="AF117" s="264"/>
      <c r="AG117" s="290"/>
      <c r="AH117" s="290"/>
      <c r="AI117" s="290"/>
      <c r="AJ117" s="290"/>
      <c r="AK117" s="290"/>
      <c r="AL117" s="290"/>
      <c r="AM117" s="290"/>
      <c r="AN117" s="290"/>
      <c r="AO117" s="290"/>
      <c r="AP117" s="290"/>
      <c r="AQ117" s="290"/>
      <c r="AR117" s="290"/>
      <c r="AS117" s="290"/>
      <c r="AT117" s="290"/>
      <c r="AU117" s="290"/>
      <c r="AV117" s="290"/>
      <c r="AW117" s="290"/>
      <c r="AX117" s="290"/>
      <c r="AY117" s="290"/>
      <c r="AZ117" s="290"/>
      <c r="BA117" s="290"/>
      <c r="BB117" s="290"/>
      <c r="BC117" s="290"/>
      <c r="BD117" s="290"/>
      <c r="BE117" s="290"/>
      <c r="BF117" s="290"/>
      <c r="BG117" s="290"/>
      <c r="BH117" s="290"/>
      <c r="BI117" s="290"/>
      <c r="BJ117" s="290"/>
      <c r="BK117" s="290"/>
      <c r="BL117" s="290"/>
      <c r="BM117" s="290"/>
      <c r="BN117" s="290"/>
      <c r="BO117" s="290"/>
      <c r="BP117" s="290"/>
      <c r="BQ117" s="290"/>
      <c r="BR117" s="290"/>
      <c r="BS117" s="290"/>
      <c r="BT117" s="290"/>
      <c r="BU117" s="290"/>
      <c r="BV117" s="290"/>
      <c r="BW117" s="290"/>
      <c r="BX117" s="290"/>
      <c r="BY117" s="290"/>
      <c r="BZ117" s="23"/>
    </row>
    <row r="118" spans="1:78" ht="6" customHeight="1">
      <c r="A118" s="26"/>
      <c r="B118" s="26"/>
      <c r="C118" s="275"/>
      <c r="D118" s="276"/>
      <c r="E118" s="276"/>
      <c r="F118" s="276"/>
      <c r="G118" s="276"/>
      <c r="H118" s="276"/>
      <c r="I118" s="276"/>
      <c r="J118" s="276"/>
      <c r="K118" s="276"/>
      <c r="L118" s="276"/>
      <c r="M118" s="276"/>
      <c r="N118" s="282"/>
      <c r="O118" s="283"/>
      <c r="P118" s="283"/>
      <c r="Q118" s="283"/>
      <c r="R118" s="283"/>
      <c r="S118" s="283"/>
      <c r="T118" s="283"/>
      <c r="U118" s="283"/>
      <c r="V118" s="283"/>
      <c r="W118" s="284"/>
      <c r="X118" s="291">
        <f>SUM(AG118:BY120)</f>
        <v>0</v>
      </c>
      <c r="Y118" s="292"/>
      <c r="Z118" s="292"/>
      <c r="AA118" s="292"/>
      <c r="AB118" s="292"/>
      <c r="AC118" s="292"/>
      <c r="AD118" s="292"/>
      <c r="AE118" s="292"/>
      <c r="AF118" s="292"/>
      <c r="AG118" s="291">
        <f>'支給申請額算定シート（Ⅵ．統合関係医療機関）'!C$11</f>
        <v>0</v>
      </c>
      <c r="AH118" s="292"/>
      <c r="AI118" s="292"/>
      <c r="AJ118" s="292"/>
      <c r="AK118" s="292"/>
      <c r="AL118" s="292"/>
      <c r="AM118" s="292"/>
      <c r="AN118" s="292"/>
      <c r="AO118" s="292"/>
      <c r="AP118" s="291">
        <f>'支給申請額算定シート（Ⅵ．統合関係医療機関）'!D$11</f>
        <v>0</v>
      </c>
      <c r="AQ118" s="292"/>
      <c r="AR118" s="292"/>
      <c r="AS118" s="292"/>
      <c r="AT118" s="292"/>
      <c r="AU118" s="292"/>
      <c r="AV118" s="292"/>
      <c r="AW118" s="292"/>
      <c r="AX118" s="292"/>
      <c r="AY118" s="291">
        <f>'支給申請額算定シート（Ⅵ．統合関係医療機関）'!E$11</f>
        <v>0</v>
      </c>
      <c r="AZ118" s="292"/>
      <c r="BA118" s="292"/>
      <c r="BB118" s="292"/>
      <c r="BC118" s="292"/>
      <c r="BD118" s="292"/>
      <c r="BE118" s="292"/>
      <c r="BF118" s="292"/>
      <c r="BG118" s="292"/>
      <c r="BH118" s="291">
        <f>'支給申請額算定シート（Ⅵ．統合関係医療機関）'!F$11</f>
        <v>0</v>
      </c>
      <c r="BI118" s="292"/>
      <c r="BJ118" s="292"/>
      <c r="BK118" s="292"/>
      <c r="BL118" s="292"/>
      <c r="BM118" s="292"/>
      <c r="BN118" s="292"/>
      <c r="BO118" s="292"/>
      <c r="BP118" s="292"/>
      <c r="BQ118" s="297">
        <f>'支給申請額算定シート（Ⅵ．統合関係医療機関）'!G$11</f>
        <v>0</v>
      </c>
      <c r="BR118" s="297"/>
      <c r="BS118" s="297"/>
      <c r="BT118" s="297"/>
      <c r="BU118" s="297"/>
      <c r="BV118" s="297"/>
      <c r="BW118" s="297"/>
      <c r="BX118" s="297"/>
      <c r="BY118" s="297"/>
      <c r="BZ118" s="23"/>
    </row>
    <row r="119" spans="1:78" ht="6" customHeight="1">
      <c r="A119" s="26"/>
      <c r="B119" s="26"/>
      <c r="C119" s="275"/>
      <c r="D119" s="276"/>
      <c r="E119" s="276"/>
      <c r="F119" s="276"/>
      <c r="G119" s="276"/>
      <c r="H119" s="276"/>
      <c r="I119" s="276"/>
      <c r="J119" s="276"/>
      <c r="K119" s="276"/>
      <c r="L119" s="276"/>
      <c r="M119" s="276"/>
      <c r="N119" s="282"/>
      <c r="O119" s="283"/>
      <c r="P119" s="283"/>
      <c r="Q119" s="283"/>
      <c r="R119" s="283"/>
      <c r="S119" s="283"/>
      <c r="T119" s="283"/>
      <c r="U119" s="283"/>
      <c r="V119" s="283"/>
      <c r="W119" s="284"/>
      <c r="X119" s="293"/>
      <c r="Y119" s="294"/>
      <c r="Z119" s="294"/>
      <c r="AA119" s="294"/>
      <c r="AB119" s="294"/>
      <c r="AC119" s="294"/>
      <c r="AD119" s="294"/>
      <c r="AE119" s="294"/>
      <c r="AF119" s="294"/>
      <c r="AG119" s="293"/>
      <c r="AH119" s="294"/>
      <c r="AI119" s="294"/>
      <c r="AJ119" s="294"/>
      <c r="AK119" s="294"/>
      <c r="AL119" s="294"/>
      <c r="AM119" s="294"/>
      <c r="AN119" s="294"/>
      <c r="AO119" s="294"/>
      <c r="AP119" s="293"/>
      <c r="AQ119" s="294"/>
      <c r="AR119" s="294"/>
      <c r="AS119" s="294"/>
      <c r="AT119" s="294"/>
      <c r="AU119" s="294"/>
      <c r="AV119" s="294"/>
      <c r="AW119" s="294"/>
      <c r="AX119" s="294"/>
      <c r="AY119" s="293"/>
      <c r="AZ119" s="294"/>
      <c r="BA119" s="294"/>
      <c r="BB119" s="294"/>
      <c r="BC119" s="294"/>
      <c r="BD119" s="294"/>
      <c r="BE119" s="294"/>
      <c r="BF119" s="294"/>
      <c r="BG119" s="294"/>
      <c r="BH119" s="293"/>
      <c r="BI119" s="294"/>
      <c r="BJ119" s="294"/>
      <c r="BK119" s="294"/>
      <c r="BL119" s="294"/>
      <c r="BM119" s="294"/>
      <c r="BN119" s="294"/>
      <c r="BO119" s="294"/>
      <c r="BP119" s="294"/>
      <c r="BQ119" s="297"/>
      <c r="BR119" s="297"/>
      <c r="BS119" s="297"/>
      <c r="BT119" s="297"/>
      <c r="BU119" s="297"/>
      <c r="BV119" s="297"/>
      <c r="BW119" s="297"/>
      <c r="BX119" s="297"/>
      <c r="BY119" s="297"/>
      <c r="BZ119" s="23"/>
    </row>
    <row r="120" spans="1:78" ht="6" customHeight="1">
      <c r="A120" s="26"/>
      <c r="B120" s="26"/>
      <c r="C120" s="277"/>
      <c r="D120" s="278"/>
      <c r="E120" s="278"/>
      <c r="F120" s="278"/>
      <c r="G120" s="278"/>
      <c r="H120" s="278"/>
      <c r="I120" s="278"/>
      <c r="J120" s="278"/>
      <c r="K120" s="278"/>
      <c r="L120" s="278"/>
      <c r="M120" s="278"/>
      <c r="N120" s="285"/>
      <c r="O120" s="286"/>
      <c r="P120" s="286"/>
      <c r="Q120" s="286"/>
      <c r="R120" s="286"/>
      <c r="S120" s="286"/>
      <c r="T120" s="286"/>
      <c r="U120" s="286"/>
      <c r="V120" s="286"/>
      <c r="W120" s="287"/>
      <c r="X120" s="295"/>
      <c r="Y120" s="296"/>
      <c r="Z120" s="296"/>
      <c r="AA120" s="296"/>
      <c r="AB120" s="296"/>
      <c r="AC120" s="296"/>
      <c r="AD120" s="296"/>
      <c r="AE120" s="296"/>
      <c r="AF120" s="296"/>
      <c r="AG120" s="295"/>
      <c r="AH120" s="296"/>
      <c r="AI120" s="296"/>
      <c r="AJ120" s="296"/>
      <c r="AK120" s="296"/>
      <c r="AL120" s="296"/>
      <c r="AM120" s="296"/>
      <c r="AN120" s="296"/>
      <c r="AO120" s="296"/>
      <c r="AP120" s="295"/>
      <c r="AQ120" s="296"/>
      <c r="AR120" s="296"/>
      <c r="AS120" s="296"/>
      <c r="AT120" s="296"/>
      <c r="AU120" s="296"/>
      <c r="AV120" s="296"/>
      <c r="AW120" s="296"/>
      <c r="AX120" s="296"/>
      <c r="AY120" s="295"/>
      <c r="AZ120" s="296"/>
      <c r="BA120" s="296"/>
      <c r="BB120" s="296"/>
      <c r="BC120" s="296"/>
      <c r="BD120" s="296"/>
      <c r="BE120" s="296"/>
      <c r="BF120" s="296"/>
      <c r="BG120" s="296"/>
      <c r="BH120" s="295"/>
      <c r="BI120" s="296"/>
      <c r="BJ120" s="296"/>
      <c r="BK120" s="296"/>
      <c r="BL120" s="296"/>
      <c r="BM120" s="296"/>
      <c r="BN120" s="296"/>
      <c r="BO120" s="296"/>
      <c r="BP120" s="296"/>
      <c r="BQ120" s="297"/>
      <c r="BR120" s="297"/>
      <c r="BS120" s="297"/>
      <c r="BT120" s="297"/>
      <c r="BU120" s="297"/>
      <c r="BV120" s="297"/>
      <c r="BW120" s="297"/>
      <c r="BX120" s="297"/>
      <c r="BY120" s="297"/>
      <c r="BZ120" s="23"/>
    </row>
    <row r="121" spans="1:78" ht="6.75" customHeight="1">
      <c r="A121" s="26"/>
      <c r="B121" s="26"/>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18"/>
      <c r="BY121" s="18"/>
      <c r="BZ121" s="23"/>
    </row>
    <row r="122" spans="1:78" ht="6.75" customHeight="1">
      <c r="A122" s="24"/>
      <c r="B122" s="24"/>
      <c r="C122" s="301" t="s">
        <v>19</v>
      </c>
      <c r="D122" s="301"/>
      <c r="E122" s="301"/>
      <c r="F122" s="301"/>
      <c r="G122" s="265"/>
      <c r="H122" s="266"/>
      <c r="I122" s="266"/>
      <c r="J122" s="266"/>
      <c r="K122" s="266"/>
      <c r="L122" s="266"/>
      <c r="M122" s="267"/>
      <c r="N122" s="261" t="s">
        <v>107</v>
      </c>
      <c r="O122" s="262"/>
      <c r="P122" s="262"/>
      <c r="Q122" s="262"/>
      <c r="R122" s="262"/>
      <c r="S122" s="262"/>
      <c r="T122" s="262"/>
      <c r="U122" s="262"/>
      <c r="V122" s="262"/>
      <c r="W122" s="262"/>
      <c r="X122" s="262"/>
      <c r="Y122" s="262"/>
      <c r="Z122" s="262"/>
      <c r="AA122" s="262"/>
      <c r="AB122" s="262"/>
      <c r="AC122" s="262"/>
      <c r="AD122" s="262"/>
      <c r="AE122" s="262"/>
      <c r="AF122" s="262"/>
      <c r="AG122" s="262"/>
      <c r="AH122" s="271"/>
      <c r="AI122" s="261" t="s">
        <v>21</v>
      </c>
      <c r="AJ122" s="262"/>
      <c r="AK122" s="262"/>
      <c r="AL122" s="262"/>
      <c r="AM122" s="262"/>
      <c r="AN122" s="262"/>
      <c r="AO122" s="262"/>
      <c r="AP122" s="262"/>
      <c r="AQ122" s="262"/>
      <c r="AR122" s="262"/>
      <c r="AS122" s="262"/>
      <c r="AT122" s="262"/>
      <c r="AU122" s="262"/>
      <c r="AV122" s="262"/>
      <c r="AW122" s="262"/>
      <c r="AX122" s="262"/>
      <c r="AY122" s="262"/>
      <c r="AZ122" s="262"/>
      <c r="BA122" s="262"/>
      <c r="BB122" s="262"/>
      <c r="BC122" s="271"/>
      <c r="BD122" s="302" t="s">
        <v>108</v>
      </c>
      <c r="BE122" s="303"/>
      <c r="BF122" s="303"/>
      <c r="BG122" s="303"/>
      <c r="BH122" s="303"/>
      <c r="BI122" s="303"/>
      <c r="BJ122" s="303"/>
      <c r="BK122" s="303"/>
      <c r="BL122" s="303"/>
      <c r="BM122" s="303"/>
      <c r="BN122" s="303"/>
      <c r="BO122" s="303"/>
      <c r="BP122" s="303"/>
      <c r="BQ122" s="303"/>
      <c r="BR122" s="303"/>
      <c r="BS122" s="303"/>
      <c r="BT122" s="303"/>
      <c r="BU122" s="303"/>
      <c r="BV122" s="303"/>
      <c r="BW122" s="303"/>
      <c r="BX122" s="303"/>
      <c r="BY122" s="304"/>
      <c r="BZ122" s="23"/>
    </row>
    <row r="123" spans="1:78" ht="6.75" customHeight="1">
      <c r="A123" s="24"/>
      <c r="B123" s="24"/>
      <c r="C123" s="301"/>
      <c r="D123" s="301"/>
      <c r="E123" s="301"/>
      <c r="F123" s="301"/>
      <c r="G123" s="268"/>
      <c r="H123" s="269"/>
      <c r="I123" s="269"/>
      <c r="J123" s="269"/>
      <c r="K123" s="269"/>
      <c r="L123" s="269"/>
      <c r="M123" s="270"/>
      <c r="N123" s="263"/>
      <c r="O123" s="264"/>
      <c r="P123" s="264"/>
      <c r="Q123" s="264"/>
      <c r="R123" s="264"/>
      <c r="S123" s="264"/>
      <c r="T123" s="264"/>
      <c r="U123" s="264"/>
      <c r="V123" s="264"/>
      <c r="W123" s="264"/>
      <c r="X123" s="264"/>
      <c r="Y123" s="264"/>
      <c r="Z123" s="264"/>
      <c r="AA123" s="264"/>
      <c r="AB123" s="264"/>
      <c r="AC123" s="264"/>
      <c r="AD123" s="264"/>
      <c r="AE123" s="264"/>
      <c r="AF123" s="264"/>
      <c r="AG123" s="264"/>
      <c r="AH123" s="272"/>
      <c r="AI123" s="263"/>
      <c r="AJ123" s="264"/>
      <c r="AK123" s="264"/>
      <c r="AL123" s="264"/>
      <c r="AM123" s="264"/>
      <c r="AN123" s="264"/>
      <c r="AO123" s="264"/>
      <c r="AP123" s="264"/>
      <c r="AQ123" s="264"/>
      <c r="AR123" s="264"/>
      <c r="AS123" s="264"/>
      <c r="AT123" s="264"/>
      <c r="AU123" s="264"/>
      <c r="AV123" s="264"/>
      <c r="AW123" s="264"/>
      <c r="AX123" s="264"/>
      <c r="AY123" s="264"/>
      <c r="AZ123" s="264"/>
      <c r="BA123" s="264"/>
      <c r="BB123" s="264"/>
      <c r="BC123" s="272"/>
      <c r="BD123" s="305"/>
      <c r="BE123" s="306"/>
      <c r="BF123" s="306"/>
      <c r="BG123" s="306"/>
      <c r="BH123" s="306"/>
      <c r="BI123" s="306"/>
      <c r="BJ123" s="306"/>
      <c r="BK123" s="306"/>
      <c r="BL123" s="306"/>
      <c r="BM123" s="306"/>
      <c r="BN123" s="306"/>
      <c r="BO123" s="306"/>
      <c r="BP123" s="306"/>
      <c r="BQ123" s="306"/>
      <c r="BR123" s="306"/>
      <c r="BS123" s="306"/>
      <c r="BT123" s="306"/>
      <c r="BU123" s="306"/>
      <c r="BV123" s="306"/>
      <c r="BW123" s="306"/>
      <c r="BX123" s="306"/>
      <c r="BY123" s="307"/>
      <c r="BZ123" s="23"/>
    </row>
    <row r="124" spans="1:78" ht="6.75" customHeight="1">
      <c r="A124" s="25"/>
      <c r="B124" s="25"/>
      <c r="C124" s="297" t="s">
        <v>71</v>
      </c>
      <c r="D124" s="297"/>
      <c r="E124" s="297"/>
      <c r="F124" s="297"/>
      <c r="G124" s="308"/>
      <c r="H124" s="309"/>
      <c r="I124" s="309"/>
      <c r="J124" s="309"/>
      <c r="K124" s="309"/>
      <c r="L124" s="309"/>
      <c r="M124" s="310"/>
      <c r="N124" s="317" t="str">
        <f>'支給申請額算定シート（Ⅶ．統合関係医療機関）'!B$3&amp;""</f>
        <v/>
      </c>
      <c r="O124" s="317"/>
      <c r="P124" s="317"/>
      <c r="Q124" s="317"/>
      <c r="R124" s="317"/>
      <c r="S124" s="317"/>
      <c r="T124" s="317"/>
      <c r="U124" s="317"/>
      <c r="V124" s="317"/>
      <c r="W124" s="317"/>
      <c r="X124" s="317"/>
      <c r="Y124" s="317"/>
      <c r="Z124" s="317"/>
      <c r="AA124" s="317"/>
      <c r="AB124" s="317"/>
      <c r="AC124" s="317"/>
      <c r="AD124" s="317"/>
      <c r="AE124" s="317"/>
      <c r="AF124" s="317"/>
      <c r="AG124" s="317"/>
      <c r="AH124" s="317"/>
      <c r="AI124" s="317" t="str">
        <f>'支給申請額算定シート（Ⅶ．統合関係医療機関）'!C$3&amp;""</f>
        <v/>
      </c>
      <c r="AJ124" s="317"/>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t="str">
        <f>'支給申請額算定シート（Ⅶ．統合関係医療機関）'!G$3&amp;""</f>
        <v/>
      </c>
      <c r="BE124" s="317"/>
      <c r="BF124" s="317"/>
      <c r="BG124" s="317"/>
      <c r="BH124" s="317"/>
      <c r="BI124" s="317"/>
      <c r="BJ124" s="317"/>
      <c r="BK124" s="317"/>
      <c r="BL124" s="317"/>
      <c r="BM124" s="317"/>
      <c r="BN124" s="317"/>
      <c r="BO124" s="317"/>
      <c r="BP124" s="317"/>
      <c r="BQ124" s="317"/>
      <c r="BR124" s="317"/>
      <c r="BS124" s="317"/>
      <c r="BT124" s="317"/>
      <c r="BU124" s="317"/>
      <c r="BV124" s="317"/>
      <c r="BW124" s="317"/>
      <c r="BX124" s="317"/>
      <c r="BY124" s="317"/>
      <c r="BZ124" s="23"/>
    </row>
    <row r="125" spans="1:78" ht="6.75" customHeight="1">
      <c r="A125" s="25"/>
      <c r="B125" s="25"/>
      <c r="C125" s="297"/>
      <c r="D125" s="297"/>
      <c r="E125" s="297"/>
      <c r="F125" s="297"/>
      <c r="G125" s="311"/>
      <c r="H125" s="312"/>
      <c r="I125" s="312"/>
      <c r="J125" s="312"/>
      <c r="K125" s="312"/>
      <c r="L125" s="312"/>
      <c r="M125" s="313"/>
      <c r="N125" s="317"/>
      <c r="O125" s="317"/>
      <c r="P125" s="317"/>
      <c r="Q125" s="317"/>
      <c r="R125" s="317"/>
      <c r="S125" s="317"/>
      <c r="T125" s="317"/>
      <c r="U125" s="317"/>
      <c r="V125" s="317"/>
      <c r="W125" s="317"/>
      <c r="X125" s="317"/>
      <c r="Y125" s="317"/>
      <c r="Z125" s="317"/>
      <c r="AA125" s="317"/>
      <c r="AB125" s="317"/>
      <c r="AC125" s="317"/>
      <c r="AD125" s="317"/>
      <c r="AE125" s="317"/>
      <c r="AF125" s="317"/>
      <c r="AG125" s="317"/>
      <c r="AH125" s="317"/>
      <c r="AI125" s="317"/>
      <c r="AJ125" s="317"/>
      <c r="AK125" s="317"/>
      <c r="AL125" s="317"/>
      <c r="AM125" s="317"/>
      <c r="AN125" s="317"/>
      <c r="AO125" s="317"/>
      <c r="AP125" s="317"/>
      <c r="AQ125" s="317"/>
      <c r="AR125" s="317"/>
      <c r="AS125" s="317"/>
      <c r="AT125" s="317"/>
      <c r="AU125" s="317"/>
      <c r="AV125" s="317"/>
      <c r="AW125" s="317"/>
      <c r="AX125" s="317"/>
      <c r="AY125" s="317"/>
      <c r="AZ125" s="317"/>
      <c r="BA125" s="317"/>
      <c r="BB125" s="317"/>
      <c r="BC125" s="317"/>
      <c r="BD125" s="317"/>
      <c r="BE125" s="317"/>
      <c r="BF125" s="317"/>
      <c r="BG125" s="317"/>
      <c r="BH125" s="317"/>
      <c r="BI125" s="317"/>
      <c r="BJ125" s="317"/>
      <c r="BK125" s="317"/>
      <c r="BL125" s="317"/>
      <c r="BM125" s="317"/>
      <c r="BN125" s="317"/>
      <c r="BO125" s="317"/>
      <c r="BP125" s="317"/>
      <c r="BQ125" s="317"/>
      <c r="BR125" s="317"/>
      <c r="BS125" s="317"/>
      <c r="BT125" s="317"/>
      <c r="BU125" s="317"/>
      <c r="BV125" s="317"/>
      <c r="BW125" s="317"/>
      <c r="BX125" s="317"/>
      <c r="BY125" s="317"/>
      <c r="BZ125" s="23"/>
    </row>
    <row r="126" spans="1:78" ht="6.75" customHeight="1">
      <c r="A126" s="25"/>
      <c r="B126" s="25"/>
      <c r="C126" s="297"/>
      <c r="D126" s="297"/>
      <c r="E126" s="297"/>
      <c r="F126" s="297"/>
      <c r="G126" s="314"/>
      <c r="H126" s="315"/>
      <c r="I126" s="315"/>
      <c r="J126" s="315"/>
      <c r="K126" s="315"/>
      <c r="L126" s="315"/>
      <c r="M126" s="316"/>
      <c r="N126" s="318"/>
      <c r="O126" s="318"/>
      <c r="P126" s="318"/>
      <c r="Q126" s="318"/>
      <c r="R126" s="318"/>
      <c r="S126" s="318"/>
      <c r="T126" s="318"/>
      <c r="U126" s="318"/>
      <c r="V126" s="318"/>
      <c r="W126" s="318"/>
      <c r="X126" s="318"/>
      <c r="Y126" s="318"/>
      <c r="Z126" s="318"/>
      <c r="AA126" s="318"/>
      <c r="AB126" s="318"/>
      <c r="AC126" s="318"/>
      <c r="AD126" s="31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8"/>
      <c r="AY126" s="318"/>
      <c r="AZ126" s="318"/>
      <c r="BA126" s="318"/>
      <c r="BB126" s="318"/>
      <c r="BC126" s="318"/>
      <c r="BD126" s="318"/>
      <c r="BE126" s="318"/>
      <c r="BF126" s="318"/>
      <c r="BG126" s="318"/>
      <c r="BH126" s="318"/>
      <c r="BI126" s="318"/>
      <c r="BJ126" s="318"/>
      <c r="BK126" s="318"/>
      <c r="BL126" s="318"/>
      <c r="BM126" s="318"/>
      <c r="BN126" s="318"/>
      <c r="BO126" s="318"/>
      <c r="BP126" s="318"/>
      <c r="BQ126" s="318"/>
      <c r="BR126" s="318"/>
      <c r="BS126" s="318"/>
      <c r="BT126" s="318"/>
      <c r="BU126" s="318"/>
      <c r="BV126" s="318"/>
      <c r="BW126" s="318"/>
      <c r="BX126" s="318"/>
      <c r="BY126" s="318"/>
      <c r="BZ126" s="23"/>
    </row>
    <row r="127" spans="1:78" ht="6.75" customHeight="1">
      <c r="A127" s="26"/>
      <c r="B127" s="26"/>
      <c r="C127" s="261" t="s">
        <v>24</v>
      </c>
      <c r="D127" s="262"/>
      <c r="E127" s="262"/>
      <c r="F127" s="262"/>
      <c r="G127" s="262"/>
      <c r="H127" s="262"/>
      <c r="I127" s="262"/>
      <c r="J127" s="262"/>
      <c r="K127" s="262"/>
      <c r="L127" s="262"/>
      <c r="M127" s="262"/>
      <c r="N127" s="265" t="s">
        <v>30</v>
      </c>
      <c r="O127" s="266"/>
      <c r="P127" s="266"/>
      <c r="Q127" s="266"/>
      <c r="R127" s="266"/>
      <c r="S127" s="266"/>
      <c r="T127" s="266"/>
      <c r="U127" s="266"/>
      <c r="V127" s="266"/>
      <c r="W127" s="267"/>
      <c r="X127" s="261" t="s">
        <v>57</v>
      </c>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c r="AY127" s="262"/>
      <c r="AZ127" s="262"/>
      <c r="BA127" s="262"/>
      <c r="BB127" s="262"/>
      <c r="BC127" s="262"/>
      <c r="BD127" s="262"/>
      <c r="BE127" s="262"/>
      <c r="BF127" s="262"/>
      <c r="BG127" s="262"/>
      <c r="BH127" s="262"/>
      <c r="BI127" s="262"/>
      <c r="BJ127" s="262"/>
      <c r="BK127" s="262"/>
      <c r="BL127" s="262"/>
      <c r="BM127" s="262"/>
      <c r="BN127" s="262"/>
      <c r="BO127" s="262"/>
      <c r="BP127" s="262"/>
      <c r="BQ127" s="262"/>
      <c r="BR127" s="262"/>
      <c r="BS127" s="262"/>
      <c r="BT127" s="262"/>
      <c r="BU127" s="262"/>
      <c r="BV127" s="262"/>
      <c r="BW127" s="262"/>
      <c r="BX127" s="262"/>
      <c r="BY127" s="271"/>
      <c r="BZ127" s="23"/>
    </row>
    <row r="128" spans="1:78" ht="6.75" customHeight="1">
      <c r="A128" s="26"/>
      <c r="B128" s="26"/>
      <c r="C128" s="263"/>
      <c r="D128" s="264"/>
      <c r="E128" s="264"/>
      <c r="F128" s="264"/>
      <c r="G128" s="264"/>
      <c r="H128" s="264"/>
      <c r="I128" s="264"/>
      <c r="J128" s="264"/>
      <c r="K128" s="264"/>
      <c r="L128" s="264"/>
      <c r="M128" s="264"/>
      <c r="N128" s="268"/>
      <c r="O128" s="269"/>
      <c r="P128" s="269"/>
      <c r="Q128" s="269"/>
      <c r="R128" s="269"/>
      <c r="S128" s="269"/>
      <c r="T128" s="269"/>
      <c r="U128" s="269"/>
      <c r="V128" s="269"/>
      <c r="W128" s="270"/>
      <c r="X128" s="263"/>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4"/>
      <c r="AY128" s="264"/>
      <c r="AZ128" s="264"/>
      <c r="BA128" s="264"/>
      <c r="BB128" s="264"/>
      <c r="BC128" s="264"/>
      <c r="BD128" s="264"/>
      <c r="BE128" s="264"/>
      <c r="BF128" s="264"/>
      <c r="BG128" s="264"/>
      <c r="BH128" s="264"/>
      <c r="BI128" s="264"/>
      <c r="BJ128" s="264"/>
      <c r="BK128" s="264"/>
      <c r="BL128" s="264"/>
      <c r="BM128" s="264"/>
      <c r="BN128" s="264"/>
      <c r="BO128" s="264"/>
      <c r="BP128" s="264"/>
      <c r="BQ128" s="264"/>
      <c r="BR128" s="264"/>
      <c r="BS128" s="264"/>
      <c r="BT128" s="264"/>
      <c r="BU128" s="264"/>
      <c r="BV128" s="264"/>
      <c r="BW128" s="264"/>
      <c r="BX128" s="264"/>
      <c r="BY128" s="272"/>
      <c r="BZ128" s="23"/>
    </row>
    <row r="129" spans="1:78" ht="6.75" customHeight="1">
      <c r="A129" s="26"/>
      <c r="B129" s="26"/>
      <c r="C129" s="273" t="str">
        <f>'支給申請額算定シート（Ⅶ．統合関係医療機関）'!B$5&amp;""</f>
        <v/>
      </c>
      <c r="D129" s="274"/>
      <c r="E129" s="274"/>
      <c r="F129" s="274"/>
      <c r="G129" s="274"/>
      <c r="H129" s="274"/>
      <c r="I129" s="274"/>
      <c r="J129" s="274"/>
      <c r="K129" s="274"/>
      <c r="L129" s="274"/>
      <c r="M129" s="274"/>
      <c r="N129" s="279" t="str">
        <f>'支給申請額算定シート（Ⅶ．統合関係医療機関）'!C$5&amp;""</f>
        <v/>
      </c>
      <c r="O129" s="280"/>
      <c r="P129" s="280"/>
      <c r="Q129" s="280"/>
      <c r="R129" s="280"/>
      <c r="S129" s="280"/>
      <c r="T129" s="280"/>
      <c r="U129" s="280"/>
      <c r="V129" s="280"/>
      <c r="W129" s="281"/>
      <c r="X129" s="261" t="s">
        <v>22</v>
      </c>
      <c r="Y129" s="262"/>
      <c r="Z129" s="262"/>
      <c r="AA129" s="262"/>
      <c r="AB129" s="262"/>
      <c r="AC129" s="262"/>
      <c r="AD129" s="262"/>
      <c r="AE129" s="262"/>
      <c r="AF129" s="262"/>
      <c r="AG129" s="27"/>
      <c r="AH129" s="27"/>
      <c r="AI129" s="28"/>
      <c r="AJ129" s="28"/>
      <c r="AK129" s="28"/>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9"/>
      <c r="BZ129" s="23"/>
    </row>
    <row r="130" spans="1:78" ht="6.75" customHeight="1">
      <c r="A130" s="26"/>
      <c r="B130" s="26"/>
      <c r="C130" s="275"/>
      <c r="D130" s="276"/>
      <c r="E130" s="276"/>
      <c r="F130" s="276"/>
      <c r="G130" s="276"/>
      <c r="H130" s="276"/>
      <c r="I130" s="276"/>
      <c r="J130" s="276"/>
      <c r="K130" s="276"/>
      <c r="L130" s="276"/>
      <c r="M130" s="276"/>
      <c r="N130" s="282"/>
      <c r="O130" s="283"/>
      <c r="P130" s="283"/>
      <c r="Q130" s="283"/>
      <c r="R130" s="283"/>
      <c r="S130" s="283"/>
      <c r="T130" s="283"/>
      <c r="U130" s="283"/>
      <c r="V130" s="283"/>
      <c r="W130" s="284"/>
      <c r="X130" s="288"/>
      <c r="Y130" s="289"/>
      <c r="Z130" s="289"/>
      <c r="AA130" s="289"/>
      <c r="AB130" s="289"/>
      <c r="AC130" s="289"/>
      <c r="AD130" s="289"/>
      <c r="AE130" s="289"/>
      <c r="AF130" s="289"/>
      <c r="AG130" s="290" t="s">
        <v>14</v>
      </c>
      <c r="AH130" s="290"/>
      <c r="AI130" s="290"/>
      <c r="AJ130" s="290"/>
      <c r="AK130" s="290"/>
      <c r="AL130" s="290"/>
      <c r="AM130" s="290"/>
      <c r="AN130" s="290"/>
      <c r="AO130" s="290"/>
      <c r="AP130" s="290" t="s">
        <v>15</v>
      </c>
      <c r="AQ130" s="290"/>
      <c r="AR130" s="290"/>
      <c r="AS130" s="290"/>
      <c r="AT130" s="290"/>
      <c r="AU130" s="290"/>
      <c r="AV130" s="290"/>
      <c r="AW130" s="290"/>
      <c r="AX130" s="290"/>
      <c r="AY130" s="290" t="s">
        <v>16</v>
      </c>
      <c r="AZ130" s="290"/>
      <c r="BA130" s="290"/>
      <c r="BB130" s="290"/>
      <c r="BC130" s="290"/>
      <c r="BD130" s="290"/>
      <c r="BE130" s="290"/>
      <c r="BF130" s="290"/>
      <c r="BG130" s="290"/>
      <c r="BH130" s="290" t="s">
        <v>18</v>
      </c>
      <c r="BI130" s="290"/>
      <c r="BJ130" s="290"/>
      <c r="BK130" s="290"/>
      <c r="BL130" s="290"/>
      <c r="BM130" s="290"/>
      <c r="BN130" s="290"/>
      <c r="BO130" s="290"/>
      <c r="BP130" s="290"/>
      <c r="BQ130" s="290" t="s">
        <v>17</v>
      </c>
      <c r="BR130" s="290"/>
      <c r="BS130" s="290"/>
      <c r="BT130" s="290"/>
      <c r="BU130" s="290"/>
      <c r="BV130" s="290"/>
      <c r="BW130" s="290"/>
      <c r="BX130" s="290"/>
      <c r="BY130" s="290"/>
      <c r="BZ130" s="23"/>
    </row>
    <row r="131" spans="1:78" ht="6.75" customHeight="1">
      <c r="A131" s="26"/>
      <c r="B131" s="26"/>
      <c r="C131" s="275"/>
      <c r="D131" s="276"/>
      <c r="E131" s="276"/>
      <c r="F131" s="276"/>
      <c r="G131" s="276"/>
      <c r="H131" s="276"/>
      <c r="I131" s="276"/>
      <c r="J131" s="276"/>
      <c r="K131" s="276"/>
      <c r="L131" s="276"/>
      <c r="M131" s="276"/>
      <c r="N131" s="282"/>
      <c r="O131" s="283"/>
      <c r="P131" s="283"/>
      <c r="Q131" s="283"/>
      <c r="R131" s="283"/>
      <c r="S131" s="283"/>
      <c r="T131" s="283"/>
      <c r="U131" s="283"/>
      <c r="V131" s="283"/>
      <c r="W131" s="284"/>
      <c r="X131" s="263"/>
      <c r="Y131" s="264"/>
      <c r="Z131" s="264"/>
      <c r="AA131" s="264"/>
      <c r="AB131" s="264"/>
      <c r="AC131" s="264"/>
      <c r="AD131" s="264"/>
      <c r="AE131" s="264"/>
      <c r="AF131" s="264"/>
      <c r="AG131" s="290"/>
      <c r="AH131" s="290"/>
      <c r="AI131" s="290"/>
      <c r="AJ131" s="290"/>
      <c r="AK131" s="290"/>
      <c r="AL131" s="290"/>
      <c r="AM131" s="290"/>
      <c r="AN131" s="290"/>
      <c r="AO131" s="290"/>
      <c r="AP131" s="290"/>
      <c r="AQ131" s="290"/>
      <c r="AR131" s="290"/>
      <c r="AS131" s="290"/>
      <c r="AT131" s="290"/>
      <c r="AU131" s="290"/>
      <c r="AV131" s="290"/>
      <c r="AW131" s="290"/>
      <c r="AX131" s="290"/>
      <c r="AY131" s="290"/>
      <c r="AZ131" s="290"/>
      <c r="BA131" s="290"/>
      <c r="BB131" s="290"/>
      <c r="BC131" s="290"/>
      <c r="BD131" s="290"/>
      <c r="BE131" s="290"/>
      <c r="BF131" s="290"/>
      <c r="BG131" s="290"/>
      <c r="BH131" s="290"/>
      <c r="BI131" s="290"/>
      <c r="BJ131" s="290"/>
      <c r="BK131" s="290"/>
      <c r="BL131" s="290"/>
      <c r="BM131" s="290"/>
      <c r="BN131" s="290"/>
      <c r="BO131" s="290"/>
      <c r="BP131" s="290"/>
      <c r="BQ131" s="290"/>
      <c r="BR131" s="290"/>
      <c r="BS131" s="290"/>
      <c r="BT131" s="290"/>
      <c r="BU131" s="290"/>
      <c r="BV131" s="290"/>
      <c r="BW131" s="290"/>
      <c r="BX131" s="290"/>
      <c r="BY131" s="290"/>
      <c r="BZ131" s="23"/>
    </row>
    <row r="132" spans="1:78" ht="6" customHeight="1">
      <c r="A132" s="26"/>
      <c r="B132" s="26"/>
      <c r="C132" s="275"/>
      <c r="D132" s="276"/>
      <c r="E132" s="276"/>
      <c r="F132" s="276"/>
      <c r="G132" s="276"/>
      <c r="H132" s="276"/>
      <c r="I132" s="276"/>
      <c r="J132" s="276"/>
      <c r="K132" s="276"/>
      <c r="L132" s="276"/>
      <c r="M132" s="276"/>
      <c r="N132" s="282"/>
      <c r="O132" s="283"/>
      <c r="P132" s="283"/>
      <c r="Q132" s="283"/>
      <c r="R132" s="283"/>
      <c r="S132" s="283"/>
      <c r="T132" s="283"/>
      <c r="U132" s="283"/>
      <c r="V132" s="283"/>
      <c r="W132" s="284"/>
      <c r="X132" s="291">
        <f>SUM(AG132:BY134)</f>
        <v>0</v>
      </c>
      <c r="Y132" s="292"/>
      <c r="Z132" s="292"/>
      <c r="AA132" s="292"/>
      <c r="AB132" s="292"/>
      <c r="AC132" s="292"/>
      <c r="AD132" s="292"/>
      <c r="AE132" s="292"/>
      <c r="AF132" s="292"/>
      <c r="AG132" s="291">
        <f>'支給申請額算定シート（Ⅶ．統合関係医療機関）'!C$11</f>
        <v>0</v>
      </c>
      <c r="AH132" s="292"/>
      <c r="AI132" s="292"/>
      <c r="AJ132" s="292"/>
      <c r="AK132" s="292"/>
      <c r="AL132" s="292"/>
      <c r="AM132" s="292"/>
      <c r="AN132" s="292"/>
      <c r="AO132" s="292"/>
      <c r="AP132" s="291">
        <f>'支給申請額算定シート（Ⅶ．統合関係医療機関）'!D$11</f>
        <v>0</v>
      </c>
      <c r="AQ132" s="292"/>
      <c r="AR132" s="292"/>
      <c r="AS132" s="292"/>
      <c r="AT132" s="292"/>
      <c r="AU132" s="292"/>
      <c r="AV132" s="292"/>
      <c r="AW132" s="292"/>
      <c r="AX132" s="292"/>
      <c r="AY132" s="291">
        <f>'支給申請額算定シート（Ⅶ．統合関係医療機関）'!E$11</f>
        <v>0</v>
      </c>
      <c r="AZ132" s="292"/>
      <c r="BA132" s="292"/>
      <c r="BB132" s="292"/>
      <c r="BC132" s="292"/>
      <c r="BD132" s="292"/>
      <c r="BE132" s="292"/>
      <c r="BF132" s="292"/>
      <c r="BG132" s="292"/>
      <c r="BH132" s="291">
        <f>'支給申請額算定シート（Ⅶ．統合関係医療機関）'!F$11</f>
        <v>0</v>
      </c>
      <c r="BI132" s="292"/>
      <c r="BJ132" s="292"/>
      <c r="BK132" s="292"/>
      <c r="BL132" s="292"/>
      <c r="BM132" s="292"/>
      <c r="BN132" s="292"/>
      <c r="BO132" s="292"/>
      <c r="BP132" s="292"/>
      <c r="BQ132" s="297">
        <f>'支給申請額算定シート（Ⅶ．統合関係医療機関）'!G$11</f>
        <v>0</v>
      </c>
      <c r="BR132" s="297"/>
      <c r="BS132" s="297"/>
      <c r="BT132" s="297"/>
      <c r="BU132" s="297"/>
      <c r="BV132" s="297"/>
      <c r="BW132" s="297"/>
      <c r="BX132" s="297"/>
      <c r="BY132" s="297"/>
      <c r="BZ132" s="23"/>
    </row>
    <row r="133" spans="1:78" ht="6" customHeight="1">
      <c r="A133" s="26"/>
      <c r="B133" s="26"/>
      <c r="C133" s="275"/>
      <c r="D133" s="276"/>
      <c r="E133" s="276"/>
      <c r="F133" s="276"/>
      <c r="G133" s="276"/>
      <c r="H133" s="276"/>
      <c r="I133" s="276"/>
      <c r="J133" s="276"/>
      <c r="K133" s="276"/>
      <c r="L133" s="276"/>
      <c r="M133" s="276"/>
      <c r="N133" s="282"/>
      <c r="O133" s="283"/>
      <c r="P133" s="283"/>
      <c r="Q133" s="283"/>
      <c r="R133" s="283"/>
      <c r="S133" s="283"/>
      <c r="T133" s="283"/>
      <c r="U133" s="283"/>
      <c r="V133" s="283"/>
      <c r="W133" s="284"/>
      <c r="X133" s="293"/>
      <c r="Y133" s="294"/>
      <c r="Z133" s="294"/>
      <c r="AA133" s="294"/>
      <c r="AB133" s="294"/>
      <c r="AC133" s="294"/>
      <c r="AD133" s="294"/>
      <c r="AE133" s="294"/>
      <c r="AF133" s="294"/>
      <c r="AG133" s="293"/>
      <c r="AH133" s="294"/>
      <c r="AI133" s="294"/>
      <c r="AJ133" s="294"/>
      <c r="AK133" s="294"/>
      <c r="AL133" s="294"/>
      <c r="AM133" s="294"/>
      <c r="AN133" s="294"/>
      <c r="AO133" s="294"/>
      <c r="AP133" s="293"/>
      <c r="AQ133" s="294"/>
      <c r="AR133" s="294"/>
      <c r="AS133" s="294"/>
      <c r="AT133" s="294"/>
      <c r="AU133" s="294"/>
      <c r="AV133" s="294"/>
      <c r="AW133" s="294"/>
      <c r="AX133" s="294"/>
      <c r="AY133" s="293"/>
      <c r="AZ133" s="294"/>
      <c r="BA133" s="294"/>
      <c r="BB133" s="294"/>
      <c r="BC133" s="294"/>
      <c r="BD133" s="294"/>
      <c r="BE133" s="294"/>
      <c r="BF133" s="294"/>
      <c r="BG133" s="294"/>
      <c r="BH133" s="293"/>
      <c r="BI133" s="294"/>
      <c r="BJ133" s="294"/>
      <c r="BK133" s="294"/>
      <c r="BL133" s="294"/>
      <c r="BM133" s="294"/>
      <c r="BN133" s="294"/>
      <c r="BO133" s="294"/>
      <c r="BP133" s="294"/>
      <c r="BQ133" s="297"/>
      <c r="BR133" s="297"/>
      <c r="BS133" s="297"/>
      <c r="BT133" s="297"/>
      <c r="BU133" s="297"/>
      <c r="BV133" s="297"/>
      <c r="BW133" s="297"/>
      <c r="BX133" s="297"/>
      <c r="BY133" s="297"/>
      <c r="BZ133" s="23"/>
    </row>
    <row r="134" spans="1:78" ht="6" customHeight="1">
      <c r="A134" s="26"/>
      <c r="B134" s="26"/>
      <c r="C134" s="277"/>
      <c r="D134" s="278"/>
      <c r="E134" s="278"/>
      <c r="F134" s="278"/>
      <c r="G134" s="278"/>
      <c r="H134" s="278"/>
      <c r="I134" s="278"/>
      <c r="J134" s="278"/>
      <c r="K134" s="278"/>
      <c r="L134" s="278"/>
      <c r="M134" s="278"/>
      <c r="N134" s="285"/>
      <c r="O134" s="286"/>
      <c r="P134" s="286"/>
      <c r="Q134" s="286"/>
      <c r="R134" s="286"/>
      <c r="S134" s="286"/>
      <c r="T134" s="286"/>
      <c r="U134" s="286"/>
      <c r="V134" s="286"/>
      <c r="W134" s="287"/>
      <c r="X134" s="295"/>
      <c r="Y134" s="296"/>
      <c r="Z134" s="296"/>
      <c r="AA134" s="296"/>
      <c r="AB134" s="296"/>
      <c r="AC134" s="296"/>
      <c r="AD134" s="296"/>
      <c r="AE134" s="296"/>
      <c r="AF134" s="296"/>
      <c r="AG134" s="295"/>
      <c r="AH134" s="296"/>
      <c r="AI134" s="296"/>
      <c r="AJ134" s="296"/>
      <c r="AK134" s="296"/>
      <c r="AL134" s="296"/>
      <c r="AM134" s="296"/>
      <c r="AN134" s="296"/>
      <c r="AO134" s="296"/>
      <c r="AP134" s="295"/>
      <c r="AQ134" s="296"/>
      <c r="AR134" s="296"/>
      <c r="AS134" s="296"/>
      <c r="AT134" s="296"/>
      <c r="AU134" s="296"/>
      <c r="AV134" s="296"/>
      <c r="AW134" s="296"/>
      <c r="AX134" s="296"/>
      <c r="AY134" s="295"/>
      <c r="AZ134" s="296"/>
      <c r="BA134" s="296"/>
      <c r="BB134" s="296"/>
      <c r="BC134" s="296"/>
      <c r="BD134" s="296"/>
      <c r="BE134" s="296"/>
      <c r="BF134" s="296"/>
      <c r="BG134" s="296"/>
      <c r="BH134" s="295"/>
      <c r="BI134" s="296"/>
      <c r="BJ134" s="296"/>
      <c r="BK134" s="296"/>
      <c r="BL134" s="296"/>
      <c r="BM134" s="296"/>
      <c r="BN134" s="296"/>
      <c r="BO134" s="296"/>
      <c r="BP134" s="296"/>
      <c r="BQ134" s="297"/>
      <c r="BR134" s="297"/>
      <c r="BS134" s="297"/>
      <c r="BT134" s="297"/>
      <c r="BU134" s="297"/>
      <c r="BV134" s="297"/>
      <c r="BW134" s="297"/>
      <c r="BX134" s="297"/>
      <c r="BY134" s="297"/>
      <c r="BZ134" s="23"/>
    </row>
    <row r="135" spans="1:78" ht="6.75" customHeight="1">
      <c r="A135" s="26"/>
      <c r="B135" s="26"/>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18"/>
      <c r="BY135" s="18"/>
      <c r="BZ135" s="23"/>
    </row>
    <row r="136" spans="1:78" ht="6.75" customHeight="1">
      <c r="A136" s="24"/>
      <c r="B136" s="24"/>
      <c r="C136" s="301" t="s">
        <v>19</v>
      </c>
      <c r="D136" s="301"/>
      <c r="E136" s="301"/>
      <c r="F136" s="301"/>
      <c r="G136" s="265"/>
      <c r="H136" s="266"/>
      <c r="I136" s="266"/>
      <c r="J136" s="266"/>
      <c r="K136" s="266"/>
      <c r="L136" s="266"/>
      <c r="M136" s="267"/>
      <c r="N136" s="261" t="s">
        <v>107</v>
      </c>
      <c r="O136" s="262"/>
      <c r="P136" s="262"/>
      <c r="Q136" s="262"/>
      <c r="R136" s="262"/>
      <c r="S136" s="262"/>
      <c r="T136" s="262"/>
      <c r="U136" s="262"/>
      <c r="V136" s="262"/>
      <c r="W136" s="262"/>
      <c r="X136" s="262"/>
      <c r="Y136" s="262"/>
      <c r="Z136" s="262"/>
      <c r="AA136" s="262"/>
      <c r="AB136" s="262"/>
      <c r="AC136" s="262"/>
      <c r="AD136" s="262"/>
      <c r="AE136" s="262"/>
      <c r="AF136" s="262"/>
      <c r="AG136" s="262"/>
      <c r="AH136" s="271"/>
      <c r="AI136" s="261" t="s">
        <v>21</v>
      </c>
      <c r="AJ136" s="262"/>
      <c r="AK136" s="262"/>
      <c r="AL136" s="262"/>
      <c r="AM136" s="262"/>
      <c r="AN136" s="262"/>
      <c r="AO136" s="262"/>
      <c r="AP136" s="262"/>
      <c r="AQ136" s="262"/>
      <c r="AR136" s="262"/>
      <c r="AS136" s="262"/>
      <c r="AT136" s="262"/>
      <c r="AU136" s="262"/>
      <c r="AV136" s="262"/>
      <c r="AW136" s="262"/>
      <c r="AX136" s="262"/>
      <c r="AY136" s="262"/>
      <c r="AZ136" s="262"/>
      <c r="BA136" s="262"/>
      <c r="BB136" s="262"/>
      <c r="BC136" s="271"/>
      <c r="BD136" s="302" t="s">
        <v>108</v>
      </c>
      <c r="BE136" s="303"/>
      <c r="BF136" s="303"/>
      <c r="BG136" s="303"/>
      <c r="BH136" s="303"/>
      <c r="BI136" s="303"/>
      <c r="BJ136" s="303"/>
      <c r="BK136" s="303"/>
      <c r="BL136" s="303"/>
      <c r="BM136" s="303"/>
      <c r="BN136" s="303"/>
      <c r="BO136" s="303"/>
      <c r="BP136" s="303"/>
      <c r="BQ136" s="303"/>
      <c r="BR136" s="303"/>
      <c r="BS136" s="303"/>
      <c r="BT136" s="303"/>
      <c r="BU136" s="303"/>
      <c r="BV136" s="303"/>
      <c r="BW136" s="303"/>
      <c r="BX136" s="303"/>
      <c r="BY136" s="304"/>
      <c r="BZ136" s="23"/>
    </row>
    <row r="137" spans="1:78" ht="6.75" customHeight="1">
      <c r="A137" s="24"/>
      <c r="B137" s="24"/>
      <c r="C137" s="301"/>
      <c r="D137" s="301"/>
      <c r="E137" s="301"/>
      <c r="F137" s="301"/>
      <c r="G137" s="268"/>
      <c r="H137" s="269"/>
      <c r="I137" s="269"/>
      <c r="J137" s="269"/>
      <c r="K137" s="269"/>
      <c r="L137" s="269"/>
      <c r="M137" s="270"/>
      <c r="N137" s="263"/>
      <c r="O137" s="264"/>
      <c r="P137" s="264"/>
      <c r="Q137" s="264"/>
      <c r="R137" s="264"/>
      <c r="S137" s="264"/>
      <c r="T137" s="264"/>
      <c r="U137" s="264"/>
      <c r="V137" s="264"/>
      <c r="W137" s="264"/>
      <c r="X137" s="264"/>
      <c r="Y137" s="264"/>
      <c r="Z137" s="264"/>
      <c r="AA137" s="264"/>
      <c r="AB137" s="264"/>
      <c r="AC137" s="264"/>
      <c r="AD137" s="264"/>
      <c r="AE137" s="264"/>
      <c r="AF137" s="264"/>
      <c r="AG137" s="264"/>
      <c r="AH137" s="272"/>
      <c r="AI137" s="263"/>
      <c r="AJ137" s="264"/>
      <c r="AK137" s="264"/>
      <c r="AL137" s="264"/>
      <c r="AM137" s="264"/>
      <c r="AN137" s="264"/>
      <c r="AO137" s="264"/>
      <c r="AP137" s="264"/>
      <c r="AQ137" s="264"/>
      <c r="AR137" s="264"/>
      <c r="AS137" s="264"/>
      <c r="AT137" s="264"/>
      <c r="AU137" s="264"/>
      <c r="AV137" s="264"/>
      <c r="AW137" s="264"/>
      <c r="AX137" s="264"/>
      <c r="AY137" s="264"/>
      <c r="AZ137" s="264"/>
      <c r="BA137" s="264"/>
      <c r="BB137" s="264"/>
      <c r="BC137" s="272"/>
      <c r="BD137" s="305"/>
      <c r="BE137" s="306"/>
      <c r="BF137" s="306"/>
      <c r="BG137" s="306"/>
      <c r="BH137" s="306"/>
      <c r="BI137" s="306"/>
      <c r="BJ137" s="306"/>
      <c r="BK137" s="306"/>
      <c r="BL137" s="306"/>
      <c r="BM137" s="306"/>
      <c r="BN137" s="306"/>
      <c r="BO137" s="306"/>
      <c r="BP137" s="306"/>
      <c r="BQ137" s="306"/>
      <c r="BR137" s="306"/>
      <c r="BS137" s="306"/>
      <c r="BT137" s="306"/>
      <c r="BU137" s="306"/>
      <c r="BV137" s="306"/>
      <c r="BW137" s="306"/>
      <c r="BX137" s="306"/>
      <c r="BY137" s="307"/>
      <c r="BZ137" s="23"/>
    </row>
    <row r="138" spans="1:78" ht="6.75" customHeight="1">
      <c r="A138" s="25"/>
      <c r="B138" s="25"/>
      <c r="C138" s="297" t="s">
        <v>73</v>
      </c>
      <c r="D138" s="297"/>
      <c r="E138" s="297"/>
      <c r="F138" s="297"/>
      <c r="G138" s="308"/>
      <c r="H138" s="309"/>
      <c r="I138" s="309"/>
      <c r="J138" s="309"/>
      <c r="K138" s="309"/>
      <c r="L138" s="309"/>
      <c r="M138" s="310"/>
      <c r="N138" s="317" t="str">
        <f>'支給申請額算定シート（Ⅷ．統合関係医療機関）'!B$3&amp;""</f>
        <v/>
      </c>
      <c r="O138" s="317"/>
      <c r="P138" s="317"/>
      <c r="Q138" s="317"/>
      <c r="R138" s="317"/>
      <c r="S138" s="317"/>
      <c r="T138" s="317"/>
      <c r="U138" s="317"/>
      <c r="V138" s="317"/>
      <c r="W138" s="317"/>
      <c r="X138" s="317"/>
      <c r="Y138" s="317"/>
      <c r="Z138" s="317"/>
      <c r="AA138" s="317"/>
      <c r="AB138" s="317"/>
      <c r="AC138" s="317"/>
      <c r="AD138" s="317"/>
      <c r="AE138" s="317"/>
      <c r="AF138" s="317"/>
      <c r="AG138" s="317"/>
      <c r="AH138" s="317"/>
      <c r="AI138" s="317" t="str">
        <f>'支給申請額算定シート（Ⅷ．統合関係医療機関）'!C$3&amp;""</f>
        <v/>
      </c>
      <c r="AJ138" s="317"/>
      <c r="AK138" s="317"/>
      <c r="AL138" s="317"/>
      <c r="AM138" s="317"/>
      <c r="AN138" s="317"/>
      <c r="AO138" s="317"/>
      <c r="AP138" s="317"/>
      <c r="AQ138" s="317"/>
      <c r="AR138" s="317"/>
      <c r="AS138" s="317"/>
      <c r="AT138" s="317"/>
      <c r="AU138" s="317"/>
      <c r="AV138" s="317"/>
      <c r="AW138" s="317"/>
      <c r="AX138" s="317"/>
      <c r="AY138" s="317"/>
      <c r="AZ138" s="317"/>
      <c r="BA138" s="317"/>
      <c r="BB138" s="317"/>
      <c r="BC138" s="317"/>
      <c r="BD138" s="317" t="str">
        <f>'支給申請額算定シート（Ⅷ．統合関係医療機関）'!G$3&amp;""</f>
        <v/>
      </c>
      <c r="BE138" s="317"/>
      <c r="BF138" s="317"/>
      <c r="BG138" s="317"/>
      <c r="BH138" s="317"/>
      <c r="BI138" s="317"/>
      <c r="BJ138" s="317"/>
      <c r="BK138" s="317"/>
      <c r="BL138" s="317"/>
      <c r="BM138" s="317"/>
      <c r="BN138" s="317"/>
      <c r="BO138" s="317"/>
      <c r="BP138" s="317"/>
      <c r="BQ138" s="317"/>
      <c r="BR138" s="317"/>
      <c r="BS138" s="317"/>
      <c r="BT138" s="317"/>
      <c r="BU138" s="317"/>
      <c r="BV138" s="317"/>
      <c r="BW138" s="317"/>
      <c r="BX138" s="317"/>
      <c r="BY138" s="317"/>
      <c r="BZ138" s="23"/>
    </row>
    <row r="139" spans="1:78" ht="6.75" customHeight="1">
      <c r="A139" s="25"/>
      <c r="B139" s="25"/>
      <c r="C139" s="297"/>
      <c r="D139" s="297"/>
      <c r="E139" s="297"/>
      <c r="F139" s="297"/>
      <c r="G139" s="311"/>
      <c r="H139" s="312"/>
      <c r="I139" s="312"/>
      <c r="J139" s="312"/>
      <c r="K139" s="312"/>
      <c r="L139" s="312"/>
      <c r="M139" s="313"/>
      <c r="N139" s="317"/>
      <c r="O139" s="317"/>
      <c r="P139" s="317"/>
      <c r="Q139" s="317"/>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T139" s="317"/>
      <c r="AU139" s="317"/>
      <c r="AV139" s="317"/>
      <c r="AW139" s="317"/>
      <c r="AX139" s="317"/>
      <c r="AY139" s="317"/>
      <c r="AZ139" s="317"/>
      <c r="BA139" s="317"/>
      <c r="BB139" s="317"/>
      <c r="BC139" s="317"/>
      <c r="BD139" s="317"/>
      <c r="BE139" s="317"/>
      <c r="BF139" s="317"/>
      <c r="BG139" s="317"/>
      <c r="BH139" s="317"/>
      <c r="BI139" s="317"/>
      <c r="BJ139" s="317"/>
      <c r="BK139" s="317"/>
      <c r="BL139" s="317"/>
      <c r="BM139" s="317"/>
      <c r="BN139" s="317"/>
      <c r="BO139" s="317"/>
      <c r="BP139" s="317"/>
      <c r="BQ139" s="317"/>
      <c r="BR139" s="317"/>
      <c r="BS139" s="317"/>
      <c r="BT139" s="317"/>
      <c r="BU139" s="317"/>
      <c r="BV139" s="317"/>
      <c r="BW139" s="317"/>
      <c r="BX139" s="317"/>
      <c r="BY139" s="317"/>
      <c r="BZ139" s="23"/>
    </row>
    <row r="140" spans="1:78" ht="6.75" customHeight="1">
      <c r="A140" s="25"/>
      <c r="B140" s="25"/>
      <c r="C140" s="297"/>
      <c r="D140" s="297"/>
      <c r="E140" s="297"/>
      <c r="F140" s="297"/>
      <c r="G140" s="314"/>
      <c r="H140" s="315"/>
      <c r="I140" s="315"/>
      <c r="J140" s="315"/>
      <c r="K140" s="315"/>
      <c r="L140" s="315"/>
      <c r="M140" s="316"/>
      <c r="N140" s="318"/>
      <c r="O140" s="318"/>
      <c r="P140" s="318"/>
      <c r="Q140" s="318"/>
      <c r="R140" s="318"/>
      <c r="S140" s="318"/>
      <c r="T140" s="318"/>
      <c r="U140" s="318"/>
      <c r="V140" s="318"/>
      <c r="W140" s="318"/>
      <c r="X140" s="318"/>
      <c r="Y140" s="318"/>
      <c r="Z140" s="318"/>
      <c r="AA140" s="318"/>
      <c r="AB140" s="318"/>
      <c r="AC140" s="318"/>
      <c r="AD140" s="318"/>
      <c r="AE140" s="318"/>
      <c r="AF140" s="318"/>
      <c r="AG140" s="318"/>
      <c r="AH140" s="318"/>
      <c r="AI140" s="318"/>
      <c r="AJ140" s="318"/>
      <c r="AK140" s="318"/>
      <c r="AL140" s="318"/>
      <c r="AM140" s="318"/>
      <c r="AN140" s="318"/>
      <c r="AO140" s="318"/>
      <c r="AP140" s="318"/>
      <c r="AQ140" s="318"/>
      <c r="AR140" s="318"/>
      <c r="AS140" s="318"/>
      <c r="AT140" s="318"/>
      <c r="AU140" s="318"/>
      <c r="AV140" s="318"/>
      <c r="AW140" s="318"/>
      <c r="AX140" s="318"/>
      <c r="AY140" s="318"/>
      <c r="AZ140" s="318"/>
      <c r="BA140" s="318"/>
      <c r="BB140" s="318"/>
      <c r="BC140" s="318"/>
      <c r="BD140" s="318"/>
      <c r="BE140" s="318"/>
      <c r="BF140" s="318"/>
      <c r="BG140" s="318"/>
      <c r="BH140" s="318"/>
      <c r="BI140" s="318"/>
      <c r="BJ140" s="318"/>
      <c r="BK140" s="318"/>
      <c r="BL140" s="318"/>
      <c r="BM140" s="318"/>
      <c r="BN140" s="318"/>
      <c r="BO140" s="318"/>
      <c r="BP140" s="318"/>
      <c r="BQ140" s="318"/>
      <c r="BR140" s="318"/>
      <c r="BS140" s="318"/>
      <c r="BT140" s="318"/>
      <c r="BU140" s="318"/>
      <c r="BV140" s="318"/>
      <c r="BW140" s="318"/>
      <c r="BX140" s="318"/>
      <c r="BY140" s="318"/>
      <c r="BZ140" s="23"/>
    </row>
    <row r="141" spans="1:78" ht="6.75" customHeight="1">
      <c r="A141" s="26"/>
      <c r="B141" s="26"/>
      <c r="C141" s="261" t="s">
        <v>24</v>
      </c>
      <c r="D141" s="262"/>
      <c r="E141" s="262"/>
      <c r="F141" s="262"/>
      <c r="G141" s="262"/>
      <c r="H141" s="262"/>
      <c r="I141" s="262"/>
      <c r="J141" s="262"/>
      <c r="K141" s="262"/>
      <c r="L141" s="262"/>
      <c r="M141" s="262"/>
      <c r="N141" s="265" t="s">
        <v>30</v>
      </c>
      <c r="O141" s="266"/>
      <c r="P141" s="266"/>
      <c r="Q141" s="266"/>
      <c r="R141" s="266"/>
      <c r="S141" s="266"/>
      <c r="T141" s="266"/>
      <c r="U141" s="266"/>
      <c r="V141" s="266"/>
      <c r="W141" s="267"/>
      <c r="X141" s="261" t="s">
        <v>57</v>
      </c>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c r="BS141" s="262"/>
      <c r="BT141" s="262"/>
      <c r="BU141" s="262"/>
      <c r="BV141" s="262"/>
      <c r="BW141" s="262"/>
      <c r="BX141" s="262"/>
      <c r="BY141" s="271"/>
      <c r="BZ141" s="23"/>
    </row>
    <row r="142" spans="1:78" ht="6.75" customHeight="1">
      <c r="A142" s="26"/>
      <c r="B142" s="26"/>
      <c r="C142" s="263"/>
      <c r="D142" s="264"/>
      <c r="E142" s="264"/>
      <c r="F142" s="264"/>
      <c r="G142" s="264"/>
      <c r="H142" s="264"/>
      <c r="I142" s="264"/>
      <c r="J142" s="264"/>
      <c r="K142" s="264"/>
      <c r="L142" s="264"/>
      <c r="M142" s="264"/>
      <c r="N142" s="268"/>
      <c r="O142" s="269"/>
      <c r="P142" s="269"/>
      <c r="Q142" s="269"/>
      <c r="R142" s="269"/>
      <c r="S142" s="269"/>
      <c r="T142" s="269"/>
      <c r="U142" s="269"/>
      <c r="V142" s="269"/>
      <c r="W142" s="270"/>
      <c r="X142" s="263"/>
      <c r="Y142" s="264"/>
      <c r="Z142" s="264"/>
      <c r="AA142" s="264"/>
      <c r="AB142" s="264"/>
      <c r="AC142" s="264"/>
      <c r="AD142" s="264"/>
      <c r="AE142" s="264"/>
      <c r="AF142" s="264"/>
      <c r="AG142" s="264"/>
      <c r="AH142" s="264"/>
      <c r="AI142" s="264"/>
      <c r="AJ142" s="264"/>
      <c r="AK142" s="264"/>
      <c r="AL142" s="264"/>
      <c r="AM142" s="264"/>
      <c r="AN142" s="264"/>
      <c r="AO142" s="264"/>
      <c r="AP142" s="264"/>
      <c r="AQ142" s="264"/>
      <c r="AR142" s="264"/>
      <c r="AS142" s="264"/>
      <c r="AT142" s="264"/>
      <c r="AU142" s="264"/>
      <c r="AV142" s="264"/>
      <c r="AW142" s="264"/>
      <c r="AX142" s="264"/>
      <c r="AY142" s="264"/>
      <c r="AZ142" s="264"/>
      <c r="BA142" s="264"/>
      <c r="BB142" s="264"/>
      <c r="BC142" s="264"/>
      <c r="BD142" s="264"/>
      <c r="BE142" s="264"/>
      <c r="BF142" s="264"/>
      <c r="BG142" s="264"/>
      <c r="BH142" s="264"/>
      <c r="BI142" s="264"/>
      <c r="BJ142" s="264"/>
      <c r="BK142" s="264"/>
      <c r="BL142" s="264"/>
      <c r="BM142" s="264"/>
      <c r="BN142" s="264"/>
      <c r="BO142" s="264"/>
      <c r="BP142" s="264"/>
      <c r="BQ142" s="264"/>
      <c r="BR142" s="264"/>
      <c r="BS142" s="264"/>
      <c r="BT142" s="264"/>
      <c r="BU142" s="264"/>
      <c r="BV142" s="264"/>
      <c r="BW142" s="264"/>
      <c r="BX142" s="264"/>
      <c r="BY142" s="272"/>
      <c r="BZ142" s="23"/>
    </row>
    <row r="143" spans="1:78" ht="6.75" customHeight="1">
      <c r="A143" s="26"/>
      <c r="B143" s="26"/>
      <c r="C143" s="273" t="str">
        <f>'支給申請額算定シート（Ⅷ．統合関係医療機関）'!B$5&amp;""</f>
        <v/>
      </c>
      <c r="D143" s="274"/>
      <c r="E143" s="274"/>
      <c r="F143" s="274"/>
      <c r="G143" s="274"/>
      <c r="H143" s="274"/>
      <c r="I143" s="274"/>
      <c r="J143" s="274"/>
      <c r="K143" s="274"/>
      <c r="L143" s="274"/>
      <c r="M143" s="274"/>
      <c r="N143" s="279" t="str">
        <f>'支給申請額算定シート（Ⅷ．統合関係医療機関）'!C$5&amp;""</f>
        <v/>
      </c>
      <c r="O143" s="280"/>
      <c r="P143" s="280"/>
      <c r="Q143" s="280"/>
      <c r="R143" s="280"/>
      <c r="S143" s="280"/>
      <c r="T143" s="280"/>
      <c r="U143" s="280"/>
      <c r="V143" s="280"/>
      <c r="W143" s="281"/>
      <c r="X143" s="261" t="s">
        <v>22</v>
      </c>
      <c r="Y143" s="262"/>
      <c r="Z143" s="262"/>
      <c r="AA143" s="262"/>
      <c r="AB143" s="262"/>
      <c r="AC143" s="262"/>
      <c r="AD143" s="262"/>
      <c r="AE143" s="262"/>
      <c r="AF143" s="262"/>
      <c r="AG143" s="27"/>
      <c r="AH143" s="27"/>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9"/>
      <c r="BZ143" s="23"/>
    </row>
    <row r="144" spans="1:78" ht="6.75" customHeight="1">
      <c r="A144" s="26"/>
      <c r="B144" s="26"/>
      <c r="C144" s="275"/>
      <c r="D144" s="276"/>
      <c r="E144" s="276"/>
      <c r="F144" s="276"/>
      <c r="G144" s="276"/>
      <c r="H144" s="276"/>
      <c r="I144" s="276"/>
      <c r="J144" s="276"/>
      <c r="K144" s="276"/>
      <c r="L144" s="276"/>
      <c r="M144" s="276"/>
      <c r="N144" s="282"/>
      <c r="O144" s="283"/>
      <c r="P144" s="283"/>
      <c r="Q144" s="283"/>
      <c r="R144" s="283"/>
      <c r="S144" s="283"/>
      <c r="T144" s="283"/>
      <c r="U144" s="283"/>
      <c r="V144" s="283"/>
      <c r="W144" s="284"/>
      <c r="X144" s="288"/>
      <c r="Y144" s="289"/>
      <c r="Z144" s="289"/>
      <c r="AA144" s="289"/>
      <c r="AB144" s="289"/>
      <c r="AC144" s="289"/>
      <c r="AD144" s="289"/>
      <c r="AE144" s="289"/>
      <c r="AF144" s="289"/>
      <c r="AG144" s="290" t="s">
        <v>14</v>
      </c>
      <c r="AH144" s="290"/>
      <c r="AI144" s="290"/>
      <c r="AJ144" s="290"/>
      <c r="AK144" s="290"/>
      <c r="AL144" s="290"/>
      <c r="AM144" s="290"/>
      <c r="AN144" s="290"/>
      <c r="AO144" s="290"/>
      <c r="AP144" s="290" t="s">
        <v>15</v>
      </c>
      <c r="AQ144" s="290"/>
      <c r="AR144" s="290"/>
      <c r="AS144" s="290"/>
      <c r="AT144" s="290"/>
      <c r="AU144" s="290"/>
      <c r="AV144" s="290"/>
      <c r="AW144" s="290"/>
      <c r="AX144" s="290"/>
      <c r="AY144" s="290" t="s">
        <v>16</v>
      </c>
      <c r="AZ144" s="290"/>
      <c r="BA144" s="290"/>
      <c r="BB144" s="290"/>
      <c r="BC144" s="290"/>
      <c r="BD144" s="290"/>
      <c r="BE144" s="290"/>
      <c r="BF144" s="290"/>
      <c r="BG144" s="290"/>
      <c r="BH144" s="290" t="s">
        <v>18</v>
      </c>
      <c r="BI144" s="290"/>
      <c r="BJ144" s="290"/>
      <c r="BK144" s="290"/>
      <c r="BL144" s="290"/>
      <c r="BM144" s="290"/>
      <c r="BN144" s="290"/>
      <c r="BO144" s="290"/>
      <c r="BP144" s="290"/>
      <c r="BQ144" s="290" t="s">
        <v>17</v>
      </c>
      <c r="BR144" s="290"/>
      <c r="BS144" s="290"/>
      <c r="BT144" s="290"/>
      <c r="BU144" s="290"/>
      <c r="BV144" s="290"/>
      <c r="BW144" s="290"/>
      <c r="BX144" s="290"/>
      <c r="BY144" s="290"/>
      <c r="BZ144" s="23"/>
    </row>
    <row r="145" spans="1:78" ht="6.75" customHeight="1">
      <c r="A145" s="26"/>
      <c r="B145" s="26"/>
      <c r="C145" s="275"/>
      <c r="D145" s="276"/>
      <c r="E145" s="276"/>
      <c r="F145" s="276"/>
      <c r="G145" s="276"/>
      <c r="H145" s="276"/>
      <c r="I145" s="276"/>
      <c r="J145" s="276"/>
      <c r="K145" s="276"/>
      <c r="L145" s="276"/>
      <c r="M145" s="276"/>
      <c r="N145" s="282"/>
      <c r="O145" s="283"/>
      <c r="P145" s="283"/>
      <c r="Q145" s="283"/>
      <c r="R145" s="283"/>
      <c r="S145" s="283"/>
      <c r="T145" s="283"/>
      <c r="U145" s="283"/>
      <c r="V145" s="283"/>
      <c r="W145" s="284"/>
      <c r="X145" s="263"/>
      <c r="Y145" s="264"/>
      <c r="Z145" s="264"/>
      <c r="AA145" s="264"/>
      <c r="AB145" s="264"/>
      <c r="AC145" s="264"/>
      <c r="AD145" s="264"/>
      <c r="AE145" s="264"/>
      <c r="AF145" s="264"/>
      <c r="AG145" s="290"/>
      <c r="AH145" s="290"/>
      <c r="AI145" s="290"/>
      <c r="AJ145" s="290"/>
      <c r="AK145" s="290"/>
      <c r="AL145" s="290"/>
      <c r="AM145" s="290"/>
      <c r="AN145" s="290"/>
      <c r="AO145" s="290"/>
      <c r="AP145" s="290"/>
      <c r="AQ145" s="290"/>
      <c r="AR145" s="290"/>
      <c r="AS145" s="290"/>
      <c r="AT145" s="290"/>
      <c r="AU145" s="290"/>
      <c r="AV145" s="290"/>
      <c r="AW145" s="290"/>
      <c r="AX145" s="290"/>
      <c r="AY145" s="290"/>
      <c r="AZ145" s="290"/>
      <c r="BA145" s="290"/>
      <c r="BB145" s="290"/>
      <c r="BC145" s="290"/>
      <c r="BD145" s="290"/>
      <c r="BE145" s="290"/>
      <c r="BF145" s="290"/>
      <c r="BG145" s="290"/>
      <c r="BH145" s="290"/>
      <c r="BI145" s="290"/>
      <c r="BJ145" s="290"/>
      <c r="BK145" s="290"/>
      <c r="BL145" s="290"/>
      <c r="BM145" s="290"/>
      <c r="BN145" s="290"/>
      <c r="BO145" s="290"/>
      <c r="BP145" s="290"/>
      <c r="BQ145" s="290"/>
      <c r="BR145" s="290"/>
      <c r="BS145" s="290"/>
      <c r="BT145" s="290"/>
      <c r="BU145" s="290"/>
      <c r="BV145" s="290"/>
      <c r="BW145" s="290"/>
      <c r="BX145" s="290"/>
      <c r="BY145" s="290"/>
      <c r="BZ145" s="23"/>
    </row>
    <row r="146" spans="1:78" ht="6" customHeight="1">
      <c r="A146" s="26"/>
      <c r="B146" s="26"/>
      <c r="C146" s="275"/>
      <c r="D146" s="276"/>
      <c r="E146" s="276"/>
      <c r="F146" s="276"/>
      <c r="G146" s="276"/>
      <c r="H146" s="276"/>
      <c r="I146" s="276"/>
      <c r="J146" s="276"/>
      <c r="K146" s="276"/>
      <c r="L146" s="276"/>
      <c r="M146" s="276"/>
      <c r="N146" s="282"/>
      <c r="O146" s="283"/>
      <c r="P146" s="283"/>
      <c r="Q146" s="283"/>
      <c r="R146" s="283"/>
      <c r="S146" s="283"/>
      <c r="T146" s="283"/>
      <c r="U146" s="283"/>
      <c r="V146" s="283"/>
      <c r="W146" s="284"/>
      <c r="X146" s="291">
        <f>SUM(AG146:BY148)</f>
        <v>0</v>
      </c>
      <c r="Y146" s="292"/>
      <c r="Z146" s="292"/>
      <c r="AA146" s="292"/>
      <c r="AB146" s="292"/>
      <c r="AC146" s="292"/>
      <c r="AD146" s="292"/>
      <c r="AE146" s="292"/>
      <c r="AF146" s="292"/>
      <c r="AG146" s="291">
        <f>'支給申請額算定シート（Ⅷ．統合関係医療機関）'!C$11</f>
        <v>0</v>
      </c>
      <c r="AH146" s="292"/>
      <c r="AI146" s="292"/>
      <c r="AJ146" s="292"/>
      <c r="AK146" s="292"/>
      <c r="AL146" s="292"/>
      <c r="AM146" s="292"/>
      <c r="AN146" s="292"/>
      <c r="AO146" s="292"/>
      <c r="AP146" s="291">
        <f>'支給申請額算定シート（Ⅷ．統合関係医療機関）'!D$11</f>
        <v>0</v>
      </c>
      <c r="AQ146" s="292"/>
      <c r="AR146" s="292"/>
      <c r="AS146" s="292"/>
      <c r="AT146" s="292"/>
      <c r="AU146" s="292"/>
      <c r="AV146" s="292"/>
      <c r="AW146" s="292"/>
      <c r="AX146" s="292"/>
      <c r="AY146" s="291">
        <f>'支給申請額算定シート（Ⅷ．統合関係医療機関）'!E$11</f>
        <v>0</v>
      </c>
      <c r="AZ146" s="292"/>
      <c r="BA146" s="292"/>
      <c r="BB146" s="292"/>
      <c r="BC146" s="292"/>
      <c r="BD146" s="292"/>
      <c r="BE146" s="292"/>
      <c r="BF146" s="292"/>
      <c r="BG146" s="292"/>
      <c r="BH146" s="291">
        <f>'支給申請額算定シート（Ⅷ．統合関係医療機関）'!F$11</f>
        <v>0</v>
      </c>
      <c r="BI146" s="292"/>
      <c r="BJ146" s="292"/>
      <c r="BK146" s="292"/>
      <c r="BL146" s="292"/>
      <c r="BM146" s="292"/>
      <c r="BN146" s="292"/>
      <c r="BO146" s="292"/>
      <c r="BP146" s="292"/>
      <c r="BQ146" s="297">
        <f>'支給申請額算定シート（Ⅷ．統合関係医療機関）'!G$11</f>
        <v>0</v>
      </c>
      <c r="BR146" s="297"/>
      <c r="BS146" s="297"/>
      <c r="BT146" s="297"/>
      <c r="BU146" s="297"/>
      <c r="BV146" s="297"/>
      <c r="BW146" s="297"/>
      <c r="BX146" s="297"/>
      <c r="BY146" s="297"/>
      <c r="BZ146" s="23"/>
    </row>
    <row r="147" spans="1:78" ht="6" customHeight="1">
      <c r="A147" s="26"/>
      <c r="B147" s="26"/>
      <c r="C147" s="275"/>
      <c r="D147" s="276"/>
      <c r="E147" s="276"/>
      <c r="F147" s="276"/>
      <c r="G147" s="276"/>
      <c r="H147" s="276"/>
      <c r="I147" s="276"/>
      <c r="J147" s="276"/>
      <c r="K147" s="276"/>
      <c r="L147" s="276"/>
      <c r="M147" s="276"/>
      <c r="N147" s="282"/>
      <c r="O147" s="283"/>
      <c r="P147" s="283"/>
      <c r="Q147" s="283"/>
      <c r="R147" s="283"/>
      <c r="S147" s="283"/>
      <c r="T147" s="283"/>
      <c r="U147" s="283"/>
      <c r="V147" s="283"/>
      <c r="W147" s="284"/>
      <c r="X147" s="293"/>
      <c r="Y147" s="294"/>
      <c r="Z147" s="294"/>
      <c r="AA147" s="294"/>
      <c r="AB147" s="294"/>
      <c r="AC147" s="294"/>
      <c r="AD147" s="294"/>
      <c r="AE147" s="294"/>
      <c r="AF147" s="294"/>
      <c r="AG147" s="293"/>
      <c r="AH147" s="294"/>
      <c r="AI147" s="294"/>
      <c r="AJ147" s="294"/>
      <c r="AK147" s="294"/>
      <c r="AL147" s="294"/>
      <c r="AM147" s="294"/>
      <c r="AN147" s="294"/>
      <c r="AO147" s="294"/>
      <c r="AP147" s="293"/>
      <c r="AQ147" s="294"/>
      <c r="AR147" s="294"/>
      <c r="AS147" s="294"/>
      <c r="AT147" s="294"/>
      <c r="AU147" s="294"/>
      <c r="AV147" s="294"/>
      <c r="AW147" s="294"/>
      <c r="AX147" s="294"/>
      <c r="AY147" s="293"/>
      <c r="AZ147" s="294"/>
      <c r="BA147" s="294"/>
      <c r="BB147" s="294"/>
      <c r="BC147" s="294"/>
      <c r="BD147" s="294"/>
      <c r="BE147" s="294"/>
      <c r="BF147" s="294"/>
      <c r="BG147" s="294"/>
      <c r="BH147" s="293"/>
      <c r="BI147" s="294"/>
      <c r="BJ147" s="294"/>
      <c r="BK147" s="294"/>
      <c r="BL147" s="294"/>
      <c r="BM147" s="294"/>
      <c r="BN147" s="294"/>
      <c r="BO147" s="294"/>
      <c r="BP147" s="294"/>
      <c r="BQ147" s="297"/>
      <c r="BR147" s="297"/>
      <c r="BS147" s="297"/>
      <c r="BT147" s="297"/>
      <c r="BU147" s="297"/>
      <c r="BV147" s="297"/>
      <c r="BW147" s="297"/>
      <c r="BX147" s="297"/>
      <c r="BY147" s="297"/>
      <c r="BZ147" s="23"/>
    </row>
    <row r="148" spans="1:78" ht="6" customHeight="1">
      <c r="A148" s="26"/>
      <c r="B148" s="26"/>
      <c r="C148" s="277"/>
      <c r="D148" s="278"/>
      <c r="E148" s="278"/>
      <c r="F148" s="278"/>
      <c r="G148" s="278"/>
      <c r="H148" s="278"/>
      <c r="I148" s="278"/>
      <c r="J148" s="278"/>
      <c r="K148" s="278"/>
      <c r="L148" s="278"/>
      <c r="M148" s="278"/>
      <c r="N148" s="285"/>
      <c r="O148" s="286"/>
      <c r="P148" s="286"/>
      <c r="Q148" s="286"/>
      <c r="R148" s="286"/>
      <c r="S148" s="286"/>
      <c r="T148" s="286"/>
      <c r="U148" s="286"/>
      <c r="V148" s="286"/>
      <c r="W148" s="287"/>
      <c r="X148" s="295"/>
      <c r="Y148" s="296"/>
      <c r="Z148" s="296"/>
      <c r="AA148" s="296"/>
      <c r="AB148" s="296"/>
      <c r="AC148" s="296"/>
      <c r="AD148" s="296"/>
      <c r="AE148" s="296"/>
      <c r="AF148" s="296"/>
      <c r="AG148" s="295"/>
      <c r="AH148" s="296"/>
      <c r="AI148" s="296"/>
      <c r="AJ148" s="296"/>
      <c r="AK148" s="296"/>
      <c r="AL148" s="296"/>
      <c r="AM148" s="296"/>
      <c r="AN148" s="296"/>
      <c r="AO148" s="296"/>
      <c r="AP148" s="295"/>
      <c r="AQ148" s="296"/>
      <c r="AR148" s="296"/>
      <c r="AS148" s="296"/>
      <c r="AT148" s="296"/>
      <c r="AU148" s="296"/>
      <c r="AV148" s="296"/>
      <c r="AW148" s="296"/>
      <c r="AX148" s="296"/>
      <c r="AY148" s="295"/>
      <c r="AZ148" s="296"/>
      <c r="BA148" s="296"/>
      <c r="BB148" s="296"/>
      <c r="BC148" s="296"/>
      <c r="BD148" s="296"/>
      <c r="BE148" s="296"/>
      <c r="BF148" s="296"/>
      <c r="BG148" s="296"/>
      <c r="BH148" s="295"/>
      <c r="BI148" s="296"/>
      <c r="BJ148" s="296"/>
      <c r="BK148" s="296"/>
      <c r="BL148" s="296"/>
      <c r="BM148" s="296"/>
      <c r="BN148" s="296"/>
      <c r="BO148" s="296"/>
      <c r="BP148" s="296"/>
      <c r="BQ148" s="297"/>
      <c r="BR148" s="297"/>
      <c r="BS148" s="297"/>
      <c r="BT148" s="297"/>
      <c r="BU148" s="297"/>
      <c r="BV148" s="297"/>
      <c r="BW148" s="297"/>
      <c r="BX148" s="297"/>
      <c r="BY148" s="297"/>
      <c r="BZ148" s="23"/>
    </row>
    <row r="149" spans="1:78" ht="6.75" customHeight="1">
      <c r="A149" s="26"/>
      <c r="B149" s="26"/>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18"/>
      <c r="BY149" s="18"/>
      <c r="BZ149" s="23"/>
    </row>
    <row r="150" spans="1:78" ht="6.75" customHeight="1">
      <c r="A150" s="24"/>
      <c r="B150" s="24"/>
      <c r="C150" s="301" t="s">
        <v>19</v>
      </c>
      <c r="D150" s="301"/>
      <c r="E150" s="301"/>
      <c r="F150" s="301"/>
      <c r="G150" s="265"/>
      <c r="H150" s="266"/>
      <c r="I150" s="266"/>
      <c r="J150" s="266"/>
      <c r="K150" s="266"/>
      <c r="L150" s="266"/>
      <c r="M150" s="267"/>
      <c r="N150" s="261" t="s">
        <v>107</v>
      </c>
      <c r="O150" s="262"/>
      <c r="P150" s="262"/>
      <c r="Q150" s="262"/>
      <c r="R150" s="262"/>
      <c r="S150" s="262"/>
      <c r="T150" s="262"/>
      <c r="U150" s="262"/>
      <c r="V150" s="262"/>
      <c r="W150" s="262"/>
      <c r="X150" s="262"/>
      <c r="Y150" s="262"/>
      <c r="Z150" s="262"/>
      <c r="AA150" s="262"/>
      <c r="AB150" s="262"/>
      <c r="AC150" s="262"/>
      <c r="AD150" s="262"/>
      <c r="AE150" s="262"/>
      <c r="AF150" s="262"/>
      <c r="AG150" s="262"/>
      <c r="AH150" s="271"/>
      <c r="AI150" s="261" t="s">
        <v>21</v>
      </c>
      <c r="AJ150" s="262"/>
      <c r="AK150" s="262"/>
      <c r="AL150" s="262"/>
      <c r="AM150" s="262"/>
      <c r="AN150" s="262"/>
      <c r="AO150" s="262"/>
      <c r="AP150" s="262"/>
      <c r="AQ150" s="262"/>
      <c r="AR150" s="262"/>
      <c r="AS150" s="262"/>
      <c r="AT150" s="262"/>
      <c r="AU150" s="262"/>
      <c r="AV150" s="262"/>
      <c r="AW150" s="262"/>
      <c r="AX150" s="262"/>
      <c r="AY150" s="262"/>
      <c r="AZ150" s="262"/>
      <c r="BA150" s="262"/>
      <c r="BB150" s="262"/>
      <c r="BC150" s="271"/>
      <c r="BD150" s="302" t="s">
        <v>108</v>
      </c>
      <c r="BE150" s="303"/>
      <c r="BF150" s="303"/>
      <c r="BG150" s="303"/>
      <c r="BH150" s="303"/>
      <c r="BI150" s="303"/>
      <c r="BJ150" s="303"/>
      <c r="BK150" s="303"/>
      <c r="BL150" s="303"/>
      <c r="BM150" s="303"/>
      <c r="BN150" s="303"/>
      <c r="BO150" s="303"/>
      <c r="BP150" s="303"/>
      <c r="BQ150" s="303"/>
      <c r="BR150" s="303"/>
      <c r="BS150" s="303"/>
      <c r="BT150" s="303"/>
      <c r="BU150" s="303"/>
      <c r="BV150" s="303"/>
      <c r="BW150" s="303"/>
      <c r="BX150" s="303"/>
      <c r="BY150" s="304"/>
      <c r="BZ150" s="23"/>
    </row>
    <row r="151" spans="1:78" ht="6.75" customHeight="1">
      <c r="A151" s="24"/>
      <c r="B151" s="24"/>
      <c r="C151" s="301"/>
      <c r="D151" s="301"/>
      <c r="E151" s="301"/>
      <c r="F151" s="301"/>
      <c r="G151" s="268"/>
      <c r="H151" s="269"/>
      <c r="I151" s="269"/>
      <c r="J151" s="269"/>
      <c r="K151" s="269"/>
      <c r="L151" s="269"/>
      <c r="M151" s="270"/>
      <c r="N151" s="263"/>
      <c r="O151" s="264"/>
      <c r="P151" s="264"/>
      <c r="Q151" s="264"/>
      <c r="R151" s="264"/>
      <c r="S151" s="264"/>
      <c r="T151" s="264"/>
      <c r="U151" s="264"/>
      <c r="V151" s="264"/>
      <c r="W151" s="264"/>
      <c r="X151" s="264"/>
      <c r="Y151" s="264"/>
      <c r="Z151" s="264"/>
      <c r="AA151" s="264"/>
      <c r="AB151" s="264"/>
      <c r="AC151" s="264"/>
      <c r="AD151" s="264"/>
      <c r="AE151" s="264"/>
      <c r="AF151" s="264"/>
      <c r="AG151" s="264"/>
      <c r="AH151" s="272"/>
      <c r="AI151" s="263"/>
      <c r="AJ151" s="264"/>
      <c r="AK151" s="264"/>
      <c r="AL151" s="264"/>
      <c r="AM151" s="264"/>
      <c r="AN151" s="264"/>
      <c r="AO151" s="264"/>
      <c r="AP151" s="264"/>
      <c r="AQ151" s="264"/>
      <c r="AR151" s="264"/>
      <c r="AS151" s="264"/>
      <c r="AT151" s="264"/>
      <c r="AU151" s="264"/>
      <c r="AV151" s="264"/>
      <c r="AW151" s="264"/>
      <c r="AX151" s="264"/>
      <c r="AY151" s="264"/>
      <c r="AZ151" s="264"/>
      <c r="BA151" s="264"/>
      <c r="BB151" s="264"/>
      <c r="BC151" s="272"/>
      <c r="BD151" s="305"/>
      <c r="BE151" s="306"/>
      <c r="BF151" s="306"/>
      <c r="BG151" s="306"/>
      <c r="BH151" s="306"/>
      <c r="BI151" s="306"/>
      <c r="BJ151" s="306"/>
      <c r="BK151" s="306"/>
      <c r="BL151" s="306"/>
      <c r="BM151" s="306"/>
      <c r="BN151" s="306"/>
      <c r="BO151" s="306"/>
      <c r="BP151" s="306"/>
      <c r="BQ151" s="306"/>
      <c r="BR151" s="306"/>
      <c r="BS151" s="306"/>
      <c r="BT151" s="306"/>
      <c r="BU151" s="306"/>
      <c r="BV151" s="306"/>
      <c r="BW151" s="306"/>
      <c r="BX151" s="306"/>
      <c r="BY151" s="307"/>
      <c r="BZ151" s="23"/>
    </row>
    <row r="152" spans="1:78" ht="6.75" customHeight="1">
      <c r="A152" s="25"/>
      <c r="B152" s="25"/>
      <c r="C152" s="297" t="s">
        <v>75</v>
      </c>
      <c r="D152" s="297"/>
      <c r="E152" s="297"/>
      <c r="F152" s="297"/>
      <c r="G152" s="308"/>
      <c r="H152" s="309"/>
      <c r="I152" s="309"/>
      <c r="J152" s="309"/>
      <c r="K152" s="309"/>
      <c r="L152" s="309"/>
      <c r="M152" s="310"/>
      <c r="N152" s="317" t="str">
        <f>'支給申請額算定シート（Ⅸ．統合関係医療機関）'!B$3&amp;""</f>
        <v/>
      </c>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t="str">
        <f>'支給申請額算定シート（Ⅸ．統合関係医療機関）'!C$3&amp;""</f>
        <v/>
      </c>
      <c r="AJ152" s="317"/>
      <c r="AK152" s="317"/>
      <c r="AL152" s="317"/>
      <c r="AM152" s="317"/>
      <c r="AN152" s="317"/>
      <c r="AO152" s="317"/>
      <c r="AP152" s="317"/>
      <c r="AQ152" s="317"/>
      <c r="AR152" s="317"/>
      <c r="AS152" s="317"/>
      <c r="AT152" s="317"/>
      <c r="AU152" s="317"/>
      <c r="AV152" s="317"/>
      <c r="AW152" s="317"/>
      <c r="AX152" s="317"/>
      <c r="AY152" s="317"/>
      <c r="AZ152" s="317"/>
      <c r="BA152" s="317"/>
      <c r="BB152" s="317"/>
      <c r="BC152" s="317"/>
      <c r="BD152" s="317" t="str">
        <f>'支給申請額算定シート（Ⅸ．統合関係医療機関）'!G$3&amp;""</f>
        <v/>
      </c>
      <c r="BE152" s="317"/>
      <c r="BF152" s="317"/>
      <c r="BG152" s="317"/>
      <c r="BH152" s="317"/>
      <c r="BI152" s="317"/>
      <c r="BJ152" s="317"/>
      <c r="BK152" s="317"/>
      <c r="BL152" s="317"/>
      <c r="BM152" s="317"/>
      <c r="BN152" s="317"/>
      <c r="BO152" s="317"/>
      <c r="BP152" s="317"/>
      <c r="BQ152" s="317"/>
      <c r="BR152" s="317"/>
      <c r="BS152" s="317"/>
      <c r="BT152" s="317"/>
      <c r="BU152" s="317"/>
      <c r="BV152" s="317"/>
      <c r="BW152" s="317"/>
      <c r="BX152" s="317"/>
      <c r="BY152" s="317"/>
      <c r="BZ152" s="23"/>
    </row>
    <row r="153" spans="1:78" ht="6.75" customHeight="1">
      <c r="A153" s="25"/>
      <c r="B153" s="25"/>
      <c r="C153" s="297"/>
      <c r="D153" s="297"/>
      <c r="E153" s="297"/>
      <c r="F153" s="297"/>
      <c r="G153" s="311"/>
      <c r="H153" s="312"/>
      <c r="I153" s="312"/>
      <c r="J153" s="312"/>
      <c r="K153" s="312"/>
      <c r="L153" s="312"/>
      <c r="M153" s="313"/>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T153" s="317"/>
      <c r="AU153" s="317"/>
      <c r="AV153" s="317"/>
      <c r="AW153" s="317"/>
      <c r="AX153" s="317"/>
      <c r="AY153" s="317"/>
      <c r="AZ153" s="317"/>
      <c r="BA153" s="317"/>
      <c r="BB153" s="317"/>
      <c r="BC153" s="317"/>
      <c r="BD153" s="317"/>
      <c r="BE153" s="317"/>
      <c r="BF153" s="317"/>
      <c r="BG153" s="317"/>
      <c r="BH153" s="317"/>
      <c r="BI153" s="317"/>
      <c r="BJ153" s="317"/>
      <c r="BK153" s="317"/>
      <c r="BL153" s="317"/>
      <c r="BM153" s="317"/>
      <c r="BN153" s="317"/>
      <c r="BO153" s="317"/>
      <c r="BP153" s="317"/>
      <c r="BQ153" s="317"/>
      <c r="BR153" s="317"/>
      <c r="BS153" s="317"/>
      <c r="BT153" s="317"/>
      <c r="BU153" s="317"/>
      <c r="BV153" s="317"/>
      <c r="BW153" s="317"/>
      <c r="BX153" s="317"/>
      <c r="BY153" s="317"/>
      <c r="BZ153" s="23"/>
    </row>
    <row r="154" spans="1:78" ht="6.75" customHeight="1">
      <c r="A154" s="25"/>
      <c r="B154" s="25"/>
      <c r="C154" s="297"/>
      <c r="D154" s="297"/>
      <c r="E154" s="297"/>
      <c r="F154" s="297"/>
      <c r="G154" s="314"/>
      <c r="H154" s="315"/>
      <c r="I154" s="315"/>
      <c r="J154" s="315"/>
      <c r="K154" s="315"/>
      <c r="L154" s="315"/>
      <c r="M154" s="316"/>
      <c r="N154" s="318"/>
      <c r="O154" s="318"/>
      <c r="P154" s="318"/>
      <c r="Q154" s="318"/>
      <c r="R154" s="318"/>
      <c r="S154" s="318"/>
      <c r="T154" s="318"/>
      <c r="U154" s="318"/>
      <c r="V154" s="318"/>
      <c r="W154" s="318"/>
      <c r="X154" s="318"/>
      <c r="Y154" s="318"/>
      <c r="Z154" s="318"/>
      <c r="AA154" s="318"/>
      <c r="AB154" s="318"/>
      <c r="AC154" s="318"/>
      <c r="AD154" s="318"/>
      <c r="AE154" s="318"/>
      <c r="AF154" s="318"/>
      <c r="AG154" s="318"/>
      <c r="AH154" s="318"/>
      <c r="AI154" s="318"/>
      <c r="AJ154" s="318"/>
      <c r="AK154" s="318"/>
      <c r="AL154" s="318"/>
      <c r="AM154" s="318"/>
      <c r="AN154" s="318"/>
      <c r="AO154" s="318"/>
      <c r="AP154" s="318"/>
      <c r="AQ154" s="318"/>
      <c r="AR154" s="318"/>
      <c r="AS154" s="318"/>
      <c r="AT154" s="318"/>
      <c r="AU154" s="318"/>
      <c r="AV154" s="318"/>
      <c r="AW154" s="318"/>
      <c r="AX154" s="318"/>
      <c r="AY154" s="318"/>
      <c r="AZ154" s="318"/>
      <c r="BA154" s="318"/>
      <c r="BB154" s="318"/>
      <c r="BC154" s="318"/>
      <c r="BD154" s="318"/>
      <c r="BE154" s="318"/>
      <c r="BF154" s="318"/>
      <c r="BG154" s="318"/>
      <c r="BH154" s="318"/>
      <c r="BI154" s="318"/>
      <c r="BJ154" s="318"/>
      <c r="BK154" s="318"/>
      <c r="BL154" s="318"/>
      <c r="BM154" s="318"/>
      <c r="BN154" s="318"/>
      <c r="BO154" s="318"/>
      <c r="BP154" s="318"/>
      <c r="BQ154" s="318"/>
      <c r="BR154" s="318"/>
      <c r="BS154" s="318"/>
      <c r="BT154" s="318"/>
      <c r="BU154" s="318"/>
      <c r="BV154" s="318"/>
      <c r="BW154" s="318"/>
      <c r="BX154" s="318"/>
      <c r="BY154" s="318"/>
      <c r="BZ154" s="23"/>
    </row>
    <row r="155" spans="1:78" ht="6.75" customHeight="1">
      <c r="A155" s="26"/>
      <c r="B155" s="26"/>
      <c r="C155" s="261" t="s">
        <v>24</v>
      </c>
      <c r="D155" s="262"/>
      <c r="E155" s="262"/>
      <c r="F155" s="262"/>
      <c r="G155" s="262"/>
      <c r="H155" s="262"/>
      <c r="I155" s="262"/>
      <c r="J155" s="262"/>
      <c r="K155" s="262"/>
      <c r="L155" s="262"/>
      <c r="M155" s="262"/>
      <c r="N155" s="265" t="s">
        <v>30</v>
      </c>
      <c r="O155" s="266"/>
      <c r="P155" s="266"/>
      <c r="Q155" s="266"/>
      <c r="R155" s="266"/>
      <c r="S155" s="266"/>
      <c r="T155" s="266"/>
      <c r="U155" s="266"/>
      <c r="V155" s="266"/>
      <c r="W155" s="267"/>
      <c r="X155" s="261" t="s">
        <v>57</v>
      </c>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2"/>
      <c r="AY155" s="262"/>
      <c r="AZ155" s="262"/>
      <c r="BA155" s="262"/>
      <c r="BB155" s="262"/>
      <c r="BC155" s="262"/>
      <c r="BD155" s="262"/>
      <c r="BE155" s="262"/>
      <c r="BF155" s="262"/>
      <c r="BG155" s="262"/>
      <c r="BH155" s="262"/>
      <c r="BI155" s="262"/>
      <c r="BJ155" s="262"/>
      <c r="BK155" s="262"/>
      <c r="BL155" s="262"/>
      <c r="BM155" s="262"/>
      <c r="BN155" s="262"/>
      <c r="BO155" s="262"/>
      <c r="BP155" s="262"/>
      <c r="BQ155" s="262"/>
      <c r="BR155" s="262"/>
      <c r="BS155" s="262"/>
      <c r="BT155" s="262"/>
      <c r="BU155" s="262"/>
      <c r="BV155" s="262"/>
      <c r="BW155" s="262"/>
      <c r="BX155" s="262"/>
      <c r="BY155" s="271"/>
      <c r="BZ155" s="23"/>
    </row>
    <row r="156" spans="1:78" ht="6.75" customHeight="1">
      <c r="A156" s="26"/>
      <c r="B156" s="26"/>
      <c r="C156" s="263"/>
      <c r="D156" s="264"/>
      <c r="E156" s="264"/>
      <c r="F156" s="264"/>
      <c r="G156" s="264"/>
      <c r="H156" s="264"/>
      <c r="I156" s="264"/>
      <c r="J156" s="264"/>
      <c r="K156" s="264"/>
      <c r="L156" s="264"/>
      <c r="M156" s="264"/>
      <c r="N156" s="268"/>
      <c r="O156" s="269"/>
      <c r="P156" s="269"/>
      <c r="Q156" s="269"/>
      <c r="R156" s="269"/>
      <c r="S156" s="269"/>
      <c r="T156" s="269"/>
      <c r="U156" s="269"/>
      <c r="V156" s="269"/>
      <c r="W156" s="270"/>
      <c r="X156" s="263"/>
      <c r="Y156" s="264"/>
      <c r="Z156" s="264"/>
      <c r="AA156" s="264"/>
      <c r="AB156" s="264"/>
      <c r="AC156" s="264"/>
      <c r="AD156" s="264"/>
      <c r="AE156" s="264"/>
      <c r="AF156" s="264"/>
      <c r="AG156" s="264"/>
      <c r="AH156" s="264"/>
      <c r="AI156" s="264"/>
      <c r="AJ156" s="264"/>
      <c r="AK156" s="264"/>
      <c r="AL156" s="264"/>
      <c r="AM156" s="264"/>
      <c r="AN156" s="264"/>
      <c r="AO156" s="264"/>
      <c r="AP156" s="264"/>
      <c r="AQ156" s="264"/>
      <c r="AR156" s="264"/>
      <c r="AS156" s="264"/>
      <c r="AT156" s="264"/>
      <c r="AU156" s="264"/>
      <c r="AV156" s="264"/>
      <c r="AW156" s="264"/>
      <c r="AX156" s="264"/>
      <c r="AY156" s="264"/>
      <c r="AZ156" s="264"/>
      <c r="BA156" s="264"/>
      <c r="BB156" s="264"/>
      <c r="BC156" s="264"/>
      <c r="BD156" s="264"/>
      <c r="BE156" s="264"/>
      <c r="BF156" s="264"/>
      <c r="BG156" s="264"/>
      <c r="BH156" s="264"/>
      <c r="BI156" s="264"/>
      <c r="BJ156" s="264"/>
      <c r="BK156" s="264"/>
      <c r="BL156" s="264"/>
      <c r="BM156" s="264"/>
      <c r="BN156" s="264"/>
      <c r="BO156" s="264"/>
      <c r="BP156" s="264"/>
      <c r="BQ156" s="264"/>
      <c r="BR156" s="264"/>
      <c r="BS156" s="264"/>
      <c r="BT156" s="264"/>
      <c r="BU156" s="264"/>
      <c r="BV156" s="264"/>
      <c r="BW156" s="264"/>
      <c r="BX156" s="264"/>
      <c r="BY156" s="272"/>
      <c r="BZ156" s="23"/>
    </row>
    <row r="157" spans="1:78" ht="6.75" customHeight="1">
      <c r="A157" s="26"/>
      <c r="B157" s="26"/>
      <c r="C157" s="273" t="str">
        <f>'支給申請額算定シート（Ⅸ．統合関係医療機関）'!B$5&amp;""</f>
        <v/>
      </c>
      <c r="D157" s="274"/>
      <c r="E157" s="274"/>
      <c r="F157" s="274"/>
      <c r="G157" s="274"/>
      <c r="H157" s="274"/>
      <c r="I157" s="274"/>
      <c r="J157" s="274"/>
      <c r="K157" s="274"/>
      <c r="L157" s="274"/>
      <c r="M157" s="274"/>
      <c r="N157" s="279" t="str">
        <f>'支給申請額算定シート（Ⅸ．統合関係医療機関）'!C$5&amp;""</f>
        <v/>
      </c>
      <c r="O157" s="280"/>
      <c r="P157" s="280"/>
      <c r="Q157" s="280"/>
      <c r="R157" s="280"/>
      <c r="S157" s="280"/>
      <c r="T157" s="280"/>
      <c r="U157" s="280"/>
      <c r="V157" s="280"/>
      <c r="W157" s="281"/>
      <c r="X157" s="261" t="s">
        <v>22</v>
      </c>
      <c r="Y157" s="262"/>
      <c r="Z157" s="262"/>
      <c r="AA157" s="262"/>
      <c r="AB157" s="262"/>
      <c r="AC157" s="262"/>
      <c r="AD157" s="262"/>
      <c r="AE157" s="262"/>
      <c r="AF157" s="262"/>
      <c r="AG157" s="27"/>
      <c r="AH157" s="27"/>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9"/>
      <c r="BZ157" s="23"/>
    </row>
    <row r="158" spans="1:78" ht="6.75" customHeight="1">
      <c r="A158" s="26"/>
      <c r="B158" s="26"/>
      <c r="C158" s="275"/>
      <c r="D158" s="276"/>
      <c r="E158" s="276"/>
      <c r="F158" s="276"/>
      <c r="G158" s="276"/>
      <c r="H158" s="276"/>
      <c r="I158" s="276"/>
      <c r="J158" s="276"/>
      <c r="K158" s="276"/>
      <c r="L158" s="276"/>
      <c r="M158" s="276"/>
      <c r="N158" s="282"/>
      <c r="O158" s="283"/>
      <c r="P158" s="283"/>
      <c r="Q158" s="283"/>
      <c r="R158" s="283"/>
      <c r="S158" s="283"/>
      <c r="T158" s="283"/>
      <c r="U158" s="283"/>
      <c r="V158" s="283"/>
      <c r="W158" s="284"/>
      <c r="X158" s="288"/>
      <c r="Y158" s="289"/>
      <c r="Z158" s="289"/>
      <c r="AA158" s="289"/>
      <c r="AB158" s="289"/>
      <c r="AC158" s="289"/>
      <c r="AD158" s="289"/>
      <c r="AE158" s="289"/>
      <c r="AF158" s="289"/>
      <c r="AG158" s="290" t="s">
        <v>14</v>
      </c>
      <c r="AH158" s="290"/>
      <c r="AI158" s="290"/>
      <c r="AJ158" s="290"/>
      <c r="AK158" s="290"/>
      <c r="AL158" s="290"/>
      <c r="AM158" s="290"/>
      <c r="AN158" s="290"/>
      <c r="AO158" s="290"/>
      <c r="AP158" s="290" t="s">
        <v>15</v>
      </c>
      <c r="AQ158" s="290"/>
      <c r="AR158" s="290"/>
      <c r="AS158" s="290"/>
      <c r="AT158" s="290"/>
      <c r="AU158" s="290"/>
      <c r="AV158" s="290"/>
      <c r="AW158" s="290"/>
      <c r="AX158" s="290"/>
      <c r="AY158" s="290" t="s">
        <v>16</v>
      </c>
      <c r="AZ158" s="290"/>
      <c r="BA158" s="290"/>
      <c r="BB158" s="290"/>
      <c r="BC158" s="290"/>
      <c r="BD158" s="290"/>
      <c r="BE158" s="290"/>
      <c r="BF158" s="290"/>
      <c r="BG158" s="290"/>
      <c r="BH158" s="290" t="s">
        <v>18</v>
      </c>
      <c r="BI158" s="290"/>
      <c r="BJ158" s="290"/>
      <c r="BK158" s="290"/>
      <c r="BL158" s="290"/>
      <c r="BM158" s="290"/>
      <c r="BN158" s="290"/>
      <c r="BO158" s="290"/>
      <c r="BP158" s="290"/>
      <c r="BQ158" s="290" t="s">
        <v>17</v>
      </c>
      <c r="BR158" s="290"/>
      <c r="BS158" s="290"/>
      <c r="BT158" s="290"/>
      <c r="BU158" s="290"/>
      <c r="BV158" s="290"/>
      <c r="BW158" s="290"/>
      <c r="BX158" s="290"/>
      <c r="BY158" s="290"/>
      <c r="BZ158" s="23"/>
    </row>
    <row r="159" spans="1:78" ht="6.75" customHeight="1">
      <c r="A159" s="26"/>
      <c r="B159" s="26"/>
      <c r="C159" s="275"/>
      <c r="D159" s="276"/>
      <c r="E159" s="276"/>
      <c r="F159" s="276"/>
      <c r="G159" s="276"/>
      <c r="H159" s="276"/>
      <c r="I159" s="276"/>
      <c r="J159" s="276"/>
      <c r="K159" s="276"/>
      <c r="L159" s="276"/>
      <c r="M159" s="276"/>
      <c r="N159" s="282"/>
      <c r="O159" s="283"/>
      <c r="P159" s="283"/>
      <c r="Q159" s="283"/>
      <c r="R159" s="283"/>
      <c r="S159" s="283"/>
      <c r="T159" s="283"/>
      <c r="U159" s="283"/>
      <c r="V159" s="283"/>
      <c r="W159" s="284"/>
      <c r="X159" s="263"/>
      <c r="Y159" s="264"/>
      <c r="Z159" s="264"/>
      <c r="AA159" s="264"/>
      <c r="AB159" s="264"/>
      <c r="AC159" s="264"/>
      <c r="AD159" s="264"/>
      <c r="AE159" s="264"/>
      <c r="AF159" s="264"/>
      <c r="AG159" s="290"/>
      <c r="AH159" s="290"/>
      <c r="AI159" s="290"/>
      <c r="AJ159" s="290"/>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c r="BE159" s="290"/>
      <c r="BF159" s="290"/>
      <c r="BG159" s="290"/>
      <c r="BH159" s="290"/>
      <c r="BI159" s="290"/>
      <c r="BJ159" s="290"/>
      <c r="BK159" s="290"/>
      <c r="BL159" s="290"/>
      <c r="BM159" s="290"/>
      <c r="BN159" s="290"/>
      <c r="BO159" s="290"/>
      <c r="BP159" s="290"/>
      <c r="BQ159" s="290"/>
      <c r="BR159" s="290"/>
      <c r="BS159" s="290"/>
      <c r="BT159" s="290"/>
      <c r="BU159" s="290"/>
      <c r="BV159" s="290"/>
      <c r="BW159" s="290"/>
      <c r="BX159" s="290"/>
      <c r="BY159" s="290"/>
      <c r="BZ159" s="23"/>
    </row>
    <row r="160" spans="1:78" ht="6" customHeight="1">
      <c r="A160" s="26"/>
      <c r="B160" s="26"/>
      <c r="C160" s="275"/>
      <c r="D160" s="276"/>
      <c r="E160" s="276"/>
      <c r="F160" s="276"/>
      <c r="G160" s="276"/>
      <c r="H160" s="276"/>
      <c r="I160" s="276"/>
      <c r="J160" s="276"/>
      <c r="K160" s="276"/>
      <c r="L160" s="276"/>
      <c r="M160" s="276"/>
      <c r="N160" s="282"/>
      <c r="O160" s="283"/>
      <c r="P160" s="283"/>
      <c r="Q160" s="283"/>
      <c r="R160" s="283"/>
      <c r="S160" s="283"/>
      <c r="T160" s="283"/>
      <c r="U160" s="283"/>
      <c r="V160" s="283"/>
      <c r="W160" s="284"/>
      <c r="X160" s="291">
        <f>SUM(AG160:BY162)</f>
        <v>0</v>
      </c>
      <c r="Y160" s="292"/>
      <c r="Z160" s="292"/>
      <c r="AA160" s="292"/>
      <c r="AB160" s="292"/>
      <c r="AC160" s="292"/>
      <c r="AD160" s="292"/>
      <c r="AE160" s="292"/>
      <c r="AF160" s="292"/>
      <c r="AG160" s="291">
        <f>'支給申請額算定シート（Ⅸ．統合関係医療機関）'!C$11</f>
        <v>0</v>
      </c>
      <c r="AH160" s="292"/>
      <c r="AI160" s="292"/>
      <c r="AJ160" s="292"/>
      <c r="AK160" s="292"/>
      <c r="AL160" s="292"/>
      <c r="AM160" s="292"/>
      <c r="AN160" s="292"/>
      <c r="AO160" s="292"/>
      <c r="AP160" s="291">
        <f>'支給申請額算定シート（Ⅸ．統合関係医療機関）'!D$11</f>
        <v>0</v>
      </c>
      <c r="AQ160" s="292"/>
      <c r="AR160" s="292"/>
      <c r="AS160" s="292"/>
      <c r="AT160" s="292"/>
      <c r="AU160" s="292"/>
      <c r="AV160" s="292"/>
      <c r="AW160" s="292"/>
      <c r="AX160" s="292"/>
      <c r="AY160" s="291">
        <f>'支給申請額算定シート（Ⅸ．統合関係医療機関）'!E$11</f>
        <v>0</v>
      </c>
      <c r="AZ160" s="292"/>
      <c r="BA160" s="292"/>
      <c r="BB160" s="292"/>
      <c r="BC160" s="292"/>
      <c r="BD160" s="292"/>
      <c r="BE160" s="292"/>
      <c r="BF160" s="292"/>
      <c r="BG160" s="292"/>
      <c r="BH160" s="291">
        <f>'支給申請額算定シート（Ⅸ．統合関係医療機関）'!F$11</f>
        <v>0</v>
      </c>
      <c r="BI160" s="292"/>
      <c r="BJ160" s="292"/>
      <c r="BK160" s="292"/>
      <c r="BL160" s="292"/>
      <c r="BM160" s="292"/>
      <c r="BN160" s="292"/>
      <c r="BO160" s="292"/>
      <c r="BP160" s="292"/>
      <c r="BQ160" s="297">
        <f>'支給申請額算定シート（Ⅸ．統合関係医療機関）'!G$11</f>
        <v>0</v>
      </c>
      <c r="BR160" s="297"/>
      <c r="BS160" s="297"/>
      <c r="BT160" s="297"/>
      <c r="BU160" s="297"/>
      <c r="BV160" s="297"/>
      <c r="BW160" s="297"/>
      <c r="BX160" s="297"/>
      <c r="BY160" s="297"/>
      <c r="BZ160" s="23"/>
    </row>
    <row r="161" spans="1:78" ht="6" customHeight="1">
      <c r="A161" s="26"/>
      <c r="B161" s="26"/>
      <c r="C161" s="275"/>
      <c r="D161" s="276"/>
      <c r="E161" s="276"/>
      <c r="F161" s="276"/>
      <c r="G161" s="276"/>
      <c r="H161" s="276"/>
      <c r="I161" s="276"/>
      <c r="J161" s="276"/>
      <c r="K161" s="276"/>
      <c r="L161" s="276"/>
      <c r="M161" s="276"/>
      <c r="N161" s="282"/>
      <c r="O161" s="283"/>
      <c r="P161" s="283"/>
      <c r="Q161" s="283"/>
      <c r="R161" s="283"/>
      <c r="S161" s="283"/>
      <c r="T161" s="283"/>
      <c r="U161" s="283"/>
      <c r="V161" s="283"/>
      <c r="W161" s="284"/>
      <c r="X161" s="293"/>
      <c r="Y161" s="294"/>
      <c r="Z161" s="294"/>
      <c r="AA161" s="294"/>
      <c r="AB161" s="294"/>
      <c r="AC161" s="294"/>
      <c r="AD161" s="294"/>
      <c r="AE161" s="294"/>
      <c r="AF161" s="294"/>
      <c r="AG161" s="293"/>
      <c r="AH161" s="294"/>
      <c r="AI161" s="294"/>
      <c r="AJ161" s="294"/>
      <c r="AK161" s="294"/>
      <c r="AL161" s="294"/>
      <c r="AM161" s="294"/>
      <c r="AN161" s="294"/>
      <c r="AO161" s="294"/>
      <c r="AP161" s="293"/>
      <c r="AQ161" s="294"/>
      <c r="AR161" s="294"/>
      <c r="AS161" s="294"/>
      <c r="AT161" s="294"/>
      <c r="AU161" s="294"/>
      <c r="AV161" s="294"/>
      <c r="AW161" s="294"/>
      <c r="AX161" s="294"/>
      <c r="AY161" s="293"/>
      <c r="AZ161" s="294"/>
      <c r="BA161" s="294"/>
      <c r="BB161" s="294"/>
      <c r="BC161" s="294"/>
      <c r="BD161" s="294"/>
      <c r="BE161" s="294"/>
      <c r="BF161" s="294"/>
      <c r="BG161" s="294"/>
      <c r="BH161" s="293"/>
      <c r="BI161" s="294"/>
      <c r="BJ161" s="294"/>
      <c r="BK161" s="294"/>
      <c r="BL161" s="294"/>
      <c r="BM161" s="294"/>
      <c r="BN161" s="294"/>
      <c r="BO161" s="294"/>
      <c r="BP161" s="294"/>
      <c r="BQ161" s="297"/>
      <c r="BR161" s="297"/>
      <c r="BS161" s="297"/>
      <c r="BT161" s="297"/>
      <c r="BU161" s="297"/>
      <c r="BV161" s="297"/>
      <c r="BW161" s="297"/>
      <c r="BX161" s="297"/>
      <c r="BY161" s="297"/>
      <c r="BZ161" s="23"/>
    </row>
    <row r="162" spans="1:78" ht="6" customHeight="1">
      <c r="A162" s="26"/>
      <c r="B162" s="26"/>
      <c r="C162" s="277"/>
      <c r="D162" s="278"/>
      <c r="E162" s="278"/>
      <c r="F162" s="278"/>
      <c r="G162" s="278"/>
      <c r="H162" s="278"/>
      <c r="I162" s="278"/>
      <c r="J162" s="278"/>
      <c r="K162" s="278"/>
      <c r="L162" s="278"/>
      <c r="M162" s="278"/>
      <c r="N162" s="285"/>
      <c r="O162" s="286"/>
      <c r="P162" s="286"/>
      <c r="Q162" s="286"/>
      <c r="R162" s="286"/>
      <c r="S162" s="286"/>
      <c r="T162" s="286"/>
      <c r="U162" s="286"/>
      <c r="V162" s="286"/>
      <c r="W162" s="287"/>
      <c r="X162" s="295"/>
      <c r="Y162" s="296"/>
      <c r="Z162" s="296"/>
      <c r="AA162" s="296"/>
      <c r="AB162" s="296"/>
      <c r="AC162" s="296"/>
      <c r="AD162" s="296"/>
      <c r="AE162" s="296"/>
      <c r="AF162" s="296"/>
      <c r="AG162" s="295"/>
      <c r="AH162" s="296"/>
      <c r="AI162" s="296"/>
      <c r="AJ162" s="296"/>
      <c r="AK162" s="296"/>
      <c r="AL162" s="296"/>
      <c r="AM162" s="296"/>
      <c r="AN162" s="296"/>
      <c r="AO162" s="296"/>
      <c r="AP162" s="295"/>
      <c r="AQ162" s="296"/>
      <c r="AR162" s="296"/>
      <c r="AS162" s="296"/>
      <c r="AT162" s="296"/>
      <c r="AU162" s="296"/>
      <c r="AV162" s="296"/>
      <c r="AW162" s="296"/>
      <c r="AX162" s="296"/>
      <c r="AY162" s="295"/>
      <c r="AZ162" s="296"/>
      <c r="BA162" s="296"/>
      <c r="BB162" s="296"/>
      <c r="BC162" s="296"/>
      <c r="BD162" s="296"/>
      <c r="BE162" s="296"/>
      <c r="BF162" s="296"/>
      <c r="BG162" s="296"/>
      <c r="BH162" s="295"/>
      <c r="BI162" s="296"/>
      <c r="BJ162" s="296"/>
      <c r="BK162" s="296"/>
      <c r="BL162" s="296"/>
      <c r="BM162" s="296"/>
      <c r="BN162" s="296"/>
      <c r="BO162" s="296"/>
      <c r="BP162" s="296"/>
      <c r="BQ162" s="297"/>
      <c r="BR162" s="297"/>
      <c r="BS162" s="297"/>
      <c r="BT162" s="297"/>
      <c r="BU162" s="297"/>
      <c r="BV162" s="297"/>
      <c r="BW162" s="297"/>
      <c r="BX162" s="297"/>
      <c r="BY162" s="297"/>
      <c r="BZ162" s="23"/>
    </row>
    <row r="163" spans="1:78" ht="6.75" customHeight="1">
      <c r="A163" s="26"/>
      <c r="B163" s="26"/>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18"/>
      <c r="BY163" s="18"/>
      <c r="BZ163" s="23"/>
    </row>
    <row r="164" spans="1:78" ht="6.75" customHeight="1">
      <c r="A164" s="24"/>
      <c r="B164" s="24"/>
      <c r="C164" s="301" t="s">
        <v>19</v>
      </c>
      <c r="D164" s="301"/>
      <c r="E164" s="301"/>
      <c r="F164" s="301"/>
      <c r="G164" s="265"/>
      <c r="H164" s="266"/>
      <c r="I164" s="266"/>
      <c r="J164" s="266"/>
      <c r="K164" s="266"/>
      <c r="L164" s="266"/>
      <c r="M164" s="267"/>
      <c r="N164" s="261" t="s">
        <v>107</v>
      </c>
      <c r="O164" s="262"/>
      <c r="P164" s="262"/>
      <c r="Q164" s="262"/>
      <c r="R164" s="262"/>
      <c r="S164" s="262"/>
      <c r="T164" s="262"/>
      <c r="U164" s="262"/>
      <c r="V164" s="262"/>
      <c r="W164" s="262"/>
      <c r="X164" s="262"/>
      <c r="Y164" s="262"/>
      <c r="Z164" s="262"/>
      <c r="AA164" s="262"/>
      <c r="AB164" s="262"/>
      <c r="AC164" s="262"/>
      <c r="AD164" s="262"/>
      <c r="AE164" s="262"/>
      <c r="AF164" s="262"/>
      <c r="AG164" s="262"/>
      <c r="AH164" s="271"/>
      <c r="AI164" s="261" t="s">
        <v>21</v>
      </c>
      <c r="AJ164" s="262"/>
      <c r="AK164" s="262"/>
      <c r="AL164" s="262"/>
      <c r="AM164" s="262"/>
      <c r="AN164" s="262"/>
      <c r="AO164" s="262"/>
      <c r="AP164" s="262"/>
      <c r="AQ164" s="262"/>
      <c r="AR164" s="262"/>
      <c r="AS164" s="262"/>
      <c r="AT164" s="262"/>
      <c r="AU164" s="262"/>
      <c r="AV164" s="262"/>
      <c r="AW164" s="262"/>
      <c r="AX164" s="262"/>
      <c r="AY164" s="262"/>
      <c r="AZ164" s="262"/>
      <c r="BA164" s="262"/>
      <c r="BB164" s="262"/>
      <c r="BC164" s="271"/>
      <c r="BD164" s="302" t="s">
        <v>108</v>
      </c>
      <c r="BE164" s="303"/>
      <c r="BF164" s="303"/>
      <c r="BG164" s="303"/>
      <c r="BH164" s="303"/>
      <c r="BI164" s="303"/>
      <c r="BJ164" s="303"/>
      <c r="BK164" s="303"/>
      <c r="BL164" s="303"/>
      <c r="BM164" s="303"/>
      <c r="BN164" s="303"/>
      <c r="BO164" s="303"/>
      <c r="BP164" s="303"/>
      <c r="BQ164" s="303"/>
      <c r="BR164" s="303"/>
      <c r="BS164" s="303"/>
      <c r="BT164" s="303"/>
      <c r="BU164" s="303"/>
      <c r="BV164" s="303"/>
      <c r="BW164" s="303"/>
      <c r="BX164" s="303"/>
      <c r="BY164" s="304"/>
      <c r="BZ164" s="23"/>
    </row>
    <row r="165" spans="1:78" ht="6.75" customHeight="1">
      <c r="A165" s="24"/>
      <c r="B165" s="24"/>
      <c r="C165" s="301"/>
      <c r="D165" s="301"/>
      <c r="E165" s="301"/>
      <c r="F165" s="301"/>
      <c r="G165" s="268"/>
      <c r="H165" s="269"/>
      <c r="I165" s="269"/>
      <c r="J165" s="269"/>
      <c r="K165" s="269"/>
      <c r="L165" s="269"/>
      <c r="M165" s="270"/>
      <c r="N165" s="263"/>
      <c r="O165" s="264"/>
      <c r="P165" s="264"/>
      <c r="Q165" s="264"/>
      <c r="R165" s="264"/>
      <c r="S165" s="264"/>
      <c r="T165" s="264"/>
      <c r="U165" s="264"/>
      <c r="V165" s="264"/>
      <c r="W165" s="264"/>
      <c r="X165" s="264"/>
      <c r="Y165" s="264"/>
      <c r="Z165" s="264"/>
      <c r="AA165" s="264"/>
      <c r="AB165" s="264"/>
      <c r="AC165" s="264"/>
      <c r="AD165" s="264"/>
      <c r="AE165" s="264"/>
      <c r="AF165" s="264"/>
      <c r="AG165" s="264"/>
      <c r="AH165" s="272"/>
      <c r="AI165" s="263"/>
      <c r="AJ165" s="264"/>
      <c r="AK165" s="264"/>
      <c r="AL165" s="264"/>
      <c r="AM165" s="264"/>
      <c r="AN165" s="264"/>
      <c r="AO165" s="264"/>
      <c r="AP165" s="264"/>
      <c r="AQ165" s="264"/>
      <c r="AR165" s="264"/>
      <c r="AS165" s="264"/>
      <c r="AT165" s="264"/>
      <c r="AU165" s="264"/>
      <c r="AV165" s="264"/>
      <c r="AW165" s="264"/>
      <c r="AX165" s="264"/>
      <c r="AY165" s="264"/>
      <c r="AZ165" s="264"/>
      <c r="BA165" s="264"/>
      <c r="BB165" s="264"/>
      <c r="BC165" s="272"/>
      <c r="BD165" s="305"/>
      <c r="BE165" s="306"/>
      <c r="BF165" s="306"/>
      <c r="BG165" s="306"/>
      <c r="BH165" s="306"/>
      <c r="BI165" s="306"/>
      <c r="BJ165" s="306"/>
      <c r="BK165" s="306"/>
      <c r="BL165" s="306"/>
      <c r="BM165" s="306"/>
      <c r="BN165" s="306"/>
      <c r="BO165" s="306"/>
      <c r="BP165" s="306"/>
      <c r="BQ165" s="306"/>
      <c r="BR165" s="306"/>
      <c r="BS165" s="306"/>
      <c r="BT165" s="306"/>
      <c r="BU165" s="306"/>
      <c r="BV165" s="306"/>
      <c r="BW165" s="306"/>
      <c r="BX165" s="306"/>
      <c r="BY165" s="307"/>
      <c r="BZ165" s="23"/>
    </row>
    <row r="166" spans="1:78" ht="6.75" customHeight="1">
      <c r="A166" s="25"/>
      <c r="B166" s="25"/>
      <c r="C166" s="297" t="s">
        <v>77</v>
      </c>
      <c r="D166" s="297"/>
      <c r="E166" s="297"/>
      <c r="F166" s="297"/>
      <c r="G166" s="308"/>
      <c r="H166" s="309"/>
      <c r="I166" s="309"/>
      <c r="J166" s="309"/>
      <c r="K166" s="309"/>
      <c r="L166" s="309"/>
      <c r="M166" s="310"/>
      <c r="N166" s="317" t="str">
        <f>'支給申請額算定シート（Ⅹ．統合関係医療機関）'!B$3&amp;""</f>
        <v/>
      </c>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t="str">
        <f>'支給申請額算定シート（Ⅹ．統合関係医療機関）'!C$3&amp;""</f>
        <v/>
      </c>
      <c r="AJ166" s="317"/>
      <c r="AK166" s="317"/>
      <c r="AL166" s="317"/>
      <c r="AM166" s="317"/>
      <c r="AN166" s="317"/>
      <c r="AO166" s="317"/>
      <c r="AP166" s="317"/>
      <c r="AQ166" s="317"/>
      <c r="AR166" s="317"/>
      <c r="AS166" s="317"/>
      <c r="AT166" s="317"/>
      <c r="AU166" s="317"/>
      <c r="AV166" s="317"/>
      <c r="AW166" s="317"/>
      <c r="AX166" s="317"/>
      <c r="AY166" s="317"/>
      <c r="AZ166" s="317"/>
      <c r="BA166" s="317"/>
      <c r="BB166" s="317"/>
      <c r="BC166" s="317"/>
      <c r="BD166" s="317" t="str">
        <f>'支給申請額算定シート（Ⅹ．統合関係医療機関）'!G$3&amp;""</f>
        <v/>
      </c>
      <c r="BE166" s="317"/>
      <c r="BF166" s="317"/>
      <c r="BG166" s="317"/>
      <c r="BH166" s="317"/>
      <c r="BI166" s="317"/>
      <c r="BJ166" s="317"/>
      <c r="BK166" s="317"/>
      <c r="BL166" s="317"/>
      <c r="BM166" s="317"/>
      <c r="BN166" s="317"/>
      <c r="BO166" s="317"/>
      <c r="BP166" s="317"/>
      <c r="BQ166" s="317"/>
      <c r="BR166" s="317"/>
      <c r="BS166" s="317"/>
      <c r="BT166" s="317"/>
      <c r="BU166" s="317"/>
      <c r="BV166" s="317"/>
      <c r="BW166" s="317"/>
      <c r="BX166" s="317"/>
      <c r="BY166" s="317"/>
      <c r="BZ166" s="23"/>
    </row>
    <row r="167" spans="1:78" ht="6.75" customHeight="1">
      <c r="A167" s="25"/>
      <c r="B167" s="25"/>
      <c r="C167" s="297"/>
      <c r="D167" s="297"/>
      <c r="E167" s="297"/>
      <c r="F167" s="297"/>
      <c r="G167" s="311"/>
      <c r="H167" s="312"/>
      <c r="I167" s="312"/>
      <c r="J167" s="312"/>
      <c r="K167" s="312"/>
      <c r="L167" s="312"/>
      <c r="M167" s="313"/>
      <c r="N167" s="317"/>
      <c r="O167" s="317"/>
      <c r="P167" s="317"/>
      <c r="Q167" s="317"/>
      <c r="R167" s="317"/>
      <c r="S167" s="317"/>
      <c r="T167" s="317"/>
      <c r="U167" s="317"/>
      <c r="V167" s="317"/>
      <c r="W167" s="317"/>
      <c r="X167" s="317"/>
      <c r="Y167" s="317"/>
      <c r="Z167" s="317"/>
      <c r="AA167" s="317"/>
      <c r="AB167" s="317"/>
      <c r="AC167" s="317"/>
      <c r="AD167" s="317"/>
      <c r="AE167" s="317"/>
      <c r="AF167" s="317"/>
      <c r="AG167" s="317"/>
      <c r="AH167" s="317"/>
      <c r="AI167" s="317"/>
      <c r="AJ167" s="317"/>
      <c r="AK167" s="317"/>
      <c r="AL167" s="317"/>
      <c r="AM167" s="317"/>
      <c r="AN167" s="317"/>
      <c r="AO167" s="317"/>
      <c r="AP167" s="317"/>
      <c r="AQ167" s="317"/>
      <c r="AR167" s="317"/>
      <c r="AS167" s="317"/>
      <c r="AT167" s="317"/>
      <c r="AU167" s="317"/>
      <c r="AV167" s="317"/>
      <c r="AW167" s="317"/>
      <c r="AX167" s="317"/>
      <c r="AY167" s="317"/>
      <c r="AZ167" s="317"/>
      <c r="BA167" s="317"/>
      <c r="BB167" s="317"/>
      <c r="BC167" s="317"/>
      <c r="BD167" s="317"/>
      <c r="BE167" s="317"/>
      <c r="BF167" s="317"/>
      <c r="BG167" s="317"/>
      <c r="BH167" s="317"/>
      <c r="BI167" s="317"/>
      <c r="BJ167" s="317"/>
      <c r="BK167" s="317"/>
      <c r="BL167" s="317"/>
      <c r="BM167" s="317"/>
      <c r="BN167" s="317"/>
      <c r="BO167" s="317"/>
      <c r="BP167" s="317"/>
      <c r="BQ167" s="317"/>
      <c r="BR167" s="317"/>
      <c r="BS167" s="317"/>
      <c r="BT167" s="317"/>
      <c r="BU167" s="317"/>
      <c r="BV167" s="317"/>
      <c r="BW167" s="317"/>
      <c r="BX167" s="317"/>
      <c r="BY167" s="317"/>
      <c r="BZ167" s="23"/>
    </row>
    <row r="168" spans="1:78" ht="6.75" customHeight="1">
      <c r="A168" s="25"/>
      <c r="B168" s="25"/>
      <c r="C168" s="297"/>
      <c r="D168" s="297"/>
      <c r="E168" s="297"/>
      <c r="F168" s="297"/>
      <c r="G168" s="314"/>
      <c r="H168" s="315"/>
      <c r="I168" s="315"/>
      <c r="J168" s="315"/>
      <c r="K168" s="315"/>
      <c r="L168" s="315"/>
      <c r="M168" s="316"/>
      <c r="N168" s="318"/>
      <c r="O168" s="318"/>
      <c r="P168" s="318"/>
      <c r="Q168" s="318"/>
      <c r="R168" s="318"/>
      <c r="S168" s="318"/>
      <c r="T168" s="318"/>
      <c r="U168" s="318"/>
      <c r="V168" s="318"/>
      <c r="W168" s="318"/>
      <c r="X168" s="318"/>
      <c r="Y168" s="318"/>
      <c r="Z168" s="318"/>
      <c r="AA168" s="318"/>
      <c r="AB168" s="318"/>
      <c r="AC168" s="318"/>
      <c r="AD168" s="318"/>
      <c r="AE168" s="318"/>
      <c r="AF168" s="318"/>
      <c r="AG168" s="318"/>
      <c r="AH168" s="318"/>
      <c r="AI168" s="318"/>
      <c r="AJ168" s="318"/>
      <c r="AK168" s="318"/>
      <c r="AL168" s="318"/>
      <c r="AM168" s="318"/>
      <c r="AN168" s="318"/>
      <c r="AO168" s="318"/>
      <c r="AP168" s="318"/>
      <c r="AQ168" s="318"/>
      <c r="AR168" s="318"/>
      <c r="AS168" s="318"/>
      <c r="AT168" s="318"/>
      <c r="AU168" s="318"/>
      <c r="AV168" s="318"/>
      <c r="AW168" s="318"/>
      <c r="AX168" s="318"/>
      <c r="AY168" s="318"/>
      <c r="AZ168" s="318"/>
      <c r="BA168" s="318"/>
      <c r="BB168" s="318"/>
      <c r="BC168" s="318"/>
      <c r="BD168" s="318"/>
      <c r="BE168" s="318"/>
      <c r="BF168" s="318"/>
      <c r="BG168" s="318"/>
      <c r="BH168" s="318"/>
      <c r="BI168" s="318"/>
      <c r="BJ168" s="318"/>
      <c r="BK168" s="318"/>
      <c r="BL168" s="318"/>
      <c r="BM168" s="318"/>
      <c r="BN168" s="318"/>
      <c r="BO168" s="318"/>
      <c r="BP168" s="318"/>
      <c r="BQ168" s="318"/>
      <c r="BR168" s="318"/>
      <c r="BS168" s="318"/>
      <c r="BT168" s="318"/>
      <c r="BU168" s="318"/>
      <c r="BV168" s="318"/>
      <c r="BW168" s="318"/>
      <c r="BX168" s="318"/>
      <c r="BY168" s="318"/>
      <c r="BZ168" s="23"/>
    </row>
    <row r="169" spans="1:78" ht="6.75" customHeight="1">
      <c r="A169" s="26"/>
      <c r="B169" s="26"/>
      <c r="C169" s="261" t="s">
        <v>24</v>
      </c>
      <c r="D169" s="262"/>
      <c r="E169" s="262"/>
      <c r="F169" s="262"/>
      <c r="G169" s="262"/>
      <c r="H169" s="262"/>
      <c r="I169" s="262"/>
      <c r="J169" s="262"/>
      <c r="K169" s="262"/>
      <c r="L169" s="262"/>
      <c r="M169" s="262"/>
      <c r="N169" s="265" t="s">
        <v>30</v>
      </c>
      <c r="O169" s="266"/>
      <c r="P169" s="266"/>
      <c r="Q169" s="266"/>
      <c r="R169" s="266"/>
      <c r="S169" s="266"/>
      <c r="T169" s="266"/>
      <c r="U169" s="266"/>
      <c r="V169" s="266"/>
      <c r="W169" s="267"/>
      <c r="X169" s="261" t="s">
        <v>57</v>
      </c>
      <c r="Y169" s="262"/>
      <c r="Z169" s="262"/>
      <c r="AA169" s="262"/>
      <c r="AB169" s="262"/>
      <c r="AC169" s="262"/>
      <c r="AD169" s="262"/>
      <c r="AE169" s="262"/>
      <c r="AF169" s="262"/>
      <c r="AG169" s="262"/>
      <c r="AH169" s="262"/>
      <c r="AI169" s="262"/>
      <c r="AJ169" s="262"/>
      <c r="AK169" s="262"/>
      <c r="AL169" s="262"/>
      <c r="AM169" s="262"/>
      <c r="AN169" s="262"/>
      <c r="AO169" s="262"/>
      <c r="AP169" s="262"/>
      <c r="AQ169" s="262"/>
      <c r="AR169" s="262"/>
      <c r="AS169" s="262"/>
      <c r="AT169" s="262"/>
      <c r="AU169" s="262"/>
      <c r="AV169" s="262"/>
      <c r="AW169" s="262"/>
      <c r="AX169" s="262"/>
      <c r="AY169" s="262"/>
      <c r="AZ169" s="262"/>
      <c r="BA169" s="262"/>
      <c r="BB169" s="262"/>
      <c r="BC169" s="262"/>
      <c r="BD169" s="262"/>
      <c r="BE169" s="262"/>
      <c r="BF169" s="262"/>
      <c r="BG169" s="262"/>
      <c r="BH169" s="262"/>
      <c r="BI169" s="262"/>
      <c r="BJ169" s="262"/>
      <c r="BK169" s="262"/>
      <c r="BL169" s="262"/>
      <c r="BM169" s="262"/>
      <c r="BN169" s="262"/>
      <c r="BO169" s="262"/>
      <c r="BP169" s="262"/>
      <c r="BQ169" s="262"/>
      <c r="BR169" s="262"/>
      <c r="BS169" s="262"/>
      <c r="BT169" s="262"/>
      <c r="BU169" s="262"/>
      <c r="BV169" s="262"/>
      <c r="BW169" s="262"/>
      <c r="BX169" s="262"/>
      <c r="BY169" s="271"/>
      <c r="BZ169" s="23"/>
    </row>
    <row r="170" spans="1:78" ht="6.75" customHeight="1">
      <c r="A170" s="26"/>
      <c r="B170" s="26"/>
      <c r="C170" s="263"/>
      <c r="D170" s="264"/>
      <c r="E170" s="264"/>
      <c r="F170" s="264"/>
      <c r="G170" s="264"/>
      <c r="H170" s="264"/>
      <c r="I170" s="264"/>
      <c r="J170" s="264"/>
      <c r="K170" s="264"/>
      <c r="L170" s="264"/>
      <c r="M170" s="264"/>
      <c r="N170" s="268"/>
      <c r="O170" s="269"/>
      <c r="P170" s="269"/>
      <c r="Q170" s="269"/>
      <c r="R170" s="269"/>
      <c r="S170" s="269"/>
      <c r="T170" s="269"/>
      <c r="U170" s="269"/>
      <c r="V170" s="269"/>
      <c r="W170" s="270"/>
      <c r="X170" s="263"/>
      <c r="Y170" s="264"/>
      <c r="Z170" s="264"/>
      <c r="AA170" s="264"/>
      <c r="AB170" s="264"/>
      <c r="AC170" s="264"/>
      <c r="AD170" s="264"/>
      <c r="AE170" s="264"/>
      <c r="AF170" s="264"/>
      <c r="AG170" s="264"/>
      <c r="AH170" s="264"/>
      <c r="AI170" s="264"/>
      <c r="AJ170" s="264"/>
      <c r="AK170" s="264"/>
      <c r="AL170" s="264"/>
      <c r="AM170" s="264"/>
      <c r="AN170" s="264"/>
      <c r="AO170" s="264"/>
      <c r="AP170" s="264"/>
      <c r="AQ170" s="264"/>
      <c r="AR170" s="264"/>
      <c r="AS170" s="264"/>
      <c r="AT170" s="264"/>
      <c r="AU170" s="264"/>
      <c r="AV170" s="264"/>
      <c r="AW170" s="264"/>
      <c r="AX170" s="264"/>
      <c r="AY170" s="264"/>
      <c r="AZ170" s="264"/>
      <c r="BA170" s="264"/>
      <c r="BB170" s="264"/>
      <c r="BC170" s="264"/>
      <c r="BD170" s="264"/>
      <c r="BE170" s="264"/>
      <c r="BF170" s="264"/>
      <c r="BG170" s="264"/>
      <c r="BH170" s="264"/>
      <c r="BI170" s="264"/>
      <c r="BJ170" s="264"/>
      <c r="BK170" s="264"/>
      <c r="BL170" s="264"/>
      <c r="BM170" s="264"/>
      <c r="BN170" s="264"/>
      <c r="BO170" s="264"/>
      <c r="BP170" s="264"/>
      <c r="BQ170" s="264"/>
      <c r="BR170" s="264"/>
      <c r="BS170" s="264"/>
      <c r="BT170" s="264"/>
      <c r="BU170" s="264"/>
      <c r="BV170" s="264"/>
      <c r="BW170" s="264"/>
      <c r="BX170" s="264"/>
      <c r="BY170" s="272"/>
      <c r="BZ170" s="23"/>
    </row>
    <row r="171" spans="1:78" ht="6.75" customHeight="1">
      <c r="A171" s="26"/>
      <c r="B171" s="26"/>
      <c r="C171" s="273" t="str">
        <f>'支給申請額算定シート（Ⅹ．統合関係医療機関）'!B$5&amp;""</f>
        <v/>
      </c>
      <c r="D171" s="274"/>
      <c r="E171" s="274"/>
      <c r="F171" s="274"/>
      <c r="G171" s="274"/>
      <c r="H171" s="274"/>
      <c r="I171" s="274"/>
      <c r="J171" s="274"/>
      <c r="K171" s="274"/>
      <c r="L171" s="274"/>
      <c r="M171" s="274"/>
      <c r="N171" s="279" t="str">
        <f>'支給申請額算定シート（Ⅹ．統合関係医療機関）'!C$5&amp;""</f>
        <v/>
      </c>
      <c r="O171" s="280"/>
      <c r="P171" s="280"/>
      <c r="Q171" s="280"/>
      <c r="R171" s="280"/>
      <c r="S171" s="280"/>
      <c r="T171" s="280"/>
      <c r="U171" s="280"/>
      <c r="V171" s="280"/>
      <c r="W171" s="281"/>
      <c r="X171" s="261" t="s">
        <v>22</v>
      </c>
      <c r="Y171" s="262"/>
      <c r="Z171" s="262"/>
      <c r="AA171" s="262"/>
      <c r="AB171" s="262"/>
      <c r="AC171" s="262"/>
      <c r="AD171" s="262"/>
      <c r="AE171" s="262"/>
      <c r="AF171" s="262"/>
      <c r="AG171" s="27"/>
      <c r="AH171" s="27"/>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9"/>
      <c r="BZ171" s="23"/>
    </row>
    <row r="172" spans="1:78" ht="6.75" customHeight="1">
      <c r="A172" s="26"/>
      <c r="B172" s="26"/>
      <c r="C172" s="275"/>
      <c r="D172" s="276"/>
      <c r="E172" s="276"/>
      <c r="F172" s="276"/>
      <c r="G172" s="276"/>
      <c r="H172" s="276"/>
      <c r="I172" s="276"/>
      <c r="J172" s="276"/>
      <c r="K172" s="276"/>
      <c r="L172" s="276"/>
      <c r="M172" s="276"/>
      <c r="N172" s="282"/>
      <c r="O172" s="283"/>
      <c r="P172" s="283"/>
      <c r="Q172" s="283"/>
      <c r="R172" s="283"/>
      <c r="S172" s="283"/>
      <c r="T172" s="283"/>
      <c r="U172" s="283"/>
      <c r="V172" s="283"/>
      <c r="W172" s="284"/>
      <c r="X172" s="288"/>
      <c r="Y172" s="289"/>
      <c r="Z172" s="289"/>
      <c r="AA172" s="289"/>
      <c r="AB172" s="289"/>
      <c r="AC172" s="289"/>
      <c r="AD172" s="289"/>
      <c r="AE172" s="289"/>
      <c r="AF172" s="289"/>
      <c r="AG172" s="290" t="s">
        <v>14</v>
      </c>
      <c r="AH172" s="290"/>
      <c r="AI172" s="290"/>
      <c r="AJ172" s="290"/>
      <c r="AK172" s="290"/>
      <c r="AL172" s="290"/>
      <c r="AM172" s="290"/>
      <c r="AN172" s="290"/>
      <c r="AO172" s="290"/>
      <c r="AP172" s="290" t="s">
        <v>15</v>
      </c>
      <c r="AQ172" s="290"/>
      <c r="AR172" s="290"/>
      <c r="AS172" s="290"/>
      <c r="AT172" s="290"/>
      <c r="AU172" s="290"/>
      <c r="AV172" s="290"/>
      <c r="AW172" s="290"/>
      <c r="AX172" s="290"/>
      <c r="AY172" s="290" t="s">
        <v>16</v>
      </c>
      <c r="AZ172" s="290"/>
      <c r="BA172" s="290"/>
      <c r="BB172" s="290"/>
      <c r="BC172" s="290"/>
      <c r="BD172" s="290"/>
      <c r="BE172" s="290"/>
      <c r="BF172" s="290"/>
      <c r="BG172" s="290"/>
      <c r="BH172" s="290" t="s">
        <v>18</v>
      </c>
      <c r="BI172" s="290"/>
      <c r="BJ172" s="290"/>
      <c r="BK172" s="290"/>
      <c r="BL172" s="290"/>
      <c r="BM172" s="290"/>
      <c r="BN172" s="290"/>
      <c r="BO172" s="290"/>
      <c r="BP172" s="290"/>
      <c r="BQ172" s="290" t="s">
        <v>17</v>
      </c>
      <c r="BR172" s="290"/>
      <c r="BS172" s="290"/>
      <c r="BT172" s="290"/>
      <c r="BU172" s="290"/>
      <c r="BV172" s="290"/>
      <c r="BW172" s="290"/>
      <c r="BX172" s="290"/>
      <c r="BY172" s="290"/>
      <c r="BZ172" s="23"/>
    </row>
    <row r="173" spans="1:78" ht="6.75" customHeight="1">
      <c r="A173" s="26"/>
      <c r="B173" s="26"/>
      <c r="C173" s="275"/>
      <c r="D173" s="276"/>
      <c r="E173" s="276"/>
      <c r="F173" s="276"/>
      <c r="G173" s="276"/>
      <c r="H173" s="276"/>
      <c r="I173" s="276"/>
      <c r="J173" s="276"/>
      <c r="K173" s="276"/>
      <c r="L173" s="276"/>
      <c r="M173" s="276"/>
      <c r="N173" s="282"/>
      <c r="O173" s="283"/>
      <c r="P173" s="283"/>
      <c r="Q173" s="283"/>
      <c r="R173" s="283"/>
      <c r="S173" s="283"/>
      <c r="T173" s="283"/>
      <c r="U173" s="283"/>
      <c r="V173" s="283"/>
      <c r="W173" s="284"/>
      <c r="X173" s="263"/>
      <c r="Y173" s="264"/>
      <c r="Z173" s="264"/>
      <c r="AA173" s="264"/>
      <c r="AB173" s="264"/>
      <c r="AC173" s="264"/>
      <c r="AD173" s="264"/>
      <c r="AE173" s="264"/>
      <c r="AF173" s="264"/>
      <c r="AG173" s="290"/>
      <c r="AH173" s="290"/>
      <c r="AI173" s="290"/>
      <c r="AJ173" s="290"/>
      <c r="AK173" s="290"/>
      <c r="AL173" s="290"/>
      <c r="AM173" s="290"/>
      <c r="AN173" s="290"/>
      <c r="AO173" s="290"/>
      <c r="AP173" s="290"/>
      <c r="AQ173" s="290"/>
      <c r="AR173" s="290"/>
      <c r="AS173" s="290"/>
      <c r="AT173" s="290"/>
      <c r="AU173" s="290"/>
      <c r="AV173" s="290"/>
      <c r="AW173" s="290"/>
      <c r="AX173" s="290"/>
      <c r="AY173" s="290"/>
      <c r="AZ173" s="290"/>
      <c r="BA173" s="290"/>
      <c r="BB173" s="290"/>
      <c r="BC173" s="290"/>
      <c r="BD173" s="290"/>
      <c r="BE173" s="290"/>
      <c r="BF173" s="290"/>
      <c r="BG173" s="290"/>
      <c r="BH173" s="290"/>
      <c r="BI173" s="290"/>
      <c r="BJ173" s="290"/>
      <c r="BK173" s="290"/>
      <c r="BL173" s="290"/>
      <c r="BM173" s="290"/>
      <c r="BN173" s="290"/>
      <c r="BO173" s="290"/>
      <c r="BP173" s="290"/>
      <c r="BQ173" s="290"/>
      <c r="BR173" s="290"/>
      <c r="BS173" s="290"/>
      <c r="BT173" s="290"/>
      <c r="BU173" s="290"/>
      <c r="BV173" s="290"/>
      <c r="BW173" s="290"/>
      <c r="BX173" s="290"/>
      <c r="BY173" s="290"/>
      <c r="BZ173" s="23"/>
    </row>
    <row r="174" spans="1:78" ht="6" customHeight="1">
      <c r="A174" s="26"/>
      <c r="B174" s="26"/>
      <c r="C174" s="275"/>
      <c r="D174" s="276"/>
      <c r="E174" s="276"/>
      <c r="F174" s="276"/>
      <c r="G174" s="276"/>
      <c r="H174" s="276"/>
      <c r="I174" s="276"/>
      <c r="J174" s="276"/>
      <c r="K174" s="276"/>
      <c r="L174" s="276"/>
      <c r="M174" s="276"/>
      <c r="N174" s="282"/>
      <c r="O174" s="283"/>
      <c r="P174" s="283"/>
      <c r="Q174" s="283"/>
      <c r="R174" s="283"/>
      <c r="S174" s="283"/>
      <c r="T174" s="283"/>
      <c r="U174" s="283"/>
      <c r="V174" s="283"/>
      <c r="W174" s="284"/>
      <c r="X174" s="291">
        <f>SUM(AG174:BY176)</f>
        <v>0</v>
      </c>
      <c r="Y174" s="292"/>
      <c r="Z174" s="292"/>
      <c r="AA174" s="292"/>
      <c r="AB174" s="292"/>
      <c r="AC174" s="292"/>
      <c r="AD174" s="292"/>
      <c r="AE174" s="292"/>
      <c r="AF174" s="292"/>
      <c r="AG174" s="291">
        <f>'支給申請額算定シート（Ⅹ．統合関係医療機関）'!C$11</f>
        <v>0</v>
      </c>
      <c r="AH174" s="292"/>
      <c r="AI174" s="292"/>
      <c r="AJ174" s="292"/>
      <c r="AK174" s="292"/>
      <c r="AL174" s="292"/>
      <c r="AM174" s="292"/>
      <c r="AN174" s="292"/>
      <c r="AO174" s="292"/>
      <c r="AP174" s="291">
        <f>'支給申請額算定シート（Ⅹ．統合関係医療機関）'!D$11</f>
        <v>0</v>
      </c>
      <c r="AQ174" s="292"/>
      <c r="AR174" s="292"/>
      <c r="AS174" s="292"/>
      <c r="AT174" s="292"/>
      <c r="AU174" s="292"/>
      <c r="AV174" s="292"/>
      <c r="AW174" s="292"/>
      <c r="AX174" s="292"/>
      <c r="AY174" s="291">
        <f>'支給申請額算定シート（Ⅹ．統合関係医療機関）'!E$11</f>
        <v>0</v>
      </c>
      <c r="AZ174" s="292"/>
      <c r="BA174" s="292"/>
      <c r="BB174" s="292"/>
      <c r="BC174" s="292"/>
      <c r="BD174" s="292"/>
      <c r="BE174" s="292"/>
      <c r="BF174" s="292"/>
      <c r="BG174" s="292"/>
      <c r="BH174" s="291">
        <f>'支給申請額算定シート（Ⅹ．統合関係医療機関）'!F$11</f>
        <v>0</v>
      </c>
      <c r="BI174" s="292"/>
      <c r="BJ174" s="292"/>
      <c r="BK174" s="292"/>
      <c r="BL174" s="292"/>
      <c r="BM174" s="292"/>
      <c r="BN174" s="292"/>
      <c r="BO174" s="292"/>
      <c r="BP174" s="292"/>
      <c r="BQ174" s="297">
        <f>'支給申請額算定シート（Ⅹ．統合関係医療機関）'!G$11</f>
        <v>0</v>
      </c>
      <c r="BR174" s="297"/>
      <c r="BS174" s="297"/>
      <c r="BT174" s="297"/>
      <c r="BU174" s="297"/>
      <c r="BV174" s="297"/>
      <c r="BW174" s="297"/>
      <c r="BX174" s="297"/>
      <c r="BY174" s="297"/>
      <c r="BZ174" s="23"/>
    </row>
    <row r="175" spans="1:78" ht="6" customHeight="1">
      <c r="A175" s="26"/>
      <c r="B175" s="26"/>
      <c r="C175" s="275"/>
      <c r="D175" s="276"/>
      <c r="E175" s="276"/>
      <c r="F175" s="276"/>
      <c r="G175" s="276"/>
      <c r="H175" s="276"/>
      <c r="I175" s="276"/>
      <c r="J175" s="276"/>
      <c r="K175" s="276"/>
      <c r="L175" s="276"/>
      <c r="M175" s="276"/>
      <c r="N175" s="282"/>
      <c r="O175" s="283"/>
      <c r="P175" s="283"/>
      <c r="Q175" s="283"/>
      <c r="R175" s="283"/>
      <c r="S175" s="283"/>
      <c r="T175" s="283"/>
      <c r="U175" s="283"/>
      <c r="V175" s="283"/>
      <c r="W175" s="284"/>
      <c r="X175" s="293"/>
      <c r="Y175" s="294"/>
      <c r="Z175" s="294"/>
      <c r="AA175" s="294"/>
      <c r="AB175" s="294"/>
      <c r="AC175" s="294"/>
      <c r="AD175" s="294"/>
      <c r="AE175" s="294"/>
      <c r="AF175" s="294"/>
      <c r="AG175" s="293"/>
      <c r="AH175" s="294"/>
      <c r="AI175" s="294"/>
      <c r="AJ175" s="294"/>
      <c r="AK175" s="294"/>
      <c r="AL175" s="294"/>
      <c r="AM175" s="294"/>
      <c r="AN175" s="294"/>
      <c r="AO175" s="294"/>
      <c r="AP175" s="293"/>
      <c r="AQ175" s="294"/>
      <c r="AR175" s="294"/>
      <c r="AS175" s="294"/>
      <c r="AT175" s="294"/>
      <c r="AU175" s="294"/>
      <c r="AV175" s="294"/>
      <c r="AW175" s="294"/>
      <c r="AX175" s="294"/>
      <c r="AY175" s="293"/>
      <c r="AZ175" s="294"/>
      <c r="BA175" s="294"/>
      <c r="BB175" s="294"/>
      <c r="BC175" s="294"/>
      <c r="BD175" s="294"/>
      <c r="BE175" s="294"/>
      <c r="BF175" s="294"/>
      <c r="BG175" s="294"/>
      <c r="BH175" s="293"/>
      <c r="BI175" s="294"/>
      <c r="BJ175" s="294"/>
      <c r="BK175" s="294"/>
      <c r="BL175" s="294"/>
      <c r="BM175" s="294"/>
      <c r="BN175" s="294"/>
      <c r="BO175" s="294"/>
      <c r="BP175" s="294"/>
      <c r="BQ175" s="297"/>
      <c r="BR175" s="297"/>
      <c r="BS175" s="297"/>
      <c r="BT175" s="297"/>
      <c r="BU175" s="297"/>
      <c r="BV175" s="297"/>
      <c r="BW175" s="297"/>
      <c r="BX175" s="297"/>
      <c r="BY175" s="297"/>
      <c r="BZ175" s="23"/>
    </row>
    <row r="176" spans="1:78" ht="6" customHeight="1">
      <c r="A176" s="26"/>
      <c r="B176" s="26"/>
      <c r="C176" s="277"/>
      <c r="D176" s="278"/>
      <c r="E176" s="278"/>
      <c r="F176" s="278"/>
      <c r="G176" s="278"/>
      <c r="H176" s="278"/>
      <c r="I176" s="278"/>
      <c r="J176" s="278"/>
      <c r="K176" s="278"/>
      <c r="L176" s="278"/>
      <c r="M176" s="278"/>
      <c r="N176" s="285"/>
      <c r="O176" s="286"/>
      <c r="P176" s="286"/>
      <c r="Q176" s="286"/>
      <c r="R176" s="286"/>
      <c r="S176" s="286"/>
      <c r="T176" s="286"/>
      <c r="U176" s="286"/>
      <c r="V176" s="286"/>
      <c r="W176" s="287"/>
      <c r="X176" s="295"/>
      <c r="Y176" s="296"/>
      <c r="Z176" s="296"/>
      <c r="AA176" s="296"/>
      <c r="AB176" s="296"/>
      <c r="AC176" s="296"/>
      <c r="AD176" s="296"/>
      <c r="AE176" s="296"/>
      <c r="AF176" s="296"/>
      <c r="AG176" s="295"/>
      <c r="AH176" s="296"/>
      <c r="AI176" s="296"/>
      <c r="AJ176" s="296"/>
      <c r="AK176" s="296"/>
      <c r="AL176" s="296"/>
      <c r="AM176" s="296"/>
      <c r="AN176" s="296"/>
      <c r="AO176" s="296"/>
      <c r="AP176" s="295"/>
      <c r="AQ176" s="296"/>
      <c r="AR176" s="296"/>
      <c r="AS176" s="296"/>
      <c r="AT176" s="296"/>
      <c r="AU176" s="296"/>
      <c r="AV176" s="296"/>
      <c r="AW176" s="296"/>
      <c r="AX176" s="296"/>
      <c r="AY176" s="295"/>
      <c r="AZ176" s="296"/>
      <c r="BA176" s="296"/>
      <c r="BB176" s="296"/>
      <c r="BC176" s="296"/>
      <c r="BD176" s="296"/>
      <c r="BE176" s="296"/>
      <c r="BF176" s="296"/>
      <c r="BG176" s="296"/>
      <c r="BH176" s="295"/>
      <c r="BI176" s="296"/>
      <c r="BJ176" s="296"/>
      <c r="BK176" s="296"/>
      <c r="BL176" s="296"/>
      <c r="BM176" s="296"/>
      <c r="BN176" s="296"/>
      <c r="BO176" s="296"/>
      <c r="BP176" s="296"/>
      <c r="BQ176" s="297"/>
      <c r="BR176" s="297"/>
      <c r="BS176" s="297"/>
      <c r="BT176" s="297"/>
      <c r="BU176" s="297"/>
      <c r="BV176" s="297"/>
      <c r="BW176" s="297"/>
      <c r="BX176" s="297"/>
      <c r="BY176" s="297"/>
      <c r="BZ176" s="23"/>
    </row>
    <row r="177" spans="1:78" ht="6.75" customHeight="1">
      <c r="A177" s="26"/>
      <c r="B177" s="26"/>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18"/>
      <c r="BY177" s="18"/>
      <c r="BZ177" s="23"/>
    </row>
    <row r="178" spans="1:78" ht="8.25" customHeight="1">
      <c r="A178" s="260" t="s">
        <v>32</v>
      </c>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5"/>
      <c r="AB178" s="25"/>
      <c r="AC178" s="25"/>
      <c r="AD178" s="25"/>
      <c r="AE178" s="25"/>
      <c r="AF178" s="25"/>
      <c r="AG178" s="25"/>
      <c r="AH178" s="25"/>
      <c r="AI178" s="25"/>
      <c r="AJ178" s="25"/>
      <c r="AK178" s="25"/>
      <c r="AL178" s="25"/>
      <c r="AM178" s="25"/>
      <c r="AN178" s="25"/>
      <c r="AO178" s="25"/>
      <c r="AP178" s="25"/>
      <c r="AQ178" s="25"/>
      <c r="AR178" s="25"/>
      <c r="AS178" s="25"/>
      <c r="AT178" s="23"/>
    </row>
    <row r="179" spans="1:78" ht="6.75" customHeight="1">
      <c r="A179" s="260"/>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5"/>
      <c r="AB179" s="25"/>
      <c r="AC179" s="25"/>
      <c r="AD179" s="25"/>
      <c r="AE179" s="25"/>
      <c r="AF179" s="25"/>
      <c r="AG179" s="25"/>
      <c r="AH179" s="25"/>
      <c r="AI179" s="25"/>
      <c r="AJ179" s="25"/>
      <c r="AK179" s="25"/>
      <c r="AL179" s="25"/>
      <c r="AM179" s="25"/>
      <c r="AN179" s="25"/>
      <c r="AO179" s="25"/>
      <c r="AP179" s="25"/>
      <c r="AQ179" s="25"/>
      <c r="AR179" s="25"/>
      <c r="AS179" s="25"/>
      <c r="AT179" s="23"/>
    </row>
    <row r="180" spans="1:78" ht="6.75" customHeight="1">
      <c r="A180" s="26"/>
      <c r="B180" s="26"/>
      <c r="C180" s="413"/>
      <c r="D180" s="298"/>
      <c r="E180" s="298"/>
      <c r="F180" s="298"/>
      <c r="G180" s="298"/>
      <c r="H180" s="298"/>
      <c r="I180" s="298"/>
      <c r="J180" s="292" t="s">
        <v>35</v>
      </c>
      <c r="K180" s="292"/>
      <c r="L180" s="298"/>
      <c r="M180" s="298"/>
      <c r="N180" s="298"/>
      <c r="O180" s="298"/>
      <c r="P180" s="292" t="s">
        <v>34</v>
      </c>
      <c r="Q180" s="292"/>
      <c r="R180" s="298"/>
      <c r="S180" s="298"/>
      <c r="T180" s="298"/>
      <c r="U180" s="298"/>
      <c r="V180" s="292" t="s">
        <v>33</v>
      </c>
      <c r="W180" s="328"/>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3"/>
    </row>
    <row r="181" spans="1:78" ht="6.75" customHeight="1">
      <c r="A181" s="26"/>
      <c r="B181" s="26"/>
      <c r="C181" s="347"/>
      <c r="D181" s="299"/>
      <c r="E181" s="299"/>
      <c r="F181" s="299"/>
      <c r="G181" s="299"/>
      <c r="H181" s="299"/>
      <c r="I181" s="299"/>
      <c r="J181" s="294"/>
      <c r="K181" s="294"/>
      <c r="L181" s="299"/>
      <c r="M181" s="299"/>
      <c r="N181" s="299"/>
      <c r="O181" s="299"/>
      <c r="P181" s="294"/>
      <c r="Q181" s="294"/>
      <c r="R181" s="299"/>
      <c r="S181" s="299"/>
      <c r="T181" s="299"/>
      <c r="U181" s="299"/>
      <c r="V181" s="294"/>
      <c r="W181" s="329"/>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3"/>
    </row>
    <row r="182" spans="1:78" ht="6.75" customHeight="1">
      <c r="A182" s="26"/>
      <c r="B182" s="26"/>
      <c r="C182" s="347"/>
      <c r="D182" s="299"/>
      <c r="E182" s="299"/>
      <c r="F182" s="299"/>
      <c r="G182" s="299"/>
      <c r="H182" s="299"/>
      <c r="I182" s="299"/>
      <c r="J182" s="294"/>
      <c r="K182" s="294"/>
      <c r="L182" s="299"/>
      <c r="M182" s="299"/>
      <c r="N182" s="299"/>
      <c r="O182" s="299"/>
      <c r="P182" s="294"/>
      <c r="Q182" s="294"/>
      <c r="R182" s="299"/>
      <c r="S182" s="299"/>
      <c r="T182" s="299"/>
      <c r="U182" s="299"/>
      <c r="V182" s="294"/>
      <c r="W182" s="329"/>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3"/>
    </row>
    <row r="183" spans="1:78" ht="6.75" customHeight="1">
      <c r="A183" s="26"/>
      <c r="B183" s="26"/>
      <c r="C183" s="345"/>
      <c r="D183" s="300"/>
      <c r="E183" s="300"/>
      <c r="F183" s="300"/>
      <c r="G183" s="300"/>
      <c r="H183" s="300"/>
      <c r="I183" s="300"/>
      <c r="J183" s="296"/>
      <c r="K183" s="296"/>
      <c r="L183" s="300"/>
      <c r="M183" s="300"/>
      <c r="N183" s="300"/>
      <c r="O183" s="300"/>
      <c r="P183" s="296"/>
      <c r="Q183" s="296"/>
      <c r="R183" s="300"/>
      <c r="S183" s="300"/>
      <c r="T183" s="300"/>
      <c r="U183" s="300"/>
      <c r="V183" s="296"/>
      <c r="W183" s="330"/>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3"/>
    </row>
    <row r="184" spans="1:78" ht="6.75" customHeight="1">
      <c r="A184" s="26"/>
      <c r="B184" s="26"/>
      <c r="C184" s="25"/>
      <c r="D184" s="25"/>
      <c r="E184" s="25"/>
      <c r="F184" s="25"/>
      <c r="G184" s="25"/>
      <c r="H184" s="25"/>
      <c r="I184" s="25"/>
      <c r="J184" s="25"/>
      <c r="K184" s="25"/>
      <c r="L184" s="25"/>
      <c r="M184" s="25"/>
      <c r="N184" s="25"/>
      <c r="O184" s="25"/>
      <c r="P184" s="30"/>
      <c r="Q184" s="30"/>
      <c r="R184" s="25"/>
      <c r="S184" s="25"/>
      <c r="T184" s="25"/>
      <c r="U184" s="25"/>
      <c r="V184" s="30"/>
      <c r="W184" s="30"/>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3"/>
    </row>
    <row r="185" spans="1:78" ht="8.25" customHeight="1">
      <c r="A185" s="260" t="s">
        <v>56</v>
      </c>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E185" s="260"/>
      <c r="AF185" s="260"/>
      <c r="AG185" s="260"/>
      <c r="AH185" s="260"/>
      <c r="AI185" s="260"/>
      <c r="AJ185" s="260"/>
      <c r="AK185" s="260"/>
      <c r="AL185" s="260"/>
      <c r="AM185" s="260"/>
      <c r="AN185" s="260"/>
      <c r="AO185" s="260"/>
      <c r="AP185" s="260"/>
      <c r="AQ185" s="260"/>
      <c r="AR185" s="260"/>
      <c r="AS185" s="260"/>
      <c r="AT185" s="260"/>
      <c r="AU185" s="260"/>
      <c r="AV185" s="260"/>
      <c r="AW185" s="260"/>
      <c r="AX185" s="260"/>
      <c r="AY185" s="260"/>
      <c r="AZ185" s="260"/>
      <c r="BA185" s="260"/>
      <c r="BB185" s="260"/>
      <c r="BC185" s="260"/>
      <c r="BD185" s="260"/>
      <c r="BE185" s="260"/>
      <c r="BF185" s="260"/>
      <c r="BG185" s="260"/>
      <c r="BH185" s="260"/>
      <c r="BI185" s="260"/>
      <c r="BJ185" s="260"/>
      <c r="BK185" s="260"/>
      <c r="BL185" s="260"/>
      <c r="BM185" s="260"/>
      <c r="BN185" s="260"/>
      <c r="BO185" s="260"/>
      <c r="BP185" s="260"/>
    </row>
    <row r="186" spans="1:78" ht="6.75" customHeight="1">
      <c r="A186" s="260"/>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E186" s="260"/>
      <c r="AF186" s="260"/>
      <c r="AG186" s="260"/>
      <c r="AH186" s="260"/>
      <c r="AI186" s="260"/>
      <c r="AJ186" s="260"/>
      <c r="AK186" s="260"/>
      <c r="AL186" s="260"/>
      <c r="AM186" s="260"/>
      <c r="AN186" s="260"/>
      <c r="AO186" s="260"/>
      <c r="AP186" s="260"/>
      <c r="AQ186" s="260"/>
      <c r="AR186" s="260"/>
      <c r="AS186" s="260"/>
      <c r="AT186" s="260"/>
      <c r="AU186" s="260"/>
      <c r="AV186" s="260"/>
      <c r="AW186" s="260"/>
      <c r="AX186" s="260"/>
      <c r="AY186" s="260"/>
      <c r="AZ186" s="260"/>
      <c r="BA186" s="260"/>
      <c r="BB186" s="260"/>
      <c r="BC186" s="260"/>
      <c r="BD186" s="260"/>
      <c r="BE186" s="260"/>
      <c r="BF186" s="260"/>
      <c r="BG186" s="260"/>
      <c r="BH186" s="260"/>
      <c r="BI186" s="260"/>
      <c r="BJ186" s="260"/>
      <c r="BK186" s="260"/>
      <c r="BL186" s="260"/>
      <c r="BM186" s="260"/>
      <c r="BN186" s="260"/>
      <c r="BO186" s="260"/>
      <c r="BP186" s="260"/>
    </row>
    <row r="187" spans="1:78" ht="12" customHeight="1">
      <c r="A187" s="26"/>
      <c r="B187" s="26"/>
      <c r="C187" s="246" t="s">
        <v>186</v>
      </c>
      <c r="D187" s="247"/>
      <c r="E187" s="247"/>
      <c r="F187" s="247"/>
      <c r="G187" s="247"/>
      <c r="H187" s="247"/>
      <c r="I187" s="247"/>
      <c r="J187" s="247"/>
      <c r="K187" s="247"/>
      <c r="L187" s="247"/>
      <c r="M187" s="247"/>
      <c r="N187" s="247"/>
      <c r="O187" s="247"/>
      <c r="P187" s="247"/>
      <c r="Q187" s="247"/>
      <c r="R187" s="247"/>
      <c r="S187" s="247"/>
      <c r="T187" s="247"/>
      <c r="U187" s="247"/>
      <c r="V187" s="247"/>
      <c r="W187" s="248"/>
      <c r="X187" s="26"/>
      <c r="Y187" s="245" t="s">
        <v>109</v>
      </c>
      <c r="Z187" s="245"/>
      <c r="AA187" s="245"/>
      <c r="AB187" s="245"/>
      <c r="AC187" s="245"/>
      <c r="AD187" s="245"/>
      <c r="AE187" s="245"/>
      <c r="AF187" s="245"/>
      <c r="AG187" s="245"/>
      <c r="AH187" s="245"/>
      <c r="AI187" s="245"/>
      <c r="AJ187" s="245"/>
      <c r="AK187" s="245"/>
      <c r="AL187" s="245"/>
      <c r="AM187" s="245"/>
      <c r="AN187" s="245"/>
      <c r="AO187" s="245"/>
      <c r="AP187" s="245"/>
      <c r="AQ187" s="245"/>
      <c r="AR187" s="245"/>
      <c r="AS187" s="245"/>
      <c r="AT187" s="245"/>
      <c r="AU187" s="245"/>
      <c r="AV187" s="245"/>
      <c r="AW187" s="245"/>
      <c r="AX187" s="245"/>
      <c r="AY187" s="245"/>
      <c r="AZ187" s="245"/>
      <c r="BA187" s="245"/>
      <c r="BB187" s="245"/>
      <c r="BC187" s="245"/>
      <c r="BD187" s="245"/>
      <c r="BE187" s="245"/>
      <c r="BF187" s="245"/>
      <c r="BG187" s="245"/>
      <c r="BH187" s="245"/>
      <c r="BI187" s="245"/>
      <c r="BJ187" s="245"/>
      <c r="BK187" s="245"/>
      <c r="BL187" s="245"/>
      <c r="BM187" s="245"/>
      <c r="BN187" s="245"/>
      <c r="BO187" s="245"/>
      <c r="BP187" s="245"/>
      <c r="BQ187" s="245"/>
      <c r="BR187" s="245"/>
      <c r="BS187" s="245"/>
      <c r="BT187" s="245"/>
      <c r="BU187" s="245"/>
      <c r="BV187" s="245"/>
      <c r="BW187" s="245"/>
      <c r="BX187" s="245"/>
      <c r="BY187" s="245"/>
    </row>
    <row r="188" spans="1:78" ht="12" customHeight="1">
      <c r="A188" s="26"/>
      <c r="B188" s="26"/>
      <c r="C188" s="249"/>
      <c r="D188" s="250"/>
      <c r="E188" s="250"/>
      <c r="F188" s="250"/>
      <c r="G188" s="250"/>
      <c r="H188" s="250"/>
      <c r="I188" s="250"/>
      <c r="J188" s="250"/>
      <c r="K188" s="250"/>
      <c r="L188" s="250"/>
      <c r="M188" s="250"/>
      <c r="N188" s="250"/>
      <c r="O188" s="250"/>
      <c r="P188" s="250"/>
      <c r="Q188" s="250"/>
      <c r="R188" s="250"/>
      <c r="S188" s="250"/>
      <c r="T188" s="250"/>
      <c r="U188" s="250"/>
      <c r="V188" s="250"/>
      <c r="W188" s="251"/>
      <c r="X188" s="26"/>
      <c r="Y188" s="245"/>
      <c r="Z188" s="245"/>
      <c r="AA188" s="245"/>
      <c r="AB188" s="245"/>
      <c r="AC188" s="245"/>
      <c r="AD188" s="245"/>
      <c r="AE188" s="245"/>
      <c r="AF188" s="245"/>
      <c r="AG188" s="245"/>
      <c r="AH188" s="245"/>
      <c r="AI188" s="245"/>
      <c r="AJ188" s="245"/>
      <c r="AK188" s="245"/>
      <c r="AL188" s="245"/>
      <c r="AM188" s="245"/>
      <c r="AN188" s="245"/>
      <c r="AO188" s="245"/>
      <c r="AP188" s="245"/>
      <c r="AQ188" s="245"/>
      <c r="AR188" s="245"/>
      <c r="AS188" s="245"/>
      <c r="AT188" s="245"/>
      <c r="AU188" s="245"/>
      <c r="AV188" s="245"/>
      <c r="AW188" s="245"/>
      <c r="AX188" s="245"/>
      <c r="AY188" s="245"/>
      <c r="AZ188" s="245"/>
      <c r="BA188" s="245"/>
      <c r="BB188" s="245"/>
      <c r="BC188" s="245"/>
      <c r="BD188" s="245"/>
      <c r="BE188" s="245"/>
      <c r="BF188" s="245"/>
      <c r="BG188" s="245"/>
      <c r="BH188" s="245"/>
      <c r="BI188" s="245"/>
      <c r="BJ188" s="245"/>
      <c r="BK188" s="245"/>
      <c r="BL188" s="245"/>
      <c r="BM188" s="245"/>
      <c r="BN188" s="245"/>
      <c r="BO188" s="245"/>
      <c r="BP188" s="245"/>
      <c r="BQ188" s="245"/>
      <c r="BR188" s="245"/>
      <c r="BS188" s="245"/>
      <c r="BT188" s="245"/>
      <c r="BU188" s="245"/>
      <c r="BV188" s="245"/>
      <c r="BW188" s="245"/>
      <c r="BX188" s="245"/>
      <c r="BY188" s="245"/>
    </row>
    <row r="189" spans="1:78" ht="12" customHeight="1">
      <c r="A189" s="26"/>
      <c r="B189" s="26"/>
      <c r="C189" s="249"/>
      <c r="D189" s="250"/>
      <c r="E189" s="250"/>
      <c r="F189" s="250"/>
      <c r="G189" s="250"/>
      <c r="H189" s="250"/>
      <c r="I189" s="250"/>
      <c r="J189" s="250"/>
      <c r="K189" s="250"/>
      <c r="L189" s="250"/>
      <c r="M189" s="250"/>
      <c r="N189" s="250"/>
      <c r="O189" s="250"/>
      <c r="P189" s="250"/>
      <c r="Q189" s="250"/>
      <c r="R189" s="250"/>
      <c r="S189" s="250"/>
      <c r="T189" s="250"/>
      <c r="U189" s="250"/>
      <c r="V189" s="250"/>
      <c r="W189" s="251"/>
      <c r="X189" s="26"/>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5"/>
      <c r="AY189" s="245"/>
      <c r="AZ189" s="245"/>
      <c r="BA189" s="245"/>
      <c r="BB189" s="245"/>
      <c r="BC189" s="245"/>
      <c r="BD189" s="245"/>
      <c r="BE189" s="245"/>
      <c r="BF189" s="245"/>
      <c r="BG189" s="245"/>
      <c r="BH189" s="245"/>
      <c r="BI189" s="245"/>
      <c r="BJ189" s="245"/>
      <c r="BK189" s="245"/>
      <c r="BL189" s="245"/>
      <c r="BM189" s="245"/>
      <c r="BN189" s="245"/>
      <c r="BO189" s="245"/>
      <c r="BP189" s="245"/>
      <c r="BQ189" s="245"/>
      <c r="BR189" s="245"/>
      <c r="BS189" s="245"/>
      <c r="BT189" s="245"/>
      <c r="BU189" s="245"/>
      <c r="BV189" s="245"/>
      <c r="BW189" s="245"/>
      <c r="BX189" s="245"/>
      <c r="BY189" s="245"/>
    </row>
    <row r="190" spans="1:78" ht="12" customHeight="1">
      <c r="A190" s="26"/>
      <c r="B190" s="26"/>
      <c r="C190" s="252"/>
      <c r="D190" s="253"/>
      <c r="E190" s="253"/>
      <c r="F190" s="253"/>
      <c r="G190" s="253"/>
      <c r="H190" s="253"/>
      <c r="I190" s="253"/>
      <c r="J190" s="253"/>
      <c r="K190" s="253"/>
      <c r="L190" s="253"/>
      <c r="M190" s="253"/>
      <c r="N190" s="253"/>
      <c r="O190" s="253"/>
      <c r="P190" s="253"/>
      <c r="Q190" s="253"/>
      <c r="R190" s="253"/>
      <c r="S190" s="253"/>
      <c r="T190" s="253"/>
      <c r="U190" s="253"/>
      <c r="V190" s="253"/>
      <c r="W190" s="254"/>
      <c r="X190" s="26"/>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5"/>
      <c r="AY190" s="245"/>
      <c r="AZ190" s="245"/>
      <c r="BA190" s="245"/>
      <c r="BB190" s="245"/>
      <c r="BC190" s="245"/>
      <c r="BD190" s="245"/>
      <c r="BE190" s="245"/>
      <c r="BF190" s="245"/>
      <c r="BG190" s="245"/>
      <c r="BH190" s="245"/>
      <c r="BI190" s="245"/>
      <c r="BJ190" s="245"/>
      <c r="BK190" s="245"/>
      <c r="BL190" s="245"/>
      <c r="BM190" s="245"/>
      <c r="BN190" s="245"/>
      <c r="BO190" s="245"/>
      <c r="BP190" s="245"/>
      <c r="BQ190" s="245"/>
      <c r="BR190" s="245"/>
      <c r="BS190" s="245"/>
      <c r="BT190" s="245"/>
      <c r="BU190" s="245"/>
      <c r="BV190" s="245"/>
      <c r="BW190" s="245"/>
      <c r="BX190" s="245"/>
      <c r="BY190" s="245"/>
    </row>
    <row r="191" spans="1:78" ht="7.5" customHeight="1">
      <c r="A191" s="327" t="s">
        <v>52</v>
      </c>
      <c r="B191" s="327"/>
      <c r="C191" s="327"/>
      <c r="D191" s="327"/>
      <c r="E191" s="327"/>
      <c r="F191" s="327"/>
      <c r="G191" s="327"/>
      <c r="H191" s="327"/>
      <c r="I191" s="327"/>
      <c r="J191" s="327"/>
      <c r="K191" s="327"/>
      <c r="L191" s="327"/>
      <c r="M191" s="327"/>
      <c r="N191" s="327"/>
      <c r="O191" s="327"/>
      <c r="P191" s="327"/>
      <c r="Q191" s="327"/>
      <c r="R191" s="327"/>
      <c r="S191" s="327"/>
      <c r="T191" s="327"/>
      <c r="U191" s="327"/>
      <c r="V191" s="327"/>
      <c r="W191" s="327"/>
      <c r="X191" s="327"/>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23"/>
    </row>
    <row r="192" spans="1:78" ht="6.75" customHeight="1">
      <c r="A192" s="327"/>
      <c r="B192" s="327"/>
      <c r="C192" s="327"/>
      <c r="D192" s="327"/>
      <c r="E192" s="327"/>
      <c r="F192" s="327"/>
      <c r="G192" s="327"/>
      <c r="H192" s="327"/>
      <c r="I192" s="327"/>
      <c r="J192" s="327"/>
      <c r="K192" s="327"/>
      <c r="L192" s="327"/>
      <c r="M192" s="327"/>
      <c r="N192" s="327"/>
      <c r="O192" s="327"/>
      <c r="P192" s="327"/>
      <c r="Q192" s="327"/>
      <c r="R192" s="327"/>
      <c r="S192" s="327"/>
      <c r="T192" s="327"/>
      <c r="U192" s="327"/>
      <c r="V192" s="327"/>
      <c r="W192" s="327"/>
      <c r="X192" s="327"/>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c r="BB192" s="18"/>
      <c r="BC192" s="18"/>
      <c r="BD192" s="18"/>
      <c r="BE192" s="18"/>
      <c r="BF192" s="18"/>
      <c r="BG192" s="18"/>
      <c r="BH192" s="18"/>
      <c r="BI192" s="18"/>
      <c r="BJ192" s="18"/>
      <c r="BK192" s="18"/>
      <c r="BL192" s="18"/>
      <c r="BM192" s="18"/>
      <c r="BN192" s="18"/>
      <c r="BO192" s="18"/>
      <c r="BP192" s="18"/>
      <c r="BQ192" s="18"/>
      <c r="BR192" s="18"/>
      <c r="BS192" s="18"/>
      <c r="BT192" s="18"/>
      <c r="BU192" s="18"/>
      <c r="BV192" s="18"/>
      <c r="BW192" s="18"/>
      <c r="BX192" s="18"/>
      <c r="BY192" s="18"/>
      <c r="BZ192" s="23"/>
    </row>
    <row r="193" spans="1:78" ht="6.75" customHeight="1" thickBot="1">
      <c r="A193" s="327"/>
      <c r="B193" s="327"/>
      <c r="C193" s="327"/>
      <c r="D193" s="327"/>
      <c r="E193" s="327"/>
      <c r="F193" s="327"/>
      <c r="G193" s="327"/>
      <c r="H193" s="327"/>
      <c r="I193" s="327"/>
      <c r="J193" s="327"/>
      <c r="K193" s="327"/>
      <c r="L193" s="327"/>
      <c r="M193" s="327"/>
      <c r="N193" s="327"/>
      <c r="O193" s="327"/>
      <c r="P193" s="327"/>
      <c r="Q193" s="327"/>
      <c r="R193" s="327"/>
      <c r="S193" s="327"/>
      <c r="T193" s="327"/>
      <c r="U193" s="327"/>
      <c r="V193" s="327"/>
      <c r="W193" s="327"/>
      <c r="X193" s="327"/>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c r="BB193" s="18"/>
      <c r="BC193" s="18"/>
      <c r="BD193" s="18"/>
      <c r="BE193" s="18"/>
      <c r="BF193" s="18"/>
      <c r="BG193" s="18"/>
      <c r="BH193" s="18"/>
      <c r="BI193" s="18"/>
      <c r="BJ193" s="18"/>
      <c r="BK193" s="18"/>
      <c r="BL193" s="18"/>
      <c r="BM193" s="18"/>
      <c r="BN193" s="18"/>
      <c r="BO193" s="18"/>
      <c r="BP193" s="18"/>
      <c r="BQ193" s="18"/>
      <c r="BR193" s="18"/>
      <c r="BS193" s="18"/>
      <c r="BT193" s="18"/>
      <c r="BU193" s="18"/>
      <c r="BV193" s="18"/>
      <c r="BW193" s="18"/>
      <c r="BX193" s="18"/>
      <c r="BY193" s="18"/>
      <c r="BZ193" s="23"/>
    </row>
    <row r="194" spans="1:78" ht="30.75" customHeight="1" thickBot="1">
      <c r="A194" s="258" t="s">
        <v>53</v>
      </c>
      <c r="B194" s="259"/>
      <c r="C194" s="259"/>
      <c r="D194" s="259"/>
      <c r="E194" s="259"/>
      <c r="F194" s="259"/>
      <c r="G194" s="259"/>
      <c r="H194" s="259"/>
      <c r="I194" s="259"/>
      <c r="J194" s="259"/>
      <c r="K194" s="259"/>
      <c r="L194" s="259"/>
      <c r="M194" s="259"/>
      <c r="N194" s="255" t="str">
        <f>'（参考）総括表'!AB26</f>
        <v>－</v>
      </c>
      <c r="O194" s="256"/>
      <c r="P194" s="256"/>
      <c r="Q194" s="256"/>
      <c r="R194" s="256"/>
      <c r="S194" s="256"/>
      <c r="T194" s="256"/>
      <c r="U194" s="256"/>
      <c r="V194" s="256"/>
      <c r="W194" s="257"/>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31"/>
    </row>
    <row r="195" spans="1:78" ht="27.7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13"/>
    </row>
    <row r="196" spans="1:78" ht="18.75">
      <c r="A196" s="535" t="s">
        <v>191</v>
      </c>
      <c r="B196" s="535"/>
      <c r="C196" s="535"/>
      <c r="D196" s="535"/>
      <c r="E196" s="535"/>
      <c r="F196" s="535"/>
      <c r="G196" s="535"/>
      <c r="H196" s="535"/>
      <c r="I196" s="535"/>
      <c r="J196" s="535"/>
      <c r="K196" s="535"/>
      <c r="L196" s="535"/>
      <c r="M196" s="535"/>
      <c r="N196" s="535"/>
      <c r="O196" s="535"/>
      <c r="P196" s="535"/>
      <c r="Q196" s="535"/>
      <c r="R196" s="535"/>
      <c r="S196" s="535"/>
      <c r="T196" s="535"/>
      <c r="U196" s="535"/>
      <c r="V196" s="535"/>
      <c r="W196" s="535"/>
      <c r="X196" s="535"/>
      <c r="Y196" s="535"/>
      <c r="Z196" s="535"/>
      <c r="AA196" s="535"/>
      <c r="AB196" s="535"/>
      <c r="AC196" s="535"/>
      <c r="AD196" s="535"/>
      <c r="AE196" s="535"/>
      <c r="AF196" s="535"/>
      <c r="AG196" s="535"/>
      <c r="AH196" s="535"/>
      <c r="AI196" s="535"/>
      <c r="AJ196" s="535"/>
      <c r="AK196" s="535"/>
      <c r="AL196" s="535"/>
      <c r="AM196" s="535"/>
      <c r="AN196" s="535"/>
      <c r="AO196" s="535"/>
      <c r="AP196" s="535"/>
      <c r="AQ196" s="535"/>
      <c r="AR196" s="535"/>
      <c r="AS196" s="535"/>
      <c r="AT196" s="535"/>
      <c r="AU196" s="535"/>
      <c r="AV196" s="535"/>
      <c r="AW196" s="535"/>
      <c r="AX196" s="535"/>
      <c r="AY196" s="535"/>
      <c r="AZ196" s="535"/>
      <c r="BA196" s="535"/>
      <c r="BB196" s="535"/>
      <c r="BC196" s="535"/>
      <c r="BD196" s="535"/>
      <c r="BE196" s="535"/>
      <c r="BF196" s="535"/>
      <c r="BG196" s="535"/>
      <c r="BH196" s="535"/>
      <c r="BI196" s="535"/>
      <c r="BJ196" s="535"/>
      <c r="BK196" s="535"/>
      <c r="BL196" s="535"/>
      <c r="BM196" s="535"/>
      <c r="BN196" s="535"/>
      <c r="BO196" s="535"/>
      <c r="BP196" s="535"/>
      <c r="BQ196" s="535"/>
      <c r="BR196" s="535"/>
      <c r="BS196" s="535"/>
      <c r="BT196" s="535"/>
      <c r="BU196" s="535"/>
      <c r="BV196" s="535"/>
      <c r="BW196" s="535"/>
      <c r="BX196" s="36"/>
      <c r="BY196" s="36"/>
      <c r="BZ196" s="13"/>
    </row>
    <row r="197" spans="1:78" ht="18"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13"/>
    </row>
    <row r="198" spans="1:78" ht="5.25" customHeight="1">
      <c r="A198" s="33"/>
      <c r="B198" s="33"/>
      <c r="C198" s="33"/>
      <c r="D198" s="33"/>
      <c r="E198" s="33"/>
      <c r="F198" s="33"/>
      <c r="G198" s="33"/>
      <c r="H198" s="33"/>
      <c r="I198" s="33"/>
      <c r="J198" s="33"/>
      <c r="K198" s="33"/>
      <c r="L198" s="37"/>
      <c r="M198" s="37"/>
      <c r="N198" s="37"/>
      <c r="O198" s="37"/>
      <c r="P198" s="37"/>
      <c r="Q198" s="38"/>
      <c r="R198" s="37"/>
      <c r="S198" s="37"/>
      <c r="T198" s="37"/>
      <c r="U198" s="37"/>
      <c r="V198" s="37"/>
      <c r="W198" s="37"/>
      <c r="X198" s="25"/>
      <c r="Y198" s="25"/>
      <c r="Z198" s="25"/>
      <c r="AA198" s="25"/>
      <c r="AB198" s="25"/>
      <c r="AC198" s="25"/>
      <c r="AD198" s="25"/>
      <c r="AE198" s="25"/>
      <c r="AF198" s="25"/>
      <c r="AG198" s="25"/>
      <c r="AH198" s="25"/>
      <c r="AI198" s="25"/>
      <c r="AJ198" s="25"/>
      <c r="AK198" s="25"/>
      <c r="AL198" s="25"/>
      <c r="AM198" s="25"/>
      <c r="AN198" s="25"/>
      <c r="AO198" s="37"/>
      <c r="AP198" s="37"/>
      <c r="AQ198" s="37"/>
      <c r="AR198" s="37"/>
      <c r="AS198" s="37"/>
      <c r="AT198" s="37"/>
      <c r="AU198" s="37"/>
      <c r="AV198" s="37"/>
      <c r="AW198" s="37"/>
      <c r="AX198" s="37"/>
      <c r="AY198" s="37"/>
      <c r="AZ198" s="25"/>
      <c r="BA198" s="25"/>
      <c r="BB198" s="25"/>
      <c r="BC198" s="25"/>
      <c r="BD198" s="25"/>
      <c r="BE198" s="25"/>
      <c r="BF198" s="25"/>
      <c r="BG198" s="25"/>
      <c r="BH198" s="25"/>
      <c r="BI198" s="25"/>
      <c r="BJ198" s="25"/>
      <c r="BK198" s="25"/>
      <c r="BL198" s="25"/>
      <c r="BM198" s="25"/>
      <c r="BN198" s="25"/>
      <c r="BO198" s="25"/>
      <c r="BP198" s="37"/>
      <c r="BQ198" s="37"/>
      <c r="BR198" s="37"/>
      <c r="BS198" s="37"/>
      <c r="BT198" s="37"/>
      <c r="BU198" s="37"/>
      <c r="BV198" s="37"/>
      <c r="BW198" s="37"/>
      <c r="BX198" s="37"/>
      <c r="BY198" s="37"/>
      <c r="BZ198" s="13"/>
    </row>
    <row r="199" spans="1:78" ht="5.25" customHeight="1">
      <c r="A199" s="33"/>
      <c r="B199" s="33"/>
      <c r="C199" s="33"/>
      <c r="D199" s="33"/>
      <c r="E199" s="33"/>
      <c r="F199" s="33"/>
      <c r="G199" s="33"/>
      <c r="H199" s="33"/>
      <c r="I199" s="33"/>
      <c r="J199" s="33"/>
      <c r="K199" s="33"/>
      <c r="L199" s="37"/>
      <c r="M199" s="37"/>
      <c r="N199" s="37"/>
      <c r="O199" s="37"/>
      <c r="P199" s="37"/>
      <c r="Q199" s="38"/>
      <c r="R199" s="37"/>
      <c r="S199" s="37"/>
      <c r="T199" s="37"/>
      <c r="U199" s="37"/>
      <c r="V199" s="37"/>
      <c r="W199" s="37"/>
      <c r="X199" s="25"/>
      <c r="Y199" s="25"/>
      <c r="Z199" s="25"/>
      <c r="AA199" s="25"/>
      <c r="AB199" s="25"/>
      <c r="AC199" s="25"/>
      <c r="AD199" s="25"/>
      <c r="AE199" s="25"/>
      <c r="AF199" s="25"/>
      <c r="AG199" s="25"/>
      <c r="AH199" s="25"/>
      <c r="AI199" s="25"/>
      <c r="AJ199" s="25"/>
      <c r="AK199" s="25"/>
      <c r="AL199" s="25"/>
      <c r="AM199" s="25"/>
      <c r="AN199" s="25"/>
      <c r="AO199" s="37"/>
      <c r="AP199" s="37"/>
      <c r="AQ199" s="37"/>
      <c r="AR199" s="37"/>
      <c r="AS199" s="37"/>
      <c r="AT199" s="37"/>
      <c r="AU199" s="37"/>
      <c r="AV199" s="37"/>
      <c r="AW199" s="37"/>
      <c r="AX199" s="37"/>
      <c r="AY199" s="37"/>
      <c r="AZ199" s="25"/>
      <c r="BA199" s="25"/>
      <c r="BB199" s="25"/>
      <c r="BC199" s="25"/>
      <c r="BD199" s="25"/>
      <c r="BE199" s="25"/>
      <c r="BF199" s="25"/>
      <c r="BG199" s="25"/>
      <c r="BH199" s="25"/>
      <c r="BI199" s="25"/>
      <c r="BJ199" s="25"/>
      <c r="BK199" s="25"/>
      <c r="BL199" s="25"/>
      <c r="BM199" s="25"/>
      <c r="BN199" s="25"/>
      <c r="BO199" s="25"/>
      <c r="BP199" s="37"/>
      <c r="BQ199" s="37"/>
      <c r="BR199" s="37"/>
      <c r="BS199" s="37"/>
      <c r="BT199" s="37"/>
      <c r="BU199" s="37"/>
      <c r="BV199" s="37"/>
      <c r="BW199" s="37"/>
      <c r="BX199" s="37"/>
      <c r="BY199" s="37"/>
      <c r="BZ199" s="13"/>
    </row>
    <row r="200" spans="1:78" ht="6" customHeight="1">
      <c r="A200" s="33"/>
      <c r="B200" s="33"/>
      <c r="C200" s="33"/>
      <c r="D200" s="33"/>
      <c r="E200" s="33"/>
      <c r="F200" s="33"/>
      <c r="G200" s="33"/>
      <c r="H200" s="33"/>
      <c r="I200" s="33"/>
      <c r="J200" s="33"/>
      <c r="K200" s="33"/>
      <c r="L200" s="37"/>
      <c r="M200" s="37"/>
      <c r="N200" s="37"/>
      <c r="O200" s="37"/>
      <c r="P200" s="37"/>
      <c r="Q200" s="38"/>
      <c r="R200" s="37"/>
      <c r="S200" s="37"/>
      <c r="T200" s="37"/>
      <c r="U200" s="37"/>
      <c r="V200" s="37"/>
      <c r="W200" s="37"/>
      <c r="X200" s="25"/>
      <c r="Y200" s="25"/>
      <c r="Z200" s="25"/>
      <c r="AA200" s="25"/>
      <c r="AB200" s="25"/>
      <c r="AC200" s="25"/>
      <c r="AD200" s="25"/>
      <c r="AE200" s="25"/>
      <c r="AF200" s="25"/>
      <c r="AG200" s="25"/>
      <c r="AH200" s="25"/>
      <c r="AI200" s="25"/>
      <c r="AJ200" s="25"/>
      <c r="AK200" s="25"/>
      <c r="AL200" s="25"/>
      <c r="AM200" s="25"/>
      <c r="AN200" s="25"/>
      <c r="AO200" s="37"/>
      <c r="AP200" s="37"/>
      <c r="AQ200" s="37"/>
      <c r="AR200" s="37"/>
      <c r="AS200" s="37"/>
      <c r="AT200" s="37"/>
      <c r="AU200" s="37"/>
      <c r="AV200" s="37"/>
      <c r="AW200" s="37"/>
      <c r="AX200" s="37"/>
      <c r="AY200" s="37"/>
      <c r="AZ200" s="25"/>
      <c r="BA200" s="25"/>
      <c r="BB200" s="25"/>
      <c r="BC200" s="25"/>
      <c r="BD200" s="25"/>
      <c r="BE200" s="25"/>
      <c r="BF200" s="25"/>
      <c r="BG200" s="25"/>
      <c r="BH200" s="25"/>
      <c r="BI200" s="25"/>
      <c r="BJ200" s="25"/>
      <c r="BK200" s="25"/>
      <c r="BL200" s="25"/>
      <c r="BM200" s="25"/>
      <c r="BN200" s="25"/>
      <c r="BO200" s="25"/>
      <c r="BP200" s="37"/>
      <c r="BQ200" s="37"/>
      <c r="BR200" s="37"/>
      <c r="BS200" s="37"/>
      <c r="BT200" s="37"/>
      <c r="BU200" s="37"/>
      <c r="BV200" s="37"/>
      <c r="BW200" s="37"/>
      <c r="BX200" s="37"/>
      <c r="BY200" s="37"/>
      <c r="BZ200" s="13"/>
    </row>
    <row r="201" spans="1:78" ht="5.25" customHeight="1">
      <c r="A201" s="33"/>
      <c r="B201" s="33"/>
      <c r="C201" s="33"/>
      <c r="D201" s="33"/>
      <c r="E201" s="33"/>
      <c r="F201" s="33"/>
      <c r="G201" s="33"/>
      <c r="H201" s="33"/>
      <c r="I201" s="33"/>
      <c r="J201" s="33"/>
      <c r="K201" s="33"/>
      <c r="L201" s="37"/>
      <c r="M201" s="37"/>
      <c r="N201" s="37"/>
      <c r="O201" s="37"/>
      <c r="P201" s="37"/>
      <c r="Q201" s="38"/>
      <c r="R201" s="37"/>
      <c r="S201" s="37"/>
      <c r="T201" s="37"/>
      <c r="U201" s="37"/>
      <c r="V201" s="37"/>
      <c r="W201" s="37"/>
      <c r="X201" s="25"/>
      <c r="Y201" s="25"/>
      <c r="Z201" s="25"/>
      <c r="AA201" s="25"/>
      <c r="AB201" s="25"/>
      <c r="AC201" s="25"/>
      <c r="AD201" s="25"/>
      <c r="AE201" s="25"/>
      <c r="AF201" s="25"/>
      <c r="AG201" s="25"/>
      <c r="AH201" s="25"/>
      <c r="AI201" s="25"/>
      <c r="AJ201" s="25"/>
      <c r="AK201" s="25"/>
      <c r="AL201" s="25"/>
      <c r="AM201" s="25"/>
      <c r="AN201" s="25"/>
      <c r="AO201" s="37"/>
      <c r="AP201" s="37"/>
      <c r="AQ201" s="37"/>
      <c r="AR201" s="37"/>
      <c r="AS201" s="37"/>
      <c r="AT201" s="37"/>
      <c r="AU201" s="37"/>
      <c r="AV201" s="37"/>
      <c r="AW201" s="37"/>
      <c r="AX201" s="37"/>
      <c r="AY201" s="37"/>
      <c r="AZ201" s="25"/>
      <c r="BA201" s="25"/>
      <c r="BB201" s="25"/>
      <c r="BC201" s="25"/>
      <c r="BD201" s="25"/>
      <c r="BE201" s="25"/>
      <c r="BF201" s="25"/>
      <c r="BG201" s="25"/>
      <c r="BH201" s="25"/>
      <c r="BI201" s="25"/>
      <c r="BJ201" s="25"/>
      <c r="BK201" s="25"/>
      <c r="BL201" s="25"/>
      <c r="BM201" s="25"/>
      <c r="BN201" s="25"/>
      <c r="BO201" s="25"/>
      <c r="BP201" s="37"/>
      <c r="BQ201" s="37"/>
      <c r="BR201" s="37"/>
      <c r="BS201" s="37"/>
      <c r="BT201" s="37"/>
      <c r="BU201" s="37"/>
      <c r="BV201" s="37"/>
      <c r="BW201" s="37"/>
      <c r="BX201" s="37"/>
      <c r="BY201" s="37"/>
      <c r="BZ201" s="13"/>
    </row>
    <row r="202" spans="1:78" ht="5.25" customHeight="1">
      <c r="A202" s="33"/>
      <c r="B202" s="33"/>
      <c r="C202" s="33"/>
      <c r="D202" s="33"/>
      <c r="E202" s="33"/>
      <c r="F202" s="33"/>
      <c r="G202" s="33"/>
      <c r="H202" s="33"/>
      <c r="I202" s="33"/>
      <c r="J202" s="33"/>
      <c r="K202" s="33"/>
      <c r="L202" s="37"/>
      <c r="M202" s="37"/>
      <c r="N202" s="37"/>
      <c r="O202" s="37"/>
      <c r="P202" s="37"/>
      <c r="Q202" s="38"/>
      <c r="R202" s="37"/>
      <c r="S202" s="37"/>
      <c r="T202" s="37"/>
      <c r="U202" s="37"/>
      <c r="V202" s="37"/>
      <c r="W202" s="37"/>
      <c r="X202" s="25"/>
      <c r="Y202" s="25"/>
      <c r="Z202" s="25"/>
      <c r="AA202" s="25"/>
      <c r="AB202" s="25"/>
      <c r="AC202" s="25"/>
      <c r="AD202" s="25"/>
      <c r="AE202" s="25"/>
      <c r="AF202" s="25"/>
      <c r="AG202" s="25"/>
      <c r="AH202" s="25"/>
      <c r="AI202" s="25"/>
      <c r="AJ202" s="25"/>
      <c r="AK202" s="25"/>
      <c r="AL202" s="25"/>
      <c r="AM202" s="25"/>
      <c r="AN202" s="25"/>
      <c r="AO202" s="37"/>
      <c r="AP202" s="37"/>
      <c r="AQ202" s="37"/>
      <c r="AR202" s="37"/>
      <c r="AS202" s="37"/>
      <c r="AT202" s="37"/>
      <c r="AU202" s="37"/>
      <c r="AV202" s="37"/>
      <c r="AW202" s="37"/>
      <c r="AX202" s="37"/>
      <c r="AY202" s="37"/>
      <c r="AZ202" s="25"/>
      <c r="BA202" s="25"/>
      <c r="BB202" s="25"/>
      <c r="BC202" s="25"/>
      <c r="BD202" s="25"/>
      <c r="BE202" s="25"/>
      <c r="BF202" s="25"/>
      <c r="BG202" s="25"/>
      <c r="BH202" s="25"/>
      <c r="BI202" s="25"/>
      <c r="BJ202" s="25"/>
      <c r="BK202" s="25"/>
      <c r="BL202" s="25"/>
      <c r="BM202" s="25"/>
      <c r="BN202" s="25"/>
      <c r="BO202" s="25"/>
      <c r="BP202" s="37"/>
      <c r="BQ202" s="37"/>
      <c r="BR202" s="37"/>
      <c r="BS202" s="37"/>
      <c r="BT202" s="37"/>
      <c r="BU202" s="37"/>
      <c r="BV202" s="37"/>
      <c r="BW202" s="37"/>
      <c r="BX202" s="37"/>
      <c r="BY202" s="37"/>
      <c r="BZ202" s="13"/>
    </row>
    <row r="203" spans="1:78" ht="6" customHeight="1">
      <c r="A203" s="33"/>
      <c r="B203" s="33"/>
      <c r="C203" s="33"/>
      <c r="D203" s="33"/>
      <c r="E203" s="33"/>
      <c r="F203" s="33"/>
      <c r="G203" s="33"/>
      <c r="H203" s="33"/>
      <c r="I203" s="33"/>
      <c r="J203" s="33"/>
      <c r="K203" s="33"/>
      <c r="L203" s="37"/>
      <c r="M203" s="37"/>
      <c r="N203" s="37"/>
      <c r="O203" s="37"/>
      <c r="P203" s="37"/>
      <c r="Q203" s="38"/>
      <c r="R203" s="37"/>
      <c r="S203" s="37"/>
      <c r="T203" s="37"/>
      <c r="U203" s="37"/>
      <c r="V203" s="37"/>
      <c r="W203" s="37"/>
      <c r="X203" s="25"/>
      <c r="Y203" s="25"/>
      <c r="Z203" s="25"/>
      <c r="AA203" s="25"/>
      <c r="AB203" s="25"/>
      <c r="AC203" s="25"/>
      <c r="AD203" s="25"/>
      <c r="AE203" s="25"/>
      <c r="AF203" s="25"/>
      <c r="AG203" s="25"/>
      <c r="AH203" s="25"/>
      <c r="AI203" s="25"/>
      <c r="AJ203" s="25"/>
      <c r="AK203" s="25"/>
      <c r="AL203" s="25"/>
      <c r="AM203" s="25"/>
      <c r="AN203" s="25"/>
      <c r="AO203" s="37"/>
      <c r="AP203" s="37"/>
      <c r="AQ203" s="37"/>
      <c r="AR203" s="37"/>
      <c r="AS203" s="37"/>
      <c r="AT203" s="37"/>
      <c r="AU203" s="37"/>
      <c r="AV203" s="37"/>
      <c r="AW203" s="37"/>
      <c r="AX203" s="37"/>
      <c r="AY203" s="37"/>
      <c r="AZ203" s="25"/>
      <c r="BA203" s="25"/>
      <c r="BB203" s="25"/>
      <c r="BC203" s="25"/>
      <c r="BD203" s="25"/>
      <c r="BE203" s="25"/>
      <c r="BF203" s="25"/>
      <c r="BG203" s="25"/>
      <c r="BH203" s="25"/>
      <c r="BI203" s="25"/>
      <c r="BJ203" s="25"/>
      <c r="BK203" s="25"/>
      <c r="BL203" s="25"/>
      <c r="BM203" s="25"/>
      <c r="BN203" s="25"/>
      <c r="BO203" s="25"/>
      <c r="BP203" s="37"/>
      <c r="BQ203" s="37"/>
      <c r="BR203" s="37"/>
      <c r="BS203" s="37"/>
      <c r="BT203" s="37"/>
      <c r="BU203" s="37"/>
      <c r="BV203" s="37"/>
      <c r="BW203" s="37"/>
      <c r="BX203" s="37"/>
      <c r="BY203" s="37"/>
      <c r="BZ203" s="13"/>
    </row>
    <row r="204" spans="1:78" ht="5.25" customHeight="1">
      <c r="A204" s="33"/>
      <c r="B204" s="33"/>
      <c r="C204" s="33"/>
      <c r="D204" s="33"/>
      <c r="E204" s="33"/>
      <c r="F204" s="33"/>
      <c r="G204" s="33"/>
      <c r="H204" s="33"/>
      <c r="I204" s="33"/>
      <c r="J204" s="33"/>
      <c r="K204" s="33"/>
      <c r="L204" s="37"/>
      <c r="M204" s="37"/>
      <c r="N204" s="37"/>
      <c r="O204" s="37"/>
      <c r="P204" s="37"/>
      <c r="Q204" s="38"/>
      <c r="R204" s="37"/>
      <c r="S204" s="37"/>
      <c r="T204" s="37"/>
      <c r="U204" s="37"/>
      <c r="V204" s="37"/>
      <c r="W204" s="37"/>
      <c r="X204" s="25"/>
      <c r="Y204" s="25"/>
      <c r="Z204" s="25"/>
      <c r="AA204" s="25"/>
      <c r="AB204" s="25"/>
      <c r="AC204" s="25"/>
      <c r="AD204" s="25"/>
      <c r="AE204" s="25"/>
      <c r="AF204" s="25"/>
      <c r="AG204" s="25"/>
      <c r="AH204" s="25"/>
      <c r="AI204" s="25"/>
      <c r="AJ204" s="25"/>
      <c r="AK204" s="25"/>
      <c r="AL204" s="25"/>
      <c r="AM204" s="25"/>
      <c r="AN204" s="25"/>
      <c r="AO204" s="37"/>
      <c r="AP204" s="37"/>
      <c r="AQ204" s="37"/>
      <c r="AR204" s="37"/>
      <c r="AS204" s="37"/>
      <c r="AT204" s="37"/>
      <c r="AU204" s="37"/>
      <c r="AV204" s="37"/>
      <c r="AW204" s="37"/>
      <c r="AX204" s="37"/>
      <c r="AY204" s="37"/>
      <c r="AZ204" s="25"/>
      <c r="BA204" s="25"/>
      <c r="BB204" s="25"/>
      <c r="BC204" s="25"/>
      <c r="BD204" s="25"/>
      <c r="BE204" s="25"/>
      <c r="BF204" s="25"/>
      <c r="BG204" s="25"/>
      <c r="BH204" s="25"/>
      <c r="BI204" s="25"/>
      <c r="BJ204" s="25"/>
      <c r="BK204" s="25"/>
      <c r="BL204" s="25"/>
      <c r="BM204" s="25"/>
      <c r="BN204" s="25"/>
      <c r="BO204" s="25"/>
      <c r="BP204" s="37"/>
      <c r="BQ204" s="37"/>
      <c r="BR204" s="37"/>
      <c r="BS204" s="37"/>
      <c r="BT204" s="37"/>
      <c r="BU204" s="37"/>
      <c r="BV204" s="37"/>
      <c r="BW204" s="37"/>
      <c r="BX204" s="37"/>
      <c r="BY204" s="37"/>
      <c r="BZ204" s="13"/>
    </row>
    <row r="205" spans="1:78" ht="5.25" customHeight="1">
      <c r="A205" s="33"/>
      <c r="B205" s="33"/>
      <c r="C205" s="33"/>
      <c r="D205" s="33"/>
      <c r="E205" s="33"/>
      <c r="F205" s="33"/>
      <c r="G205" s="33"/>
      <c r="H205" s="33"/>
      <c r="I205" s="33"/>
      <c r="J205" s="33"/>
      <c r="K205" s="33"/>
      <c r="L205" s="37"/>
      <c r="M205" s="37"/>
      <c r="N205" s="37"/>
      <c r="O205" s="37"/>
      <c r="P205" s="37"/>
      <c r="Q205" s="38"/>
      <c r="R205" s="37"/>
      <c r="S205" s="37"/>
      <c r="T205" s="37"/>
      <c r="U205" s="37"/>
      <c r="V205" s="37"/>
      <c r="W205" s="37"/>
      <c r="X205" s="25"/>
      <c r="Y205" s="25"/>
      <c r="Z205" s="25"/>
      <c r="AA205" s="25"/>
      <c r="AB205" s="25"/>
      <c r="AC205" s="25"/>
      <c r="AD205" s="25"/>
      <c r="AE205" s="25"/>
      <c r="AF205" s="25"/>
      <c r="AG205" s="25"/>
      <c r="AH205" s="25"/>
      <c r="AI205" s="25"/>
      <c r="AJ205" s="25"/>
      <c r="AK205" s="25"/>
      <c r="AL205" s="25"/>
      <c r="AM205" s="25"/>
      <c r="AN205" s="25"/>
      <c r="AO205" s="37"/>
      <c r="AP205" s="37"/>
      <c r="AQ205" s="37"/>
      <c r="AR205" s="37"/>
      <c r="AS205" s="37"/>
      <c r="AT205" s="37"/>
      <c r="AU205" s="37"/>
      <c r="AV205" s="37"/>
      <c r="AW205" s="37"/>
      <c r="AX205" s="37"/>
      <c r="AY205" s="37"/>
      <c r="AZ205" s="25"/>
      <c r="BA205" s="25"/>
      <c r="BB205" s="25"/>
      <c r="BC205" s="25"/>
      <c r="BD205" s="25"/>
      <c r="BE205" s="25"/>
      <c r="BF205" s="25"/>
      <c r="BG205" s="25"/>
      <c r="BH205" s="25"/>
      <c r="BI205" s="25"/>
      <c r="BJ205" s="25"/>
      <c r="BK205" s="25"/>
      <c r="BL205" s="25"/>
      <c r="BM205" s="25"/>
      <c r="BN205" s="25"/>
      <c r="BO205" s="25"/>
      <c r="BP205" s="37"/>
      <c r="BQ205" s="37"/>
      <c r="BR205" s="37"/>
      <c r="BS205" s="37"/>
      <c r="BT205" s="37"/>
      <c r="BU205" s="37"/>
      <c r="BV205" s="37"/>
      <c r="BW205" s="37"/>
      <c r="BX205" s="37"/>
      <c r="BY205" s="37"/>
      <c r="BZ205" s="13"/>
    </row>
    <row r="206" spans="1:78" ht="6" customHeight="1">
      <c r="A206" s="33"/>
      <c r="B206" s="33"/>
      <c r="C206" s="33"/>
      <c r="D206" s="33"/>
      <c r="E206" s="33"/>
      <c r="F206" s="33"/>
      <c r="G206" s="33"/>
      <c r="H206" s="33"/>
      <c r="I206" s="33"/>
      <c r="J206" s="33"/>
      <c r="K206" s="33"/>
      <c r="L206" s="37"/>
      <c r="M206" s="37"/>
      <c r="N206" s="37"/>
      <c r="O206" s="37"/>
      <c r="P206" s="37"/>
      <c r="Q206" s="38"/>
      <c r="R206" s="37"/>
      <c r="S206" s="37"/>
      <c r="T206" s="37"/>
      <c r="U206" s="37"/>
      <c r="V206" s="37"/>
      <c r="W206" s="37"/>
      <c r="X206" s="25"/>
      <c r="Y206" s="25"/>
      <c r="Z206" s="25"/>
      <c r="AA206" s="25"/>
      <c r="AB206" s="25"/>
      <c r="AC206" s="25"/>
      <c r="AD206" s="25"/>
      <c r="AE206" s="25"/>
      <c r="AF206" s="25"/>
      <c r="AG206" s="25"/>
      <c r="AH206" s="25"/>
      <c r="AI206" s="25"/>
      <c r="AJ206" s="25"/>
      <c r="AK206" s="25"/>
      <c r="AL206" s="25"/>
      <c r="AM206" s="25"/>
      <c r="AN206" s="25"/>
      <c r="AO206" s="37"/>
      <c r="AP206" s="37"/>
      <c r="AQ206" s="37"/>
      <c r="AR206" s="37"/>
      <c r="AS206" s="37"/>
      <c r="AT206" s="37"/>
      <c r="AU206" s="37"/>
      <c r="AV206" s="37"/>
      <c r="AW206" s="37"/>
      <c r="AX206" s="37"/>
      <c r="AY206" s="37"/>
      <c r="AZ206" s="25"/>
      <c r="BA206" s="25"/>
      <c r="BB206" s="25"/>
      <c r="BC206" s="25"/>
      <c r="BD206" s="25"/>
      <c r="BE206" s="25"/>
      <c r="BF206" s="25"/>
      <c r="BG206" s="25"/>
      <c r="BH206" s="25"/>
      <c r="BI206" s="25"/>
      <c r="BJ206" s="25"/>
      <c r="BK206" s="25"/>
      <c r="BL206" s="25"/>
      <c r="BM206" s="25"/>
      <c r="BN206" s="25"/>
      <c r="BO206" s="25"/>
      <c r="BP206" s="37"/>
      <c r="BQ206" s="37"/>
      <c r="BR206" s="37"/>
      <c r="BS206" s="37"/>
      <c r="BT206" s="37"/>
      <c r="BU206" s="37"/>
      <c r="BV206" s="37"/>
      <c r="BW206" s="37"/>
      <c r="BX206" s="37"/>
      <c r="BY206" s="37"/>
      <c r="BZ206" s="13"/>
    </row>
    <row r="207" spans="1:78" ht="5.25" customHeight="1">
      <c r="A207" s="33"/>
      <c r="B207" s="33"/>
      <c r="C207" s="33"/>
      <c r="D207" s="33"/>
      <c r="E207" s="33"/>
      <c r="F207" s="33"/>
      <c r="G207" s="33"/>
      <c r="H207" s="33"/>
      <c r="I207" s="33"/>
      <c r="J207" s="33"/>
      <c r="K207" s="33"/>
      <c r="L207" s="37"/>
      <c r="M207" s="37"/>
      <c r="N207" s="37"/>
      <c r="O207" s="37"/>
      <c r="P207" s="37"/>
      <c r="Q207" s="38"/>
      <c r="R207" s="37"/>
      <c r="S207" s="37"/>
      <c r="T207" s="37"/>
      <c r="U207" s="37"/>
      <c r="V207" s="37"/>
      <c r="W207" s="37"/>
      <c r="X207" s="25"/>
      <c r="Y207" s="25"/>
      <c r="Z207" s="25"/>
      <c r="AA207" s="25"/>
      <c r="AB207" s="25"/>
      <c r="AC207" s="25"/>
      <c r="AD207" s="25"/>
      <c r="AE207" s="25"/>
      <c r="AF207" s="25"/>
      <c r="AG207" s="25"/>
      <c r="AH207" s="25"/>
      <c r="AI207" s="25"/>
      <c r="AJ207" s="25"/>
      <c r="AK207" s="25"/>
      <c r="AL207" s="25"/>
      <c r="AM207" s="25"/>
      <c r="AN207" s="25"/>
      <c r="AO207" s="37"/>
      <c r="AP207" s="37"/>
      <c r="AQ207" s="37"/>
      <c r="AR207" s="37"/>
      <c r="AS207" s="37"/>
      <c r="AT207" s="37"/>
      <c r="AU207" s="37"/>
      <c r="AV207" s="37"/>
      <c r="AW207" s="37"/>
      <c r="AX207" s="37"/>
      <c r="AY207" s="37"/>
      <c r="AZ207" s="39"/>
      <c r="BA207" s="39"/>
      <c r="BB207" s="39"/>
      <c r="BC207" s="39"/>
      <c r="BD207" s="39"/>
      <c r="BE207" s="39"/>
      <c r="BF207" s="39"/>
      <c r="BG207" s="39"/>
      <c r="BH207" s="39"/>
      <c r="BI207" s="39"/>
      <c r="BJ207" s="39"/>
      <c r="BK207" s="39"/>
      <c r="BL207" s="39"/>
      <c r="BM207" s="39"/>
      <c r="BN207" s="39"/>
      <c r="BO207" s="39"/>
      <c r="BP207" s="37"/>
      <c r="BQ207" s="37"/>
      <c r="BR207" s="37"/>
      <c r="BS207" s="37"/>
      <c r="BT207" s="37"/>
      <c r="BU207" s="37"/>
      <c r="BV207" s="37"/>
      <c r="BW207" s="37"/>
      <c r="BX207" s="37"/>
      <c r="BY207" s="37"/>
      <c r="BZ207" s="13"/>
    </row>
    <row r="208" spans="1:78" ht="5.25" customHeight="1">
      <c r="A208" s="33"/>
      <c r="B208" s="33"/>
      <c r="C208" s="33"/>
      <c r="D208" s="33"/>
      <c r="E208" s="33"/>
      <c r="F208" s="33"/>
      <c r="G208" s="33"/>
      <c r="H208" s="33"/>
      <c r="I208" s="33"/>
      <c r="J208" s="33"/>
      <c r="K208" s="33"/>
      <c r="L208" s="37"/>
      <c r="M208" s="37"/>
      <c r="N208" s="37"/>
      <c r="O208" s="37"/>
      <c r="P208" s="37"/>
      <c r="Q208" s="38"/>
      <c r="R208" s="37"/>
      <c r="S208" s="37"/>
      <c r="T208" s="37"/>
      <c r="U208" s="37"/>
      <c r="V208" s="37"/>
      <c r="W208" s="37"/>
      <c r="X208" s="25"/>
      <c r="Y208" s="25"/>
      <c r="Z208" s="25"/>
      <c r="AA208" s="25"/>
      <c r="AB208" s="25"/>
      <c r="AC208" s="25"/>
      <c r="AD208" s="25"/>
      <c r="AE208" s="25"/>
      <c r="AF208" s="25"/>
      <c r="AG208" s="25"/>
      <c r="AH208" s="25"/>
      <c r="AI208" s="25"/>
      <c r="AJ208" s="25"/>
      <c r="AK208" s="25"/>
      <c r="AL208" s="25"/>
      <c r="AM208" s="25"/>
      <c r="AN208" s="25"/>
      <c r="AO208" s="37"/>
      <c r="AP208" s="37"/>
      <c r="AQ208" s="37"/>
      <c r="AR208" s="37"/>
      <c r="AS208" s="37"/>
      <c r="AT208" s="37"/>
      <c r="AU208" s="37"/>
      <c r="AV208" s="37"/>
      <c r="AW208" s="37"/>
      <c r="AX208" s="37"/>
      <c r="AY208" s="37"/>
      <c r="AZ208" s="39"/>
      <c r="BA208" s="39"/>
      <c r="BB208" s="39"/>
      <c r="BC208" s="39"/>
      <c r="BD208" s="39"/>
      <c r="BE208" s="39"/>
      <c r="BF208" s="39"/>
      <c r="BG208" s="39"/>
      <c r="BH208" s="39"/>
      <c r="BI208" s="39"/>
      <c r="BJ208" s="39"/>
      <c r="BK208" s="39"/>
      <c r="BL208" s="39"/>
      <c r="BM208" s="39"/>
      <c r="BN208" s="39"/>
      <c r="BO208" s="39"/>
      <c r="BP208" s="37"/>
      <c r="BQ208" s="37"/>
      <c r="BR208" s="37"/>
      <c r="BS208" s="37"/>
      <c r="BT208" s="37"/>
      <c r="BU208" s="37"/>
      <c r="BV208" s="37"/>
      <c r="BW208" s="37"/>
      <c r="BX208" s="37"/>
      <c r="BY208" s="37"/>
      <c r="BZ208" s="13"/>
    </row>
    <row r="209" spans="1:78" ht="6" customHeight="1">
      <c r="A209" s="33"/>
      <c r="B209" s="33"/>
      <c r="C209" s="33"/>
      <c r="D209" s="33"/>
      <c r="E209" s="33"/>
      <c r="F209" s="33"/>
      <c r="G209" s="33"/>
      <c r="H209" s="33"/>
      <c r="I209" s="33"/>
      <c r="J209" s="33"/>
      <c r="K209" s="33"/>
      <c r="L209" s="37"/>
      <c r="M209" s="37"/>
      <c r="N209" s="37"/>
      <c r="O209" s="37"/>
      <c r="P209" s="37"/>
      <c r="Q209" s="38"/>
      <c r="R209" s="37"/>
      <c r="S209" s="37"/>
      <c r="T209" s="37"/>
      <c r="U209" s="37"/>
      <c r="V209" s="37"/>
      <c r="W209" s="37"/>
      <c r="X209" s="25"/>
      <c r="Y209" s="25"/>
      <c r="Z209" s="25"/>
      <c r="AA209" s="25"/>
      <c r="AB209" s="25"/>
      <c r="AC209" s="25"/>
      <c r="AD209" s="25"/>
      <c r="AE209" s="25"/>
      <c r="AF209" s="25"/>
      <c r="AG209" s="25"/>
      <c r="AH209" s="25"/>
      <c r="AI209" s="25"/>
      <c r="AJ209" s="25"/>
      <c r="AK209" s="25"/>
      <c r="AL209" s="25"/>
      <c r="AM209" s="25"/>
      <c r="AN209" s="25"/>
      <c r="AO209" s="37"/>
      <c r="AP209" s="37"/>
      <c r="AQ209" s="37"/>
      <c r="AR209" s="37"/>
      <c r="AS209" s="37"/>
      <c r="AT209" s="37"/>
      <c r="AU209" s="37"/>
      <c r="AV209" s="37"/>
      <c r="AW209" s="37"/>
      <c r="AX209" s="37"/>
      <c r="AY209" s="37"/>
      <c r="AZ209" s="39"/>
      <c r="BA209" s="39"/>
      <c r="BB209" s="39"/>
      <c r="BC209" s="39"/>
      <c r="BD209" s="39"/>
      <c r="BE209" s="39"/>
      <c r="BF209" s="39"/>
      <c r="BG209" s="39"/>
      <c r="BH209" s="39"/>
      <c r="BI209" s="39"/>
      <c r="BJ209" s="39"/>
      <c r="BK209" s="39"/>
      <c r="BL209" s="39"/>
      <c r="BM209" s="39"/>
      <c r="BN209" s="39"/>
      <c r="BO209" s="39"/>
      <c r="BP209" s="37"/>
      <c r="BQ209" s="37"/>
      <c r="BR209" s="37"/>
      <c r="BS209" s="37"/>
      <c r="BT209" s="37"/>
      <c r="BU209" s="37"/>
      <c r="BV209" s="37"/>
      <c r="BW209" s="37"/>
      <c r="BX209" s="37"/>
      <c r="BY209" s="37"/>
      <c r="BZ209" s="13"/>
    </row>
    <row r="210" spans="1:78" ht="5.25" customHeight="1">
      <c r="A210" s="33"/>
      <c r="B210" s="33"/>
      <c r="C210" s="33"/>
      <c r="D210" s="33"/>
      <c r="E210" s="33"/>
      <c r="F210" s="33"/>
      <c r="G210" s="33"/>
      <c r="H210" s="33"/>
      <c r="I210" s="33"/>
      <c r="J210" s="33"/>
      <c r="K210" s="33"/>
      <c r="L210" s="37"/>
      <c r="M210" s="37"/>
      <c r="N210" s="37"/>
      <c r="O210" s="37"/>
      <c r="P210" s="37"/>
      <c r="Q210" s="38"/>
      <c r="R210" s="37"/>
      <c r="S210" s="37"/>
      <c r="T210" s="37"/>
      <c r="U210" s="37"/>
      <c r="V210" s="37"/>
      <c r="W210" s="37"/>
      <c r="X210" s="25"/>
      <c r="Y210" s="25"/>
      <c r="Z210" s="25"/>
      <c r="AA210" s="25"/>
      <c r="AB210" s="25"/>
      <c r="AC210" s="25"/>
      <c r="AD210" s="25"/>
      <c r="AE210" s="25"/>
      <c r="AF210" s="25"/>
      <c r="AG210" s="25"/>
      <c r="AH210" s="25"/>
      <c r="AI210" s="25"/>
      <c r="AJ210" s="25"/>
      <c r="AK210" s="25"/>
      <c r="AL210" s="25"/>
      <c r="AM210" s="25"/>
      <c r="AN210" s="25"/>
      <c r="AO210" s="37"/>
      <c r="AP210" s="37"/>
      <c r="AQ210" s="37"/>
      <c r="AR210" s="37"/>
      <c r="AS210" s="37"/>
      <c r="AT210" s="37"/>
      <c r="AU210" s="37"/>
      <c r="AV210" s="37"/>
      <c r="AW210" s="37"/>
      <c r="AX210" s="37"/>
      <c r="AY210" s="37"/>
      <c r="AZ210" s="25"/>
      <c r="BA210" s="37"/>
      <c r="BB210" s="37"/>
      <c r="BC210" s="37"/>
      <c r="BD210" s="37"/>
      <c r="BE210" s="37"/>
      <c r="BF210" s="37"/>
      <c r="BG210" s="37"/>
      <c r="BH210" s="25"/>
      <c r="BI210" s="35"/>
      <c r="BJ210" s="35"/>
      <c r="BK210" s="35"/>
      <c r="BL210" s="35"/>
      <c r="BM210" s="35"/>
      <c r="BN210" s="35"/>
      <c r="BO210" s="35"/>
      <c r="BP210" s="35"/>
      <c r="BQ210" s="35"/>
      <c r="BR210" s="35"/>
      <c r="BS210" s="35"/>
      <c r="BT210" s="35"/>
      <c r="BU210" s="35"/>
      <c r="BV210" s="35"/>
      <c r="BW210" s="35"/>
      <c r="BX210" s="35"/>
      <c r="BY210" s="35"/>
      <c r="BZ210" s="13"/>
    </row>
    <row r="211" spans="1:78" ht="5.25" customHeight="1">
      <c r="A211" s="33"/>
      <c r="B211" s="33"/>
      <c r="C211" s="33"/>
      <c r="D211" s="33"/>
      <c r="E211" s="33"/>
      <c r="F211" s="33"/>
      <c r="G211" s="33"/>
      <c r="H211" s="33"/>
      <c r="I211" s="33"/>
      <c r="J211" s="33"/>
      <c r="K211" s="33"/>
      <c r="L211" s="37"/>
      <c r="M211" s="37"/>
      <c r="N211" s="37"/>
      <c r="O211" s="37"/>
      <c r="P211" s="37"/>
      <c r="Q211" s="38"/>
      <c r="R211" s="37"/>
      <c r="S211" s="37"/>
      <c r="T211" s="37"/>
      <c r="U211" s="37"/>
      <c r="V211" s="37"/>
      <c r="W211" s="37"/>
      <c r="X211" s="25"/>
      <c r="Y211" s="25"/>
      <c r="Z211" s="25"/>
      <c r="AA211" s="25"/>
      <c r="AB211" s="25"/>
      <c r="AC211" s="25"/>
      <c r="AD211" s="25"/>
      <c r="AE211" s="25"/>
      <c r="AF211" s="25"/>
      <c r="AG211" s="25"/>
      <c r="AH211" s="25"/>
      <c r="AI211" s="25"/>
      <c r="AJ211" s="25"/>
      <c r="AK211" s="25"/>
      <c r="AL211" s="25"/>
      <c r="AM211" s="25"/>
      <c r="AN211" s="25"/>
      <c r="AO211" s="37"/>
      <c r="AP211" s="37"/>
      <c r="AQ211" s="37"/>
      <c r="AR211" s="37"/>
      <c r="AS211" s="37"/>
      <c r="AT211" s="37"/>
      <c r="AU211" s="37"/>
      <c r="AV211" s="37"/>
      <c r="AW211" s="37"/>
      <c r="AX211" s="37"/>
      <c r="AY211" s="37"/>
      <c r="AZ211" s="25"/>
      <c r="BA211" s="37"/>
      <c r="BB211" s="37"/>
      <c r="BC211" s="37"/>
      <c r="BD211" s="37"/>
      <c r="BE211" s="37"/>
      <c r="BF211" s="37"/>
      <c r="BG211" s="37"/>
      <c r="BH211" s="25"/>
      <c r="BI211" s="35"/>
      <c r="BJ211" s="35"/>
      <c r="BK211" s="35"/>
      <c r="BL211" s="35"/>
      <c r="BM211" s="35"/>
      <c r="BN211" s="35"/>
      <c r="BO211" s="35"/>
      <c r="BP211" s="35"/>
      <c r="BQ211" s="35"/>
      <c r="BR211" s="35"/>
      <c r="BS211" s="35"/>
      <c r="BT211" s="35"/>
      <c r="BU211" s="35"/>
      <c r="BV211" s="35"/>
      <c r="BW211" s="35"/>
      <c r="BX211" s="35"/>
      <c r="BY211" s="35"/>
      <c r="BZ211" s="13"/>
    </row>
    <row r="212" spans="1:78" ht="6" customHeight="1">
      <c r="A212" s="33"/>
      <c r="B212" s="33"/>
      <c r="C212" s="33"/>
      <c r="D212" s="33"/>
      <c r="E212" s="33"/>
      <c r="F212" s="33"/>
      <c r="G212" s="33"/>
      <c r="H212" s="33"/>
      <c r="I212" s="33"/>
      <c r="J212" s="33"/>
      <c r="K212" s="33"/>
      <c r="L212" s="37"/>
      <c r="M212" s="37"/>
      <c r="N212" s="37"/>
      <c r="O212" s="37"/>
      <c r="P212" s="37"/>
      <c r="Q212" s="38"/>
      <c r="R212" s="37"/>
      <c r="S212" s="37"/>
      <c r="T212" s="37"/>
      <c r="U212" s="37"/>
      <c r="V212" s="37"/>
      <c r="W212" s="37"/>
      <c r="X212" s="25"/>
      <c r="Y212" s="25"/>
      <c r="Z212" s="25"/>
      <c r="AA212" s="25"/>
      <c r="AB212" s="25"/>
      <c r="AC212" s="25"/>
      <c r="AD212" s="25"/>
      <c r="AE212" s="25"/>
      <c r="AF212" s="25"/>
      <c r="AG212" s="25"/>
      <c r="AH212" s="25"/>
      <c r="AI212" s="25"/>
      <c r="AJ212" s="25"/>
      <c r="AK212" s="25"/>
      <c r="AL212" s="25"/>
      <c r="AM212" s="25"/>
      <c r="AN212" s="25"/>
      <c r="AO212" s="37"/>
      <c r="AP212" s="37"/>
      <c r="AQ212" s="37"/>
      <c r="AR212" s="37"/>
      <c r="AS212" s="37"/>
      <c r="AT212" s="37"/>
      <c r="AU212" s="37"/>
      <c r="AV212" s="37"/>
      <c r="AW212" s="37"/>
      <c r="AX212" s="37"/>
      <c r="AY212" s="37"/>
      <c r="AZ212" s="25"/>
      <c r="BA212" s="37"/>
      <c r="BB212" s="37"/>
      <c r="BC212" s="37"/>
      <c r="BD212" s="37"/>
      <c r="BE212" s="37"/>
      <c r="BF212" s="37"/>
      <c r="BG212" s="37"/>
      <c r="BH212" s="25"/>
      <c r="BI212" s="35"/>
      <c r="BJ212" s="35"/>
      <c r="BK212" s="35"/>
      <c r="BL212" s="35"/>
      <c r="BM212" s="35"/>
      <c r="BN212" s="35"/>
      <c r="BO212" s="35"/>
      <c r="BP212" s="35"/>
      <c r="BQ212" s="35"/>
      <c r="BR212" s="35"/>
      <c r="BS212" s="35"/>
      <c r="BT212" s="35"/>
      <c r="BU212" s="35"/>
      <c r="BV212" s="35"/>
      <c r="BW212" s="35"/>
      <c r="BX212" s="35"/>
      <c r="BY212" s="35"/>
      <c r="BZ212" s="13"/>
    </row>
    <row r="213" spans="1:78" ht="3"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13"/>
    </row>
    <row r="214" spans="1:78" ht="3"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c r="BI214" s="32"/>
      <c r="BJ214" s="32"/>
      <c r="BK214" s="32"/>
      <c r="BL214" s="32"/>
      <c r="BM214" s="32"/>
      <c r="BN214" s="32"/>
      <c r="BO214" s="32"/>
      <c r="BP214" s="32"/>
      <c r="BQ214" s="32"/>
      <c r="BR214" s="32"/>
      <c r="BS214" s="32"/>
      <c r="BT214" s="32"/>
      <c r="BU214" s="32"/>
      <c r="BV214" s="32"/>
      <c r="BW214" s="32"/>
      <c r="BX214" s="32"/>
      <c r="BY214" s="32"/>
      <c r="BZ214" s="13"/>
    </row>
    <row r="215" spans="1:78" ht="3"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c r="BM215" s="32"/>
      <c r="BN215" s="32"/>
      <c r="BO215" s="32"/>
      <c r="BP215" s="32"/>
      <c r="BQ215" s="32"/>
      <c r="BR215" s="32"/>
      <c r="BS215" s="32"/>
      <c r="BT215" s="32"/>
      <c r="BU215" s="32"/>
      <c r="BV215" s="32"/>
      <c r="BW215" s="32"/>
      <c r="BX215" s="32"/>
      <c r="BY215" s="32"/>
      <c r="BZ215" s="13"/>
    </row>
    <row r="216" spans="1:78" ht="3"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c r="BI216" s="32"/>
      <c r="BJ216" s="32"/>
      <c r="BK216" s="32"/>
      <c r="BL216" s="32"/>
      <c r="BM216" s="32"/>
      <c r="BN216" s="32"/>
      <c r="BO216" s="32"/>
      <c r="BP216" s="32"/>
      <c r="BQ216" s="32"/>
      <c r="BR216" s="32"/>
      <c r="BS216" s="32"/>
      <c r="BT216" s="32"/>
      <c r="BU216" s="32"/>
      <c r="BV216" s="32"/>
      <c r="BW216" s="32"/>
      <c r="BX216" s="32"/>
      <c r="BY216" s="32"/>
      <c r="BZ216" s="13"/>
    </row>
    <row r="217" spans="1:78" ht="3"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c r="BM217" s="32"/>
      <c r="BN217" s="32"/>
      <c r="BO217" s="32"/>
      <c r="BP217" s="32"/>
      <c r="BQ217" s="32"/>
      <c r="BR217" s="32"/>
      <c r="BS217" s="32"/>
      <c r="BT217" s="32"/>
      <c r="BU217" s="32"/>
      <c r="BV217" s="32"/>
      <c r="BW217" s="32"/>
      <c r="BX217" s="32"/>
      <c r="BY217" s="32"/>
      <c r="BZ217" s="13"/>
    </row>
    <row r="218" spans="1:78" ht="3"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c r="BI218" s="32"/>
      <c r="BJ218" s="32"/>
      <c r="BK218" s="32"/>
      <c r="BL218" s="32"/>
      <c r="BM218" s="32"/>
      <c r="BN218" s="32"/>
      <c r="BO218" s="32"/>
      <c r="BP218" s="32"/>
      <c r="BQ218" s="32"/>
      <c r="BR218" s="32"/>
      <c r="BS218" s="32"/>
      <c r="BT218" s="32"/>
      <c r="BU218" s="32"/>
      <c r="BV218" s="32"/>
      <c r="BW218" s="32"/>
      <c r="BX218" s="32"/>
      <c r="BY218" s="32"/>
      <c r="BZ218" s="13"/>
    </row>
    <row r="219" spans="1:78" ht="3"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c r="BC219" s="32"/>
      <c r="BD219" s="32"/>
      <c r="BE219" s="32"/>
      <c r="BF219" s="32"/>
      <c r="BG219" s="32"/>
      <c r="BH219" s="32"/>
      <c r="BI219" s="32"/>
      <c r="BJ219" s="32"/>
      <c r="BK219" s="32"/>
      <c r="BL219" s="32"/>
      <c r="BM219" s="32"/>
      <c r="BN219" s="32"/>
      <c r="BO219" s="32"/>
      <c r="BP219" s="32"/>
      <c r="BQ219" s="32"/>
      <c r="BR219" s="32"/>
      <c r="BS219" s="32"/>
      <c r="BT219" s="32"/>
      <c r="BU219" s="32"/>
      <c r="BV219" s="32"/>
      <c r="BW219" s="32"/>
      <c r="BX219" s="32"/>
      <c r="BY219" s="32"/>
      <c r="BZ219" s="13"/>
    </row>
    <row r="220" spans="1:78" ht="3"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c r="BI220" s="32"/>
      <c r="BJ220" s="32"/>
      <c r="BK220" s="32"/>
      <c r="BL220" s="32"/>
      <c r="BM220" s="32"/>
      <c r="BN220" s="32"/>
      <c r="BO220" s="32"/>
      <c r="BP220" s="32"/>
      <c r="BQ220" s="32"/>
      <c r="BR220" s="32"/>
      <c r="BS220" s="32"/>
      <c r="BT220" s="32"/>
      <c r="BU220" s="32"/>
      <c r="BV220" s="32"/>
      <c r="BW220" s="32"/>
      <c r="BX220" s="32"/>
      <c r="BY220" s="32"/>
      <c r="BZ220" s="40"/>
    </row>
    <row r="221" spans="1:78" ht="3"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c r="BA221" s="32"/>
      <c r="BB221" s="32"/>
      <c r="BC221" s="32"/>
      <c r="BD221" s="32"/>
      <c r="BE221" s="32"/>
      <c r="BF221" s="32"/>
      <c r="BG221" s="32"/>
      <c r="BH221" s="32"/>
      <c r="BI221" s="32"/>
      <c r="BJ221" s="32"/>
      <c r="BK221" s="32"/>
      <c r="BL221" s="32"/>
      <c r="BM221" s="32"/>
      <c r="BN221" s="32"/>
      <c r="BO221" s="32"/>
      <c r="BP221" s="32"/>
      <c r="BQ221" s="32"/>
      <c r="BR221" s="32"/>
      <c r="BS221" s="32"/>
      <c r="BT221" s="32"/>
      <c r="BU221" s="32"/>
      <c r="BV221" s="32"/>
      <c r="BW221" s="32"/>
      <c r="BX221" s="32"/>
      <c r="BY221" s="32"/>
      <c r="BZ221" s="40"/>
    </row>
    <row r="222" spans="1:78" ht="3"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c r="BI222" s="32"/>
      <c r="BJ222" s="32"/>
      <c r="BK222" s="32"/>
      <c r="BL222" s="32"/>
      <c r="BM222" s="32"/>
      <c r="BN222" s="32"/>
      <c r="BO222" s="32"/>
      <c r="BP222" s="32"/>
      <c r="BQ222" s="32"/>
      <c r="BR222" s="32"/>
      <c r="BS222" s="32"/>
      <c r="BT222" s="32"/>
      <c r="BU222" s="32"/>
      <c r="BV222" s="32"/>
      <c r="BW222" s="32"/>
      <c r="BX222" s="32"/>
      <c r="BY222" s="32"/>
      <c r="BZ222" s="23"/>
    </row>
    <row r="223" spans="1:78" ht="6"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25"/>
      <c r="BG223" s="25"/>
      <c r="BH223" s="25"/>
      <c r="BI223" s="25"/>
      <c r="BJ223" s="25"/>
      <c r="BK223" s="25"/>
      <c r="BL223" s="25"/>
      <c r="BM223" s="25"/>
      <c r="BN223" s="25"/>
      <c r="BO223" s="25"/>
      <c r="BP223" s="25"/>
      <c r="BQ223" s="25"/>
      <c r="BR223" s="25"/>
      <c r="BS223" s="25"/>
      <c r="BT223" s="25"/>
      <c r="BU223" s="25"/>
      <c r="BV223" s="25"/>
      <c r="BW223" s="25"/>
      <c r="BX223" s="25"/>
      <c r="BY223" s="25"/>
      <c r="BZ223" s="13"/>
    </row>
    <row r="224" spans="1:78" ht="6"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25"/>
      <c r="BG224" s="25"/>
      <c r="BH224" s="25"/>
      <c r="BI224" s="25"/>
      <c r="BJ224" s="25"/>
      <c r="BK224" s="25"/>
      <c r="BL224" s="25"/>
      <c r="BM224" s="25"/>
      <c r="BN224" s="25"/>
      <c r="BO224" s="25"/>
      <c r="BP224" s="25"/>
      <c r="BQ224" s="25"/>
      <c r="BR224" s="25"/>
      <c r="BS224" s="25"/>
      <c r="BT224" s="25"/>
      <c r="BU224" s="25"/>
      <c r="BV224" s="25"/>
      <c r="BW224" s="25"/>
      <c r="BX224" s="25"/>
      <c r="BY224" s="25"/>
      <c r="BZ224" s="13"/>
    </row>
    <row r="225" spans="1:78" ht="6" customHeight="1">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25"/>
      <c r="BG225" s="25"/>
      <c r="BH225" s="25"/>
      <c r="BI225" s="25"/>
      <c r="BJ225" s="25"/>
      <c r="BK225" s="25"/>
      <c r="BL225" s="25"/>
      <c r="BM225" s="25"/>
      <c r="BN225" s="25"/>
      <c r="BO225" s="25"/>
      <c r="BP225" s="25"/>
      <c r="BQ225" s="25"/>
      <c r="BR225" s="25"/>
      <c r="BS225" s="25"/>
      <c r="BT225" s="25"/>
      <c r="BU225" s="25"/>
      <c r="BV225" s="25"/>
      <c r="BW225" s="25"/>
      <c r="BX225" s="25"/>
      <c r="BY225" s="25"/>
      <c r="BZ225" s="13"/>
    </row>
    <row r="226" spans="1:78" ht="5.2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13"/>
    </row>
    <row r="227" spans="1:78" ht="5.2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13"/>
    </row>
    <row r="228" spans="1:78" ht="5.2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13"/>
    </row>
    <row r="229" spans="1:78" ht="3" customHeight="1">
      <c r="A229" s="42"/>
      <c r="B229" s="42"/>
      <c r="C229" s="42"/>
      <c r="D229" s="42"/>
      <c r="E229" s="42"/>
      <c r="F229" s="42"/>
      <c r="G229" s="42"/>
      <c r="H229" s="34"/>
      <c r="I229" s="34"/>
      <c r="J229" s="34"/>
      <c r="K229" s="34"/>
      <c r="L229" s="34"/>
      <c r="M229" s="34"/>
      <c r="N229" s="34"/>
      <c r="O229" s="34"/>
      <c r="P229" s="34"/>
      <c r="Q229" s="34"/>
      <c r="R229" s="34"/>
      <c r="S229" s="34"/>
      <c r="T229" s="34"/>
      <c r="U229" s="34"/>
      <c r="V229" s="34"/>
      <c r="W229" s="25"/>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13"/>
    </row>
    <row r="230" spans="1:78" ht="3" customHeight="1">
      <c r="A230" s="42"/>
      <c r="B230" s="42"/>
      <c r="C230" s="42"/>
      <c r="D230" s="42"/>
      <c r="E230" s="42"/>
      <c r="F230" s="42"/>
      <c r="G230" s="42"/>
      <c r="H230" s="34"/>
      <c r="I230" s="34"/>
      <c r="J230" s="34"/>
      <c r="K230" s="34"/>
      <c r="L230" s="34"/>
      <c r="M230" s="34"/>
      <c r="N230" s="34"/>
      <c r="O230" s="34"/>
      <c r="P230" s="34"/>
      <c r="Q230" s="34"/>
      <c r="R230" s="34"/>
      <c r="S230" s="34"/>
      <c r="T230" s="34"/>
      <c r="U230" s="34"/>
      <c r="V230" s="34"/>
      <c r="W230" s="25"/>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13"/>
    </row>
    <row r="231" spans="1:78" ht="3" customHeight="1">
      <c r="A231" s="42"/>
      <c r="B231" s="42"/>
      <c r="C231" s="42"/>
      <c r="D231" s="42"/>
      <c r="E231" s="42"/>
      <c r="F231" s="42"/>
      <c r="G231" s="42"/>
      <c r="H231" s="34"/>
      <c r="I231" s="34"/>
      <c r="J231" s="34"/>
      <c r="K231" s="34"/>
      <c r="L231" s="34"/>
      <c r="M231" s="34"/>
      <c r="N231" s="34"/>
      <c r="O231" s="34"/>
      <c r="P231" s="34"/>
      <c r="Q231" s="34"/>
      <c r="R231" s="34"/>
      <c r="S231" s="34"/>
      <c r="T231" s="34"/>
      <c r="U231" s="34"/>
      <c r="V231" s="34"/>
      <c r="W231" s="25"/>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13"/>
    </row>
    <row r="232" spans="1:78" ht="3" customHeight="1">
      <c r="A232" s="42"/>
      <c r="B232" s="42"/>
      <c r="C232" s="42"/>
      <c r="D232" s="42"/>
      <c r="E232" s="42"/>
      <c r="F232" s="42"/>
      <c r="G232" s="42"/>
      <c r="H232" s="34"/>
      <c r="I232" s="34"/>
      <c r="J232" s="34"/>
      <c r="K232" s="34"/>
      <c r="L232" s="34"/>
      <c r="M232" s="34"/>
      <c r="N232" s="34"/>
      <c r="O232" s="34"/>
      <c r="P232" s="34"/>
      <c r="Q232" s="34"/>
      <c r="R232" s="34"/>
      <c r="S232" s="34"/>
      <c r="T232" s="34"/>
      <c r="U232" s="34"/>
      <c r="V232" s="34"/>
      <c r="W232" s="25"/>
      <c r="X232" s="43"/>
      <c r="Y232" s="43"/>
      <c r="Z232" s="43"/>
      <c r="AA232" s="43"/>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43"/>
      <c r="BB232" s="43"/>
      <c r="BC232" s="43"/>
      <c r="BD232" s="43"/>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13"/>
    </row>
    <row r="233" spans="1:78" ht="3" customHeight="1">
      <c r="A233" s="42"/>
      <c r="B233" s="42"/>
      <c r="C233" s="42"/>
      <c r="D233" s="42"/>
      <c r="E233" s="42"/>
      <c r="F233" s="42"/>
      <c r="G233" s="42"/>
      <c r="H233" s="34"/>
      <c r="I233" s="34"/>
      <c r="J233" s="34"/>
      <c r="K233" s="34"/>
      <c r="L233" s="34"/>
      <c r="M233" s="34"/>
      <c r="N233" s="34"/>
      <c r="O233" s="34"/>
      <c r="P233" s="34"/>
      <c r="Q233" s="34"/>
      <c r="R233" s="34"/>
      <c r="S233" s="34"/>
      <c r="T233" s="34"/>
      <c r="U233" s="34"/>
      <c r="V233" s="34"/>
      <c r="W233" s="25"/>
      <c r="X233" s="43"/>
      <c r="Y233" s="43"/>
      <c r="Z233" s="43"/>
      <c r="AA233" s="43"/>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43"/>
      <c r="BB233" s="43"/>
      <c r="BC233" s="43"/>
      <c r="BD233" s="43"/>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13"/>
    </row>
    <row r="234" spans="1:78" ht="3" customHeight="1">
      <c r="A234" s="42"/>
      <c r="B234" s="42"/>
      <c r="C234" s="42"/>
      <c r="D234" s="42"/>
      <c r="E234" s="42"/>
      <c r="F234" s="42"/>
      <c r="G234" s="42"/>
      <c r="H234" s="34"/>
      <c r="I234" s="34"/>
      <c r="J234" s="34"/>
      <c r="K234" s="34"/>
      <c r="L234" s="34"/>
      <c r="M234" s="34"/>
      <c r="N234" s="34"/>
      <c r="O234" s="34"/>
      <c r="P234" s="34"/>
      <c r="Q234" s="34"/>
      <c r="R234" s="34"/>
      <c r="S234" s="34"/>
      <c r="T234" s="34"/>
      <c r="U234" s="34"/>
      <c r="V234" s="34"/>
      <c r="W234" s="25"/>
      <c r="X234" s="43"/>
      <c r="Y234" s="43"/>
      <c r="Z234" s="43"/>
      <c r="AA234" s="43"/>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43"/>
      <c r="BB234" s="43"/>
      <c r="BC234" s="43"/>
      <c r="BD234" s="43"/>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13"/>
    </row>
    <row r="235" spans="1:78" ht="4.5" customHeight="1">
      <c r="A235" s="44"/>
      <c r="B235" s="44"/>
      <c r="C235" s="44"/>
      <c r="D235" s="45"/>
      <c r="E235" s="45"/>
      <c r="F235" s="45"/>
      <c r="G235" s="45"/>
      <c r="H235" s="44"/>
      <c r="I235" s="44"/>
      <c r="J235" s="44"/>
      <c r="K235" s="45"/>
      <c r="L235" s="45"/>
      <c r="M235" s="45"/>
      <c r="N235" s="45"/>
      <c r="O235" s="46"/>
      <c r="P235" s="46"/>
      <c r="Q235" s="46"/>
      <c r="R235" s="46"/>
      <c r="S235" s="47"/>
      <c r="T235" s="47"/>
      <c r="U235" s="47"/>
      <c r="V235" s="46"/>
      <c r="W235" s="46"/>
      <c r="X235" s="47"/>
      <c r="Y235" s="47"/>
      <c r="Z235" s="47"/>
      <c r="AA235" s="47"/>
      <c r="AB235" s="25"/>
      <c r="AC235" s="48"/>
      <c r="AD235" s="49"/>
      <c r="AE235" s="50"/>
      <c r="AF235" s="50"/>
      <c r="AG235" s="50"/>
      <c r="AH235" s="50"/>
      <c r="AI235" s="50"/>
      <c r="AJ235" s="49"/>
      <c r="AK235" s="49"/>
      <c r="AL235" s="51"/>
      <c r="AM235" s="51"/>
      <c r="AN235" s="51"/>
      <c r="AO235" s="51"/>
      <c r="AP235" s="51"/>
      <c r="AQ235" s="48"/>
      <c r="AR235" s="48"/>
      <c r="AS235" s="49"/>
      <c r="AT235" s="49"/>
      <c r="AU235" s="49"/>
      <c r="AV235" s="49"/>
      <c r="AW235" s="49"/>
      <c r="AX235" s="49"/>
      <c r="AY235" s="49"/>
      <c r="AZ235" s="49"/>
      <c r="BA235" s="49"/>
      <c r="BB235" s="49"/>
      <c r="BC235" s="49"/>
      <c r="BD235" s="49"/>
      <c r="BE235" s="49"/>
      <c r="BF235" s="49"/>
      <c r="BG235" s="49"/>
      <c r="BH235" s="49"/>
      <c r="BI235" s="51"/>
      <c r="BJ235" s="51"/>
      <c r="BK235" s="51"/>
      <c r="BL235" s="51"/>
      <c r="BM235" s="51"/>
      <c r="BN235" s="51"/>
      <c r="BO235" s="51"/>
      <c r="BP235" s="51"/>
      <c r="BQ235" s="51"/>
      <c r="BR235" s="51"/>
      <c r="BS235" s="51"/>
      <c r="BT235" s="51"/>
      <c r="BU235" s="51"/>
      <c r="BV235" s="51"/>
      <c r="BW235" s="51"/>
      <c r="BX235" s="51"/>
      <c r="BY235" s="51"/>
      <c r="BZ235" s="52"/>
    </row>
    <row r="236" spans="1:78" ht="6.75" customHeight="1">
      <c r="A236" s="25"/>
      <c r="B236" s="367"/>
      <c r="C236" s="367"/>
      <c r="D236" s="367"/>
      <c r="E236" s="367"/>
      <c r="F236" s="367"/>
      <c r="G236" s="367"/>
      <c r="H236" s="367"/>
      <c r="I236" s="367"/>
      <c r="J236" s="367"/>
      <c r="K236" s="367"/>
      <c r="L236" s="367"/>
      <c r="M236" s="367"/>
      <c r="N236" s="367"/>
      <c r="O236" s="367"/>
      <c r="P236" s="367"/>
      <c r="Q236" s="367"/>
      <c r="R236" s="367"/>
      <c r="S236" s="367"/>
      <c r="T236" s="367"/>
      <c r="U236" s="367"/>
      <c r="V236" s="367"/>
      <c r="W236" s="367"/>
      <c r="X236" s="367"/>
      <c r="Y236" s="367"/>
      <c r="Z236" s="367"/>
      <c r="AA236" s="367"/>
      <c r="AB236" s="367"/>
      <c r="AC236" s="367"/>
      <c r="AD236" s="367"/>
      <c r="AE236" s="367"/>
      <c r="AF236" s="367"/>
      <c r="AG236" s="367"/>
      <c r="AH236" s="367"/>
      <c r="AI236" s="367"/>
      <c r="AJ236" s="367"/>
      <c r="AK236" s="367"/>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53"/>
    </row>
    <row r="237" spans="1:78" ht="6.75" customHeight="1">
      <c r="A237" s="25"/>
      <c r="B237" s="367"/>
      <c r="C237" s="367"/>
      <c r="D237" s="367"/>
      <c r="E237" s="367"/>
      <c r="F237" s="367"/>
      <c r="G237" s="367"/>
      <c r="H237" s="367"/>
      <c r="I237" s="367"/>
      <c r="J237" s="367"/>
      <c r="K237" s="367"/>
      <c r="L237" s="367"/>
      <c r="M237" s="367"/>
      <c r="N237" s="367"/>
      <c r="O237" s="367"/>
      <c r="P237" s="367"/>
      <c r="Q237" s="367"/>
      <c r="R237" s="367"/>
      <c r="S237" s="367"/>
      <c r="T237" s="367"/>
      <c r="U237" s="367"/>
      <c r="V237" s="367"/>
      <c r="W237" s="367"/>
      <c r="X237" s="367"/>
      <c r="Y237" s="367"/>
      <c r="Z237" s="367"/>
      <c r="AA237" s="367"/>
      <c r="AB237" s="367"/>
      <c r="AC237" s="367"/>
      <c r="AD237" s="367"/>
      <c r="AE237" s="367"/>
      <c r="AF237" s="367"/>
      <c r="AG237" s="367"/>
      <c r="AH237" s="367"/>
      <c r="AI237" s="367"/>
      <c r="AJ237" s="367"/>
      <c r="AK237" s="367"/>
      <c r="AL237" s="25"/>
      <c r="AM237" s="25"/>
      <c r="AN237" s="25"/>
      <c r="AO237" s="25"/>
      <c r="AP237" s="25"/>
      <c r="AQ237" s="25"/>
      <c r="AR237" s="25"/>
      <c r="AS237" s="54"/>
      <c r="AT237" s="55"/>
      <c r="AU237" s="55"/>
      <c r="AV237" s="55"/>
      <c r="AW237" s="55"/>
      <c r="AX237" s="55"/>
      <c r="AY237" s="55"/>
      <c r="AZ237" s="5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55"/>
      <c r="BZ237" s="13"/>
    </row>
    <row r="238" spans="1:78" ht="6" customHeight="1">
      <c r="A238" s="25"/>
      <c r="B238" s="368"/>
      <c r="C238" s="368"/>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8"/>
      <c r="AE238" s="368"/>
      <c r="AF238" s="368"/>
      <c r="AG238" s="368"/>
      <c r="AH238" s="368"/>
      <c r="AI238" s="368"/>
      <c r="AJ238" s="368"/>
      <c r="AK238" s="368"/>
      <c r="AL238" s="368"/>
      <c r="AM238" s="25"/>
      <c r="AN238" s="25"/>
      <c r="AO238" s="25"/>
      <c r="AP238" s="25"/>
      <c r="AQ238" s="25"/>
      <c r="AR238" s="25"/>
      <c r="AS238" s="55"/>
      <c r="AT238" s="55"/>
      <c r="AU238" s="55"/>
      <c r="AV238" s="55"/>
      <c r="AW238" s="55"/>
      <c r="AX238" s="55"/>
      <c r="AY238" s="55"/>
      <c r="AZ238" s="55"/>
      <c r="BA238" s="25"/>
      <c r="BB238" s="369"/>
      <c r="BC238" s="369"/>
      <c r="BD238" s="369"/>
      <c r="BE238" s="369"/>
      <c r="BF238" s="369"/>
      <c r="BG238" s="369"/>
      <c r="BH238" s="369"/>
      <c r="BI238" s="369"/>
      <c r="BJ238" s="369"/>
      <c r="BK238" s="369"/>
      <c r="BL238" s="369"/>
      <c r="BM238" s="369"/>
      <c r="BN238" s="369"/>
      <c r="BO238" s="369"/>
      <c r="BP238" s="369"/>
      <c r="BQ238" s="369"/>
      <c r="BR238" s="369"/>
      <c r="BS238" s="369"/>
      <c r="BT238" s="369"/>
      <c r="BU238" s="369"/>
      <c r="BV238" s="369"/>
      <c r="BW238" s="369"/>
      <c r="BX238" s="369"/>
      <c r="BY238" s="369"/>
      <c r="BZ238" s="13"/>
    </row>
    <row r="239" spans="1:78" ht="6" customHeight="1">
      <c r="A239" s="25"/>
      <c r="B239" s="368"/>
      <c r="C239" s="368"/>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8"/>
      <c r="AE239" s="368"/>
      <c r="AF239" s="368"/>
      <c r="AG239" s="368"/>
      <c r="AH239" s="368"/>
      <c r="AI239" s="368"/>
      <c r="AJ239" s="368"/>
      <c r="AK239" s="368"/>
      <c r="AL239" s="368"/>
      <c r="AM239" s="25"/>
      <c r="AN239" s="25"/>
      <c r="AO239" s="25"/>
      <c r="AP239" s="25"/>
      <c r="AQ239" s="25"/>
      <c r="AR239" s="25"/>
      <c r="AS239" s="55"/>
      <c r="AT239" s="55"/>
      <c r="AU239" s="55"/>
      <c r="AV239" s="55"/>
      <c r="AW239" s="55"/>
      <c r="AX239" s="55"/>
      <c r="AY239" s="55"/>
      <c r="AZ239" s="55"/>
      <c r="BA239" s="25"/>
      <c r="BB239" s="369"/>
      <c r="BC239" s="369"/>
      <c r="BD239" s="369"/>
      <c r="BE239" s="369"/>
      <c r="BF239" s="369"/>
      <c r="BG239" s="369"/>
      <c r="BH239" s="369"/>
      <c r="BI239" s="369"/>
      <c r="BJ239" s="369"/>
      <c r="BK239" s="369"/>
      <c r="BL239" s="369"/>
      <c r="BM239" s="369"/>
      <c r="BN239" s="369"/>
      <c r="BO239" s="369"/>
      <c r="BP239" s="369"/>
      <c r="BQ239" s="369"/>
      <c r="BR239" s="369"/>
      <c r="BS239" s="369"/>
      <c r="BT239" s="369"/>
      <c r="BU239" s="369"/>
      <c r="BV239" s="369"/>
      <c r="BW239" s="369"/>
      <c r="BX239" s="369"/>
      <c r="BY239" s="369"/>
      <c r="BZ239" s="13"/>
    </row>
    <row r="240" spans="1:78" ht="6" customHeight="1">
      <c r="A240" s="25"/>
      <c r="B240" s="368"/>
      <c r="C240" s="368"/>
      <c r="D240" s="368"/>
      <c r="E240" s="368"/>
      <c r="F240" s="368"/>
      <c r="G240" s="368"/>
      <c r="H240" s="368"/>
      <c r="I240" s="368"/>
      <c r="J240" s="368"/>
      <c r="K240" s="368"/>
      <c r="L240" s="368"/>
      <c r="M240" s="368"/>
      <c r="N240" s="368"/>
      <c r="O240" s="368"/>
      <c r="P240" s="368"/>
      <c r="Q240" s="368"/>
      <c r="R240" s="368"/>
      <c r="S240" s="368"/>
      <c r="T240" s="368"/>
      <c r="U240" s="368"/>
      <c r="V240" s="368"/>
      <c r="W240" s="368"/>
      <c r="X240" s="368"/>
      <c r="Y240" s="368"/>
      <c r="Z240" s="368"/>
      <c r="AA240" s="368"/>
      <c r="AB240" s="368"/>
      <c r="AC240" s="368"/>
      <c r="AD240" s="368"/>
      <c r="AE240" s="368"/>
      <c r="AF240" s="368"/>
      <c r="AG240" s="368"/>
      <c r="AH240" s="368"/>
      <c r="AI240" s="368"/>
      <c r="AJ240" s="368"/>
      <c r="AK240" s="368"/>
      <c r="AL240" s="368"/>
      <c r="AM240" s="25"/>
      <c r="AN240" s="25"/>
      <c r="AO240" s="25"/>
      <c r="AP240" s="25"/>
      <c r="AQ240" s="25"/>
      <c r="AR240" s="25"/>
      <c r="AS240" s="25"/>
      <c r="AT240" s="25"/>
      <c r="AU240" s="25"/>
      <c r="AV240" s="25"/>
      <c r="AW240" s="25"/>
      <c r="AX240" s="25"/>
      <c r="AY240" s="25"/>
      <c r="AZ240" s="25"/>
      <c r="BA240" s="25"/>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c r="BZ240" s="13"/>
    </row>
    <row r="241" spans="1:86" ht="6.75" customHeight="1">
      <c r="A241" s="25"/>
      <c r="B241" s="373"/>
      <c r="C241" s="373"/>
      <c r="D241" s="373"/>
      <c r="E241" s="373"/>
      <c r="F241" s="373"/>
      <c r="G241" s="373"/>
      <c r="H241" s="373"/>
      <c r="I241" s="373"/>
      <c r="J241" s="373"/>
      <c r="K241" s="373"/>
      <c r="L241" s="373"/>
      <c r="M241" s="373"/>
      <c r="N241" s="373"/>
      <c r="O241" s="373"/>
      <c r="P241" s="373"/>
      <c r="Q241" s="373"/>
      <c r="R241" s="373"/>
      <c r="S241" s="373"/>
      <c r="T241" s="373"/>
      <c r="U241" s="373"/>
      <c r="V241" s="373"/>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13"/>
    </row>
    <row r="242" spans="1:86" ht="6.75" customHeight="1">
      <c r="A242" s="25"/>
      <c r="B242" s="373"/>
      <c r="C242" s="373"/>
      <c r="D242" s="373"/>
      <c r="E242" s="373"/>
      <c r="F242" s="373"/>
      <c r="G242" s="373"/>
      <c r="H242" s="373"/>
      <c r="I242" s="373"/>
      <c r="J242" s="373"/>
      <c r="K242" s="373"/>
      <c r="L242" s="373"/>
      <c r="M242" s="373"/>
      <c r="N242" s="373"/>
      <c r="O242" s="373"/>
      <c r="P242" s="373"/>
      <c r="Q242" s="373"/>
      <c r="R242" s="373"/>
      <c r="S242" s="373"/>
      <c r="T242" s="373"/>
      <c r="U242" s="373"/>
      <c r="V242" s="373"/>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c r="BZ242" s="13"/>
    </row>
    <row r="243" spans="1:86" ht="6" customHeight="1">
      <c r="A243" s="25"/>
      <c r="B243" s="368"/>
      <c r="C243" s="368"/>
      <c r="D243" s="368"/>
      <c r="E243" s="368"/>
      <c r="F243" s="368"/>
      <c r="G243" s="368"/>
      <c r="H243" s="368"/>
      <c r="I243" s="368"/>
      <c r="J243" s="368"/>
      <c r="K243" s="368"/>
      <c r="L243" s="368"/>
      <c r="M243" s="368"/>
      <c r="N243" s="368"/>
      <c r="O243" s="368"/>
      <c r="P243" s="368"/>
      <c r="Q243" s="368"/>
      <c r="R243" s="368"/>
      <c r="S243" s="368"/>
      <c r="T243" s="368"/>
      <c r="U243" s="368"/>
      <c r="V243" s="368"/>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13"/>
    </row>
    <row r="244" spans="1:86" s="21" customFormat="1" ht="6" customHeight="1">
      <c r="A244" s="25"/>
      <c r="B244" s="368"/>
      <c r="C244" s="368"/>
      <c r="D244" s="368"/>
      <c r="E244" s="368"/>
      <c r="F244" s="368"/>
      <c r="G244" s="368"/>
      <c r="H244" s="368"/>
      <c r="I244" s="368"/>
      <c r="J244" s="368"/>
      <c r="K244" s="368"/>
      <c r="L244" s="368"/>
      <c r="M244" s="368"/>
      <c r="N244" s="368"/>
      <c r="O244" s="368"/>
      <c r="P244" s="368"/>
      <c r="Q244" s="368"/>
      <c r="R244" s="368"/>
      <c r="S244" s="368"/>
      <c r="T244" s="368"/>
      <c r="U244" s="368"/>
      <c r="V244" s="368"/>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57"/>
      <c r="BF244" s="57"/>
      <c r="BG244" s="57"/>
      <c r="BH244" s="57"/>
      <c r="BI244" s="57"/>
      <c r="BJ244" s="57"/>
      <c r="BK244" s="57"/>
      <c r="BL244" s="57"/>
      <c r="BM244" s="57"/>
      <c r="BN244" s="57"/>
      <c r="BO244" s="57"/>
      <c r="BP244" s="57"/>
      <c r="BQ244" s="57"/>
      <c r="BR244" s="57"/>
      <c r="BS244" s="57"/>
      <c r="BT244" s="57"/>
      <c r="BU244" s="57"/>
      <c r="BV244" s="57"/>
      <c r="BW244" s="25"/>
      <c r="BX244" s="25"/>
      <c r="BY244" s="25"/>
      <c r="BZ244" s="53"/>
      <c r="CD244" s="10"/>
      <c r="CE244" s="10"/>
      <c r="CF244" s="10"/>
      <c r="CG244" s="10"/>
      <c r="CH244" s="10"/>
    </row>
    <row r="245" spans="1:86" ht="6" customHeight="1">
      <c r="A245" s="25"/>
      <c r="B245" s="368"/>
      <c r="C245" s="368"/>
      <c r="D245" s="368"/>
      <c r="E245" s="368"/>
      <c r="F245" s="368"/>
      <c r="G245" s="368"/>
      <c r="H245" s="368"/>
      <c r="I245" s="368"/>
      <c r="J245" s="368"/>
      <c r="K245" s="368"/>
      <c r="L245" s="368"/>
      <c r="M245" s="368"/>
      <c r="N245" s="368"/>
      <c r="O245" s="368"/>
      <c r="P245" s="368"/>
      <c r="Q245" s="368"/>
      <c r="R245" s="368"/>
      <c r="S245" s="368"/>
      <c r="T245" s="368"/>
      <c r="U245" s="368"/>
      <c r="V245" s="368"/>
      <c r="W245" s="25"/>
      <c r="X245" s="25"/>
      <c r="Y245" s="25"/>
      <c r="Z245" s="25"/>
      <c r="AA245" s="25"/>
      <c r="AB245" s="25"/>
      <c r="AC245" s="25"/>
      <c r="AD245" s="25"/>
      <c r="AE245" s="370"/>
      <c r="AF245" s="370"/>
      <c r="AG245" s="370"/>
      <c r="AH245" s="370"/>
      <c r="AI245" s="370"/>
      <c r="AJ245" s="370"/>
      <c r="AK245" s="370"/>
      <c r="AL245" s="370"/>
      <c r="AM245" s="370"/>
      <c r="AN245" s="370"/>
      <c r="AO245" s="370"/>
      <c r="AP245" s="370"/>
      <c r="AQ245" s="370"/>
      <c r="AR245" s="370"/>
      <c r="AS245" s="370"/>
      <c r="AT245" s="370"/>
      <c r="AU245" s="370"/>
      <c r="AV245" s="25"/>
      <c r="AW245" s="25"/>
      <c r="AX245" s="25"/>
      <c r="AY245" s="25"/>
      <c r="AZ245" s="25"/>
      <c r="BA245" s="25"/>
      <c r="BB245" s="25"/>
      <c r="BC245" s="25"/>
      <c r="BD245" s="25"/>
      <c r="BE245" s="371"/>
      <c r="BF245" s="371"/>
      <c r="BG245" s="371"/>
      <c r="BH245" s="371"/>
      <c r="BI245" s="371"/>
      <c r="BJ245" s="371"/>
      <c r="BK245" s="371"/>
      <c r="BL245" s="371"/>
      <c r="BM245" s="371"/>
      <c r="BN245" s="371"/>
      <c r="BO245" s="371"/>
      <c r="BP245" s="371"/>
      <c r="BQ245" s="371"/>
      <c r="BR245" s="371"/>
      <c r="BS245" s="371"/>
      <c r="BT245" s="371"/>
      <c r="BU245" s="371"/>
      <c r="BV245" s="371"/>
      <c r="BW245" s="25"/>
      <c r="BX245" s="25"/>
      <c r="BY245" s="25"/>
      <c r="BZ245" s="13"/>
    </row>
    <row r="246" spans="1:86" ht="9" customHeight="1">
      <c r="A246" s="25"/>
      <c r="B246" s="25"/>
      <c r="C246" s="25"/>
      <c r="D246" s="25"/>
      <c r="E246" s="25"/>
      <c r="F246" s="25"/>
      <c r="G246" s="25"/>
      <c r="H246" s="25"/>
      <c r="I246" s="372"/>
      <c r="J246" s="372"/>
      <c r="K246" s="372"/>
      <c r="L246" s="372"/>
      <c r="M246" s="372"/>
      <c r="N246" s="372"/>
      <c r="O246" s="372"/>
      <c r="P246" s="372"/>
      <c r="Q246" s="372"/>
      <c r="R246" s="372"/>
      <c r="S246" s="372"/>
      <c r="T246" s="372"/>
      <c r="U246" s="372"/>
      <c r="V246" s="372"/>
      <c r="W246" s="372"/>
      <c r="X246" s="372"/>
      <c r="Y246" s="372"/>
      <c r="Z246" s="372"/>
      <c r="AA246" s="372"/>
      <c r="AB246" s="372"/>
      <c r="AC246" s="372"/>
      <c r="AD246" s="372"/>
      <c r="AE246" s="372"/>
      <c r="AF246" s="372"/>
      <c r="AG246" s="372"/>
      <c r="AH246" s="372"/>
      <c r="AI246" s="372"/>
      <c r="AJ246" s="372"/>
      <c r="AK246" s="372"/>
      <c r="AL246" s="372"/>
      <c r="AM246" s="372"/>
      <c r="AN246" s="372"/>
      <c r="AO246" s="372"/>
      <c r="AP246" s="372"/>
      <c r="AQ246" s="372"/>
      <c r="AR246" s="372"/>
      <c r="AS246" s="372"/>
      <c r="AT246" s="372"/>
      <c r="AU246" s="372"/>
      <c r="AV246" s="372"/>
      <c r="AW246" s="372"/>
      <c r="AX246" s="372"/>
      <c r="AY246" s="372"/>
      <c r="AZ246" s="372"/>
      <c r="BA246" s="372"/>
      <c r="BB246" s="372"/>
      <c r="BC246" s="372"/>
      <c r="BD246" s="372"/>
      <c r="BE246" s="372"/>
      <c r="BF246" s="372"/>
      <c r="BG246" s="372"/>
      <c r="BH246" s="372"/>
      <c r="BI246" s="372"/>
      <c r="BJ246" s="372"/>
      <c r="BK246" s="372"/>
      <c r="BL246" s="372"/>
      <c r="BM246" s="372"/>
      <c r="BN246" s="372"/>
      <c r="BO246" s="372"/>
      <c r="BP246" s="372"/>
      <c r="BQ246" s="372"/>
      <c r="BR246" s="372"/>
      <c r="BS246" s="25"/>
      <c r="BT246" s="25"/>
      <c r="BU246" s="25"/>
      <c r="BV246" s="25"/>
      <c r="BW246" s="25"/>
      <c r="BX246" s="25"/>
      <c r="BY246" s="25"/>
      <c r="BZ246" s="13"/>
    </row>
    <row r="247" spans="1:86" ht="6" customHeight="1">
      <c r="A247" s="25"/>
      <c r="B247" s="294"/>
      <c r="C247" s="294"/>
      <c r="D247" s="294"/>
      <c r="E247" s="294"/>
      <c r="F247" s="294"/>
      <c r="G247" s="294"/>
      <c r="H247" s="294"/>
      <c r="I247" s="294"/>
      <c r="J247" s="294"/>
      <c r="K247" s="294"/>
      <c r="L247" s="294"/>
      <c r="M247" s="294"/>
      <c r="N247" s="294"/>
      <c r="O247" s="294"/>
      <c r="P247" s="294"/>
      <c r="Q247" s="294"/>
      <c r="R247" s="294"/>
      <c r="S247" s="294"/>
      <c r="T247" s="294"/>
      <c r="U247" s="294"/>
      <c r="V247" s="294"/>
      <c r="W247" s="294"/>
      <c r="X247" s="294"/>
      <c r="Y247" s="294"/>
      <c r="Z247" s="294"/>
      <c r="AA247" s="294"/>
      <c r="AB247" s="294"/>
      <c r="AC247" s="294"/>
      <c r="AD247" s="294"/>
      <c r="AE247" s="294"/>
      <c r="AF247" s="294"/>
      <c r="AG247" s="294"/>
      <c r="AH247" s="294"/>
      <c r="AI247" s="294"/>
      <c r="AJ247" s="294"/>
      <c r="AK247" s="294"/>
      <c r="AL247" s="294"/>
      <c r="AM247" s="294"/>
      <c r="AN247" s="294"/>
      <c r="AO247" s="294"/>
      <c r="AP247" s="294"/>
      <c r="AQ247" s="294"/>
      <c r="AR247" s="294"/>
      <c r="AS247" s="294"/>
      <c r="AT247" s="294"/>
      <c r="AU247" s="294"/>
      <c r="AV247" s="294"/>
      <c r="AW247" s="294"/>
      <c r="AX247" s="294"/>
      <c r="AY247" s="294"/>
      <c r="AZ247" s="294"/>
      <c r="BA247" s="294"/>
      <c r="BB247" s="294"/>
      <c r="BC247" s="294"/>
      <c r="BD247" s="294"/>
      <c r="BE247" s="294"/>
      <c r="BF247" s="294"/>
      <c r="BG247" s="294"/>
      <c r="BH247" s="294"/>
      <c r="BI247" s="294"/>
      <c r="BJ247" s="294"/>
      <c r="BK247" s="294"/>
      <c r="BL247" s="294"/>
      <c r="BM247" s="294"/>
      <c r="BN247" s="294"/>
      <c r="BO247" s="294"/>
      <c r="BP247" s="294"/>
      <c r="BQ247" s="294"/>
      <c r="BR247" s="294"/>
      <c r="BS247" s="294"/>
      <c r="BT247" s="294"/>
      <c r="BU247" s="294"/>
      <c r="BV247" s="294"/>
      <c r="BW247" s="294"/>
      <c r="BX247" s="294"/>
      <c r="BY247" s="294"/>
      <c r="BZ247" s="13"/>
    </row>
    <row r="248" spans="1:86" ht="6" customHeight="1">
      <c r="A248" s="25"/>
      <c r="B248" s="294"/>
      <c r="C248" s="294"/>
      <c r="D248" s="294"/>
      <c r="E248" s="294"/>
      <c r="F248" s="294"/>
      <c r="G248" s="294"/>
      <c r="H248" s="294"/>
      <c r="I248" s="294"/>
      <c r="J248" s="294"/>
      <c r="K248" s="294"/>
      <c r="L248" s="294"/>
      <c r="M248" s="294"/>
      <c r="N248" s="294"/>
      <c r="O248" s="294"/>
      <c r="P248" s="294"/>
      <c r="Q248" s="294"/>
      <c r="R248" s="294"/>
      <c r="S248" s="294"/>
      <c r="T248" s="294"/>
      <c r="U248" s="294"/>
      <c r="V248" s="294"/>
      <c r="W248" s="294"/>
      <c r="X248" s="294"/>
      <c r="Y248" s="294"/>
      <c r="Z248" s="294"/>
      <c r="AA248" s="294"/>
      <c r="AB248" s="294"/>
      <c r="AC248" s="294"/>
      <c r="AD248" s="294"/>
      <c r="AE248" s="294"/>
      <c r="AF248" s="294"/>
      <c r="AG248" s="294"/>
      <c r="AH248" s="294"/>
      <c r="AI248" s="294"/>
      <c r="AJ248" s="294"/>
      <c r="AK248" s="294"/>
      <c r="AL248" s="294"/>
      <c r="AM248" s="294"/>
      <c r="AN248" s="294"/>
      <c r="AO248" s="294"/>
      <c r="AP248" s="294"/>
      <c r="AQ248" s="294"/>
      <c r="AR248" s="294"/>
      <c r="AS248" s="294"/>
      <c r="AT248" s="294"/>
      <c r="AU248" s="294"/>
      <c r="AV248" s="294"/>
      <c r="AW248" s="294"/>
      <c r="AX248" s="294"/>
      <c r="AY248" s="294"/>
      <c r="AZ248" s="294"/>
      <c r="BA248" s="294"/>
      <c r="BB248" s="294"/>
      <c r="BC248" s="294"/>
      <c r="BD248" s="294"/>
      <c r="BE248" s="294"/>
      <c r="BF248" s="294"/>
      <c r="BG248" s="294"/>
      <c r="BH248" s="294"/>
      <c r="BI248" s="294"/>
      <c r="BJ248" s="294"/>
      <c r="BK248" s="294"/>
      <c r="BL248" s="294"/>
      <c r="BM248" s="294"/>
      <c r="BN248" s="294"/>
      <c r="BO248" s="294"/>
      <c r="BP248" s="294"/>
      <c r="BQ248" s="294"/>
      <c r="BR248" s="294"/>
      <c r="BS248" s="294"/>
      <c r="BT248" s="294"/>
      <c r="BU248" s="294"/>
      <c r="BV248" s="294"/>
      <c r="BW248" s="294"/>
      <c r="BX248" s="294"/>
      <c r="BY248" s="294"/>
      <c r="BZ248" s="13"/>
    </row>
    <row r="249" spans="1:86" ht="6" customHeight="1">
      <c r="A249" s="25"/>
      <c r="B249" s="294"/>
      <c r="C249" s="294"/>
      <c r="D249" s="294"/>
      <c r="E249" s="294"/>
      <c r="F249" s="294"/>
      <c r="G249" s="294"/>
      <c r="H249" s="294"/>
      <c r="I249" s="294"/>
      <c r="J249" s="294"/>
      <c r="K249" s="294"/>
      <c r="L249" s="294"/>
      <c r="M249" s="294"/>
      <c r="N249" s="294"/>
      <c r="O249" s="294"/>
      <c r="P249" s="294"/>
      <c r="Q249" s="294"/>
      <c r="R249" s="294"/>
      <c r="S249" s="294"/>
      <c r="T249" s="294"/>
      <c r="U249" s="294"/>
      <c r="V249" s="294"/>
      <c r="W249" s="294"/>
      <c r="X249" s="294"/>
      <c r="Y249" s="294"/>
      <c r="Z249" s="294"/>
      <c r="AA249" s="294"/>
      <c r="AB249" s="294"/>
      <c r="AC249" s="294"/>
      <c r="AD249" s="294"/>
      <c r="AE249" s="294"/>
      <c r="AF249" s="294"/>
      <c r="AG249" s="294"/>
      <c r="AH249" s="294"/>
      <c r="AI249" s="294"/>
      <c r="AJ249" s="294"/>
      <c r="AK249" s="294"/>
      <c r="AL249" s="294"/>
      <c r="AM249" s="294"/>
      <c r="AN249" s="294"/>
      <c r="AO249" s="294"/>
      <c r="AP249" s="294"/>
      <c r="AQ249" s="294"/>
      <c r="AR249" s="294"/>
      <c r="AS249" s="294"/>
      <c r="AT249" s="294"/>
      <c r="AU249" s="294"/>
      <c r="AV249" s="294"/>
      <c r="AW249" s="294"/>
      <c r="AX249" s="294"/>
      <c r="AY249" s="294"/>
      <c r="AZ249" s="294"/>
      <c r="BA249" s="294"/>
      <c r="BB249" s="294"/>
      <c r="BC249" s="294"/>
      <c r="BD249" s="294"/>
      <c r="BE249" s="294"/>
      <c r="BF249" s="294"/>
      <c r="BG249" s="294"/>
      <c r="BH249" s="294"/>
      <c r="BI249" s="294"/>
      <c r="BJ249" s="294"/>
      <c r="BK249" s="294"/>
      <c r="BL249" s="294"/>
      <c r="BM249" s="294"/>
      <c r="BN249" s="294"/>
      <c r="BO249" s="294"/>
      <c r="BP249" s="294"/>
      <c r="BQ249" s="294"/>
      <c r="BR249" s="294"/>
      <c r="BS249" s="294"/>
      <c r="BT249" s="294"/>
      <c r="BU249" s="294"/>
      <c r="BV249" s="294"/>
      <c r="BW249" s="294"/>
      <c r="BX249" s="294"/>
      <c r="BY249" s="294"/>
      <c r="BZ249" s="13"/>
    </row>
    <row r="250" spans="1:86" ht="6.75" customHeight="1">
      <c r="A250" s="25"/>
      <c r="B250" s="294"/>
      <c r="C250" s="294"/>
      <c r="D250" s="294"/>
      <c r="E250" s="294"/>
      <c r="F250" s="294"/>
      <c r="G250" s="294"/>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4"/>
      <c r="AY250" s="294"/>
      <c r="AZ250" s="294"/>
      <c r="BA250" s="294"/>
      <c r="BB250" s="294"/>
      <c r="BC250" s="294"/>
      <c r="BD250" s="294"/>
      <c r="BE250" s="294"/>
      <c r="BF250" s="294"/>
      <c r="BG250" s="294"/>
      <c r="BH250" s="294"/>
      <c r="BI250" s="294"/>
      <c r="BJ250" s="294"/>
      <c r="BK250" s="294"/>
      <c r="BL250" s="294"/>
      <c r="BM250" s="294"/>
      <c r="BN250" s="294"/>
      <c r="BO250" s="294"/>
      <c r="BP250" s="294"/>
      <c r="BQ250" s="294"/>
      <c r="BR250" s="294"/>
      <c r="BS250" s="294"/>
      <c r="BT250" s="294"/>
      <c r="BU250" s="294"/>
      <c r="BV250" s="294"/>
      <c r="BW250" s="294"/>
      <c r="BX250" s="294"/>
      <c r="BY250" s="294"/>
      <c r="BZ250" s="13"/>
    </row>
    <row r="251" spans="1:86" ht="6.75" customHeight="1">
      <c r="A251" s="25"/>
      <c r="B251" s="294"/>
      <c r="C251" s="294"/>
      <c r="D251" s="294"/>
      <c r="E251" s="294"/>
      <c r="F251" s="294"/>
      <c r="G251" s="294"/>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4"/>
      <c r="AY251" s="294"/>
      <c r="AZ251" s="294"/>
      <c r="BA251" s="294"/>
      <c r="BB251" s="294"/>
      <c r="BC251" s="294"/>
      <c r="BD251" s="294"/>
      <c r="BE251" s="294"/>
      <c r="BF251" s="294"/>
      <c r="BG251" s="294"/>
      <c r="BH251" s="294"/>
      <c r="BI251" s="294"/>
      <c r="BJ251" s="294"/>
      <c r="BK251" s="294"/>
      <c r="BL251" s="294"/>
      <c r="BM251" s="294"/>
      <c r="BN251" s="294"/>
      <c r="BO251" s="294"/>
      <c r="BP251" s="294"/>
      <c r="BQ251" s="294"/>
      <c r="BR251" s="294"/>
      <c r="BS251" s="294"/>
      <c r="BT251" s="294"/>
      <c r="BU251" s="294"/>
      <c r="BV251" s="294"/>
      <c r="BW251" s="294"/>
      <c r="BX251" s="294"/>
      <c r="BY251" s="294"/>
      <c r="BZ251" s="13"/>
    </row>
    <row r="252" spans="1:86" ht="6.75" customHeight="1">
      <c r="A252" s="25"/>
      <c r="B252" s="294"/>
      <c r="C252" s="294"/>
      <c r="D252" s="294"/>
      <c r="E252" s="294"/>
      <c r="F252" s="294"/>
      <c r="G252" s="294"/>
      <c r="H252" s="294"/>
      <c r="I252" s="294"/>
      <c r="J252" s="294"/>
      <c r="K252" s="294"/>
      <c r="L252" s="294"/>
      <c r="M252" s="294"/>
      <c r="N252" s="294"/>
      <c r="O252" s="294"/>
      <c r="P252" s="294"/>
      <c r="Q252" s="294"/>
      <c r="R252" s="294"/>
      <c r="S252" s="294"/>
      <c r="T252" s="294"/>
      <c r="U252" s="294"/>
      <c r="V252" s="294"/>
      <c r="W252" s="294"/>
      <c r="X252" s="294"/>
      <c r="Y252" s="294"/>
      <c r="Z252" s="294"/>
      <c r="AA252" s="294"/>
      <c r="AB252" s="294"/>
      <c r="AC252" s="294"/>
      <c r="AD252" s="294"/>
      <c r="AE252" s="294"/>
      <c r="AF252" s="294"/>
      <c r="AG252" s="294"/>
      <c r="AH252" s="294"/>
      <c r="AI252" s="294"/>
      <c r="AJ252" s="294"/>
      <c r="AK252" s="294"/>
      <c r="AL252" s="294"/>
      <c r="AM252" s="294"/>
      <c r="AN252" s="294"/>
      <c r="AO252" s="294"/>
      <c r="AP252" s="294"/>
      <c r="AQ252" s="294"/>
      <c r="AR252" s="294"/>
      <c r="AS252" s="294"/>
      <c r="AT252" s="294"/>
      <c r="AU252" s="294"/>
      <c r="AV252" s="294"/>
      <c r="AW252" s="294"/>
      <c r="AX252" s="294"/>
      <c r="AY252" s="294"/>
      <c r="AZ252" s="294"/>
      <c r="BA252" s="294"/>
      <c r="BB252" s="294"/>
      <c r="BC252" s="294"/>
      <c r="BD252" s="294"/>
      <c r="BE252" s="294"/>
      <c r="BF252" s="294"/>
      <c r="BG252" s="294"/>
      <c r="BH252" s="294"/>
      <c r="BI252" s="294"/>
      <c r="BJ252" s="294"/>
      <c r="BK252" s="294"/>
      <c r="BL252" s="294"/>
      <c r="BM252" s="294"/>
      <c r="BN252" s="294"/>
      <c r="BO252" s="294"/>
      <c r="BP252" s="294"/>
      <c r="BQ252" s="294"/>
      <c r="BR252" s="294"/>
      <c r="BS252" s="294"/>
      <c r="BT252" s="294"/>
      <c r="BU252" s="294"/>
      <c r="BV252" s="294"/>
      <c r="BW252" s="294"/>
      <c r="BX252" s="294"/>
      <c r="BY252" s="294"/>
      <c r="BZ252" s="13"/>
    </row>
    <row r="253" spans="1:86" ht="6.75" customHeight="1">
      <c r="A253" s="25"/>
      <c r="B253" s="294"/>
      <c r="C253" s="294"/>
      <c r="D253" s="294"/>
      <c r="E253" s="294"/>
      <c r="F253" s="294"/>
      <c r="G253" s="294"/>
      <c r="H253" s="294"/>
      <c r="I253" s="294"/>
      <c r="J253" s="294"/>
      <c r="K253" s="294"/>
      <c r="L253" s="294"/>
      <c r="M253" s="294"/>
      <c r="N253" s="294"/>
      <c r="O253" s="294"/>
      <c r="P253" s="294"/>
      <c r="Q253" s="294"/>
      <c r="R253" s="294"/>
      <c r="S253" s="294"/>
      <c r="T253" s="294"/>
      <c r="U253" s="294"/>
      <c r="V253" s="294"/>
      <c r="W253" s="294"/>
      <c r="X253" s="294"/>
      <c r="Y253" s="294"/>
      <c r="Z253" s="294"/>
      <c r="AA253" s="294"/>
      <c r="AB253" s="294"/>
      <c r="AC253" s="294"/>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4"/>
      <c r="AY253" s="294"/>
      <c r="AZ253" s="294"/>
      <c r="BA253" s="294"/>
      <c r="BB253" s="294"/>
      <c r="BC253" s="294"/>
      <c r="BD253" s="294"/>
      <c r="BE253" s="294"/>
      <c r="BF253" s="294"/>
      <c r="BG253" s="294"/>
      <c r="BH253" s="294"/>
      <c r="BI253" s="294"/>
      <c r="BJ253" s="294"/>
      <c r="BK253" s="294"/>
      <c r="BL253" s="294"/>
      <c r="BM253" s="294"/>
      <c r="BN253" s="294"/>
      <c r="BO253" s="294"/>
      <c r="BP253" s="294"/>
      <c r="BQ253" s="294"/>
      <c r="BR253" s="294"/>
      <c r="BS253" s="294"/>
      <c r="BT253" s="294"/>
      <c r="BU253" s="294"/>
      <c r="BV253" s="294"/>
      <c r="BW253" s="294"/>
      <c r="BX253" s="294"/>
      <c r="BY253" s="294"/>
      <c r="BZ253" s="13"/>
    </row>
    <row r="254" spans="1:86" ht="6.75" customHeight="1">
      <c r="A254" s="25"/>
      <c r="B254" s="294"/>
      <c r="C254" s="294"/>
      <c r="D254" s="294"/>
      <c r="E254" s="294"/>
      <c r="F254" s="294"/>
      <c r="G254" s="294"/>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c r="AN254" s="294"/>
      <c r="AO254" s="294"/>
      <c r="AP254" s="294"/>
      <c r="AQ254" s="294"/>
      <c r="AR254" s="294"/>
      <c r="AS254" s="294"/>
      <c r="AT254" s="294"/>
      <c r="AU254" s="294"/>
      <c r="AV254" s="294"/>
      <c r="AW254" s="294"/>
      <c r="AX254" s="294"/>
      <c r="AY254" s="294"/>
      <c r="AZ254" s="294"/>
      <c r="BA254" s="294"/>
      <c r="BB254" s="294"/>
      <c r="BC254" s="294"/>
      <c r="BD254" s="294"/>
      <c r="BE254" s="294"/>
      <c r="BF254" s="294"/>
      <c r="BG254" s="294"/>
      <c r="BH254" s="294"/>
      <c r="BI254" s="294"/>
      <c r="BJ254" s="294"/>
      <c r="BK254" s="294"/>
      <c r="BL254" s="294"/>
      <c r="BM254" s="294"/>
      <c r="BN254" s="294"/>
      <c r="BO254" s="294"/>
      <c r="BP254" s="294"/>
      <c r="BQ254" s="294"/>
      <c r="BR254" s="294"/>
      <c r="BS254" s="294"/>
      <c r="BT254" s="294"/>
      <c r="BU254" s="294"/>
      <c r="BV254" s="294"/>
      <c r="BW254" s="294"/>
      <c r="BX254" s="294"/>
      <c r="BY254" s="294"/>
      <c r="BZ254" s="13"/>
    </row>
    <row r="255" spans="1:86" ht="6.75" customHeight="1">
      <c r="A255" s="25"/>
      <c r="B255" s="294"/>
      <c r="C255" s="294"/>
      <c r="D255" s="294"/>
      <c r="E255" s="294"/>
      <c r="F255" s="294"/>
      <c r="G255" s="294"/>
      <c r="H255" s="294"/>
      <c r="I255" s="294"/>
      <c r="J255" s="294"/>
      <c r="K255" s="294"/>
      <c r="L255" s="294"/>
      <c r="M255" s="294"/>
      <c r="N255" s="294"/>
      <c r="O255" s="294"/>
      <c r="P255" s="294"/>
      <c r="Q255" s="294"/>
      <c r="R255" s="294"/>
      <c r="S255" s="294"/>
      <c r="T255" s="294"/>
      <c r="U255" s="294"/>
      <c r="V255" s="294"/>
      <c r="W255" s="294"/>
      <c r="X255" s="294"/>
      <c r="Y255" s="294"/>
      <c r="Z255" s="294"/>
      <c r="AA255" s="294"/>
      <c r="AB255" s="294"/>
      <c r="AC255" s="294"/>
      <c r="AD255" s="294"/>
      <c r="AE255" s="294"/>
      <c r="AF255" s="294"/>
      <c r="AG255" s="294"/>
      <c r="AH255" s="294"/>
      <c r="AI255" s="294"/>
      <c r="AJ255" s="294"/>
      <c r="AK255" s="294"/>
      <c r="AL255" s="294"/>
      <c r="AM255" s="294"/>
      <c r="AN255" s="294"/>
      <c r="AO255" s="294"/>
      <c r="AP255" s="294"/>
      <c r="AQ255" s="294"/>
      <c r="AR255" s="294"/>
      <c r="AS255" s="294"/>
      <c r="AT255" s="294"/>
      <c r="AU255" s="294"/>
      <c r="AV255" s="294"/>
      <c r="AW255" s="294"/>
      <c r="AX255" s="294"/>
      <c r="AY255" s="294"/>
      <c r="AZ255" s="294"/>
      <c r="BA255" s="294"/>
      <c r="BB255" s="294"/>
      <c r="BC255" s="294"/>
      <c r="BD255" s="294"/>
      <c r="BE255" s="294"/>
      <c r="BF255" s="294"/>
      <c r="BG255" s="294"/>
      <c r="BH255" s="294"/>
      <c r="BI255" s="294"/>
      <c r="BJ255" s="294"/>
      <c r="BK255" s="294"/>
      <c r="BL255" s="294"/>
      <c r="BM255" s="294"/>
      <c r="BN255" s="294"/>
      <c r="BO255" s="294"/>
      <c r="BP255" s="294"/>
      <c r="BQ255" s="294"/>
      <c r="BR255" s="294"/>
      <c r="BS255" s="294"/>
      <c r="BT255" s="294"/>
      <c r="BU255" s="294"/>
      <c r="BV255" s="294"/>
      <c r="BW255" s="294"/>
      <c r="BX255" s="294"/>
      <c r="BY255" s="294"/>
      <c r="BZ255" s="13"/>
    </row>
    <row r="256" spans="1:86" ht="6.75" customHeight="1">
      <c r="A256" s="25"/>
      <c r="B256" s="294"/>
      <c r="C256" s="294"/>
      <c r="D256" s="294"/>
      <c r="E256" s="294"/>
      <c r="F256" s="294"/>
      <c r="G256" s="294"/>
      <c r="H256" s="294"/>
      <c r="I256" s="294"/>
      <c r="J256" s="294"/>
      <c r="K256" s="294"/>
      <c r="L256" s="294"/>
      <c r="M256" s="294"/>
      <c r="N256" s="294"/>
      <c r="O256" s="294"/>
      <c r="P256" s="294"/>
      <c r="Q256" s="294"/>
      <c r="R256" s="294"/>
      <c r="S256" s="294"/>
      <c r="T256" s="294"/>
      <c r="U256" s="294"/>
      <c r="V256" s="294"/>
      <c r="W256" s="294"/>
      <c r="X256" s="294"/>
      <c r="Y256" s="294"/>
      <c r="Z256" s="294"/>
      <c r="AA256" s="294"/>
      <c r="AB256" s="294"/>
      <c r="AC256" s="294"/>
      <c r="AD256" s="294"/>
      <c r="AE256" s="294"/>
      <c r="AF256" s="294"/>
      <c r="AG256" s="294"/>
      <c r="AH256" s="294"/>
      <c r="AI256" s="294"/>
      <c r="AJ256" s="294"/>
      <c r="AK256" s="294"/>
      <c r="AL256" s="294"/>
      <c r="AM256" s="294"/>
      <c r="AN256" s="294"/>
      <c r="AO256" s="294"/>
      <c r="AP256" s="294"/>
      <c r="AQ256" s="294"/>
      <c r="AR256" s="294"/>
      <c r="AS256" s="294"/>
      <c r="AT256" s="294"/>
      <c r="AU256" s="294"/>
      <c r="AV256" s="294"/>
      <c r="AW256" s="294"/>
      <c r="AX256" s="294"/>
      <c r="AY256" s="294"/>
      <c r="AZ256" s="294"/>
      <c r="BA256" s="294"/>
      <c r="BB256" s="294"/>
      <c r="BC256" s="294"/>
      <c r="BD256" s="294"/>
      <c r="BE256" s="294"/>
      <c r="BF256" s="294"/>
      <c r="BG256" s="294"/>
      <c r="BH256" s="294"/>
      <c r="BI256" s="294"/>
      <c r="BJ256" s="294"/>
      <c r="BK256" s="294"/>
      <c r="BL256" s="294"/>
      <c r="BM256" s="294"/>
      <c r="BN256" s="294"/>
      <c r="BO256" s="294"/>
      <c r="BP256" s="294"/>
      <c r="BQ256" s="294"/>
      <c r="BR256" s="294"/>
      <c r="BS256" s="294"/>
      <c r="BT256" s="294"/>
      <c r="BU256" s="294"/>
      <c r="BV256" s="294"/>
      <c r="BW256" s="294"/>
      <c r="BX256" s="294"/>
      <c r="BY256" s="294"/>
      <c r="BZ256" s="13"/>
    </row>
    <row r="257" spans="1:78" s="21" customFormat="1" ht="5.2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53"/>
    </row>
    <row r="258" spans="1:78" s="21" customFormat="1" ht="5.2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53"/>
    </row>
  </sheetData>
  <sheetProtection sheet="1" selectLockedCells="1"/>
  <mergeCells count="357">
    <mergeCell ref="C113:M114"/>
    <mergeCell ref="N113:W114"/>
    <mergeCell ref="X113:BY114"/>
    <mergeCell ref="C115:M120"/>
    <mergeCell ref="N115:W120"/>
    <mergeCell ref="X115:AF117"/>
    <mergeCell ref="C99:M100"/>
    <mergeCell ref="N99:W100"/>
    <mergeCell ref="X99:BY100"/>
    <mergeCell ref="C101:M106"/>
    <mergeCell ref="N101:W106"/>
    <mergeCell ref="X101:AF103"/>
    <mergeCell ref="AG102:AO103"/>
    <mergeCell ref="AP102:AX103"/>
    <mergeCell ref="AY102:BG103"/>
    <mergeCell ref="BH102:BP103"/>
    <mergeCell ref="BQ102:BY103"/>
    <mergeCell ref="X104:AF106"/>
    <mergeCell ref="AG104:AO106"/>
    <mergeCell ref="AP104:AX106"/>
    <mergeCell ref="AY104:BG106"/>
    <mergeCell ref="BH104:BP106"/>
    <mergeCell ref="BQ104:BY106"/>
    <mergeCell ref="C110:F112"/>
    <mergeCell ref="G110:M112"/>
    <mergeCell ref="N110:AH112"/>
    <mergeCell ref="AI110:BC112"/>
    <mergeCell ref="BD110:BY112"/>
    <mergeCell ref="C94:F95"/>
    <mergeCell ref="G94:M95"/>
    <mergeCell ref="N94:AH95"/>
    <mergeCell ref="AI94:BC95"/>
    <mergeCell ref="BD94:BY95"/>
    <mergeCell ref="C96:F98"/>
    <mergeCell ref="G96:M98"/>
    <mergeCell ref="N96:AH98"/>
    <mergeCell ref="AI96:BC98"/>
    <mergeCell ref="BD96:BY98"/>
    <mergeCell ref="C87:M92"/>
    <mergeCell ref="N87:W92"/>
    <mergeCell ref="X87:AF89"/>
    <mergeCell ref="AG88:AO89"/>
    <mergeCell ref="AP88:AX89"/>
    <mergeCell ref="AY88:BG89"/>
    <mergeCell ref="BH88:BP89"/>
    <mergeCell ref="BQ88:BY89"/>
    <mergeCell ref="X90:AF92"/>
    <mergeCell ref="AG90:AO92"/>
    <mergeCell ref="AP90:AX92"/>
    <mergeCell ref="AY90:BG92"/>
    <mergeCell ref="BH90:BP92"/>
    <mergeCell ref="BQ90:BY92"/>
    <mergeCell ref="N80:AH81"/>
    <mergeCell ref="AI80:BC81"/>
    <mergeCell ref="BD80:BY81"/>
    <mergeCell ref="C82:F84"/>
    <mergeCell ref="G82:M84"/>
    <mergeCell ref="N82:AH84"/>
    <mergeCell ref="AI82:BC84"/>
    <mergeCell ref="BD82:BY84"/>
    <mergeCell ref="C85:M86"/>
    <mergeCell ref="N85:W86"/>
    <mergeCell ref="X85:BY86"/>
    <mergeCell ref="A33:X35"/>
    <mergeCell ref="A191:X193"/>
    <mergeCell ref="V180:W183"/>
    <mergeCell ref="P180:Q183"/>
    <mergeCell ref="L180:O183"/>
    <mergeCell ref="J180:K183"/>
    <mergeCell ref="C180:I183"/>
    <mergeCell ref="C71:M72"/>
    <mergeCell ref="N71:W72"/>
    <mergeCell ref="X71:BY72"/>
    <mergeCell ref="C73:M78"/>
    <mergeCell ref="N73:W78"/>
    <mergeCell ref="X73:AF75"/>
    <mergeCell ref="AG74:AO75"/>
    <mergeCell ref="AP74:AX75"/>
    <mergeCell ref="AY74:BG75"/>
    <mergeCell ref="BH74:BP75"/>
    <mergeCell ref="BQ74:BY75"/>
    <mergeCell ref="X76:AF78"/>
    <mergeCell ref="AG76:AO78"/>
    <mergeCell ref="AP76:AX78"/>
    <mergeCell ref="AY76:BG78"/>
    <mergeCell ref="C80:F81"/>
    <mergeCell ref="G80:M81"/>
    <mergeCell ref="BH76:BP78"/>
    <mergeCell ref="BQ76:BY78"/>
    <mergeCell ref="C66:F67"/>
    <mergeCell ref="G66:M67"/>
    <mergeCell ref="N66:AH67"/>
    <mergeCell ref="AI66:BC67"/>
    <mergeCell ref="BD66:BY67"/>
    <mergeCell ref="C68:F70"/>
    <mergeCell ref="G68:M70"/>
    <mergeCell ref="N68:AH70"/>
    <mergeCell ref="AI68:BC70"/>
    <mergeCell ref="BD68:BY70"/>
    <mergeCell ref="C54:F56"/>
    <mergeCell ref="G54:M56"/>
    <mergeCell ref="N54:AH56"/>
    <mergeCell ref="AI54:BC56"/>
    <mergeCell ref="BD54:BY56"/>
    <mergeCell ref="C57:M58"/>
    <mergeCell ref="N57:W58"/>
    <mergeCell ref="X57:BY58"/>
    <mergeCell ref="C59:M64"/>
    <mergeCell ref="N59:W64"/>
    <mergeCell ref="X59:AF61"/>
    <mergeCell ref="AG60:AO61"/>
    <mergeCell ref="AP60:AX61"/>
    <mergeCell ref="AY60:BG61"/>
    <mergeCell ref="BH60:BP61"/>
    <mergeCell ref="BQ60:BY61"/>
    <mergeCell ref="X62:AF64"/>
    <mergeCell ref="AG62:AO64"/>
    <mergeCell ref="AP62:AX64"/>
    <mergeCell ref="AY62:BG64"/>
    <mergeCell ref="BH62:BP64"/>
    <mergeCell ref="BQ62:BY64"/>
    <mergeCell ref="BH46:BP47"/>
    <mergeCell ref="BQ46:BY47"/>
    <mergeCell ref="X48:AF50"/>
    <mergeCell ref="AP48:AX50"/>
    <mergeCell ref="AY48:BG50"/>
    <mergeCell ref="BH48:BP50"/>
    <mergeCell ref="BQ48:BY50"/>
    <mergeCell ref="C52:F53"/>
    <mergeCell ref="G52:M53"/>
    <mergeCell ref="N52:AH53"/>
    <mergeCell ref="AI52:BC53"/>
    <mergeCell ref="BD52:BY53"/>
    <mergeCell ref="C45:M50"/>
    <mergeCell ref="J2:BP5"/>
    <mergeCell ref="AZ24:BE25"/>
    <mergeCell ref="AZ30:BE31"/>
    <mergeCell ref="C43:M44"/>
    <mergeCell ref="A13:P15"/>
    <mergeCell ref="BF28:BY29"/>
    <mergeCell ref="BF30:BY31"/>
    <mergeCell ref="BR13:BW15"/>
    <mergeCell ref="BP13:BQ15"/>
    <mergeCell ref="A16:M17"/>
    <mergeCell ref="BX13:BY15"/>
    <mergeCell ref="A1:I3"/>
    <mergeCell ref="B6:BM8"/>
    <mergeCell ref="B9:BY11"/>
    <mergeCell ref="A18:M23"/>
    <mergeCell ref="A24:M25"/>
    <mergeCell ref="BJ13:BO15"/>
    <mergeCell ref="BH13:BI15"/>
    <mergeCell ref="AZ13:BG15"/>
    <mergeCell ref="AZ26:BE27"/>
    <mergeCell ref="BF24:BY25"/>
    <mergeCell ref="BF26:BY27"/>
    <mergeCell ref="A26:M31"/>
    <mergeCell ref="N16:AM17"/>
    <mergeCell ref="BN238:BY239"/>
    <mergeCell ref="B241:V242"/>
    <mergeCell ref="U238:V240"/>
    <mergeCell ref="W238:X240"/>
    <mergeCell ref="Y238:Z240"/>
    <mergeCell ref="AA238:AB240"/>
    <mergeCell ref="AC238:AD240"/>
    <mergeCell ref="AE238:AF240"/>
    <mergeCell ref="AI238:AJ240"/>
    <mergeCell ref="AK238:AL240"/>
    <mergeCell ref="B247:BY256"/>
    <mergeCell ref="N243:O245"/>
    <mergeCell ref="P243:R245"/>
    <mergeCell ref="S243:T245"/>
    <mergeCell ref="U243:V245"/>
    <mergeCell ref="AE245:AU245"/>
    <mergeCell ref="BE245:BV245"/>
    <mergeCell ref="B243:C245"/>
    <mergeCell ref="D243:E245"/>
    <mergeCell ref="F243:G245"/>
    <mergeCell ref="H243:I245"/>
    <mergeCell ref="J243:K245"/>
    <mergeCell ref="L243:M245"/>
    <mergeCell ref="I246:BR246"/>
    <mergeCell ref="AN13:AY15"/>
    <mergeCell ref="AN16:AY23"/>
    <mergeCell ref="AN24:AY31"/>
    <mergeCell ref="AZ16:BA17"/>
    <mergeCell ref="BB16:BF17"/>
    <mergeCell ref="BG16:BH17"/>
    <mergeCell ref="B236:AK237"/>
    <mergeCell ref="B238:C240"/>
    <mergeCell ref="D238:E240"/>
    <mergeCell ref="F238:G240"/>
    <mergeCell ref="H238:I240"/>
    <mergeCell ref="J238:K240"/>
    <mergeCell ref="L238:M240"/>
    <mergeCell ref="N238:O240"/>
    <mergeCell ref="P238:R240"/>
    <mergeCell ref="S238:T240"/>
    <mergeCell ref="AG238:AH240"/>
    <mergeCell ref="BB238:BM239"/>
    <mergeCell ref="BD40:BY42"/>
    <mergeCell ref="N43:W44"/>
    <mergeCell ref="N45:W50"/>
    <mergeCell ref="X43:BY44"/>
    <mergeCell ref="X45:AF47"/>
    <mergeCell ref="AG46:AO47"/>
    <mergeCell ref="BI16:BR17"/>
    <mergeCell ref="AZ18:BY23"/>
    <mergeCell ref="C108:F109"/>
    <mergeCell ref="G108:M109"/>
    <mergeCell ref="N108:AH109"/>
    <mergeCell ref="AI108:BC109"/>
    <mergeCell ref="BD108:BY109"/>
    <mergeCell ref="AZ28:BE29"/>
    <mergeCell ref="AG48:AO50"/>
    <mergeCell ref="A36:BY37"/>
    <mergeCell ref="C38:F39"/>
    <mergeCell ref="C40:F42"/>
    <mergeCell ref="G38:M39"/>
    <mergeCell ref="G40:M42"/>
    <mergeCell ref="N38:AH39"/>
    <mergeCell ref="AI38:BC39"/>
    <mergeCell ref="BD38:BY39"/>
    <mergeCell ref="N40:AH42"/>
    <mergeCell ref="AI40:BC42"/>
    <mergeCell ref="N18:AM23"/>
    <mergeCell ref="N24:AM25"/>
    <mergeCell ref="N26:AM31"/>
    <mergeCell ref="AP46:AX47"/>
    <mergeCell ref="AY46:BG47"/>
    <mergeCell ref="AG116:AO117"/>
    <mergeCell ref="AP116:AX117"/>
    <mergeCell ref="AY116:BG117"/>
    <mergeCell ref="BH116:BP117"/>
    <mergeCell ref="BQ116:BY117"/>
    <mergeCell ref="X118:AF120"/>
    <mergeCell ref="AG118:AO120"/>
    <mergeCell ref="AP118:AX120"/>
    <mergeCell ref="AY118:BG120"/>
    <mergeCell ref="BH118:BP120"/>
    <mergeCell ref="BQ118:BY120"/>
    <mergeCell ref="C122:F123"/>
    <mergeCell ref="G122:M123"/>
    <mergeCell ref="N122:AH123"/>
    <mergeCell ref="AI122:BC123"/>
    <mergeCell ref="BD122:BY123"/>
    <mergeCell ref="C124:F126"/>
    <mergeCell ref="G124:M126"/>
    <mergeCell ref="N124:AH126"/>
    <mergeCell ref="AI124:BC126"/>
    <mergeCell ref="BD124:BY126"/>
    <mergeCell ref="C127:M128"/>
    <mergeCell ref="N127:W128"/>
    <mergeCell ref="X127:BY128"/>
    <mergeCell ref="C129:M134"/>
    <mergeCell ref="N129:W134"/>
    <mergeCell ref="X129:AF131"/>
    <mergeCell ref="AG130:AO131"/>
    <mergeCell ref="AP130:AX131"/>
    <mergeCell ref="AY130:BG131"/>
    <mergeCell ref="BH130:BP131"/>
    <mergeCell ref="BQ130:BY131"/>
    <mergeCell ref="X132:AF134"/>
    <mergeCell ref="AG132:AO134"/>
    <mergeCell ref="AP132:AX134"/>
    <mergeCell ref="AY132:BG134"/>
    <mergeCell ref="BH132:BP134"/>
    <mergeCell ref="BQ132:BY134"/>
    <mergeCell ref="C136:F137"/>
    <mergeCell ref="G136:M137"/>
    <mergeCell ref="N136:AH137"/>
    <mergeCell ref="AI136:BC137"/>
    <mergeCell ref="BD136:BY137"/>
    <mergeCell ref="C138:F140"/>
    <mergeCell ref="G138:M140"/>
    <mergeCell ref="N138:AH140"/>
    <mergeCell ref="AI138:BC140"/>
    <mergeCell ref="BD138:BY140"/>
    <mergeCell ref="C141:M142"/>
    <mergeCell ref="N141:W142"/>
    <mergeCell ref="X141:BY142"/>
    <mergeCell ref="C143:M148"/>
    <mergeCell ref="N143:W148"/>
    <mergeCell ref="X143:AF145"/>
    <mergeCell ref="AG144:AO145"/>
    <mergeCell ref="AP144:AX145"/>
    <mergeCell ref="AY144:BG145"/>
    <mergeCell ref="BH144:BP145"/>
    <mergeCell ref="BQ144:BY145"/>
    <mergeCell ref="X146:AF148"/>
    <mergeCell ref="AG146:AO148"/>
    <mergeCell ref="AP146:AX148"/>
    <mergeCell ref="AY146:BG148"/>
    <mergeCell ref="BH146:BP148"/>
    <mergeCell ref="BQ146:BY148"/>
    <mergeCell ref="C150:F151"/>
    <mergeCell ref="G150:M151"/>
    <mergeCell ref="N150:AH151"/>
    <mergeCell ref="AI150:BC151"/>
    <mergeCell ref="BD150:BY151"/>
    <mergeCell ref="C152:F154"/>
    <mergeCell ref="G152:M154"/>
    <mergeCell ref="N152:AH154"/>
    <mergeCell ref="AI152:BC154"/>
    <mergeCell ref="BD152:BY154"/>
    <mergeCell ref="C155:M156"/>
    <mergeCell ref="N155:W156"/>
    <mergeCell ref="X155:BY156"/>
    <mergeCell ref="C157:M162"/>
    <mergeCell ref="N157:W162"/>
    <mergeCell ref="X157:AF159"/>
    <mergeCell ref="AG158:AO159"/>
    <mergeCell ref="AP158:AX159"/>
    <mergeCell ref="AY158:BG159"/>
    <mergeCell ref="BH158:BP159"/>
    <mergeCell ref="BQ158:BY159"/>
    <mergeCell ref="X160:AF162"/>
    <mergeCell ref="AG160:AO162"/>
    <mergeCell ref="AP160:AX162"/>
    <mergeCell ref="AY160:BG162"/>
    <mergeCell ref="BH160:BP162"/>
    <mergeCell ref="BQ160:BY162"/>
    <mergeCell ref="C164:F165"/>
    <mergeCell ref="G164:M165"/>
    <mergeCell ref="N164:AH165"/>
    <mergeCell ref="AI164:BC165"/>
    <mergeCell ref="BD164:BY165"/>
    <mergeCell ref="C166:F168"/>
    <mergeCell ref="G166:M168"/>
    <mergeCell ref="N166:AH168"/>
    <mergeCell ref="AI166:BC168"/>
    <mergeCell ref="BD166:BY168"/>
    <mergeCell ref="A185:BP186"/>
    <mergeCell ref="A178:Z179"/>
    <mergeCell ref="C169:M170"/>
    <mergeCell ref="N169:W170"/>
    <mergeCell ref="X169:BY170"/>
    <mergeCell ref="C171:M176"/>
    <mergeCell ref="N171:W176"/>
    <mergeCell ref="X171:AF173"/>
    <mergeCell ref="AG172:AO173"/>
    <mergeCell ref="AP172:AX173"/>
    <mergeCell ref="AY172:BG173"/>
    <mergeCell ref="BH172:BP173"/>
    <mergeCell ref="BQ172:BY173"/>
    <mergeCell ref="X174:AF176"/>
    <mergeCell ref="AG174:AO176"/>
    <mergeCell ref="AP174:AX176"/>
    <mergeCell ref="AY174:BG176"/>
    <mergeCell ref="BH174:BP176"/>
    <mergeCell ref="BQ174:BY176"/>
    <mergeCell ref="R180:U183"/>
    <mergeCell ref="Y187:BY190"/>
    <mergeCell ref="C187:W190"/>
    <mergeCell ref="N194:W194"/>
    <mergeCell ref="A194:M194"/>
    <mergeCell ref="A196:BW196"/>
  </mergeCells>
  <phoneticPr fontId="1"/>
  <dataValidations count="3">
    <dataValidation type="list" allowBlank="1" showInputMessage="1" showErrorMessage="1" sqref="C187:W190">
      <formula1>"該当,非該当"</formula1>
    </dataValidation>
    <dataValidation imeMode="disabled" allowBlank="1" showInputMessage="1" showErrorMessage="1" sqref="AZ13:BG15 BJ13:BO15 BR13:BW15 BB16:BF17 BI16:BR17 BF26:BY31 C180:I183 L180:O183 R180:U183"/>
    <dataValidation imeMode="fullKatakana" allowBlank="1" showInputMessage="1" showErrorMessage="1" sqref="N24:AM25 N16:AM17"/>
  </dataValidations>
  <printOptions horizontalCentered="1"/>
  <pageMargins left="0.39370078740157483" right="0.39370078740157483" top="0.39370078740157483" bottom="0.39370078740157483" header="0.39370078740157483" footer="0.19685039370078741"/>
  <pageSetup paperSize="9" scale="93" orientation="portrait" r:id="rId1"/>
  <headerFooter>
    <oddFooter>&amp;C&amp;P</oddFooter>
  </headerFooter>
  <rowBreaks count="2" manualBreakCount="2">
    <brk id="120" max="77" man="1"/>
    <brk id="196"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1"/>
  <sheetViews>
    <sheetView view="pageBreakPreview" topLeftCell="I1" zoomScale="80" zoomScaleNormal="85" zoomScaleSheetLayoutView="80" workbookViewId="0">
      <selection activeCell="AZ16" sqref="AZ16:BG18"/>
    </sheetView>
  </sheetViews>
  <sheetFormatPr defaultRowHeight="18.75"/>
  <cols>
    <col min="1" max="1" width="5.625" style="59" customWidth="1"/>
    <col min="2" max="6" width="10.625" style="59" customWidth="1"/>
    <col min="7" max="11" width="7.625" style="59" customWidth="1"/>
    <col min="12" max="12" width="10.625" style="59" customWidth="1"/>
    <col min="13" max="17" width="7.625" style="59" customWidth="1"/>
    <col min="18" max="18" width="10.625" style="59" customWidth="1"/>
    <col min="19" max="25" width="7.625" style="59" customWidth="1"/>
    <col min="26" max="28" width="10.625" style="59" customWidth="1"/>
    <col min="29" max="29" width="11.75" style="59" customWidth="1"/>
    <col min="30" max="16384" width="9" style="59"/>
  </cols>
  <sheetData>
    <row r="1" spans="1:29" ht="34.5" customHeight="1">
      <c r="A1" s="58" t="s">
        <v>45</v>
      </c>
    </row>
    <row r="2" spans="1:29" ht="32.25" customHeight="1">
      <c r="A2" s="415" t="s">
        <v>19</v>
      </c>
      <c r="B2" s="422" t="s">
        <v>117</v>
      </c>
      <c r="C2" s="422"/>
      <c r="D2" s="422"/>
      <c r="E2" s="416" t="s">
        <v>82</v>
      </c>
      <c r="F2" s="421" t="s">
        <v>101</v>
      </c>
      <c r="G2" s="421"/>
      <c r="H2" s="421"/>
      <c r="I2" s="421"/>
      <c r="J2" s="421"/>
      <c r="K2" s="421"/>
      <c r="L2" s="418" t="s">
        <v>102</v>
      </c>
      <c r="M2" s="419"/>
      <c r="N2" s="419"/>
      <c r="O2" s="419"/>
      <c r="P2" s="419"/>
      <c r="Q2" s="420"/>
      <c r="R2" s="426" t="s">
        <v>116</v>
      </c>
      <c r="S2" s="427"/>
      <c r="T2" s="427"/>
      <c r="U2" s="427"/>
      <c r="V2" s="427"/>
      <c r="W2" s="431" t="s">
        <v>172</v>
      </c>
      <c r="X2" s="432"/>
      <c r="Y2" s="433"/>
      <c r="Z2" s="424" t="s">
        <v>79</v>
      </c>
      <c r="AA2" s="424" t="s">
        <v>54</v>
      </c>
      <c r="AB2" s="424" t="s">
        <v>55</v>
      </c>
      <c r="AC2" s="424" t="s">
        <v>80</v>
      </c>
    </row>
    <row r="3" spans="1:29" s="66" customFormat="1" ht="84">
      <c r="A3" s="415"/>
      <c r="B3" s="422"/>
      <c r="C3" s="422"/>
      <c r="D3" s="422"/>
      <c r="E3" s="417"/>
      <c r="F3" s="60" t="s">
        <v>46</v>
      </c>
      <c r="G3" s="61" t="s">
        <v>14</v>
      </c>
      <c r="H3" s="62" t="s">
        <v>15</v>
      </c>
      <c r="I3" s="62" t="s">
        <v>16</v>
      </c>
      <c r="J3" s="62" t="s">
        <v>18</v>
      </c>
      <c r="K3" s="63" t="s">
        <v>17</v>
      </c>
      <c r="L3" s="64" t="s">
        <v>46</v>
      </c>
      <c r="M3" s="61" t="s">
        <v>14</v>
      </c>
      <c r="N3" s="62" t="s">
        <v>15</v>
      </c>
      <c r="O3" s="62" t="s">
        <v>16</v>
      </c>
      <c r="P3" s="65" t="s">
        <v>18</v>
      </c>
      <c r="Q3" s="63" t="s">
        <v>59</v>
      </c>
      <c r="R3" s="64" t="s">
        <v>46</v>
      </c>
      <c r="S3" s="61" t="s">
        <v>14</v>
      </c>
      <c r="T3" s="62" t="s">
        <v>15</v>
      </c>
      <c r="U3" s="62" t="s">
        <v>16</v>
      </c>
      <c r="V3" s="63" t="s">
        <v>18</v>
      </c>
      <c r="W3" s="229" t="s">
        <v>170</v>
      </c>
      <c r="X3" s="61" t="s">
        <v>16</v>
      </c>
      <c r="Y3" s="63" t="s">
        <v>39</v>
      </c>
      <c r="Z3" s="425"/>
      <c r="AA3" s="425"/>
      <c r="AB3" s="425"/>
      <c r="AC3" s="425"/>
    </row>
    <row r="4" spans="1:29" ht="27" customHeight="1">
      <c r="A4" s="67" t="s">
        <v>61</v>
      </c>
      <c r="B4" s="414" t="str">
        <f>'支給申請額算定シート（Ⅰ．代表医療機関）'!B3&amp;""</f>
        <v/>
      </c>
      <c r="C4" s="414"/>
      <c r="D4" s="414"/>
      <c r="E4" s="68" t="str">
        <f>'支給申請額算定シート（Ⅰ．代表医療機関）'!C$5&amp;""</f>
        <v/>
      </c>
      <c r="F4" s="83">
        <f>SUM($G$4:$K$4)</f>
        <v>0</v>
      </c>
      <c r="G4" s="84">
        <f>'支給申請額算定シート（Ⅰ．代表医療機関）'!C11</f>
        <v>0</v>
      </c>
      <c r="H4" s="85">
        <f>'支給申請額算定シート（Ⅰ．代表医療機関）'!D11</f>
        <v>0</v>
      </c>
      <c r="I4" s="85">
        <f>'支給申請額算定シート（Ⅰ．代表医療機関）'!E11</f>
        <v>0</v>
      </c>
      <c r="J4" s="85">
        <f>'支給申請額算定シート（Ⅰ．代表医療機関）'!F11</f>
        <v>0</v>
      </c>
      <c r="K4" s="86">
        <f>'支給申請額算定シート（Ⅰ．代表医療機関）'!G11</f>
        <v>0</v>
      </c>
      <c r="L4" s="87">
        <f t="shared" ref="L4:L5" si="0">SUM(M4:P4)</f>
        <v>0</v>
      </c>
      <c r="M4" s="84">
        <f>'支給申請額算定シート（Ⅰ．代表医療機関）'!C18</f>
        <v>0</v>
      </c>
      <c r="N4" s="85">
        <f>'支給申請額算定シート（Ⅰ．代表医療機関）'!D18</f>
        <v>0</v>
      </c>
      <c r="O4" s="85">
        <f>'支給申請額算定シート（Ⅰ．代表医療機関）'!E18</f>
        <v>0</v>
      </c>
      <c r="P4" s="88">
        <f>'支給申請額算定シート（Ⅰ．代表医療機関）'!F18</f>
        <v>0</v>
      </c>
      <c r="Q4" s="86">
        <f>'支給申請額算定シート（Ⅰ．代表医療機関）'!G18</f>
        <v>0</v>
      </c>
      <c r="R4" s="87">
        <f>SUM(S4:V4)</f>
        <v>0</v>
      </c>
      <c r="S4" s="84">
        <f>'支給申請額算定シート（Ⅰ．代表医療機関）'!C22</f>
        <v>0</v>
      </c>
      <c r="T4" s="85">
        <f>'支給申請額算定シート（Ⅰ．代表医療機関）'!D22</f>
        <v>0</v>
      </c>
      <c r="U4" s="85">
        <f>'支給申請額算定シート（Ⅰ．代表医療機関）'!E22</f>
        <v>0</v>
      </c>
      <c r="V4" s="86">
        <f>'支給申請額算定シート（Ⅰ．代表医療機関）'!F22</f>
        <v>0</v>
      </c>
      <c r="W4" s="230">
        <f>SUM(X4:Y4)</f>
        <v>0</v>
      </c>
      <c r="X4" s="84">
        <f>'支給申請額算定シート（Ⅰ．代表医療機関）'!C26</f>
        <v>0</v>
      </c>
      <c r="Y4" s="86">
        <f>'支給申請額算定シート（Ⅰ．代表医療機関）'!D26</f>
        <v>0</v>
      </c>
      <c r="Z4" s="87">
        <f>'支給申請額算定シート（Ⅰ．代表医療機関）'!I33</f>
        <v>0</v>
      </c>
      <c r="AA4" s="95">
        <f>'支給申請額算定シート（Ⅰ．代表医療機関）'!N$42</f>
        <v>0</v>
      </c>
      <c r="AB4" s="87">
        <f>'支給申請額算定シート（Ⅰ．代表医療機関）'!M$42</f>
        <v>0</v>
      </c>
      <c r="AC4" s="96">
        <f>'支給申請額算定シート（Ⅰ．代表医療機関）'!C$63</f>
        <v>0</v>
      </c>
    </row>
    <row r="5" spans="1:29" ht="27" customHeight="1">
      <c r="A5" s="67" t="s">
        <v>62</v>
      </c>
      <c r="B5" s="414" t="str">
        <f>'支給申請額算定シート（Ⅱ．統合関係医療機関）'!B$3&amp;""</f>
        <v/>
      </c>
      <c r="C5" s="414"/>
      <c r="D5" s="414"/>
      <c r="E5" s="68" t="str">
        <f>'支給申請額算定シート（Ⅱ．統合関係医療機関）'!C$5&amp;""</f>
        <v/>
      </c>
      <c r="F5" s="83">
        <f>SUM(G5:K5)</f>
        <v>0</v>
      </c>
      <c r="G5" s="84">
        <f>'支給申請額算定シート（Ⅱ．統合関係医療機関）'!C$11</f>
        <v>0</v>
      </c>
      <c r="H5" s="85">
        <f>'支給申請額算定シート（Ⅱ．統合関係医療機関）'!D$11</f>
        <v>0</v>
      </c>
      <c r="I5" s="85">
        <f>'支給申請額算定シート（Ⅱ．統合関係医療機関）'!E$11</f>
        <v>0</v>
      </c>
      <c r="J5" s="85">
        <f>'支給申請額算定シート（Ⅱ．統合関係医療機関）'!F$11</f>
        <v>0</v>
      </c>
      <c r="K5" s="86">
        <f>'支給申請額算定シート（Ⅱ．統合関係医療機関）'!G$11</f>
        <v>0</v>
      </c>
      <c r="L5" s="87">
        <f t="shared" si="0"/>
        <v>0</v>
      </c>
      <c r="M5" s="84">
        <f>'支給申請額算定シート（Ⅱ．統合関係医療機関）'!C$18</f>
        <v>0</v>
      </c>
      <c r="N5" s="85">
        <f>'支給申請額算定シート（Ⅱ．統合関係医療機関）'!D$18</f>
        <v>0</v>
      </c>
      <c r="O5" s="85">
        <f>'支給申請額算定シート（Ⅱ．統合関係医療機関）'!E$18</f>
        <v>0</v>
      </c>
      <c r="P5" s="88">
        <f>'支給申請額算定シート（Ⅱ．統合関係医療機関）'!F$18</f>
        <v>0</v>
      </c>
      <c r="Q5" s="86">
        <f>'支給申請額算定シート（Ⅱ．統合関係医療機関）'!G$18</f>
        <v>0</v>
      </c>
      <c r="R5" s="87">
        <f t="shared" ref="R5" si="1">SUM(S5:V5)</f>
        <v>0</v>
      </c>
      <c r="S5" s="84">
        <f>'支給申請額算定シート（Ⅱ．統合関係医療機関）'!C$22</f>
        <v>0</v>
      </c>
      <c r="T5" s="85">
        <f>'支給申請額算定シート（Ⅱ．統合関係医療機関）'!D$22</f>
        <v>0</v>
      </c>
      <c r="U5" s="85">
        <f>'支給申請額算定シート（Ⅱ．統合関係医療機関）'!E$22</f>
        <v>0</v>
      </c>
      <c r="V5" s="86">
        <f>'支給申請額算定シート（Ⅱ．統合関係医療機関）'!F$22</f>
        <v>0</v>
      </c>
      <c r="W5" s="230">
        <f t="shared" ref="W5:W13" si="2">SUM(X5:Y5)</f>
        <v>0</v>
      </c>
      <c r="X5" s="84">
        <f>'支給申請額算定シート（Ⅱ．統合関係医療機関）'!C$26</f>
        <v>0</v>
      </c>
      <c r="Y5" s="86">
        <f>'支給申請額算定シート（Ⅱ．統合関係医療機関）'!D$26</f>
        <v>0</v>
      </c>
      <c r="Z5" s="87">
        <f>'支給申請額算定シート（Ⅱ．統合関係医療機関）'!I$33</f>
        <v>0</v>
      </c>
      <c r="AA5" s="95">
        <f>'支給申請額算定シート（Ⅱ．統合関係医療機関）'!N$42</f>
        <v>0</v>
      </c>
      <c r="AB5" s="87">
        <f>'支給申請額算定シート（Ⅱ．統合関係医療機関）'!M$42</f>
        <v>0</v>
      </c>
      <c r="AC5" s="96">
        <f>'支給申請額算定シート（Ⅱ．統合関係医療機関）'!C$63</f>
        <v>0</v>
      </c>
    </row>
    <row r="6" spans="1:29" ht="27" customHeight="1">
      <c r="A6" s="67" t="s">
        <v>64</v>
      </c>
      <c r="B6" s="414" t="str">
        <f>'支給申請額算定シート（Ⅲ．統合関係医療機関）'!B$3&amp;""</f>
        <v/>
      </c>
      <c r="C6" s="414"/>
      <c r="D6" s="414"/>
      <c r="E6" s="68" t="str">
        <f>'支給申請額算定シート（Ⅲ．統合関係医療機関）'!C$5&amp;""</f>
        <v/>
      </c>
      <c r="F6" s="83">
        <f t="shared" ref="F6:F13" si="3">SUM(G6:K6)</f>
        <v>0</v>
      </c>
      <c r="G6" s="84">
        <f>'支給申請額算定シート（Ⅲ．統合関係医療機関）'!C$11</f>
        <v>0</v>
      </c>
      <c r="H6" s="85">
        <f>'支給申請額算定シート（Ⅲ．統合関係医療機関）'!D$11</f>
        <v>0</v>
      </c>
      <c r="I6" s="85">
        <f>'支給申請額算定シート（Ⅲ．統合関係医療機関）'!E$11</f>
        <v>0</v>
      </c>
      <c r="J6" s="85">
        <f>'支給申請額算定シート（Ⅲ．統合関係医療機関）'!F$11</f>
        <v>0</v>
      </c>
      <c r="K6" s="86">
        <f>'支給申請額算定シート（Ⅲ．統合関係医療機関）'!G$11</f>
        <v>0</v>
      </c>
      <c r="L6" s="87">
        <f t="shared" ref="L6:L13" si="4">SUM(M6:P6)</f>
        <v>0</v>
      </c>
      <c r="M6" s="84">
        <f>'支給申請額算定シート（Ⅲ．統合関係医療機関）'!C$18</f>
        <v>0</v>
      </c>
      <c r="N6" s="85">
        <f>'支給申請額算定シート（Ⅲ．統合関係医療機関）'!D$18</f>
        <v>0</v>
      </c>
      <c r="O6" s="85">
        <f>'支給申請額算定シート（Ⅲ．統合関係医療機関）'!E$18</f>
        <v>0</v>
      </c>
      <c r="P6" s="88">
        <f>'支給申請額算定シート（Ⅲ．統合関係医療機関）'!F$18</f>
        <v>0</v>
      </c>
      <c r="Q6" s="86">
        <f>'支給申請額算定シート（Ⅲ．統合関係医療機関）'!G$18</f>
        <v>0</v>
      </c>
      <c r="R6" s="87">
        <f t="shared" ref="R6:R13" si="5">SUM(S6:V6)</f>
        <v>0</v>
      </c>
      <c r="S6" s="84">
        <f>'支給申請額算定シート（Ⅲ．統合関係医療機関）'!C$22</f>
        <v>0</v>
      </c>
      <c r="T6" s="85">
        <f>'支給申請額算定シート（Ⅲ．統合関係医療機関）'!D$22</f>
        <v>0</v>
      </c>
      <c r="U6" s="85">
        <f>'支給申請額算定シート（Ⅲ．統合関係医療機関）'!E$22</f>
        <v>0</v>
      </c>
      <c r="V6" s="86">
        <f>'支給申請額算定シート（Ⅲ．統合関係医療機関）'!F$22</f>
        <v>0</v>
      </c>
      <c r="W6" s="230">
        <f t="shared" si="2"/>
        <v>0</v>
      </c>
      <c r="X6" s="84">
        <f>'支給申請額算定シート（Ⅲ．統合関係医療機関）'!C$26</f>
        <v>0</v>
      </c>
      <c r="Y6" s="86">
        <f>'支給申請額算定シート（Ⅲ．統合関係医療機関）'!D$26</f>
        <v>0</v>
      </c>
      <c r="Z6" s="87">
        <f>'支給申請額算定シート（Ⅲ．統合関係医療機関）'!I$33</f>
        <v>0</v>
      </c>
      <c r="AA6" s="95">
        <f>'支給申請額算定シート（Ⅲ．統合関係医療機関）'!N$42</f>
        <v>0</v>
      </c>
      <c r="AB6" s="87">
        <f>'支給申請額算定シート（Ⅲ．統合関係医療機関）'!M$42</f>
        <v>0</v>
      </c>
      <c r="AC6" s="96">
        <f>'支給申請額算定シート（Ⅲ．統合関係医療機関）'!C$63</f>
        <v>0</v>
      </c>
    </row>
    <row r="7" spans="1:29" ht="27" customHeight="1">
      <c r="A7" s="67" t="s">
        <v>66</v>
      </c>
      <c r="B7" s="414" t="str">
        <f>'支給申請額算定シート（Ⅳ．統合関係医療機関）'!B$3&amp;""</f>
        <v/>
      </c>
      <c r="C7" s="414"/>
      <c r="D7" s="414"/>
      <c r="E7" s="68" t="str">
        <f>'支給申請額算定シート（Ⅳ．統合関係医療機関）'!C$5&amp;""</f>
        <v/>
      </c>
      <c r="F7" s="83">
        <f t="shared" si="3"/>
        <v>0</v>
      </c>
      <c r="G7" s="84">
        <f>'支給申請額算定シート（Ⅳ．統合関係医療機関）'!C$11</f>
        <v>0</v>
      </c>
      <c r="H7" s="85">
        <f>'支給申請額算定シート（Ⅳ．統合関係医療機関）'!D$11</f>
        <v>0</v>
      </c>
      <c r="I7" s="85">
        <f>'支給申請額算定シート（Ⅳ．統合関係医療機関）'!E$11</f>
        <v>0</v>
      </c>
      <c r="J7" s="85">
        <f>'支給申請額算定シート（Ⅳ．統合関係医療機関）'!F$11</f>
        <v>0</v>
      </c>
      <c r="K7" s="86">
        <f>'支給申請額算定シート（Ⅳ．統合関係医療機関）'!G$11</f>
        <v>0</v>
      </c>
      <c r="L7" s="87">
        <f t="shared" si="4"/>
        <v>0</v>
      </c>
      <c r="M7" s="84">
        <f>'支給申請額算定シート（Ⅳ．統合関係医療機関）'!C$18</f>
        <v>0</v>
      </c>
      <c r="N7" s="85">
        <f>'支給申請額算定シート（Ⅳ．統合関係医療機関）'!D$18</f>
        <v>0</v>
      </c>
      <c r="O7" s="85">
        <f>'支給申請額算定シート（Ⅳ．統合関係医療機関）'!E$18</f>
        <v>0</v>
      </c>
      <c r="P7" s="88">
        <f>'支給申請額算定シート（Ⅳ．統合関係医療機関）'!F$18</f>
        <v>0</v>
      </c>
      <c r="Q7" s="86">
        <f>'支給申請額算定シート（Ⅳ．統合関係医療機関）'!G$18</f>
        <v>0</v>
      </c>
      <c r="R7" s="87">
        <f t="shared" si="5"/>
        <v>0</v>
      </c>
      <c r="S7" s="84">
        <f>'支給申請額算定シート（Ⅳ．統合関係医療機関）'!C$22</f>
        <v>0</v>
      </c>
      <c r="T7" s="85">
        <f>'支給申請額算定シート（Ⅳ．統合関係医療機関）'!D$22</f>
        <v>0</v>
      </c>
      <c r="U7" s="85">
        <f>'支給申請額算定シート（Ⅳ．統合関係医療機関）'!E$22</f>
        <v>0</v>
      </c>
      <c r="V7" s="86">
        <f>'支給申請額算定シート（Ⅳ．統合関係医療機関）'!F$22</f>
        <v>0</v>
      </c>
      <c r="W7" s="230">
        <f t="shared" si="2"/>
        <v>0</v>
      </c>
      <c r="X7" s="84">
        <f>'支給申請額算定シート（Ⅳ．統合関係医療機関）'!C$26</f>
        <v>0</v>
      </c>
      <c r="Y7" s="86">
        <f>'支給申請額算定シート（Ⅳ．統合関係医療機関）'!D$26</f>
        <v>0</v>
      </c>
      <c r="Z7" s="87">
        <f>'支給申請額算定シート（Ⅳ．統合関係医療機関）'!I$33</f>
        <v>0</v>
      </c>
      <c r="AA7" s="95">
        <f>'支給申請額算定シート（Ⅳ．統合関係医療機関）'!N$42</f>
        <v>0</v>
      </c>
      <c r="AB7" s="87">
        <f>'支給申請額算定シート（Ⅳ．統合関係医療機関）'!M$42</f>
        <v>0</v>
      </c>
      <c r="AC7" s="96">
        <f>'支給申請額算定シート（Ⅳ．統合関係医療機関）'!C$63</f>
        <v>0</v>
      </c>
    </row>
    <row r="8" spans="1:29" ht="27" customHeight="1">
      <c r="A8" s="67" t="s">
        <v>68</v>
      </c>
      <c r="B8" s="414" t="str">
        <f>'支給申請額算定シート（Ⅴ．統合関係医療機関）'!B$3&amp;""</f>
        <v/>
      </c>
      <c r="C8" s="414"/>
      <c r="D8" s="414"/>
      <c r="E8" s="68" t="str">
        <f>'支給申請額算定シート（Ⅴ．統合関係医療機関）'!C$5&amp;""</f>
        <v/>
      </c>
      <c r="F8" s="83">
        <f t="shared" si="3"/>
        <v>0</v>
      </c>
      <c r="G8" s="84">
        <f>'支給申請額算定シート（Ⅴ．統合関係医療機関）'!C$11</f>
        <v>0</v>
      </c>
      <c r="H8" s="85">
        <f>'支給申請額算定シート（Ⅴ．統合関係医療機関）'!D$11</f>
        <v>0</v>
      </c>
      <c r="I8" s="85">
        <f>'支給申請額算定シート（Ⅴ．統合関係医療機関）'!E$11</f>
        <v>0</v>
      </c>
      <c r="J8" s="85">
        <f>'支給申請額算定シート（Ⅴ．統合関係医療機関）'!F$11</f>
        <v>0</v>
      </c>
      <c r="K8" s="86">
        <f>'支給申請額算定シート（Ⅴ．統合関係医療機関）'!G$11</f>
        <v>0</v>
      </c>
      <c r="L8" s="87">
        <f t="shared" si="4"/>
        <v>0</v>
      </c>
      <c r="M8" s="84">
        <f>'支給申請額算定シート（Ⅴ．統合関係医療機関）'!C$18</f>
        <v>0</v>
      </c>
      <c r="N8" s="85">
        <f>'支給申請額算定シート（Ⅴ．統合関係医療機関）'!D$18</f>
        <v>0</v>
      </c>
      <c r="O8" s="85">
        <f>'支給申請額算定シート（Ⅴ．統合関係医療機関）'!E$18</f>
        <v>0</v>
      </c>
      <c r="P8" s="88">
        <f>'支給申請額算定シート（Ⅴ．統合関係医療機関）'!F$18</f>
        <v>0</v>
      </c>
      <c r="Q8" s="86">
        <f>'支給申請額算定シート（Ⅴ．統合関係医療機関）'!G$18</f>
        <v>0</v>
      </c>
      <c r="R8" s="87">
        <f t="shared" si="5"/>
        <v>0</v>
      </c>
      <c r="S8" s="84">
        <f>'支給申請額算定シート（Ⅴ．統合関係医療機関）'!C$22</f>
        <v>0</v>
      </c>
      <c r="T8" s="85">
        <f>'支給申請額算定シート（Ⅴ．統合関係医療機関）'!D$22</f>
        <v>0</v>
      </c>
      <c r="U8" s="85">
        <f>'支給申請額算定シート（Ⅴ．統合関係医療機関）'!E$22</f>
        <v>0</v>
      </c>
      <c r="V8" s="86">
        <f>'支給申請額算定シート（Ⅴ．統合関係医療機関）'!F$22</f>
        <v>0</v>
      </c>
      <c r="W8" s="230">
        <f t="shared" si="2"/>
        <v>0</v>
      </c>
      <c r="X8" s="84">
        <f>'支給申請額算定シート（Ⅴ．統合関係医療機関）'!C$26</f>
        <v>0</v>
      </c>
      <c r="Y8" s="86">
        <f>'支給申請額算定シート（Ⅴ．統合関係医療機関）'!D$26</f>
        <v>0</v>
      </c>
      <c r="Z8" s="87">
        <f>'支給申請額算定シート（Ⅴ．統合関係医療機関）'!I$33</f>
        <v>0</v>
      </c>
      <c r="AA8" s="95">
        <f>'支給申請額算定シート（Ⅴ．統合関係医療機関）'!N$42</f>
        <v>0</v>
      </c>
      <c r="AB8" s="87">
        <f>'支給申請額算定シート（Ⅴ．統合関係医療機関）'!M$42</f>
        <v>0</v>
      </c>
      <c r="AC8" s="96">
        <f>'支給申請額算定シート（Ⅴ．統合関係医療機関）'!C$63</f>
        <v>0</v>
      </c>
    </row>
    <row r="9" spans="1:29" ht="27" customHeight="1">
      <c r="A9" s="67" t="s">
        <v>70</v>
      </c>
      <c r="B9" s="414" t="str">
        <f>'支給申請額算定シート（Ⅵ．統合関係医療機関）'!B$3&amp;""</f>
        <v/>
      </c>
      <c r="C9" s="414"/>
      <c r="D9" s="414"/>
      <c r="E9" s="68" t="str">
        <f>'支給申請額算定シート（Ⅵ．統合関係医療機関）'!C$5&amp;""</f>
        <v/>
      </c>
      <c r="F9" s="83">
        <f t="shared" si="3"/>
        <v>0</v>
      </c>
      <c r="G9" s="84">
        <f>'支給申請額算定シート（Ⅵ．統合関係医療機関）'!C$11</f>
        <v>0</v>
      </c>
      <c r="H9" s="85">
        <f>'支給申請額算定シート（Ⅵ．統合関係医療機関）'!D$11</f>
        <v>0</v>
      </c>
      <c r="I9" s="85">
        <f>'支給申請額算定シート（Ⅵ．統合関係医療機関）'!E$11</f>
        <v>0</v>
      </c>
      <c r="J9" s="85">
        <f>'支給申請額算定シート（Ⅵ．統合関係医療機関）'!F$11</f>
        <v>0</v>
      </c>
      <c r="K9" s="86">
        <f>'支給申請額算定シート（Ⅵ．統合関係医療機関）'!G$11</f>
        <v>0</v>
      </c>
      <c r="L9" s="87">
        <f t="shared" si="4"/>
        <v>0</v>
      </c>
      <c r="M9" s="84">
        <f>'支給申請額算定シート（Ⅵ．統合関係医療機関）'!C$18</f>
        <v>0</v>
      </c>
      <c r="N9" s="85">
        <f>'支給申請額算定シート（Ⅵ．統合関係医療機関）'!D$18</f>
        <v>0</v>
      </c>
      <c r="O9" s="85">
        <f>'支給申請額算定シート（Ⅵ．統合関係医療機関）'!E$18</f>
        <v>0</v>
      </c>
      <c r="P9" s="88">
        <f>'支給申請額算定シート（Ⅵ．統合関係医療機関）'!F$18</f>
        <v>0</v>
      </c>
      <c r="Q9" s="86">
        <f>'支給申請額算定シート（Ⅵ．統合関係医療機関）'!G$18</f>
        <v>0</v>
      </c>
      <c r="R9" s="87">
        <f t="shared" si="5"/>
        <v>0</v>
      </c>
      <c r="S9" s="84">
        <f>'支給申請額算定シート（Ⅵ．統合関係医療機関）'!C$22</f>
        <v>0</v>
      </c>
      <c r="T9" s="85">
        <f>'支給申請額算定シート（Ⅵ．統合関係医療機関）'!D$22</f>
        <v>0</v>
      </c>
      <c r="U9" s="85">
        <f>'支給申請額算定シート（Ⅵ．統合関係医療機関）'!E$22</f>
        <v>0</v>
      </c>
      <c r="V9" s="86">
        <f>'支給申請額算定シート（Ⅵ．統合関係医療機関）'!F$22</f>
        <v>0</v>
      </c>
      <c r="W9" s="230">
        <f t="shared" si="2"/>
        <v>0</v>
      </c>
      <c r="X9" s="84">
        <f>'支給申請額算定シート（Ⅵ．統合関係医療機関）'!C$26</f>
        <v>0</v>
      </c>
      <c r="Y9" s="86">
        <f>'支給申請額算定シート（Ⅵ．統合関係医療機関）'!D$26</f>
        <v>0</v>
      </c>
      <c r="Z9" s="87">
        <f>'支給申請額算定シート（Ⅵ．統合関係医療機関）'!I$33</f>
        <v>0</v>
      </c>
      <c r="AA9" s="95">
        <f>'支給申請額算定シート（Ⅵ．統合関係医療機関）'!N$42</f>
        <v>0</v>
      </c>
      <c r="AB9" s="87">
        <f>'支給申請額算定シート（Ⅵ．統合関係医療機関）'!M$42</f>
        <v>0</v>
      </c>
      <c r="AC9" s="96">
        <f>'支給申請額算定シート（Ⅵ．統合関係医療機関）'!C$63</f>
        <v>0</v>
      </c>
    </row>
    <row r="10" spans="1:29" ht="27" customHeight="1">
      <c r="A10" s="67" t="s">
        <v>72</v>
      </c>
      <c r="B10" s="414" t="str">
        <f>'支給申請額算定シート（Ⅶ．統合関係医療機関）'!B$3&amp;""</f>
        <v/>
      </c>
      <c r="C10" s="414"/>
      <c r="D10" s="414"/>
      <c r="E10" s="68" t="str">
        <f>'支給申請額算定シート（Ⅶ．統合関係医療機関）'!C$5&amp;""</f>
        <v/>
      </c>
      <c r="F10" s="83">
        <f t="shared" si="3"/>
        <v>0</v>
      </c>
      <c r="G10" s="84">
        <f>'支給申請額算定シート（Ⅶ．統合関係医療機関）'!C$11</f>
        <v>0</v>
      </c>
      <c r="H10" s="85">
        <f>'支給申請額算定シート（Ⅶ．統合関係医療機関）'!D$11</f>
        <v>0</v>
      </c>
      <c r="I10" s="85">
        <f>'支給申請額算定シート（Ⅶ．統合関係医療機関）'!E$11</f>
        <v>0</v>
      </c>
      <c r="J10" s="85">
        <f>'支給申請額算定シート（Ⅶ．統合関係医療機関）'!F$11</f>
        <v>0</v>
      </c>
      <c r="K10" s="86">
        <f>'支給申請額算定シート（Ⅶ．統合関係医療機関）'!G$11</f>
        <v>0</v>
      </c>
      <c r="L10" s="87">
        <f t="shared" si="4"/>
        <v>0</v>
      </c>
      <c r="M10" s="84">
        <f>'支給申請額算定シート（Ⅶ．統合関係医療機関）'!C$18</f>
        <v>0</v>
      </c>
      <c r="N10" s="85">
        <f>'支給申請額算定シート（Ⅶ．統合関係医療機関）'!D$18</f>
        <v>0</v>
      </c>
      <c r="O10" s="85">
        <f>'支給申請額算定シート（Ⅶ．統合関係医療機関）'!E$18</f>
        <v>0</v>
      </c>
      <c r="P10" s="88">
        <f>'支給申請額算定シート（Ⅶ．統合関係医療機関）'!F$18</f>
        <v>0</v>
      </c>
      <c r="Q10" s="86">
        <f>'支給申請額算定シート（Ⅶ．統合関係医療機関）'!G$18</f>
        <v>0</v>
      </c>
      <c r="R10" s="87">
        <f t="shared" si="5"/>
        <v>0</v>
      </c>
      <c r="S10" s="84">
        <f>'支給申請額算定シート（Ⅶ．統合関係医療機関）'!C$22</f>
        <v>0</v>
      </c>
      <c r="T10" s="85">
        <f>'支給申請額算定シート（Ⅶ．統合関係医療機関）'!D$22</f>
        <v>0</v>
      </c>
      <c r="U10" s="85">
        <f>'支給申請額算定シート（Ⅶ．統合関係医療機関）'!E$22</f>
        <v>0</v>
      </c>
      <c r="V10" s="86">
        <f>'支給申請額算定シート（Ⅶ．統合関係医療機関）'!F$22</f>
        <v>0</v>
      </c>
      <c r="W10" s="230">
        <f t="shared" si="2"/>
        <v>0</v>
      </c>
      <c r="X10" s="84">
        <f>'支給申請額算定シート（Ⅶ．統合関係医療機関）'!C$26</f>
        <v>0</v>
      </c>
      <c r="Y10" s="86">
        <f>'支給申請額算定シート（Ⅶ．統合関係医療機関）'!D$26</f>
        <v>0</v>
      </c>
      <c r="Z10" s="87">
        <f>'支給申請額算定シート（Ⅶ．統合関係医療機関）'!I$33</f>
        <v>0</v>
      </c>
      <c r="AA10" s="95">
        <f>'支給申請額算定シート（Ⅶ．統合関係医療機関）'!N$42</f>
        <v>0</v>
      </c>
      <c r="AB10" s="87">
        <f>'支給申請額算定シート（Ⅶ．統合関係医療機関）'!M$42</f>
        <v>0</v>
      </c>
      <c r="AC10" s="96">
        <f>'支給申請額算定シート（Ⅶ．統合関係医療機関）'!C$63</f>
        <v>0</v>
      </c>
    </row>
    <row r="11" spans="1:29" ht="27" customHeight="1">
      <c r="A11" s="67" t="s">
        <v>74</v>
      </c>
      <c r="B11" s="414" t="str">
        <f>'支給申請額算定シート（Ⅷ．統合関係医療機関）'!B$3&amp;""</f>
        <v/>
      </c>
      <c r="C11" s="414"/>
      <c r="D11" s="414"/>
      <c r="E11" s="68" t="str">
        <f>'支給申請額算定シート（Ⅷ．統合関係医療機関）'!C$5&amp;""</f>
        <v/>
      </c>
      <c r="F11" s="83">
        <f t="shared" si="3"/>
        <v>0</v>
      </c>
      <c r="G11" s="84">
        <f>'支給申請額算定シート（Ⅷ．統合関係医療機関）'!C$11</f>
        <v>0</v>
      </c>
      <c r="H11" s="85">
        <f>'支給申請額算定シート（Ⅷ．統合関係医療機関）'!D$11</f>
        <v>0</v>
      </c>
      <c r="I11" s="85">
        <f>'支給申請額算定シート（Ⅷ．統合関係医療機関）'!E$11</f>
        <v>0</v>
      </c>
      <c r="J11" s="85">
        <f>'支給申請額算定シート（Ⅷ．統合関係医療機関）'!F$11</f>
        <v>0</v>
      </c>
      <c r="K11" s="86">
        <f>'支給申請額算定シート（Ⅷ．統合関係医療機関）'!G$11</f>
        <v>0</v>
      </c>
      <c r="L11" s="87">
        <f t="shared" si="4"/>
        <v>0</v>
      </c>
      <c r="M11" s="84">
        <f>'支給申請額算定シート（Ⅷ．統合関係医療機関）'!C$18</f>
        <v>0</v>
      </c>
      <c r="N11" s="85">
        <f>'支給申請額算定シート（Ⅷ．統合関係医療機関）'!D$18</f>
        <v>0</v>
      </c>
      <c r="O11" s="85">
        <f>'支給申請額算定シート（Ⅷ．統合関係医療機関）'!E$18</f>
        <v>0</v>
      </c>
      <c r="P11" s="88">
        <f>'支給申請額算定シート（Ⅷ．統合関係医療機関）'!F$18</f>
        <v>0</v>
      </c>
      <c r="Q11" s="86">
        <f>'支給申請額算定シート（Ⅷ．統合関係医療機関）'!G$18</f>
        <v>0</v>
      </c>
      <c r="R11" s="87">
        <f t="shared" si="5"/>
        <v>0</v>
      </c>
      <c r="S11" s="84">
        <f>'支給申請額算定シート（Ⅷ．統合関係医療機関）'!C$22</f>
        <v>0</v>
      </c>
      <c r="T11" s="85">
        <f>'支給申請額算定シート（Ⅷ．統合関係医療機関）'!D$22</f>
        <v>0</v>
      </c>
      <c r="U11" s="85">
        <f>'支給申請額算定シート（Ⅷ．統合関係医療機関）'!E$22</f>
        <v>0</v>
      </c>
      <c r="V11" s="86">
        <f>'支給申請額算定シート（Ⅷ．統合関係医療機関）'!F$22</f>
        <v>0</v>
      </c>
      <c r="W11" s="230">
        <f t="shared" si="2"/>
        <v>0</v>
      </c>
      <c r="X11" s="84">
        <f>'支給申請額算定シート（Ⅷ．統合関係医療機関）'!C$26</f>
        <v>0</v>
      </c>
      <c r="Y11" s="86">
        <f>'支給申請額算定シート（Ⅷ．統合関係医療機関）'!D$26</f>
        <v>0</v>
      </c>
      <c r="Z11" s="87">
        <f>'支給申請額算定シート（Ⅷ．統合関係医療機関）'!I$33</f>
        <v>0</v>
      </c>
      <c r="AA11" s="95">
        <f>'支給申請額算定シート（Ⅷ．統合関係医療機関）'!N$42</f>
        <v>0</v>
      </c>
      <c r="AB11" s="87">
        <f>'支給申請額算定シート（Ⅷ．統合関係医療機関）'!M$42</f>
        <v>0</v>
      </c>
      <c r="AC11" s="96">
        <f>'支給申請額算定シート（Ⅷ．統合関係医療機関）'!C$63</f>
        <v>0</v>
      </c>
    </row>
    <row r="12" spans="1:29" ht="27" customHeight="1">
      <c r="A12" s="67" t="s">
        <v>76</v>
      </c>
      <c r="B12" s="414" t="str">
        <f>'支給申請額算定シート（Ⅸ．統合関係医療機関）'!B$3&amp;""</f>
        <v/>
      </c>
      <c r="C12" s="414"/>
      <c r="D12" s="414"/>
      <c r="E12" s="68" t="str">
        <f>'支給申請額算定シート（Ⅸ．統合関係医療機関）'!C$5&amp;""</f>
        <v/>
      </c>
      <c r="F12" s="83">
        <f t="shared" si="3"/>
        <v>0</v>
      </c>
      <c r="G12" s="84">
        <f>'支給申請額算定シート（Ⅸ．統合関係医療機関）'!C$11</f>
        <v>0</v>
      </c>
      <c r="H12" s="85">
        <f>'支給申請額算定シート（Ⅸ．統合関係医療機関）'!D$11</f>
        <v>0</v>
      </c>
      <c r="I12" s="85">
        <f>'支給申請額算定シート（Ⅸ．統合関係医療機関）'!E$11</f>
        <v>0</v>
      </c>
      <c r="J12" s="85">
        <f>'支給申請額算定シート（Ⅸ．統合関係医療機関）'!F$11</f>
        <v>0</v>
      </c>
      <c r="K12" s="86">
        <f>'支給申請額算定シート（Ⅸ．統合関係医療機関）'!G$11</f>
        <v>0</v>
      </c>
      <c r="L12" s="87">
        <f t="shared" si="4"/>
        <v>0</v>
      </c>
      <c r="M12" s="84">
        <f>'支給申請額算定シート（Ⅸ．統合関係医療機関）'!C$18</f>
        <v>0</v>
      </c>
      <c r="N12" s="85">
        <f>'支給申請額算定シート（Ⅸ．統合関係医療機関）'!D$18</f>
        <v>0</v>
      </c>
      <c r="O12" s="85">
        <f>'支給申請額算定シート（Ⅸ．統合関係医療機関）'!E$18</f>
        <v>0</v>
      </c>
      <c r="P12" s="88">
        <f>'支給申請額算定シート（Ⅸ．統合関係医療機関）'!F$18</f>
        <v>0</v>
      </c>
      <c r="Q12" s="86">
        <f>'支給申請額算定シート（Ⅸ．統合関係医療機関）'!G$18</f>
        <v>0</v>
      </c>
      <c r="R12" s="87">
        <f t="shared" si="5"/>
        <v>0</v>
      </c>
      <c r="S12" s="84">
        <f>'支給申請額算定シート（Ⅸ．統合関係医療機関）'!C$22</f>
        <v>0</v>
      </c>
      <c r="T12" s="85">
        <f>'支給申請額算定シート（Ⅸ．統合関係医療機関）'!D$22</f>
        <v>0</v>
      </c>
      <c r="U12" s="85">
        <f>'支給申請額算定シート（Ⅸ．統合関係医療機関）'!E$22</f>
        <v>0</v>
      </c>
      <c r="V12" s="86">
        <f>'支給申請額算定シート（Ⅸ．統合関係医療機関）'!F$22</f>
        <v>0</v>
      </c>
      <c r="W12" s="230">
        <f t="shared" si="2"/>
        <v>0</v>
      </c>
      <c r="X12" s="84">
        <f>'支給申請額算定シート（Ⅸ．統合関係医療機関）'!C$26</f>
        <v>0</v>
      </c>
      <c r="Y12" s="86">
        <f>'支給申請額算定シート（Ⅸ．統合関係医療機関）'!D$26</f>
        <v>0</v>
      </c>
      <c r="Z12" s="87">
        <f>'支給申請額算定シート（Ⅸ．統合関係医療機関）'!I$33</f>
        <v>0</v>
      </c>
      <c r="AA12" s="95">
        <f>'支給申請額算定シート（Ⅸ．統合関係医療機関）'!N$42</f>
        <v>0</v>
      </c>
      <c r="AB12" s="87">
        <f>'支給申請額算定シート（Ⅸ．統合関係医療機関）'!M$42</f>
        <v>0</v>
      </c>
      <c r="AC12" s="96">
        <f>'支給申請額算定シート（Ⅸ．統合関係医療機関）'!C$63</f>
        <v>0</v>
      </c>
    </row>
    <row r="13" spans="1:29" ht="27" customHeight="1" thickBot="1">
      <c r="A13" s="67" t="s">
        <v>78</v>
      </c>
      <c r="B13" s="414" t="str">
        <f>'支給申請額算定シート（Ⅹ．統合関係医療機関）'!B$3&amp;""</f>
        <v/>
      </c>
      <c r="C13" s="414"/>
      <c r="D13" s="414"/>
      <c r="E13" s="68" t="str">
        <f>'支給申請額算定シート（Ⅹ．統合関係医療機関）'!C$5&amp;""</f>
        <v/>
      </c>
      <c r="F13" s="83">
        <f t="shared" si="3"/>
        <v>0</v>
      </c>
      <c r="G13" s="84">
        <f>'支給申請額算定シート（Ⅹ．統合関係医療機関）'!C$11</f>
        <v>0</v>
      </c>
      <c r="H13" s="85">
        <f>'支給申請額算定シート（Ⅹ．統合関係医療機関）'!D$11</f>
        <v>0</v>
      </c>
      <c r="I13" s="85">
        <f>'支給申請額算定シート（Ⅹ．統合関係医療機関）'!E$11</f>
        <v>0</v>
      </c>
      <c r="J13" s="85">
        <f>'支給申請額算定シート（Ⅹ．統合関係医療機関）'!F$11</f>
        <v>0</v>
      </c>
      <c r="K13" s="86">
        <f>'支給申請額算定シート（Ⅹ．統合関係医療機関）'!G$11</f>
        <v>0</v>
      </c>
      <c r="L13" s="87">
        <f t="shared" si="4"/>
        <v>0</v>
      </c>
      <c r="M13" s="84">
        <f>'支給申請額算定シート（Ⅹ．統合関係医療機関）'!C$18</f>
        <v>0</v>
      </c>
      <c r="N13" s="85">
        <f>'支給申請額算定シート（Ⅹ．統合関係医療機関）'!D$18</f>
        <v>0</v>
      </c>
      <c r="O13" s="85">
        <f>'支給申請額算定シート（Ⅹ．統合関係医療機関）'!E$18</f>
        <v>0</v>
      </c>
      <c r="P13" s="88">
        <f>'支給申請額算定シート（Ⅹ．統合関係医療機関）'!F$18</f>
        <v>0</v>
      </c>
      <c r="Q13" s="86">
        <f>'支給申請額算定シート（Ⅹ．統合関係医療機関）'!G$18</f>
        <v>0</v>
      </c>
      <c r="R13" s="87">
        <f t="shared" si="5"/>
        <v>0</v>
      </c>
      <c r="S13" s="84">
        <f>'支給申請額算定シート（Ⅹ．統合関係医療機関）'!C$22</f>
        <v>0</v>
      </c>
      <c r="T13" s="85">
        <f>'支給申請額算定シート（Ⅹ．統合関係医療機関）'!D$22</f>
        <v>0</v>
      </c>
      <c r="U13" s="85">
        <f>'支給申請額算定シート（Ⅹ．統合関係医療機関）'!E$22</f>
        <v>0</v>
      </c>
      <c r="V13" s="86">
        <f>'支給申請額算定シート（Ⅹ．統合関係医療機関）'!F$22</f>
        <v>0</v>
      </c>
      <c r="W13" s="230">
        <f t="shared" si="2"/>
        <v>0</v>
      </c>
      <c r="X13" s="84">
        <f>'支給申請額算定シート（Ⅹ．統合関係医療機関）'!C$26</f>
        <v>0</v>
      </c>
      <c r="Y13" s="86">
        <f>'支給申請額算定シート（Ⅹ．統合関係医療機関）'!D$26</f>
        <v>0</v>
      </c>
      <c r="Z13" s="87">
        <f>'支給申請額算定シート（Ⅹ．統合関係医療機関）'!I$33</f>
        <v>0</v>
      </c>
      <c r="AA13" s="95">
        <f>'支給申請額算定シート（Ⅹ．統合関係医療機関）'!N$42</f>
        <v>0</v>
      </c>
      <c r="AB13" s="87">
        <f>'支給申請額算定シート（Ⅹ．統合関係医療機関）'!M$42</f>
        <v>0</v>
      </c>
      <c r="AC13" s="96">
        <f>'支給申請額算定シート（Ⅹ．統合関係医療機関）'!C$63</f>
        <v>0</v>
      </c>
    </row>
    <row r="14" spans="1:29" ht="27" customHeight="1" thickTop="1">
      <c r="A14" s="69"/>
      <c r="B14" s="69"/>
      <c r="C14" s="69"/>
      <c r="E14" s="70" t="s">
        <v>47</v>
      </c>
      <c r="F14" s="89">
        <f t="shared" ref="F14:K14" si="6">SUM(F4:F13)</f>
        <v>0</v>
      </c>
      <c r="G14" s="90">
        <f>SUM(G4:G13)</f>
        <v>0</v>
      </c>
      <c r="H14" s="91">
        <f>SUM(H4:H13)</f>
        <v>0</v>
      </c>
      <c r="I14" s="91">
        <f t="shared" si="6"/>
        <v>0</v>
      </c>
      <c r="J14" s="91">
        <f t="shared" si="6"/>
        <v>0</v>
      </c>
      <c r="K14" s="92">
        <f t="shared" si="6"/>
        <v>0</v>
      </c>
      <c r="L14" s="93">
        <f t="shared" ref="L14:Y14" si="7">SUM(L4:L13)</f>
        <v>0</v>
      </c>
      <c r="M14" s="90">
        <f t="shared" si="7"/>
        <v>0</v>
      </c>
      <c r="N14" s="91">
        <f t="shared" si="7"/>
        <v>0</v>
      </c>
      <c r="O14" s="91">
        <f t="shared" si="7"/>
        <v>0</v>
      </c>
      <c r="P14" s="94">
        <f t="shared" si="7"/>
        <v>0</v>
      </c>
      <c r="Q14" s="92">
        <f>SUM(Q4:Q13)</f>
        <v>0</v>
      </c>
      <c r="R14" s="93">
        <f t="shared" si="7"/>
        <v>0</v>
      </c>
      <c r="S14" s="90">
        <f t="shared" si="7"/>
        <v>0</v>
      </c>
      <c r="T14" s="91">
        <f t="shared" si="7"/>
        <v>0</v>
      </c>
      <c r="U14" s="91">
        <f t="shared" si="7"/>
        <v>0</v>
      </c>
      <c r="V14" s="92">
        <f t="shared" si="7"/>
        <v>0</v>
      </c>
      <c r="W14" s="231">
        <f t="shared" si="7"/>
        <v>0</v>
      </c>
      <c r="X14" s="90">
        <f t="shared" si="7"/>
        <v>0</v>
      </c>
      <c r="Y14" s="92">
        <f t="shared" si="7"/>
        <v>0</v>
      </c>
      <c r="Z14" s="93">
        <f>SUM(Z4:Z13)</f>
        <v>0</v>
      </c>
      <c r="AA14" s="71"/>
      <c r="AB14" s="71"/>
      <c r="AC14" s="97">
        <f>SUM(AC4:AC13)</f>
        <v>0</v>
      </c>
    </row>
    <row r="15" spans="1:29" ht="27" customHeight="1">
      <c r="A15" s="72"/>
      <c r="B15" s="72"/>
      <c r="C15" s="72"/>
      <c r="D15" s="72"/>
      <c r="F15" s="72"/>
      <c r="G15" s="72"/>
      <c r="H15" s="72"/>
      <c r="I15" s="72"/>
      <c r="J15" s="72"/>
      <c r="N15" s="73"/>
      <c r="O15" s="73"/>
      <c r="R15" s="232" t="s">
        <v>173</v>
      </c>
      <c r="T15" s="73"/>
      <c r="U15" s="73"/>
    </row>
    <row r="16" spans="1:29" ht="39.950000000000003" customHeight="1">
      <c r="A16" s="428" t="s">
        <v>89</v>
      </c>
      <c r="B16" s="429"/>
      <c r="C16" s="415" t="s">
        <v>87</v>
      </c>
      <c r="D16" s="430"/>
      <c r="E16" s="452" t="s">
        <v>86</v>
      </c>
      <c r="F16" s="453"/>
      <c r="G16" s="430" t="s">
        <v>88</v>
      </c>
      <c r="H16" s="430"/>
      <c r="I16" s="415" t="s">
        <v>90</v>
      </c>
      <c r="J16" s="430"/>
      <c r="K16" s="73"/>
      <c r="L16" s="73"/>
      <c r="P16" s="73"/>
      <c r="Q16" s="73"/>
      <c r="R16" s="73"/>
    </row>
    <row r="17" spans="1:29" ht="27" customHeight="1">
      <c r="A17" s="434" t="str">
        <f>IF(G17&gt;=I17,"○","×")</f>
        <v>○</v>
      </c>
      <c r="B17" s="435"/>
      <c r="C17" s="436">
        <f>SUM(G14,H14,J14)</f>
        <v>0</v>
      </c>
      <c r="D17" s="437"/>
      <c r="E17" s="438">
        <f>SUM(M14,N14,P14)</f>
        <v>0</v>
      </c>
      <c r="F17" s="439"/>
      <c r="G17" s="436">
        <f>C17-E17</f>
        <v>0</v>
      </c>
      <c r="H17" s="440"/>
      <c r="I17" s="436">
        <f>Z14</f>
        <v>0</v>
      </c>
      <c r="J17" s="440"/>
      <c r="K17" s="73"/>
      <c r="L17" s="73"/>
      <c r="P17" s="73"/>
      <c r="Q17" s="73"/>
      <c r="R17" s="73"/>
    </row>
    <row r="18" spans="1:29" ht="9.9499999999999993" customHeight="1">
      <c r="A18" s="72"/>
      <c r="B18" s="72"/>
      <c r="C18" s="72"/>
      <c r="D18" s="72"/>
      <c r="F18" s="72"/>
      <c r="G18" s="72"/>
      <c r="H18" s="72"/>
      <c r="I18" s="72"/>
      <c r="M18" s="73"/>
      <c r="N18" s="73"/>
      <c r="S18" s="73"/>
      <c r="T18" s="73"/>
    </row>
    <row r="19" spans="1:29" ht="39.950000000000003" customHeight="1">
      <c r="A19" s="441" t="s">
        <v>112</v>
      </c>
      <c r="B19" s="441"/>
      <c r="C19" s="450" t="s">
        <v>111</v>
      </c>
      <c r="D19" s="451"/>
      <c r="E19" s="72"/>
      <c r="F19" s="72"/>
      <c r="G19" s="72"/>
      <c r="L19" s="73"/>
      <c r="M19" s="73"/>
      <c r="R19" s="73"/>
      <c r="S19" s="73"/>
    </row>
    <row r="20" spans="1:29" ht="27" customHeight="1">
      <c r="A20" s="423" t="str">
        <f>IF(C20=0,"○","×")</f>
        <v>○</v>
      </c>
      <c r="B20" s="423"/>
      <c r="C20" s="438">
        <f>R14</f>
        <v>0</v>
      </c>
      <c r="D20" s="439"/>
      <c r="E20" s="72"/>
      <c r="F20" s="72"/>
      <c r="G20" s="72"/>
      <c r="L20" s="73"/>
      <c r="M20" s="73"/>
      <c r="R20" s="73"/>
      <c r="S20" s="73"/>
    </row>
    <row r="21" spans="1:29" ht="9.9499999999999993" customHeight="1">
      <c r="A21" s="72"/>
      <c r="B21" s="72"/>
      <c r="C21" s="72"/>
      <c r="E21" s="72"/>
      <c r="F21" s="72"/>
      <c r="G21" s="72"/>
      <c r="H21" s="72"/>
      <c r="I21" s="72"/>
      <c r="M21" s="73"/>
      <c r="N21" s="73"/>
      <c r="S21" s="73"/>
      <c r="T21" s="73"/>
    </row>
    <row r="22" spans="1:29" ht="39.950000000000003" customHeight="1">
      <c r="A22" s="428" t="s">
        <v>84</v>
      </c>
      <c r="B22" s="445"/>
      <c r="C22" s="442" t="s">
        <v>110</v>
      </c>
      <c r="D22" s="443"/>
      <c r="E22" s="72"/>
      <c r="F22" s="72"/>
      <c r="G22" s="72"/>
      <c r="H22" s="72"/>
      <c r="K22" s="73"/>
      <c r="L22" s="73"/>
      <c r="P22" s="73"/>
      <c r="Q22" s="73"/>
      <c r="R22" s="73"/>
    </row>
    <row r="23" spans="1:29" ht="27" customHeight="1">
      <c r="A23" s="423" t="str">
        <f>IF(C23&gt;0,"○","×")</f>
        <v>×</v>
      </c>
      <c r="B23" s="423"/>
      <c r="C23" s="444">
        <f>COUNTIFS(F4:F13,"&gt;=20",E4:E13,"廃止*")</f>
        <v>0</v>
      </c>
      <c r="D23" s="439"/>
      <c r="E23" s="72"/>
      <c r="F23" s="72"/>
      <c r="G23" s="72"/>
      <c r="H23" s="72"/>
      <c r="K23" s="73"/>
      <c r="L23" s="73"/>
      <c r="P23" s="73"/>
      <c r="Q23" s="73"/>
      <c r="R23" s="73"/>
    </row>
    <row r="24" spans="1:29" ht="9.9499999999999993" customHeight="1" thickBot="1">
      <c r="A24" s="72"/>
      <c r="B24" s="72"/>
      <c r="C24" s="72"/>
      <c r="E24" s="72"/>
      <c r="F24" s="72"/>
      <c r="G24" s="72"/>
      <c r="H24" s="72"/>
      <c r="I24" s="72"/>
      <c r="J24" s="72"/>
      <c r="N24" s="73"/>
      <c r="O24" s="73"/>
      <c r="T24" s="73"/>
      <c r="U24" s="73"/>
    </row>
    <row r="25" spans="1:29" ht="39.950000000000003" customHeight="1">
      <c r="A25" s="428" t="s">
        <v>83</v>
      </c>
      <c r="B25" s="429"/>
      <c r="C25" s="415" t="s">
        <v>113</v>
      </c>
      <c r="D25" s="430"/>
      <c r="E25" s="452" t="s">
        <v>114</v>
      </c>
      <c r="F25" s="453"/>
      <c r="G25" s="430" t="s">
        <v>115</v>
      </c>
      <c r="H25" s="430"/>
      <c r="L25" s="73"/>
      <c r="M25" s="73"/>
      <c r="R25" s="73"/>
      <c r="S25" s="73"/>
      <c r="AB25" s="446" t="s">
        <v>85</v>
      </c>
      <c r="AC25" s="447"/>
    </row>
    <row r="26" spans="1:29" ht="27" customHeight="1" thickBot="1">
      <c r="A26" s="434" t="str">
        <f>IF(G26&gt;=10%,"○","×")</f>
        <v>○</v>
      </c>
      <c r="B26" s="435"/>
      <c r="C26" s="436">
        <f>SUM(G14,H14,J14)</f>
        <v>0</v>
      </c>
      <c r="D26" s="437"/>
      <c r="E26" s="438">
        <f>Z14</f>
        <v>0</v>
      </c>
      <c r="F26" s="439"/>
      <c r="G26" s="454" t="str">
        <f>IFERROR(E26/C26,"－")</f>
        <v>－</v>
      </c>
      <c r="H26" s="454"/>
      <c r="L26" s="73"/>
      <c r="M26" s="73"/>
      <c r="R26" s="73"/>
      <c r="S26" s="73"/>
      <c r="AB26" s="448" t="str">
        <f>IF(AND(A17="○",A20="○",A23="○",A26="○"),AC14,"－")</f>
        <v>－</v>
      </c>
      <c r="AC26" s="449"/>
    </row>
    <row r="27" spans="1:29" ht="9.9499999999999993" customHeight="1">
      <c r="A27" s="72"/>
      <c r="B27" s="72"/>
      <c r="C27" s="72"/>
      <c r="D27" s="72"/>
      <c r="F27" s="72"/>
      <c r="G27" s="72"/>
      <c r="H27" s="72"/>
      <c r="I27" s="72"/>
      <c r="M27" s="73"/>
      <c r="N27" s="73"/>
      <c r="S27" s="73"/>
      <c r="T27" s="73"/>
    </row>
    <row r="28" spans="1:29" ht="27" customHeight="1">
      <c r="E28" s="72"/>
      <c r="F28" s="72"/>
      <c r="G28" s="72"/>
      <c r="H28" s="72"/>
      <c r="I28" s="72"/>
      <c r="J28" s="72"/>
      <c r="N28" s="73"/>
      <c r="O28" s="73"/>
      <c r="T28" s="73"/>
      <c r="U28" s="73"/>
    </row>
    <row r="29" spans="1:29" ht="18" customHeight="1">
      <c r="E29" s="72"/>
      <c r="F29" s="72"/>
      <c r="G29" s="72"/>
      <c r="H29" s="72"/>
      <c r="I29" s="72"/>
      <c r="J29" s="72"/>
    </row>
    <row r="30" spans="1:29" ht="18" customHeight="1">
      <c r="A30" s="72"/>
      <c r="B30" s="72"/>
      <c r="C30" s="72"/>
      <c r="E30" s="72"/>
      <c r="F30" s="72"/>
      <c r="G30" s="72"/>
      <c r="H30" s="72"/>
      <c r="I30" s="72"/>
      <c r="J30" s="72"/>
    </row>
    <row r="31" spans="1:29" ht="18" customHeight="1">
      <c r="A31" s="72"/>
      <c r="B31" s="72"/>
      <c r="C31" s="72"/>
      <c r="D31" s="72"/>
      <c r="F31" s="72"/>
      <c r="G31" s="72"/>
      <c r="H31" s="72"/>
      <c r="I31" s="72"/>
      <c r="J31" s="72"/>
    </row>
    <row r="32" spans="1:29" ht="18" customHeight="1">
      <c r="A32" s="72"/>
      <c r="B32" s="72"/>
      <c r="C32" s="72"/>
      <c r="D32" s="72"/>
      <c r="F32" s="72"/>
      <c r="G32" s="72"/>
      <c r="H32" s="72"/>
      <c r="I32" s="72"/>
      <c r="J32" s="72"/>
    </row>
    <row r="33" spans="1:10" ht="18" customHeight="1">
      <c r="A33" s="74"/>
      <c r="B33" s="75"/>
      <c r="C33" s="74"/>
      <c r="D33" s="74"/>
      <c r="F33" s="74"/>
      <c r="G33" s="72"/>
      <c r="H33" s="72"/>
      <c r="I33" s="74"/>
      <c r="J33" s="72"/>
    </row>
    <row r="34" spans="1:10" ht="18" customHeight="1">
      <c r="A34" s="74"/>
      <c r="B34" s="75"/>
      <c r="C34" s="72"/>
      <c r="D34" s="72"/>
      <c r="F34" s="72"/>
      <c r="G34" s="72"/>
      <c r="H34" s="72"/>
      <c r="I34" s="74"/>
      <c r="J34" s="76"/>
    </row>
    <row r="35" spans="1:10" ht="18" customHeight="1">
      <c r="A35" s="72"/>
      <c r="B35" s="72"/>
      <c r="C35" s="72"/>
      <c r="D35" s="72"/>
      <c r="F35" s="72"/>
      <c r="G35" s="72"/>
      <c r="H35" s="72"/>
      <c r="I35" s="72"/>
      <c r="J35" s="72"/>
    </row>
    <row r="36" spans="1:10" ht="18" customHeight="1">
      <c r="A36" s="74"/>
      <c r="B36" s="77"/>
      <c r="C36" s="74"/>
      <c r="D36" s="74"/>
      <c r="F36" s="74"/>
      <c r="G36" s="74"/>
      <c r="H36" s="74"/>
      <c r="I36" s="72"/>
      <c r="J36" s="72"/>
    </row>
    <row r="37" spans="1:10" ht="18" customHeight="1">
      <c r="A37" s="74"/>
      <c r="B37" s="77"/>
      <c r="C37" s="74"/>
      <c r="D37" s="74"/>
      <c r="F37" s="74"/>
      <c r="G37" s="74"/>
      <c r="H37" s="74"/>
      <c r="I37" s="74"/>
      <c r="J37" s="72"/>
    </row>
    <row r="38" spans="1:10" ht="18" customHeight="1">
      <c r="A38" s="74"/>
      <c r="B38" s="77"/>
      <c r="C38" s="72"/>
      <c r="D38" s="72"/>
      <c r="F38" s="72"/>
      <c r="G38" s="72"/>
      <c r="H38" s="72"/>
      <c r="I38" s="74"/>
      <c r="J38" s="76"/>
    </row>
    <row r="39" spans="1:10" ht="18" customHeight="1">
      <c r="A39" s="72"/>
      <c r="B39" s="72"/>
      <c r="C39" s="72"/>
      <c r="D39" s="72"/>
      <c r="F39" s="72"/>
      <c r="G39" s="72"/>
      <c r="H39" s="72"/>
      <c r="I39" s="72"/>
      <c r="J39" s="72"/>
    </row>
    <row r="40" spans="1:10" ht="18" customHeight="1">
      <c r="A40" s="74"/>
      <c r="B40" s="75"/>
      <c r="C40" s="74"/>
      <c r="D40" s="74"/>
      <c r="F40" s="74"/>
      <c r="G40" s="74"/>
      <c r="H40" s="74"/>
      <c r="I40" s="72"/>
      <c r="J40" s="72"/>
    </row>
    <row r="41" spans="1:10" ht="18" customHeight="1">
      <c r="A41" s="74"/>
      <c r="B41" s="75"/>
      <c r="C41" s="74"/>
      <c r="D41" s="74"/>
      <c r="F41" s="74"/>
      <c r="G41" s="74"/>
      <c r="H41" s="74"/>
      <c r="I41" s="72"/>
      <c r="J41" s="72"/>
    </row>
    <row r="42" spans="1:10" ht="18" customHeight="1">
      <c r="A42" s="74"/>
      <c r="B42" s="75"/>
      <c r="C42" s="72"/>
      <c r="D42" s="72"/>
      <c r="F42" s="72"/>
      <c r="G42" s="72"/>
      <c r="H42" s="72"/>
      <c r="I42" s="72"/>
      <c r="J42" s="72"/>
    </row>
    <row r="43" spans="1:10" ht="18" customHeight="1">
      <c r="A43" s="72"/>
      <c r="B43" s="72"/>
      <c r="C43" s="72"/>
      <c r="D43" s="72"/>
      <c r="F43" s="72"/>
      <c r="G43" s="72"/>
      <c r="H43" s="72"/>
      <c r="I43" s="72"/>
      <c r="J43" s="72"/>
    </row>
    <row r="44" spans="1:10" ht="18" customHeight="1">
      <c r="A44" s="74"/>
      <c r="B44" s="75"/>
      <c r="C44" s="74"/>
      <c r="D44" s="74"/>
      <c r="F44" s="74"/>
      <c r="G44" s="74"/>
      <c r="H44" s="72"/>
      <c r="I44" s="72"/>
      <c r="J44" s="72"/>
    </row>
    <row r="45" spans="1:10" ht="18" customHeight="1">
      <c r="A45" s="74"/>
      <c r="B45" s="75"/>
      <c r="C45" s="78"/>
      <c r="D45" s="78"/>
      <c r="F45" s="78"/>
      <c r="G45" s="78"/>
      <c r="H45" s="72"/>
      <c r="I45" s="72"/>
      <c r="J45" s="72"/>
    </row>
    <row r="46" spans="1:10" ht="18" customHeight="1">
      <c r="A46" s="72"/>
      <c r="B46" s="72"/>
      <c r="C46" s="72"/>
      <c r="D46" s="72"/>
      <c r="F46" s="72"/>
      <c r="G46" s="72"/>
      <c r="H46" s="72"/>
      <c r="I46" s="72"/>
      <c r="J46" s="72"/>
    </row>
    <row r="47" spans="1:10" ht="18" customHeight="1">
      <c r="A47" s="74"/>
      <c r="B47" s="79"/>
      <c r="C47" s="80"/>
      <c r="D47" s="72"/>
      <c r="F47" s="72"/>
      <c r="G47" s="72"/>
      <c r="H47" s="72"/>
      <c r="I47" s="72"/>
      <c r="J47" s="72"/>
    </row>
    <row r="48" spans="1:10" ht="18" customHeight="1">
      <c r="A48" s="72"/>
      <c r="B48" s="72"/>
      <c r="C48" s="72"/>
      <c r="D48" s="72"/>
      <c r="F48" s="72"/>
      <c r="G48" s="72"/>
      <c r="H48" s="72"/>
      <c r="I48" s="72"/>
      <c r="J48" s="72"/>
    </row>
    <row r="49" spans="1:10" ht="18" customHeight="1">
      <c r="A49" s="74"/>
      <c r="B49" s="79"/>
      <c r="C49" s="72"/>
      <c r="D49" s="72"/>
      <c r="F49" s="72"/>
      <c r="G49" s="72"/>
      <c r="H49" s="72"/>
      <c r="I49" s="72"/>
      <c r="J49" s="72"/>
    </row>
    <row r="50" spans="1:10" ht="18" customHeight="1">
      <c r="A50" s="72"/>
      <c r="B50" s="72"/>
      <c r="C50" s="72"/>
      <c r="D50" s="72"/>
      <c r="F50" s="72"/>
      <c r="G50" s="72"/>
      <c r="H50" s="72"/>
      <c r="I50" s="72"/>
      <c r="J50" s="72"/>
    </row>
    <row r="51" spans="1:10" ht="18" customHeight="1">
      <c r="A51" s="74"/>
      <c r="B51" s="75"/>
      <c r="C51" s="81"/>
      <c r="D51" s="81"/>
      <c r="F51" s="72"/>
      <c r="G51" s="72"/>
      <c r="H51" s="72"/>
      <c r="I51" s="72"/>
      <c r="J51" s="72"/>
    </row>
    <row r="52" spans="1:10" ht="18" customHeight="1">
      <c r="A52" s="74"/>
      <c r="B52" s="75"/>
      <c r="C52" s="78"/>
      <c r="D52" s="78"/>
      <c r="F52" s="72"/>
      <c r="G52" s="72"/>
      <c r="H52" s="72"/>
      <c r="I52" s="72"/>
      <c r="J52" s="72"/>
    </row>
    <row r="53" spans="1:10" ht="18" customHeight="1">
      <c r="A53" s="72"/>
      <c r="B53" s="72"/>
      <c r="C53" s="72"/>
      <c r="D53" s="72"/>
      <c r="F53" s="72"/>
      <c r="G53" s="72"/>
      <c r="H53" s="72"/>
      <c r="I53" s="72"/>
      <c r="J53" s="72"/>
    </row>
    <row r="54" spans="1:10" ht="18" customHeight="1">
      <c r="A54" s="74"/>
      <c r="B54" s="75"/>
      <c r="C54" s="81"/>
      <c r="D54" s="81"/>
      <c r="F54" s="72"/>
      <c r="G54" s="72"/>
      <c r="H54" s="72"/>
      <c r="I54" s="72"/>
      <c r="J54" s="72"/>
    </row>
    <row r="55" spans="1:10" ht="18" customHeight="1">
      <c r="A55" s="74"/>
      <c r="B55" s="75"/>
      <c r="C55" s="78"/>
      <c r="D55" s="78"/>
      <c r="F55" s="72"/>
      <c r="G55" s="72"/>
      <c r="H55" s="72"/>
      <c r="I55" s="72"/>
      <c r="J55" s="72"/>
    </row>
    <row r="56" spans="1:10" ht="18" customHeight="1">
      <c r="A56" s="72"/>
      <c r="B56" s="72"/>
      <c r="C56" s="72"/>
      <c r="D56" s="72"/>
      <c r="F56" s="72"/>
      <c r="G56" s="72"/>
      <c r="H56" s="72"/>
      <c r="I56" s="72"/>
      <c r="J56" s="72"/>
    </row>
    <row r="57" spans="1:10" ht="18" customHeight="1">
      <c r="A57" s="74"/>
      <c r="B57" s="72"/>
      <c r="C57" s="82"/>
      <c r="D57" s="72"/>
      <c r="F57" s="72"/>
      <c r="G57" s="74"/>
      <c r="H57" s="72"/>
      <c r="I57" s="72"/>
      <c r="J57" s="72"/>
    </row>
    <row r="58" spans="1:10" ht="18" customHeight="1">
      <c r="A58" s="72"/>
      <c r="B58" s="72"/>
      <c r="C58" s="72"/>
      <c r="D58" s="72"/>
      <c r="F58" s="72"/>
      <c r="G58" s="72"/>
      <c r="H58" s="72"/>
      <c r="I58" s="72"/>
      <c r="J58" s="72"/>
    </row>
    <row r="59" spans="1:10">
      <c r="A59" s="72"/>
      <c r="B59" s="72"/>
      <c r="C59" s="72"/>
      <c r="D59" s="72"/>
      <c r="F59" s="72"/>
      <c r="G59" s="72"/>
      <c r="H59" s="72"/>
    </row>
    <row r="60" spans="1:10">
      <c r="A60" s="72"/>
      <c r="B60" s="72"/>
      <c r="C60" s="72"/>
      <c r="D60" s="72"/>
      <c r="F60" s="72"/>
      <c r="G60" s="72"/>
      <c r="H60" s="72"/>
    </row>
    <row r="61" spans="1:10">
      <c r="A61" s="72"/>
      <c r="B61" s="72"/>
      <c r="C61" s="72"/>
      <c r="D61" s="72"/>
      <c r="F61" s="72"/>
      <c r="G61" s="72"/>
      <c r="H61" s="72"/>
    </row>
  </sheetData>
  <sheetProtection sheet="1" objects="1" scenarios="1"/>
  <dataConsolidate/>
  <mergeCells count="49">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 ref="A23:B23"/>
    <mergeCell ref="A25:B25"/>
    <mergeCell ref="A26:B26"/>
    <mergeCell ref="C22:D22"/>
    <mergeCell ref="C23:D23"/>
    <mergeCell ref="A22:B22"/>
    <mergeCell ref="A17:B17"/>
    <mergeCell ref="C17:D17"/>
    <mergeCell ref="E17:F17"/>
    <mergeCell ref="G17:H17"/>
    <mergeCell ref="A19:B19"/>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B6:D6"/>
    <mergeCell ref="A2:A3"/>
    <mergeCell ref="B13:D13"/>
    <mergeCell ref="E2:E3"/>
    <mergeCell ref="L2:Q2"/>
    <mergeCell ref="F2:K2"/>
    <mergeCell ref="B2:D3"/>
    <mergeCell ref="B12:D12"/>
  </mergeCells>
  <phoneticPr fontId="1"/>
  <conditionalFormatting sqref="R15">
    <cfRule type="expression" dxfId="71" priority="2">
      <formula>$R$14&lt;&gt;0</formula>
    </cfRule>
  </conditionalFormatting>
  <conditionalFormatting sqref="R14">
    <cfRule type="expression" dxfId="70" priority="1">
      <formula>$R$14&lt;&gt;0</formula>
    </cfRule>
  </conditionalFormatting>
  <hyperlinks>
    <hyperlink ref="A4" location="'支給申請額算定シート（Ⅰ．代表医療機関）'!B5" display="Ⅰ"/>
    <hyperlink ref="A5" location="'支給申請額算定シート（Ⅱ．統合関係医療機関）'!B3" display="Ⅱ"/>
    <hyperlink ref="A6" location="'支給申請額算定シート（Ⅲ．統合関係医療機関）'!B3" display="Ⅲ"/>
    <hyperlink ref="A7" location="'支給申請額算定シート（Ⅳ．統合関係医療機関）'!B3" display="Ⅳ"/>
    <hyperlink ref="A8" location="'支給申請額算定シート（Ⅴ．統合関係医療機関）'!B3" display="Ⅴ"/>
    <hyperlink ref="A9" location="'支給申請額算定シート（Ⅵ．統合関係医療機関）'!B3" display="Ⅵ"/>
    <hyperlink ref="A10" location="'支給申請額算定シート（Ⅶ．統合関係医療機関）'!B3" display="Ⅶ"/>
    <hyperlink ref="A11" location="'支給申請額算定シート（Ⅷ．統合関係医療機関）'!B3" display="Ⅷ"/>
    <hyperlink ref="A12" location="'支給申請額算定シート（Ⅸ．統合関係医療機関）'!B3" display="Ⅸ"/>
    <hyperlink ref="A13" location="'支給申請額算定シート（Ⅹ．統合関係医療機関）'!B3" display="Ⅹ"/>
  </hyperlink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C18" sqref="C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175" t="s">
        <v>44</v>
      </c>
      <c r="B2" s="175" t="s">
        <v>155</v>
      </c>
      <c r="C2" s="503" t="s">
        <v>50</v>
      </c>
      <c r="D2" s="504"/>
      <c r="E2" s="504"/>
      <c r="F2" s="460"/>
      <c r="G2" s="455" t="s">
        <v>156</v>
      </c>
      <c r="H2" s="455"/>
      <c r="I2" s="455"/>
      <c r="K2" s="161"/>
      <c r="L2" s="161"/>
      <c r="M2" s="162"/>
      <c r="N2" s="162"/>
      <c r="O2" s="162"/>
      <c r="P2" s="162"/>
      <c r="Q2" s="161"/>
      <c r="R2" s="161"/>
      <c r="S2" s="162"/>
      <c r="T2" s="162"/>
      <c r="U2" s="162"/>
      <c r="V2" s="162"/>
      <c r="W2" s="161"/>
    </row>
    <row r="3" spans="1:23" ht="26.25" customHeight="1">
      <c r="A3" s="500" t="s">
        <v>61</v>
      </c>
      <c r="B3" s="176" t="str">
        <f>申請書!N18&amp;""</f>
        <v/>
      </c>
      <c r="C3" s="505" t="str">
        <f>申請書!N26&amp;""</f>
        <v/>
      </c>
      <c r="D3" s="506"/>
      <c r="E3" s="506"/>
      <c r="F3" s="507"/>
      <c r="G3" s="492" t="str">
        <f>申請書!AZ18&amp;""</f>
        <v/>
      </c>
      <c r="H3" s="492"/>
      <c r="I3" s="492"/>
    </row>
    <row r="4" spans="1:23" ht="15" customHeight="1">
      <c r="A4" s="500"/>
      <c r="B4" s="175" t="s">
        <v>51</v>
      </c>
      <c r="C4" s="501" t="s">
        <v>49</v>
      </c>
      <c r="D4" s="501"/>
      <c r="K4" s="161"/>
      <c r="L4" s="161"/>
      <c r="M4" s="162"/>
      <c r="N4" s="162"/>
      <c r="O4" s="162"/>
      <c r="P4" s="162"/>
      <c r="Q4" s="161"/>
      <c r="R4" s="161"/>
      <c r="S4" s="162"/>
      <c r="T4" s="162"/>
      <c r="U4" s="162"/>
      <c r="V4" s="162"/>
      <c r="W4" s="161"/>
    </row>
    <row r="5" spans="1:23" ht="26.25" customHeight="1">
      <c r="A5" s="500"/>
      <c r="B5" s="172"/>
      <c r="C5" s="502"/>
      <c r="D5" s="502"/>
      <c r="K5" s="161"/>
      <c r="L5" s="161"/>
      <c r="M5" s="162"/>
      <c r="N5" s="162"/>
      <c r="O5" s="162"/>
      <c r="P5" s="162"/>
    </row>
    <row r="6" spans="1:23" ht="19.5" thickBot="1"/>
    <row r="7" spans="1:23" ht="14.1" customHeight="1" thickBot="1">
      <c r="A7" s="455">
        <v>1</v>
      </c>
      <c r="B7" s="527" t="s">
        <v>118</v>
      </c>
      <c r="C7" s="462" t="s">
        <v>14</v>
      </c>
      <c r="D7" s="493" t="s">
        <v>15</v>
      </c>
      <c r="E7" s="495" t="s">
        <v>16</v>
      </c>
      <c r="F7" s="464" t="s">
        <v>18</v>
      </c>
      <c r="G7" s="531" t="s">
        <v>17</v>
      </c>
      <c r="H7" s="496" t="s">
        <v>37</v>
      </c>
      <c r="I7" s="177"/>
    </row>
    <row r="8" spans="1:23" ht="14.1" customHeight="1" thickBot="1">
      <c r="A8" s="455"/>
      <c r="B8" s="528"/>
      <c r="C8" s="463"/>
      <c r="D8" s="494"/>
      <c r="E8" s="495"/>
      <c r="F8" s="465"/>
      <c r="G8" s="458"/>
      <c r="H8" s="497"/>
      <c r="I8" s="178" t="s">
        <v>120</v>
      </c>
      <c r="K8" s="174" t="s">
        <v>185</v>
      </c>
    </row>
    <row r="9" spans="1:23" ht="24" customHeight="1">
      <c r="A9" s="455"/>
      <c r="B9" s="179" t="s">
        <v>91</v>
      </c>
      <c r="C9" s="108"/>
      <c r="D9" s="109"/>
      <c r="E9" s="110"/>
      <c r="F9" s="111"/>
      <c r="G9" s="112"/>
      <c r="H9" s="180">
        <f>SUM(C9:G9)</f>
        <v>0</v>
      </c>
      <c r="I9" s="181">
        <f>SUM(C9,D9,F9)</f>
        <v>0</v>
      </c>
      <c r="K9" s="516" t="s">
        <v>124</v>
      </c>
      <c r="L9" s="517"/>
    </row>
    <row r="10" spans="1:23" ht="24" customHeight="1" thickBot="1">
      <c r="A10" s="455"/>
      <c r="B10" s="182" t="s">
        <v>119</v>
      </c>
      <c r="C10" s="113"/>
      <c r="D10" s="114"/>
      <c r="E10" s="115"/>
      <c r="F10" s="116"/>
      <c r="G10" s="117"/>
      <c r="H10" s="183">
        <f>SUM(C10:G10)</f>
        <v>0</v>
      </c>
      <c r="I10" s="184">
        <f>SUM(C10,D10,F10)</f>
        <v>0</v>
      </c>
      <c r="K10" s="518"/>
      <c r="L10" s="519"/>
    </row>
    <row r="11" spans="1:23" ht="24" customHeight="1" thickTop="1" thickBot="1">
      <c r="A11" s="455"/>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0" t="str">
        <f>IF(I9&lt;I10,"①","②")</f>
        <v>②</v>
      </c>
      <c r="L11" s="521"/>
    </row>
    <row r="12" spans="1:23" s="187" customFormat="1" ht="54" customHeight="1">
      <c r="A12" s="529" t="s">
        <v>121</v>
      </c>
      <c r="B12" s="530"/>
      <c r="C12" s="530"/>
      <c r="D12" s="530"/>
      <c r="E12" s="530"/>
      <c r="F12" s="530"/>
      <c r="G12" s="530"/>
      <c r="H12" s="530"/>
      <c r="I12" s="530"/>
      <c r="N12" s="174"/>
      <c r="O12" s="174"/>
      <c r="P12" s="174"/>
      <c r="Q12" s="174"/>
      <c r="R12" s="174"/>
    </row>
    <row r="13" spans="1:23" s="187" customFormat="1">
      <c r="A13" s="530" t="s">
        <v>122</v>
      </c>
      <c r="B13" s="530"/>
      <c r="C13" s="530"/>
      <c r="D13" s="530"/>
      <c r="E13" s="530"/>
      <c r="F13" s="530"/>
      <c r="G13" s="530"/>
      <c r="H13" s="530"/>
      <c r="I13" s="530"/>
      <c r="K13" s="174"/>
      <c r="L13" s="174"/>
      <c r="M13" s="174"/>
      <c r="N13" s="174"/>
      <c r="O13" s="174"/>
      <c r="P13" s="174"/>
      <c r="Q13" s="174"/>
      <c r="R13" s="174"/>
      <c r="S13" s="226"/>
    </row>
    <row r="14" spans="1:23" s="187" customFormat="1" ht="19.5" thickBot="1">
      <c r="A14" s="530" t="s">
        <v>123</v>
      </c>
      <c r="B14" s="530"/>
      <c r="C14" s="530"/>
      <c r="D14" s="530"/>
      <c r="E14" s="530"/>
      <c r="F14" s="530"/>
      <c r="G14" s="530"/>
      <c r="H14" s="530"/>
      <c r="I14" s="530"/>
      <c r="K14" s="174" t="s">
        <v>165</v>
      </c>
      <c r="L14" s="174"/>
      <c r="N14" s="174"/>
      <c r="O14" s="174"/>
      <c r="P14" s="174"/>
      <c r="Q14" s="174"/>
      <c r="R14" s="174"/>
      <c r="S14" s="225"/>
    </row>
    <row r="15" spans="1:23" ht="14.1" customHeight="1" thickBot="1">
      <c r="A15" s="187"/>
      <c r="B15" s="187"/>
      <c r="C15" s="187"/>
      <c r="D15" s="187"/>
      <c r="E15" s="187"/>
      <c r="F15" s="187"/>
      <c r="G15" s="187"/>
      <c r="H15" s="187"/>
      <c r="I15" s="187"/>
      <c r="K15" s="522" t="s">
        <v>159</v>
      </c>
      <c r="L15" s="523"/>
      <c r="M15" s="485" t="s">
        <v>14</v>
      </c>
      <c r="N15" s="485" t="s">
        <v>15</v>
      </c>
      <c r="O15" s="485" t="s">
        <v>16</v>
      </c>
      <c r="P15" s="466" t="s">
        <v>18</v>
      </c>
      <c r="Q15" s="487" t="s">
        <v>59</v>
      </c>
      <c r="R15" s="484" t="s">
        <v>37</v>
      </c>
      <c r="S15" s="123"/>
    </row>
    <row r="16" spans="1:23" ht="14.1" customHeight="1" thickBot="1">
      <c r="A16" s="455">
        <v>2</v>
      </c>
      <c r="B16" s="461" t="s">
        <v>60</v>
      </c>
      <c r="C16" s="462" t="s">
        <v>14</v>
      </c>
      <c r="D16" s="493" t="s">
        <v>15</v>
      </c>
      <c r="E16" s="495" t="s">
        <v>16</v>
      </c>
      <c r="F16" s="464" t="s">
        <v>18</v>
      </c>
      <c r="G16" s="458" t="s">
        <v>59</v>
      </c>
      <c r="H16" s="496" t="s">
        <v>37</v>
      </c>
      <c r="I16" s="177"/>
      <c r="K16" s="524"/>
      <c r="L16" s="525"/>
      <c r="M16" s="486"/>
      <c r="N16" s="486"/>
      <c r="O16" s="486"/>
      <c r="P16" s="467"/>
      <c r="Q16" s="488"/>
      <c r="R16" s="484"/>
      <c r="S16" s="124" t="s">
        <v>125</v>
      </c>
    </row>
    <row r="17" spans="1:19" ht="14.1" customHeight="1">
      <c r="A17" s="455"/>
      <c r="B17" s="461"/>
      <c r="C17" s="463"/>
      <c r="D17" s="494"/>
      <c r="E17" s="495"/>
      <c r="F17" s="465"/>
      <c r="G17" s="458"/>
      <c r="H17" s="497"/>
      <c r="I17" s="178" t="s">
        <v>38</v>
      </c>
      <c r="K17" s="526"/>
      <c r="L17" s="488"/>
      <c r="M17" s="125">
        <f>C18-C11</f>
        <v>0</v>
      </c>
      <c r="N17" s="125">
        <f>D18-D11</f>
        <v>0</v>
      </c>
      <c r="O17" s="125">
        <f>E18-E11</f>
        <v>0</v>
      </c>
      <c r="P17" s="126">
        <f>F18-F11</f>
        <v>0</v>
      </c>
      <c r="Q17" s="127">
        <f t="shared" ref="Q17" si="0">G18-G11</f>
        <v>0</v>
      </c>
      <c r="R17" s="128">
        <f>H18-H11</f>
        <v>0</v>
      </c>
      <c r="S17" s="125">
        <f>I18-I11</f>
        <v>0</v>
      </c>
    </row>
    <row r="18" spans="1:19" ht="24" customHeight="1" thickBot="1">
      <c r="A18" s="455"/>
      <c r="B18" s="461"/>
      <c r="C18" s="119"/>
      <c r="D18" s="120"/>
      <c r="E18" s="121"/>
      <c r="F18" s="122"/>
      <c r="G18" s="188">
        <v>0</v>
      </c>
      <c r="H18" s="189">
        <f>SUM(C18:G18)</f>
        <v>0</v>
      </c>
      <c r="I18" s="190">
        <f>SUM(C18,D18,F18)</f>
        <v>0</v>
      </c>
      <c r="K18" s="456"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7"/>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55">
        <v>3</v>
      </c>
      <c r="B20" s="461" t="s">
        <v>174</v>
      </c>
      <c r="C20" s="462" t="s">
        <v>14</v>
      </c>
      <c r="D20" s="493" t="s">
        <v>15</v>
      </c>
      <c r="E20" s="495" t="s">
        <v>16</v>
      </c>
      <c r="F20" s="464" t="s">
        <v>18</v>
      </c>
      <c r="G20" s="460" t="s">
        <v>48</v>
      </c>
      <c r="H20" s="187"/>
      <c r="I20" s="187"/>
      <c r="Q20" s="194"/>
    </row>
    <row r="21" spans="1:19" ht="14.1" customHeight="1">
      <c r="A21" s="455"/>
      <c r="B21" s="461"/>
      <c r="C21" s="463"/>
      <c r="D21" s="494"/>
      <c r="E21" s="495"/>
      <c r="F21" s="465"/>
      <c r="G21" s="460"/>
      <c r="H21" s="187"/>
      <c r="I21" s="187"/>
      <c r="K21" s="169"/>
      <c r="L21" s="169"/>
      <c r="M21" s="169"/>
      <c r="N21" s="169"/>
      <c r="O21" s="169"/>
      <c r="P21" s="169"/>
      <c r="Q21" s="195"/>
      <c r="R21" s="169"/>
      <c r="S21" s="169"/>
    </row>
    <row r="22" spans="1:19" ht="24" customHeight="1" thickBot="1">
      <c r="A22" s="455"/>
      <c r="B22" s="461"/>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76" t="s">
        <v>145</v>
      </c>
      <c r="L24" s="477"/>
      <c r="M24" s="138" t="s">
        <v>178</v>
      </c>
      <c r="N24" s="139" t="s">
        <v>179</v>
      </c>
      <c r="O24" s="157" t="s">
        <v>175</v>
      </c>
      <c r="P24" s="468" t="s">
        <v>146</v>
      </c>
      <c r="Q24" s="469"/>
      <c r="R24" s="140"/>
      <c r="S24" s="141"/>
    </row>
    <row r="25" spans="1:19" ht="21.75" customHeight="1">
      <c r="A25" s="455">
        <v>4</v>
      </c>
      <c r="B25" s="459" t="s">
        <v>92</v>
      </c>
      <c r="C25" s="199" t="s">
        <v>16</v>
      </c>
      <c r="D25" s="199" t="s">
        <v>39</v>
      </c>
      <c r="E25" s="199" t="s">
        <v>37</v>
      </c>
      <c r="F25" s="187"/>
      <c r="G25" s="187"/>
      <c r="H25" s="187"/>
      <c r="I25" s="187"/>
      <c r="K25" s="478"/>
      <c r="L25" s="479"/>
      <c r="M25" s="142" t="s">
        <v>147</v>
      </c>
      <c r="N25" s="143" t="s">
        <v>148</v>
      </c>
      <c r="O25" s="144" t="s">
        <v>149</v>
      </c>
      <c r="P25" s="470"/>
      <c r="Q25" s="471"/>
      <c r="R25" s="145" t="s">
        <v>150</v>
      </c>
      <c r="S25" s="146" t="s">
        <v>151</v>
      </c>
    </row>
    <row r="26" spans="1:19" ht="25.5" customHeight="1" thickBot="1">
      <c r="A26" s="455"/>
      <c r="B26" s="459"/>
      <c r="C26" s="200">
        <f>IF(E11&lt;E18,P27,0)</f>
        <v>0</v>
      </c>
      <c r="D26" s="129"/>
      <c r="E26" s="200">
        <f>SUM(C26:D26)</f>
        <v>0</v>
      </c>
      <c r="F26" s="201"/>
      <c r="G26" s="187"/>
      <c r="H26" s="187"/>
      <c r="I26" s="187"/>
      <c r="K26" s="478"/>
      <c r="L26" s="479"/>
      <c r="M26" s="147" t="s">
        <v>176</v>
      </c>
      <c r="N26" s="148" t="s">
        <v>177</v>
      </c>
      <c r="O26" s="149" t="s">
        <v>154</v>
      </c>
      <c r="P26" s="470"/>
      <c r="Q26" s="471"/>
      <c r="R26" s="150" t="s">
        <v>152</v>
      </c>
      <c r="S26" s="151" t="s">
        <v>153</v>
      </c>
    </row>
    <row r="27" spans="1:19" ht="14.1" customHeight="1" thickBot="1">
      <c r="A27" s="187"/>
      <c r="B27" s="187"/>
      <c r="C27" s="187"/>
      <c r="D27" s="187"/>
      <c r="E27" s="187"/>
      <c r="F27" s="187"/>
      <c r="G27" s="187"/>
      <c r="H27" s="187"/>
      <c r="I27" s="187"/>
      <c r="K27" s="480"/>
      <c r="L27" s="481"/>
      <c r="M27" s="152">
        <f>I11-I18</f>
        <v>0</v>
      </c>
      <c r="N27" s="153">
        <f>G22</f>
        <v>0</v>
      </c>
      <c r="O27" s="154">
        <f>IF(M27&gt;N27,M27-N27,0)</f>
        <v>0</v>
      </c>
      <c r="P27" s="472">
        <f>MIN(R27:S27)</f>
        <v>0</v>
      </c>
      <c r="Q27" s="473"/>
      <c r="R27" s="155">
        <f>O27-D26</f>
        <v>0</v>
      </c>
      <c r="S27" s="156">
        <f>E18+E22-E11</f>
        <v>0</v>
      </c>
    </row>
    <row r="28" spans="1:19" ht="14.1" customHeight="1" thickBot="1">
      <c r="A28" s="455">
        <v>5</v>
      </c>
      <c r="B28" s="461" t="s">
        <v>127</v>
      </c>
      <c r="C28" s="462" t="s">
        <v>14</v>
      </c>
      <c r="D28" s="493" t="s">
        <v>15</v>
      </c>
      <c r="E28" s="495" t="s">
        <v>16</v>
      </c>
      <c r="F28" s="464" t="s">
        <v>18</v>
      </c>
      <c r="G28" s="458" t="s">
        <v>17</v>
      </c>
      <c r="H28" s="496" t="s">
        <v>37</v>
      </c>
      <c r="I28" s="177"/>
    </row>
    <row r="29" spans="1:19" ht="14.1" customHeight="1">
      <c r="A29" s="455"/>
      <c r="B29" s="461"/>
      <c r="C29" s="463"/>
      <c r="D29" s="494"/>
      <c r="E29" s="495"/>
      <c r="F29" s="465"/>
      <c r="G29" s="458"/>
      <c r="H29" s="497"/>
      <c r="I29" s="178" t="s">
        <v>38</v>
      </c>
    </row>
    <row r="30" spans="1:19" ht="24" customHeight="1" thickBot="1">
      <c r="A30" s="455"/>
      <c r="B30" s="461"/>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157</v>
      </c>
      <c r="G32" s="228" t="s">
        <v>169</v>
      </c>
      <c r="H32" s="244" t="s">
        <v>180</v>
      </c>
      <c r="I32" s="159" t="s">
        <v>158</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55">
        <v>6</v>
      </c>
      <c r="B35" s="514" t="s">
        <v>128</v>
      </c>
      <c r="C35" s="462" t="s">
        <v>14</v>
      </c>
      <c r="D35" s="493" t="s">
        <v>15</v>
      </c>
      <c r="E35" s="495" t="s">
        <v>16</v>
      </c>
      <c r="F35" s="464" t="s">
        <v>18</v>
      </c>
      <c r="G35" s="458" t="s">
        <v>59</v>
      </c>
      <c r="H35" s="496" t="s">
        <v>37</v>
      </c>
      <c r="I35" s="177"/>
    </row>
    <row r="36" spans="1:19" ht="14.1" customHeight="1">
      <c r="A36" s="455"/>
      <c r="B36" s="515"/>
      <c r="C36" s="463"/>
      <c r="D36" s="494"/>
      <c r="E36" s="495"/>
      <c r="F36" s="465"/>
      <c r="G36" s="458"/>
      <c r="H36" s="497"/>
      <c r="I36" s="178" t="s">
        <v>38</v>
      </c>
    </row>
    <row r="37" spans="1:19" ht="24" customHeight="1">
      <c r="A37" s="455"/>
      <c r="B37" s="206" t="s">
        <v>91</v>
      </c>
      <c r="C37" s="99"/>
      <c r="D37" s="100"/>
      <c r="E37" s="121"/>
      <c r="F37" s="101"/>
      <c r="G37" s="102"/>
      <c r="H37" s="189">
        <f>SUM(C37:G37)</f>
        <v>0</v>
      </c>
      <c r="I37" s="207">
        <f>SUM(C37,D37,F37)</f>
        <v>0</v>
      </c>
    </row>
    <row r="38" spans="1:19" ht="24" customHeight="1" thickBot="1">
      <c r="A38" s="455"/>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1">
        <v>7</v>
      </c>
      <c r="B41" s="208" t="s">
        <v>93</v>
      </c>
      <c r="C41" s="199" t="s">
        <v>14</v>
      </c>
      <c r="D41" s="199" t="s">
        <v>15</v>
      </c>
      <c r="E41" s="199" t="s">
        <v>18</v>
      </c>
      <c r="F41" s="199" t="s">
        <v>37</v>
      </c>
      <c r="G41" s="187"/>
      <c r="H41" s="187"/>
      <c r="I41" s="187"/>
      <c r="M41" s="227" t="s">
        <v>167</v>
      </c>
      <c r="N41" s="137" t="s">
        <v>168</v>
      </c>
      <c r="Q41" s="482" t="s">
        <v>138</v>
      </c>
      <c r="R41" s="483"/>
      <c r="S41" s="131" t="s">
        <v>139</v>
      </c>
    </row>
    <row r="42" spans="1:19" ht="23.25" customHeight="1">
      <c r="A42" s="512"/>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13"/>
      <c r="B43" s="209" t="s">
        <v>132</v>
      </c>
      <c r="C43" s="130"/>
      <c r="D43" s="130"/>
      <c r="E43" s="130"/>
      <c r="F43" s="210">
        <f>SUM(C43:E43)</f>
        <v>0</v>
      </c>
      <c r="G43" s="187"/>
      <c r="H43" s="187"/>
      <c r="I43" s="187"/>
      <c r="Q43" s="132">
        <v>0.5</v>
      </c>
      <c r="R43" s="133" t="s">
        <v>141</v>
      </c>
      <c r="S43" s="126">
        <v>1368</v>
      </c>
    </row>
    <row r="44" spans="1:19" ht="23.25" customHeight="1">
      <c r="A44" s="509" t="s">
        <v>133</v>
      </c>
      <c r="B44" s="510"/>
      <c r="C44" s="510"/>
      <c r="D44" s="510"/>
      <c r="E44" s="510"/>
      <c r="F44" s="510"/>
      <c r="G44" s="510"/>
      <c r="H44" s="510"/>
      <c r="I44" s="510"/>
      <c r="Q44" s="132">
        <v>0.6</v>
      </c>
      <c r="R44" s="133" t="s">
        <v>142</v>
      </c>
      <c r="S44" s="126">
        <v>1596</v>
      </c>
    </row>
    <row r="45" spans="1:19" ht="23.25" customHeight="1">
      <c r="A45" s="510"/>
      <c r="B45" s="510"/>
      <c r="C45" s="510"/>
      <c r="D45" s="510"/>
      <c r="E45" s="510"/>
      <c r="F45" s="510"/>
      <c r="G45" s="510"/>
      <c r="H45" s="510"/>
      <c r="I45" s="510"/>
      <c r="Q45" s="132">
        <v>0.7</v>
      </c>
      <c r="R45" s="133" t="s">
        <v>143</v>
      </c>
      <c r="S45" s="126">
        <v>1824</v>
      </c>
    </row>
    <row r="46" spans="1:19" ht="23.25" customHeight="1">
      <c r="A46" s="510"/>
      <c r="B46" s="510"/>
      <c r="C46" s="510"/>
      <c r="D46" s="510"/>
      <c r="E46" s="510"/>
      <c r="F46" s="510"/>
      <c r="G46" s="510"/>
      <c r="H46" s="510"/>
      <c r="I46" s="510"/>
      <c r="Q46" s="132">
        <v>0.8</v>
      </c>
      <c r="R46" s="133" t="s">
        <v>144</v>
      </c>
      <c r="S46" s="126">
        <v>2052</v>
      </c>
    </row>
    <row r="47" spans="1:19" ht="23.25" customHeight="1" thickBot="1">
      <c r="A47" s="510"/>
      <c r="B47" s="510"/>
      <c r="C47" s="510"/>
      <c r="D47" s="510"/>
      <c r="E47" s="510"/>
      <c r="F47" s="510"/>
      <c r="G47" s="510"/>
      <c r="H47" s="510"/>
      <c r="I47" s="510"/>
      <c r="Q47" s="134">
        <v>0.9</v>
      </c>
      <c r="R47" s="135"/>
      <c r="S47" s="136">
        <v>2280</v>
      </c>
    </row>
    <row r="48" spans="1:19" ht="23.25" customHeight="1">
      <c r="A48" s="510"/>
      <c r="B48" s="510"/>
      <c r="C48" s="510"/>
      <c r="D48" s="510"/>
      <c r="E48" s="510"/>
      <c r="F48" s="510"/>
      <c r="G48" s="510"/>
      <c r="H48" s="510"/>
      <c r="I48" s="510"/>
      <c r="J48" s="187"/>
    </row>
    <row r="49" spans="1:19" s="118" customFormat="1">
      <c r="A49" s="489" t="s">
        <v>134</v>
      </c>
      <c r="B49" s="489"/>
      <c r="C49" s="489"/>
      <c r="D49" s="489"/>
      <c r="E49" s="489"/>
      <c r="F49" s="489"/>
      <c r="G49" s="489"/>
      <c r="H49" s="489"/>
      <c r="I49" s="489"/>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1">
        <v>8</v>
      </c>
      <c r="B51" s="213" t="s">
        <v>94</v>
      </c>
      <c r="C51" s="498" t="s">
        <v>95</v>
      </c>
      <c r="D51" s="498"/>
      <c r="E51" s="498" t="s">
        <v>40</v>
      </c>
      <c r="F51" s="498"/>
      <c r="H51" s="459" t="s">
        <v>96</v>
      </c>
      <c r="K51" s="174"/>
      <c r="L51" s="174"/>
      <c r="M51" s="174"/>
      <c r="N51" s="174"/>
      <c r="O51" s="174"/>
      <c r="P51" s="174"/>
      <c r="Q51" s="174"/>
      <c r="R51" s="174"/>
      <c r="S51" s="174"/>
    </row>
    <row r="52" spans="1:19" s="187" customFormat="1" ht="24" customHeight="1">
      <c r="A52" s="512"/>
      <c r="B52" s="214" t="s">
        <v>97</v>
      </c>
      <c r="C52" s="474">
        <f>IFERROR(ROUNDDOWN(F42/I37*1/365,3),0)</f>
        <v>0</v>
      </c>
      <c r="D52" s="474"/>
      <c r="E52" s="475">
        <f>ROUNDDOWN(C52*I37,0)</f>
        <v>0</v>
      </c>
      <c r="F52" s="475"/>
      <c r="G52" s="187" t="s">
        <v>98</v>
      </c>
      <c r="H52" s="499"/>
      <c r="I52" s="191" t="s">
        <v>103</v>
      </c>
      <c r="K52" s="174"/>
      <c r="L52" s="174"/>
      <c r="M52" s="174"/>
      <c r="N52" s="174"/>
      <c r="O52" s="174"/>
      <c r="P52" s="174"/>
      <c r="Q52" s="174"/>
      <c r="R52" s="174"/>
      <c r="S52" s="174"/>
    </row>
    <row r="53" spans="1:19" s="187" customFormat="1" ht="24" customHeight="1">
      <c r="A53" s="513"/>
      <c r="B53" s="214" t="s">
        <v>99</v>
      </c>
      <c r="C53" s="474">
        <f>IFERROR(ROUNDDOWN(F43/I38*1/365,3),0)</f>
        <v>0</v>
      </c>
      <c r="D53" s="474"/>
      <c r="E53" s="475">
        <f>ROUNDDOWN(C53*I38,0)</f>
        <v>0</v>
      </c>
      <c r="F53" s="475"/>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5">
        <v>9</v>
      </c>
      <c r="B55" s="508" t="s">
        <v>136</v>
      </c>
      <c r="C55" s="215" t="s">
        <v>41</v>
      </c>
      <c r="D55" s="216" t="s">
        <v>135</v>
      </c>
      <c r="E55" s="215" t="s">
        <v>42</v>
      </c>
      <c r="G55" s="187"/>
      <c r="H55" s="187"/>
    </row>
    <row r="56" spans="1:19" ht="25.5" customHeight="1">
      <c r="A56" s="455"/>
      <c r="B56" s="508"/>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5">
        <v>10</v>
      </c>
      <c r="B58" s="508" t="s">
        <v>137</v>
      </c>
      <c r="C58" s="215" t="s">
        <v>41</v>
      </c>
      <c r="D58" s="216" t="s">
        <v>135</v>
      </c>
      <c r="E58" s="215" t="s">
        <v>42</v>
      </c>
      <c r="G58" s="187"/>
      <c r="H58" s="187"/>
      <c r="I58" s="187"/>
    </row>
    <row r="59" spans="1:19" ht="25.5" customHeight="1">
      <c r="A59" s="455"/>
      <c r="B59" s="508"/>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175">
        <v>11</v>
      </c>
      <c r="B61" s="219" t="s">
        <v>81</v>
      </c>
      <c r="C61" s="220" t="str">
        <f>申請書!C187</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0">
        <f>(E56+E59)*D61</f>
        <v>0</v>
      </c>
      <c r="D63" s="491"/>
      <c r="E63" s="187"/>
      <c r="F63" s="224"/>
      <c r="G63" s="198"/>
      <c r="H63" s="187"/>
      <c r="I63" s="187"/>
    </row>
    <row r="65" ht="24.75" customHeight="1"/>
  </sheetData>
  <sheetProtection sheet="1" selectLockedCells="1"/>
  <dataConsolidate/>
  <mergeCells count="81">
    <mergeCell ref="A7:A11"/>
    <mergeCell ref="C7:C8"/>
    <mergeCell ref="D7:D8"/>
    <mergeCell ref="E7:E8"/>
    <mergeCell ref="B16:B18"/>
    <mergeCell ref="B7:B8"/>
    <mergeCell ref="A12:I12"/>
    <mergeCell ref="G7:G8"/>
    <mergeCell ref="H7:H8"/>
    <mergeCell ref="A14:I14"/>
    <mergeCell ref="A13:I13"/>
    <mergeCell ref="D16:D17"/>
    <mergeCell ref="C16:C17"/>
    <mergeCell ref="K9:L10"/>
    <mergeCell ref="K11:L11"/>
    <mergeCell ref="K15:L17"/>
    <mergeCell ref="E16:E17"/>
    <mergeCell ref="F16:F17"/>
    <mergeCell ref="H16:H17"/>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A3:A5"/>
    <mergeCell ref="C4:D4"/>
    <mergeCell ref="C5:D5"/>
    <mergeCell ref="C2:F2"/>
    <mergeCell ref="C3:F3"/>
    <mergeCell ref="C63:D63"/>
    <mergeCell ref="G2:I2"/>
    <mergeCell ref="G3:I3"/>
    <mergeCell ref="D28:D29"/>
    <mergeCell ref="E28:E29"/>
    <mergeCell ref="F28:F29"/>
    <mergeCell ref="G28:G29"/>
    <mergeCell ref="H28:H29"/>
    <mergeCell ref="D20:D21"/>
    <mergeCell ref="E20:E21"/>
    <mergeCell ref="F7:F8"/>
    <mergeCell ref="E51:F51"/>
    <mergeCell ref="H51:H52"/>
    <mergeCell ref="P15:P16"/>
    <mergeCell ref="P24:Q26"/>
    <mergeCell ref="P27:Q27"/>
    <mergeCell ref="C53:D53"/>
    <mergeCell ref="E53:F53"/>
    <mergeCell ref="E52:F52"/>
    <mergeCell ref="K24:L27"/>
    <mergeCell ref="C52:D52"/>
    <mergeCell ref="Q41:R41"/>
    <mergeCell ref="R15:R16"/>
    <mergeCell ref="M15:M16"/>
    <mergeCell ref="Q15:Q16"/>
    <mergeCell ref="N15:N16"/>
    <mergeCell ref="O15:O16"/>
    <mergeCell ref="C28:C29"/>
    <mergeCell ref="A49:I49"/>
    <mergeCell ref="A28:A30"/>
    <mergeCell ref="K18:K19"/>
    <mergeCell ref="G16:G17"/>
    <mergeCell ref="A16:A18"/>
    <mergeCell ref="A25:A26"/>
    <mergeCell ref="B25:B26"/>
    <mergeCell ref="G20:G21"/>
    <mergeCell ref="A20:A22"/>
    <mergeCell ref="B20:B22"/>
    <mergeCell ref="C20:C21"/>
    <mergeCell ref="F20:F21"/>
    <mergeCell ref="B28:B30"/>
  </mergeCells>
  <phoneticPr fontId="1"/>
  <conditionalFormatting sqref="I33">
    <cfRule type="expression" dxfId="69" priority="11">
      <formula>$I$33&lt;0</formula>
    </cfRule>
  </conditionalFormatting>
  <conditionalFormatting sqref="C52:F52">
    <cfRule type="expression" dxfId="68" priority="9">
      <formula>OR($I$37=$I$38,$H$53="Ａ")</formula>
    </cfRule>
  </conditionalFormatting>
  <conditionalFormatting sqref="C53:F53">
    <cfRule type="expression" dxfId="67" priority="8">
      <formula>AND($I$37&lt;&gt;$I$38,$H$53="Ｂ")</formula>
    </cfRule>
  </conditionalFormatting>
  <conditionalFormatting sqref="G52">
    <cfRule type="expression" dxfId="66" priority="7">
      <formula>AND($I$37&lt;&gt;$I$38,$H$53="Ｂ")</formula>
    </cfRule>
  </conditionalFormatting>
  <conditionalFormatting sqref="G53">
    <cfRule type="expression" dxfId="65" priority="6">
      <formula>OR($I$37=$I$38,$H$53="Ａ")</formula>
    </cfRule>
  </conditionalFormatting>
  <conditionalFormatting sqref="H51:H53">
    <cfRule type="expression" dxfId="64" priority="5">
      <formula>$I$37=$I$38</formula>
    </cfRule>
  </conditionalFormatting>
  <conditionalFormatting sqref="I34">
    <cfRule type="expression" dxfId="63" priority="16">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117</v>
      </c>
      <c r="C2" s="503" t="s">
        <v>21</v>
      </c>
      <c r="D2" s="504"/>
      <c r="E2" s="504"/>
      <c r="F2" s="460"/>
      <c r="G2" s="455" t="s">
        <v>108</v>
      </c>
      <c r="H2" s="455"/>
      <c r="I2" s="455"/>
      <c r="K2" s="161"/>
      <c r="L2" s="161"/>
      <c r="M2" s="162"/>
      <c r="N2" s="162"/>
      <c r="O2" s="162"/>
      <c r="P2" s="162"/>
      <c r="Q2" s="161"/>
      <c r="R2" s="161"/>
      <c r="S2" s="162"/>
      <c r="T2" s="162"/>
      <c r="U2" s="162"/>
      <c r="V2" s="162"/>
      <c r="W2" s="161"/>
    </row>
    <row r="3" spans="1:23" ht="26.25" customHeight="1">
      <c r="A3" s="500" t="s">
        <v>62</v>
      </c>
      <c r="B3" s="238"/>
      <c r="C3" s="532"/>
      <c r="D3" s="533"/>
      <c r="E3" s="533"/>
      <c r="F3" s="534"/>
      <c r="G3" s="502"/>
      <c r="H3" s="502"/>
      <c r="I3" s="502"/>
    </row>
    <row r="4" spans="1:23" ht="15" customHeight="1">
      <c r="A4" s="500"/>
      <c r="B4" s="233" t="s">
        <v>24</v>
      </c>
      <c r="C4" s="501" t="s">
        <v>49</v>
      </c>
      <c r="D4" s="501"/>
      <c r="K4" s="161"/>
      <c r="L4" s="161"/>
      <c r="M4" s="162"/>
      <c r="N4" s="162"/>
      <c r="O4" s="162"/>
      <c r="P4" s="162"/>
      <c r="Q4" s="161"/>
      <c r="R4" s="161"/>
      <c r="S4" s="162"/>
      <c r="T4" s="162"/>
      <c r="U4" s="162"/>
      <c r="V4" s="162"/>
      <c r="W4" s="161"/>
    </row>
    <row r="5" spans="1:23" ht="26.25" customHeight="1">
      <c r="A5" s="500"/>
      <c r="B5" s="238"/>
      <c r="C5" s="502"/>
      <c r="D5" s="502"/>
      <c r="K5" s="161"/>
      <c r="L5" s="161"/>
      <c r="M5" s="162"/>
      <c r="N5" s="162"/>
      <c r="O5" s="162"/>
      <c r="P5" s="162"/>
    </row>
    <row r="6" spans="1:23" ht="19.5" thickBot="1"/>
    <row r="7" spans="1:23" ht="14.1" customHeight="1" thickBot="1">
      <c r="A7" s="455">
        <v>1</v>
      </c>
      <c r="B7" s="527" t="s">
        <v>118</v>
      </c>
      <c r="C7" s="462" t="s">
        <v>14</v>
      </c>
      <c r="D7" s="493" t="s">
        <v>15</v>
      </c>
      <c r="E7" s="495" t="s">
        <v>16</v>
      </c>
      <c r="F7" s="464" t="s">
        <v>18</v>
      </c>
      <c r="G7" s="531" t="s">
        <v>17</v>
      </c>
      <c r="H7" s="496" t="s">
        <v>37</v>
      </c>
      <c r="I7" s="177"/>
    </row>
    <row r="8" spans="1:23" ht="14.1" customHeight="1" thickBot="1">
      <c r="A8" s="455"/>
      <c r="B8" s="528"/>
      <c r="C8" s="463"/>
      <c r="D8" s="494"/>
      <c r="E8" s="495"/>
      <c r="F8" s="465"/>
      <c r="G8" s="458"/>
      <c r="H8" s="497"/>
      <c r="I8" s="178" t="s">
        <v>120</v>
      </c>
      <c r="K8" s="174" t="s">
        <v>185</v>
      </c>
    </row>
    <row r="9" spans="1:23" ht="24" customHeight="1">
      <c r="A9" s="455"/>
      <c r="B9" s="179" t="s">
        <v>91</v>
      </c>
      <c r="C9" s="108"/>
      <c r="D9" s="109"/>
      <c r="E9" s="110"/>
      <c r="F9" s="111"/>
      <c r="G9" s="112"/>
      <c r="H9" s="180">
        <f>SUM(C9:G9)</f>
        <v>0</v>
      </c>
      <c r="I9" s="181">
        <f>SUM(C9,D9,F9)</f>
        <v>0</v>
      </c>
      <c r="K9" s="516" t="s">
        <v>124</v>
      </c>
      <c r="L9" s="517"/>
    </row>
    <row r="10" spans="1:23" ht="24" customHeight="1" thickBot="1">
      <c r="A10" s="455"/>
      <c r="B10" s="182" t="s">
        <v>119</v>
      </c>
      <c r="C10" s="113"/>
      <c r="D10" s="114"/>
      <c r="E10" s="115"/>
      <c r="F10" s="116"/>
      <c r="G10" s="117"/>
      <c r="H10" s="183">
        <f>SUM(C10:G10)</f>
        <v>0</v>
      </c>
      <c r="I10" s="184">
        <f>SUM(C10,D10,F10)</f>
        <v>0</v>
      </c>
      <c r="K10" s="518"/>
      <c r="L10" s="519"/>
    </row>
    <row r="11" spans="1:23" ht="24" customHeight="1" thickTop="1" thickBot="1">
      <c r="A11" s="455"/>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0" t="str">
        <f>IF(I9&lt;I10,"①","②")</f>
        <v>②</v>
      </c>
      <c r="L11" s="521"/>
    </row>
    <row r="12" spans="1:23" s="187" customFormat="1" ht="54" customHeight="1">
      <c r="A12" s="529" t="s">
        <v>121</v>
      </c>
      <c r="B12" s="530"/>
      <c r="C12" s="530"/>
      <c r="D12" s="530"/>
      <c r="E12" s="530"/>
      <c r="F12" s="530"/>
      <c r="G12" s="530"/>
      <c r="H12" s="530"/>
      <c r="I12" s="530"/>
      <c r="N12" s="174"/>
      <c r="O12" s="174"/>
      <c r="P12" s="174"/>
      <c r="Q12" s="174"/>
      <c r="R12" s="174"/>
    </row>
    <row r="13" spans="1:23" s="187" customFormat="1">
      <c r="A13" s="530" t="s">
        <v>122</v>
      </c>
      <c r="B13" s="530"/>
      <c r="C13" s="530"/>
      <c r="D13" s="530"/>
      <c r="E13" s="530"/>
      <c r="F13" s="530"/>
      <c r="G13" s="530"/>
      <c r="H13" s="530"/>
      <c r="I13" s="530"/>
      <c r="K13" s="174"/>
      <c r="L13" s="174"/>
      <c r="M13" s="174"/>
      <c r="N13" s="174"/>
      <c r="O13" s="174"/>
      <c r="P13" s="174"/>
      <c r="Q13" s="174"/>
      <c r="R13" s="174"/>
      <c r="S13" s="226"/>
    </row>
    <row r="14" spans="1:23" s="187" customFormat="1" ht="19.5" thickBot="1">
      <c r="A14" s="530" t="s">
        <v>123</v>
      </c>
      <c r="B14" s="530"/>
      <c r="C14" s="530"/>
      <c r="D14" s="530"/>
      <c r="E14" s="530"/>
      <c r="F14" s="530"/>
      <c r="G14" s="530"/>
      <c r="H14" s="530"/>
      <c r="I14" s="530"/>
      <c r="K14" s="174" t="s">
        <v>165</v>
      </c>
      <c r="L14" s="174"/>
      <c r="N14" s="174"/>
      <c r="O14" s="174"/>
      <c r="P14" s="174"/>
      <c r="Q14" s="174"/>
      <c r="R14" s="174"/>
      <c r="S14" s="225"/>
    </row>
    <row r="15" spans="1:23" ht="14.1" customHeight="1" thickBot="1">
      <c r="A15" s="187"/>
      <c r="B15" s="187"/>
      <c r="C15" s="187"/>
      <c r="D15" s="187"/>
      <c r="E15" s="187"/>
      <c r="F15" s="187"/>
      <c r="G15" s="187"/>
      <c r="H15" s="187"/>
      <c r="I15" s="187"/>
      <c r="K15" s="522" t="s">
        <v>159</v>
      </c>
      <c r="L15" s="523"/>
      <c r="M15" s="485" t="s">
        <v>14</v>
      </c>
      <c r="N15" s="485" t="s">
        <v>15</v>
      </c>
      <c r="O15" s="485" t="s">
        <v>16</v>
      </c>
      <c r="P15" s="466" t="s">
        <v>18</v>
      </c>
      <c r="Q15" s="487" t="s">
        <v>59</v>
      </c>
      <c r="R15" s="484" t="s">
        <v>37</v>
      </c>
      <c r="S15" s="123"/>
    </row>
    <row r="16" spans="1:23" ht="14.1" customHeight="1" thickBot="1">
      <c r="A16" s="455">
        <v>2</v>
      </c>
      <c r="B16" s="461" t="s">
        <v>60</v>
      </c>
      <c r="C16" s="462" t="s">
        <v>14</v>
      </c>
      <c r="D16" s="493" t="s">
        <v>15</v>
      </c>
      <c r="E16" s="495" t="s">
        <v>16</v>
      </c>
      <c r="F16" s="464" t="s">
        <v>18</v>
      </c>
      <c r="G16" s="458" t="s">
        <v>59</v>
      </c>
      <c r="H16" s="496" t="s">
        <v>37</v>
      </c>
      <c r="I16" s="177"/>
      <c r="K16" s="524"/>
      <c r="L16" s="525"/>
      <c r="M16" s="486"/>
      <c r="N16" s="486"/>
      <c r="O16" s="486"/>
      <c r="P16" s="467"/>
      <c r="Q16" s="488"/>
      <c r="R16" s="484"/>
      <c r="S16" s="124" t="s">
        <v>125</v>
      </c>
    </row>
    <row r="17" spans="1:19" ht="14.1" customHeight="1">
      <c r="A17" s="455"/>
      <c r="B17" s="461"/>
      <c r="C17" s="463"/>
      <c r="D17" s="494"/>
      <c r="E17" s="495"/>
      <c r="F17" s="465"/>
      <c r="G17" s="458"/>
      <c r="H17" s="497"/>
      <c r="I17" s="178" t="s">
        <v>38</v>
      </c>
      <c r="K17" s="526"/>
      <c r="L17" s="488"/>
      <c r="M17" s="125">
        <f>C18-C11</f>
        <v>0</v>
      </c>
      <c r="N17" s="125">
        <f>D18-D11</f>
        <v>0</v>
      </c>
      <c r="O17" s="125">
        <f>E18-E11</f>
        <v>0</v>
      </c>
      <c r="P17" s="126">
        <f>F18-F11</f>
        <v>0</v>
      </c>
      <c r="Q17" s="127">
        <f t="shared" ref="Q17" si="0">G18-G11</f>
        <v>0</v>
      </c>
      <c r="R17" s="128">
        <f>H18-H11</f>
        <v>0</v>
      </c>
      <c r="S17" s="125">
        <f>I18-I11</f>
        <v>0</v>
      </c>
    </row>
    <row r="18" spans="1:19" ht="24" customHeight="1" thickBot="1">
      <c r="A18" s="455"/>
      <c r="B18" s="461"/>
      <c r="C18" s="119"/>
      <c r="D18" s="120"/>
      <c r="E18" s="121"/>
      <c r="F18" s="122"/>
      <c r="G18" s="188">
        <v>0</v>
      </c>
      <c r="H18" s="189">
        <f>SUM(C18:G18)</f>
        <v>0</v>
      </c>
      <c r="I18" s="190">
        <f>SUM(C18,D18,F18)</f>
        <v>0</v>
      </c>
      <c r="K18" s="456"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7"/>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55">
        <v>3</v>
      </c>
      <c r="B20" s="461" t="s">
        <v>174</v>
      </c>
      <c r="C20" s="462" t="s">
        <v>14</v>
      </c>
      <c r="D20" s="493" t="s">
        <v>15</v>
      </c>
      <c r="E20" s="495" t="s">
        <v>16</v>
      </c>
      <c r="F20" s="464" t="s">
        <v>18</v>
      </c>
      <c r="G20" s="460" t="s">
        <v>48</v>
      </c>
      <c r="H20" s="187"/>
      <c r="I20" s="187"/>
      <c r="Q20" s="194"/>
    </row>
    <row r="21" spans="1:19" ht="14.1" customHeight="1">
      <c r="A21" s="455"/>
      <c r="B21" s="461"/>
      <c r="C21" s="463"/>
      <c r="D21" s="494"/>
      <c r="E21" s="495"/>
      <c r="F21" s="465"/>
      <c r="G21" s="460"/>
      <c r="H21" s="187"/>
      <c r="I21" s="187"/>
      <c r="K21" s="169"/>
      <c r="L21" s="169"/>
      <c r="M21" s="169"/>
      <c r="N21" s="169"/>
      <c r="O21" s="169"/>
      <c r="P21" s="169"/>
      <c r="Q21" s="195"/>
      <c r="R21" s="169"/>
      <c r="S21" s="169"/>
    </row>
    <row r="22" spans="1:19" ht="24" customHeight="1" thickBot="1">
      <c r="A22" s="455"/>
      <c r="B22" s="461"/>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76" t="s">
        <v>145</v>
      </c>
      <c r="L24" s="477"/>
      <c r="M24" s="138" t="s">
        <v>178</v>
      </c>
      <c r="N24" s="139" t="s">
        <v>179</v>
      </c>
      <c r="O24" s="157" t="s">
        <v>175</v>
      </c>
      <c r="P24" s="468" t="s">
        <v>146</v>
      </c>
      <c r="Q24" s="469"/>
      <c r="R24" s="140"/>
      <c r="S24" s="141"/>
    </row>
    <row r="25" spans="1:19" ht="21.75" customHeight="1">
      <c r="A25" s="455">
        <v>4</v>
      </c>
      <c r="B25" s="459" t="s">
        <v>92</v>
      </c>
      <c r="C25" s="236" t="s">
        <v>16</v>
      </c>
      <c r="D25" s="236" t="s">
        <v>39</v>
      </c>
      <c r="E25" s="236" t="s">
        <v>37</v>
      </c>
      <c r="F25" s="187"/>
      <c r="G25" s="187"/>
      <c r="H25" s="187"/>
      <c r="I25" s="187"/>
      <c r="K25" s="478"/>
      <c r="L25" s="479"/>
      <c r="M25" s="142" t="s">
        <v>147</v>
      </c>
      <c r="N25" s="143" t="s">
        <v>148</v>
      </c>
      <c r="O25" s="144" t="s">
        <v>149</v>
      </c>
      <c r="P25" s="470"/>
      <c r="Q25" s="471"/>
      <c r="R25" s="145" t="s">
        <v>150</v>
      </c>
      <c r="S25" s="146" t="s">
        <v>151</v>
      </c>
    </row>
    <row r="26" spans="1:19" ht="25.5" customHeight="1" thickBot="1">
      <c r="A26" s="455"/>
      <c r="B26" s="459"/>
      <c r="C26" s="200">
        <f>IF(E11&lt;E18,P27,0)</f>
        <v>0</v>
      </c>
      <c r="D26" s="129"/>
      <c r="E26" s="200">
        <f>SUM(C26:D26)</f>
        <v>0</v>
      </c>
      <c r="F26" s="201"/>
      <c r="G26" s="187"/>
      <c r="H26" s="187"/>
      <c r="I26" s="187"/>
      <c r="K26" s="478"/>
      <c r="L26" s="479"/>
      <c r="M26" s="147" t="s">
        <v>176</v>
      </c>
      <c r="N26" s="148" t="s">
        <v>177</v>
      </c>
      <c r="O26" s="149" t="s">
        <v>154</v>
      </c>
      <c r="P26" s="470"/>
      <c r="Q26" s="471"/>
      <c r="R26" s="150" t="s">
        <v>152</v>
      </c>
      <c r="S26" s="151" t="s">
        <v>153</v>
      </c>
    </row>
    <row r="27" spans="1:19" ht="14.1" customHeight="1" thickBot="1">
      <c r="A27" s="187"/>
      <c r="B27" s="187"/>
      <c r="C27" s="187"/>
      <c r="D27" s="187"/>
      <c r="E27" s="187"/>
      <c r="F27" s="187"/>
      <c r="G27" s="187"/>
      <c r="H27" s="187"/>
      <c r="I27" s="187"/>
      <c r="K27" s="480"/>
      <c r="L27" s="481"/>
      <c r="M27" s="152">
        <f>I11-I18</f>
        <v>0</v>
      </c>
      <c r="N27" s="153">
        <f>G22</f>
        <v>0</v>
      </c>
      <c r="O27" s="154">
        <f>IF(M27&gt;N27,M27-N27,0)</f>
        <v>0</v>
      </c>
      <c r="P27" s="472">
        <f>MIN(R27:S27)</f>
        <v>0</v>
      </c>
      <c r="Q27" s="473"/>
      <c r="R27" s="155">
        <f>O27-D26</f>
        <v>0</v>
      </c>
      <c r="S27" s="156">
        <f>E18+E22-E11</f>
        <v>0</v>
      </c>
    </row>
    <row r="28" spans="1:19" ht="14.1" customHeight="1" thickBot="1">
      <c r="A28" s="455">
        <v>5</v>
      </c>
      <c r="B28" s="461" t="s">
        <v>127</v>
      </c>
      <c r="C28" s="462" t="s">
        <v>14</v>
      </c>
      <c r="D28" s="493" t="s">
        <v>15</v>
      </c>
      <c r="E28" s="495" t="s">
        <v>16</v>
      </c>
      <c r="F28" s="464" t="s">
        <v>18</v>
      </c>
      <c r="G28" s="458" t="s">
        <v>17</v>
      </c>
      <c r="H28" s="496" t="s">
        <v>37</v>
      </c>
      <c r="I28" s="177"/>
    </row>
    <row r="29" spans="1:19" ht="14.1" customHeight="1">
      <c r="A29" s="455"/>
      <c r="B29" s="461"/>
      <c r="C29" s="463"/>
      <c r="D29" s="494"/>
      <c r="E29" s="495"/>
      <c r="F29" s="465"/>
      <c r="G29" s="458"/>
      <c r="H29" s="497"/>
      <c r="I29" s="178" t="s">
        <v>38</v>
      </c>
    </row>
    <row r="30" spans="1:19" ht="24" customHeight="1" thickBot="1">
      <c r="A30" s="455"/>
      <c r="B30" s="461"/>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157</v>
      </c>
      <c r="G32" s="228" t="s">
        <v>169</v>
      </c>
      <c r="H32" s="244" t="s">
        <v>180</v>
      </c>
      <c r="I32" s="159" t="s">
        <v>158</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55">
        <v>6</v>
      </c>
      <c r="B35" s="514" t="s">
        <v>128</v>
      </c>
      <c r="C35" s="462" t="s">
        <v>14</v>
      </c>
      <c r="D35" s="493" t="s">
        <v>15</v>
      </c>
      <c r="E35" s="495" t="s">
        <v>16</v>
      </c>
      <c r="F35" s="464" t="s">
        <v>18</v>
      </c>
      <c r="G35" s="458" t="s">
        <v>59</v>
      </c>
      <c r="H35" s="496" t="s">
        <v>37</v>
      </c>
      <c r="I35" s="177"/>
    </row>
    <row r="36" spans="1:19" ht="14.1" customHeight="1">
      <c r="A36" s="455"/>
      <c r="B36" s="515"/>
      <c r="C36" s="463"/>
      <c r="D36" s="494"/>
      <c r="E36" s="495"/>
      <c r="F36" s="465"/>
      <c r="G36" s="458"/>
      <c r="H36" s="497"/>
      <c r="I36" s="178" t="s">
        <v>38</v>
      </c>
    </row>
    <row r="37" spans="1:19" ht="24" customHeight="1">
      <c r="A37" s="455"/>
      <c r="B37" s="206" t="s">
        <v>91</v>
      </c>
      <c r="C37" s="99"/>
      <c r="D37" s="100"/>
      <c r="E37" s="121"/>
      <c r="F37" s="101"/>
      <c r="G37" s="102"/>
      <c r="H37" s="189">
        <f>SUM(C37:G37)</f>
        <v>0</v>
      </c>
      <c r="I37" s="207">
        <f>SUM(C37,D37,F37)</f>
        <v>0</v>
      </c>
    </row>
    <row r="38" spans="1:19" ht="24" customHeight="1" thickBot="1">
      <c r="A38" s="455"/>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1">
        <v>7</v>
      </c>
      <c r="B41" s="234" t="s">
        <v>93</v>
      </c>
      <c r="C41" s="236" t="s">
        <v>14</v>
      </c>
      <c r="D41" s="236" t="s">
        <v>15</v>
      </c>
      <c r="E41" s="236" t="s">
        <v>18</v>
      </c>
      <c r="F41" s="236" t="s">
        <v>37</v>
      </c>
      <c r="G41" s="187"/>
      <c r="H41" s="187"/>
      <c r="I41" s="187"/>
      <c r="M41" s="227" t="s">
        <v>167</v>
      </c>
      <c r="N41" s="137" t="s">
        <v>168</v>
      </c>
      <c r="Q41" s="482" t="s">
        <v>138</v>
      </c>
      <c r="R41" s="483"/>
      <c r="S41" s="131" t="s">
        <v>139</v>
      </c>
    </row>
    <row r="42" spans="1:19" ht="23.25" customHeight="1">
      <c r="A42" s="512"/>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13"/>
      <c r="B43" s="209" t="s">
        <v>132</v>
      </c>
      <c r="C43" s="130"/>
      <c r="D43" s="130"/>
      <c r="E43" s="130"/>
      <c r="F43" s="210">
        <f>SUM(C43:E43)</f>
        <v>0</v>
      </c>
      <c r="G43" s="187"/>
      <c r="H43" s="187"/>
      <c r="I43" s="187"/>
      <c r="Q43" s="132">
        <v>0.5</v>
      </c>
      <c r="R43" s="133" t="s">
        <v>141</v>
      </c>
      <c r="S43" s="126">
        <v>1368</v>
      </c>
    </row>
    <row r="44" spans="1:19" ht="23.25" customHeight="1">
      <c r="A44" s="509" t="s">
        <v>133</v>
      </c>
      <c r="B44" s="510"/>
      <c r="C44" s="510"/>
      <c r="D44" s="510"/>
      <c r="E44" s="510"/>
      <c r="F44" s="510"/>
      <c r="G44" s="510"/>
      <c r="H44" s="510"/>
      <c r="I44" s="510"/>
      <c r="Q44" s="132">
        <v>0.6</v>
      </c>
      <c r="R44" s="133" t="s">
        <v>142</v>
      </c>
      <c r="S44" s="126">
        <v>1596</v>
      </c>
    </row>
    <row r="45" spans="1:19" ht="23.25" customHeight="1">
      <c r="A45" s="510"/>
      <c r="B45" s="510"/>
      <c r="C45" s="510"/>
      <c r="D45" s="510"/>
      <c r="E45" s="510"/>
      <c r="F45" s="510"/>
      <c r="G45" s="510"/>
      <c r="H45" s="510"/>
      <c r="I45" s="510"/>
      <c r="Q45" s="132">
        <v>0.7</v>
      </c>
      <c r="R45" s="133" t="s">
        <v>143</v>
      </c>
      <c r="S45" s="126">
        <v>1824</v>
      </c>
    </row>
    <row r="46" spans="1:19" ht="23.25" customHeight="1">
      <c r="A46" s="510"/>
      <c r="B46" s="510"/>
      <c r="C46" s="510"/>
      <c r="D46" s="510"/>
      <c r="E46" s="510"/>
      <c r="F46" s="510"/>
      <c r="G46" s="510"/>
      <c r="H46" s="510"/>
      <c r="I46" s="510"/>
      <c r="Q46" s="132">
        <v>0.8</v>
      </c>
      <c r="R46" s="133" t="s">
        <v>144</v>
      </c>
      <c r="S46" s="126">
        <v>2052</v>
      </c>
    </row>
    <row r="47" spans="1:19" ht="23.25" customHeight="1" thickBot="1">
      <c r="A47" s="510"/>
      <c r="B47" s="510"/>
      <c r="C47" s="510"/>
      <c r="D47" s="510"/>
      <c r="E47" s="510"/>
      <c r="F47" s="510"/>
      <c r="G47" s="510"/>
      <c r="H47" s="510"/>
      <c r="I47" s="510"/>
      <c r="Q47" s="134">
        <v>0.9</v>
      </c>
      <c r="R47" s="135"/>
      <c r="S47" s="136">
        <v>2280</v>
      </c>
    </row>
    <row r="48" spans="1:19" ht="23.25" customHeight="1">
      <c r="A48" s="510"/>
      <c r="B48" s="510"/>
      <c r="C48" s="510"/>
      <c r="D48" s="510"/>
      <c r="E48" s="510"/>
      <c r="F48" s="510"/>
      <c r="G48" s="510"/>
      <c r="H48" s="510"/>
      <c r="I48" s="510"/>
      <c r="J48" s="187"/>
    </row>
    <row r="49" spans="1:19" s="118" customFormat="1">
      <c r="A49" s="489" t="s">
        <v>134</v>
      </c>
      <c r="B49" s="489"/>
      <c r="C49" s="489"/>
      <c r="D49" s="489"/>
      <c r="E49" s="489"/>
      <c r="F49" s="489"/>
      <c r="G49" s="489"/>
      <c r="H49" s="489"/>
      <c r="I49" s="489"/>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1">
        <v>8</v>
      </c>
      <c r="B51" s="213" t="s">
        <v>94</v>
      </c>
      <c r="C51" s="498" t="s">
        <v>95</v>
      </c>
      <c r="D51" s="498"/>
      <c r="E51" s="498" t="s">
        <v>40</v>
      </c>
      <c r="F51" s="498"/>
      <c r="H51" s="459" t="s">
        <v>96</v>
      </c>
      <c r="K51" s="174"/>
      <c r="L51" s="174"/>
      <c r="M51" s="174"/>
      <c r="N51" s="174"/>
      <c r="O51" s="174"/>
      <c r="P51" s="174"/>
      <c r="Q51" s="174"/>
      <c r="R51" s="174"/>
      <c r="S51" s="174"/>
    </row>
    <row r="52" spans="1:19" s="187" customFormat="1" ht="24" customHeight="1">
      <c r="A52" s="512"/>
      <c r="B52" s="214" t="s">
        <v>97</v>
      </c>
      <c r="C52" s="474">
        <f>IFERROR(ROUNDDOWN(F42/I37*1/365,3),0)</f>
        <v>0</v>
      </c>
      <c r="D52" s="474"/>
      <c r="E52" s="475">
        <f>ROUNDDOWN(C52*I37,0)</f>
        <v>0</v>
      </c>
      <c r="F52" s="475"/>
      <c r="G52" s="187" t="s">
        <v>98</v>
      </c>
      <c r="H52" s="499"/>
      <c r="I52" s="191" t="s">
        <v>103</v>
      </c>
      <c r="K52" s="174"/>
      <c r="L52" s="174"/>
      <c r="M52" s="174"/>
      <c r="N52" s="174"/>
      <c r="O52" s="174"/>
      <c r="P52" s="174"/>
      <c r="Q52" s="174"/>
      <c r="R52" s="174"/>
      <c r="S52" s="174"/>
    </row>
    <row r="53" spans="1:19" s="187" customFormat="1" ht="24" customHeight="1">
      <c r="A53" s="513"/>
      <c r="B53" s="214" t="s">
        <v>99</v>
      </c>
      <c r="C53" s="474">
        <f>IFERROR(ROUNDDOWN(F43/I38*1/365,3),0)</f>
        <v>0</v>
      </c>
      <c r="D53" s="474"/>
      <c r="E53" s="475">
        <f>ROUNDDOWN(C53*I38,0)</f>
        <v>0</v>
      </c>
      <c r="F53" s="475"/>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5">
        <v>9</v>
      </c>
      <c r="B55" s="508" t="s">
        <v>136</v>
      </c>
      <c r="C55" s="235" t="s">
        <v>41</v>
      </c>
      <c r="D55" s="237" t="s">
        <v>135</v>
      </c>
      <c r="E55" s="235" t="s">
        <v>42</v>
      </c>
      <c r="G55" s="187"/>
      <c r="H55" s="187"/>
    </row>
    <row r="56" spans="1:19" ht="25.5" customHeight="1">
      <c r="A56" s="455"/>
      <c r="B56" s="508"/>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5">
        <v>10</v>
      </c>
      <c r="B58" s="508" t="s">
        <v>137</v>
      </c>
      <c r="C58" s="235" t="s">
        <v>41</v>
      </c>
      <c r="D58" s="237" t="s">
        <v>135</v>
      </c>
      <c r="E58" s="235" t="s">
        <v>42</v>
      </c>
      <c r="G58" s="187"/>
      <c r="H58" s="187"/>
      <c r="I58" s="187"/>
    </row>
    <row r="59" spans="1:19" ht="25.5" customHeight="1">
      <c r="A59" s="455"/>
      <c r="B59" s="508"/>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申請書!C187</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0">
        <f>(E56+E59)*D61</f>
        <v>0</v>
      </c>
      <c r="D63" s="491"/>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2" priority="6">
      <formula>$I$33&lt;0</formula>
    </cfRule>
  </conditionalFormatting>
  <conditionalFormatting sqref="C52:F52">
    <cfRule type="expression" dxfId="61" priority="5">
      <formula>OR($I$37=$I$38,$H$53="Ａ")</formula>
    </cfRule>
  </conditionalFormatting>
  <conditionalFormatting sqref="C53:F53">
    <cfRule type="expression" dxfId="60" priority="4">
      <formula>AND($I$37&lt;&gt;$I$38,$H$53="Ｂ")</formula>
    </cfRule>
  </conditionalFormatting>
  <conditionalFormatting sqref="G52">
    <cfRule type="expression" dxfId="59" priority="3">
      <formula>AND($I$37&lt;&gt;$I$38,$H$53="Ｂ")</formula>
    </cfRule>
  </conditionalFormatting>
  <conditionalFormatting sqref="G53">
    <cfRule type="expression" dxfId="58" priority="2">
      <formula>OR($I$37=$I$38,$H$53="Ａ")</formula>
    </cfRule>
  </conditionalFormatting>
  <conditionalFormatting sqref="H51:H53">
    <cfRule type="expression" dxfId="57" priority="1">
      <formula>$I$37=$I$38</formula>
    </cfRule>
  </conditionalFormatting>
  <conditionalFormatting sqref="I34">
    <cfRule type="expression" dxfId="56"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117</v>
      </c>
      <c r="C2" s="503" t="s">
        <v>21</v>
      </c>
      <c r="D2" s="504"/>
      <c r="E2" s="504"/>
      <c r="F2" s="460"/>
      <c r="G2" s="455" t="s">
        <v>108</v>
      </c>
      <c r="H2" s="455"/>
      <c r="I2" s="455"/>
      <c r="K2" s="161"/>
      <c r="L2" s="161"/>
      <c r="M2" s="162"/>
      <c r="N2" s="162"/>
      <c r="O2" s="162"/>
      <c r="P2" s="162"/>
      <c r="Q2" s="161"/>
      <c r="R2" s="161"/>
      <c r="S2" s="162"/>
      <c r="T2" s="162"/>
      <c r="U2" s="162"/>
      <c r="V2" s="162"/>
      <c r="W2" s="161"/>
    </row>
    <row r="3" spans="1:23" ht="26.25" customHeight="1">
      <c r="A3" s="500" t="s">
        <v>64</v>
      </c>
      <c r="B3" s="238"/>
      <c r="C3" s="532"/>
      <c r="D3" s="533"/>
      <c r="E3" s="533"/>
      <c r="F3" s="534"/>
      <c r="G3" s="502"/>
      <c r="H3" s="502"/>
      <c r="I3" s="502"/>
    </row>
    <row r="4" spans="1:23" ht="15" customHeight="1">
      <c r="A4" s="500"/>
      <c r="B4" s="233" t="s">
        <v>24</v>
      </c>
      <c r="C4" s="501" t="s">
        <v>49</v>
      </c>
      <c r="D4" s="501"/>
      <c r="K4" s="161"/>
      <c r="L4" s="161"/>
      <c r="M4" s="162"/>
      <c r="N4" s="162"/>
      <c r="O4" s="162"/>
      <c r="P4" s="162"/>
      <c r="Q4" s="161"/>
      <c r="R4" s="161"/>
      <c r="S4" s="162"/>
      <c r="T4" s="162"/>
      <c r="U4" s="162"/>
      <c r="V4" s="162"/>
      <c r="W4" s="161"/>
    </row>
    <row r="5" spans="1:23" ht="26.25" customHeight="1">
      <c r="A5" s="500"/>
      <c r="B5" s="238"/>
      <c r="C5" s="502"/>
      <c r="D5" s="502"/>
      <c r="K5" s="161"/>
      <c r="L5" s="161"/>
      <c r="M5" s="162"/>
      <c r="N5" s="162"/>
      <c r="O5" s="162"/>
      <c r="P5" s="162"/>
    </row>
    <row r="6" spans="1:23" ht="19.5" thickBot="1"/>
    <row r="7" spans="1:23" ht="14.1" customHeight="1" thickBot="1">
      <c r="A7" s="455">
        <v>1</v>
      </c>
      <c r="B7" s="527" t="s">
        <v>118</v>
      </c>
      <c r="C7" s="462" t="s">
        <v>14</v>
      </c>
      <c r="D7" s="493" t="s">
        <v>15</v>
      </c>
      <c r="E7" s="495" t="s">
        <v>16</v>
      </c>
      <c r="F7" s="464" t="s">
        <v>18</v>
      </c>
      <c r="G7" s="531" t="s">
        <v>17</v>
      </c>
      <c r="H7" s="496" t="s">
        <v>37</v>
      </c>
      <c r="I7" s="177"/>
    </row>
    <row r="8" spans="1:23" ht="14.1" customHeight="1" thickBot="1">
      <c r="A8" s="455"/>
      <c r="B8" s="528"/>
      <c r="C8" s="463"/>
      <c r="D8" s="494"/>
      <c r="E8" s="495"/>
      <c r="F8" s="465"/>
      <c r="G8" s="458"/>
      <c r="H8" s="497"/>
      <c r="I8" s="178" t="s">
        <v>120</v>
      </c>
      <c r="K8" s="174" t="s">
        <v>185</v>
      </c>
    </row>
    <row r="9" spans="1:23" ht="24" customHeight="1">
      <c r="A9" s="455"/>
      <c r="B9" s="179" t="s">
        <v>91</v>
      </c>
      <c r="C9" s="108"/>
      <c r="D9" s="109"/>
      <c r="E9" s="110"/>
      <c r="F9" s="111"/>
      <c r="G9" s="112"/>
      <c r="H9" s="180">
        <f>SUM(C9:G9)</f>
        <v>0</v>
      </c>
      <c r="I9" s="181">
        <f>SUM(C9,D9,F9)</f>
        <v>0</v>
      </c>
      <c r="K9" s="516" t="s">
        <v>124</v>
      </c>
      <c r="L9" s="517"/>
    </row>
    <row r="10" spans="1:23" ht="24" customHeight="1" thickBot="1">
      <c r="A10" s="455"/>
      <c r="B10" s="182" t="s">
        <v>119</v>
      </c>
      <c r="C10" s="113"/>
      <c r="D10" s="114"/>
      <c r="E10" s="115"/>
      <c r="F10" s="116"/>
      <c r="G10" s="117"/>
      <c r="H10" s="183">
        <f>SUM(C10:G10)</f>
        <v>0</v>
      </c>
      <c r="I10" s="184">
        <f>SUM(C10,D10,F10)</f>
        <v>0</v>
      </c>
      <c r="K10" s="518"/>
      <c r="L10" s="519"/>
    </row>
    <row r="11" spans="1:23" ht="24" customHeight="1" thickTop="1" thickBot="1">
      <c r="A11" s="455"/>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0" t="str">
        <f>IF(I9&lt;I10,"①","②")</f>
        <v>②</v>
      </c>
      <c r="L11" s="521"/>
    </row>
    <row r="12" spans="1:23" s="187" customFormat="1" ht="54" customHeight="1">
      <c r="A12" s="529" t="s">
        <v>121</v>
      </c>
      <c r="B12" s="530"/>
      <c r="C12" s="530"/>
      <c r="D12" s="530"/>
      <c r="E12" s="530"/>
      <c r="F12" s="530"/>
      <c r="G12" s="530"/>
      <c r="H12" s="530"/>
      <c r="I12" s="530"/>
      <c r="N12" s="174"/>
      <c r="O12" s="174"/>
      <c r="P12" s="174"/>
      <c r="Q12" s="174"/>
      <c r="R12" s="174"/>
    </row>
    <row r="13" spans="1:23" s="187" customFormat="1">
      <c r="A13" s="530" t="s">
        <v>122</v>
      </c>
      <c r="B13" s="530"/>
      <c r="C13" s="530"/>
      <c r="D13" s="530"/>
      <c r="E13" s="530"/>
      <c r="F13" s="530"/>
      <c r="G13" s="530"/>
      <c r="H13" s="530"/>
      <c r="I13" s="530"/>
      <c r="K13" s="174"/>
      <c r="L13" s="174"/>
      <c r="M13" s="174"/>
      <c r="N13" s="174"/>
      <c r="O13" s="174"/>
      <c r="P13" s="174"/>
      <c r="Q13" s="174"/>
      <c r="R13" s="174"/>
      <c r="S13" s="226"/>
    </row>
    <row r="14" spans="1:23" s="187" customFormat="1" ht="19.5" thickBot="1">
      <c r="A14" s="530" t="s">
        <v>123</v>
      </c>
      <c r="B14" s="530"/>
      <c r="C14" s="530"/>
      <c r="D14" s="530"/>
      <c r="E14" s="530"/>
      <c r="F14" s="530"/>
      <c r="G14" s="530"/>
      <c r="H14" s="530"/>
      <c r="I14" s="530"/>
      <c r="K14" s="174" t="s">
        <v>165</v>
      </c>
      <c r="L14" s="174"/>
      <c r="N14" s="174"/>
      <c r="O14" s="174"/>
      <c r="P14" s="174"/>
      <c r="Q14" s="174"/>
      <c r="R14" s="174"/>
      <c r="S14" s="225"/>
    </row>
    <row r="15" spans="1:23" ht="14.1" customHeight="1" thickBot="1">
      <c r="A15" s="187"/>
      <c r="B15" s="187"/>
      <c r="C15" s="187"/>
      <c r="D15" s="187"/>
      <c r="E15" s="187"/>
      <c r="F15" s="187"/>
      <c r="G15" s="187"/>
      <c r="H15" s="187"/>
      <c r="I15" s="187"/>
      <c r="K15" s="522" t="s">
        <v>159</v>
      </c>
      <c r="L15" s="523"/>
      <c r="M15" s="485" t="s">
        <v>14</v>
      </c>
      <c r="N15" s="485" t="s">
        <v>15</v>
      </c>
      <c r="O15" s="485" t="s">
        <v>16</v>
      </c>
      <c r="P15" s="466" t="s">
        <v>18</v>
      </c>
      <c r="Q15" s="487" t="s">
        <v>59</v>
      </c>
      <c r="R15" s="484" t="s">
        <v>37</v>
      </c>
      <c r="S15" s="123"/>
    </row>
    <row r="16" spans="1:23" ht="14.1" customHeight="1" thickBot="1">
      <c r="A16" s="455">
        <v>2</v>
      </c>
      <c r="B16" s="461" t="s">
        <v>60</v>
      </c>
      <c r="C16" s="462" t="s">
        <v>14</v>
      </c>
      <c r="D16" s="493" t="s">
        <v>15</v>
      </c>
      <c r="E16" s="495" t="s">
        <v>16</v>
      </c>
      <c r="F16" s="464" t="s">
        <v>18</v>
      </c>
      <c r="G16" s="458" t="s">
        <v>59</v>
      </c>
      <c r="H16" s="496" t="s">
        <v>37</v>
      </c>
      <c r="I16" s="177"/>
      <c r="K16" s="524"/>
      <c r="L16" s="525"/>
      <c r="M16" s="486"/>
      <c r="N16" s="486"/>
      <c r="O16" s="486"/>
      <c r="P16" s="467"/>
      <c r="Q16" s="488"/>
      <c r="R16" s="484"/>
      <c r="S16" s="124" t="s">
        <v>125</v>
      </c>
    </row>
    <row r="17" spans="1:19" ht="14.1" customHeight="1">
      <c r="A17" s="455"/>
      <c r="B17" s="461"/>
      <c r="C17" s="463"/>
      <c r="D17" s="494"/>
      <c r="E17" s="495"/>
      <c r="F17" s="465"/>
      <c r="G17" s="458"/>
      <c r="H17" s="497"/>
      <c r="I17" s="178" t="s">
        <v>38</v>
      </c>
      <c r="K17" s="526"/>
      <c r="L17" s="488"/>
      <c r="M17" s="125">
        <f>C18-C11</f>
        <v>0</v>
      </c>
      <c r="N17" s="125">
        <f>D18-D11</f>
        <v>0</v>
      </c>
      <c r="O17" s="125">
        <f>E18-E11</f>
        <v>0</v>
      </c>
      <c r="P17" s="126">
        <f>F18-F11</f>
        <v>0</v>
      </c>
      <c r="Q17" s="127">
        <f t="shared" ref="Q17" si="0">G18-G11</f>
        <v>0</v>
      </c>
      <c r="R17" s="128">
        <f>H18-H11</f>
        <v>0</v>
      </c>
      <c r="S17" s="125">
        <f>I18-I11</f>
        <v>0</v>
      </c>
    </row>
    <row r="18" spans="1:19" ht="24" customHeight="1" thickBot="1">
      <c r="A18" s="455"/>
      <c r="B18" s="461"/>
      <c r="C18" s="119"/>
      <c r="D18" s="120"/>
      <c r="E18" s="121"/>
      <c r="F18" s="122"/>
      <c r="G18" s="188">
        <v>0</v>
      </c>
      <c r="H18" s="189">
        <f>SUM(C18:G18)</f>
        <v>0</v>
      </c>
      <c r="I18" s="190">
        <f>SUM(C18,D18,F18)</f>
        <v>0</v>
      </c>
      <c r="K18" s="456"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7"/>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55">
        <v>3</v>
      </c>
      <c r="B20" s="461" t="s">
        <v>174</v>
      </c>
      <c r="C20" s="462" t="s">
        <v>14</v>
      </c>
      <c r="D20" s="493" t="s">
        <v>15</v>
      </c>
      <c r="E20" s="495" t="s">
        <v>16</v>
      </c>
      <c r="F20" s="464" t="s">
        <v>18</v>
      </c>
      <c r="G20" s="460" t="s">
        <v>48</v>
      </c>
      <c r="H20" s="187"/>
      <c r="I20" s="187"/>
      <c r="Q20" s="194"/>
    </row>
    <row r="21" spans="1:19" ht="14.1" customHeight="1">
      <c r="A21" s="455"/>
      <c r="B21" s="461"/>
      <c r="C21" s="463"/>
      <c r="D21" s="494"/>
      <c r="E21" s="495"/>
      <c r="F21" s="465"/>
      <c r="G21" s="460"/>
      <c r="H21" s="187"/>
      <c r="I21" s="187"/>
      <c r="K21" s="169"/>
      <c r="L21" s="169"/>
      <c r="M21" s="169"/>
      <c r="N21" s="169"/>
      <c r="O21" s="169"/>
      <c r="P21" s="169"/>
      <c r="Q21" s="195"/>
      <c r="R21" s="169"/>
      <c r="S21" s="169"/>
    </row>
    <row r="22" spans="1:19" ht="24" customHeight="1" thickBot="1">
      <c r="A22" s="455"/>
      <c r="B22" s="461"/>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76" t="s">
        <v>145</v>
      </c>
      <c r="L24" s="477"/>
      <c r="M24" s="138" t="s">
        <v>178</v>
      </c>
      <c r="N24" s="139" t="s">
        <v>179</v>
      </c>
      <c r="O24" s="157" t="s">
        <v>175</v>
      </c>
      <c r="P24" s="468" t="s">
        <v>146</v>
      </c>
      <c r="Q24" s="469"/>
      <c r="R24" s="140"/>
      <c r="S24" s="141"/>
    </row>
    <row r="25" spans="1:19" ht="21.75" customHeight="1">
      <c r="A25" s="455">
        <v>4</v>
      </c>
      <c r="B25" s="459" t="s">
        <v>92</v>
      </c>
      <c r="C25" s="236" t="s">
        <v>16</v>
      </c>
      <c r="D25" s="236" t="s">
        <v>39</v>
      </c>
      <c r="E25" s="236" t="s">
        <v>37</v>
      </c>
      <c r="F25" s="187"/>
      <c r="G25" s="187"/>
      <c r="H25" s="187"/>
      <c r="I25" s="187"/>
      <c r="K25" s="478"/>
      <c r="L25" s="479"/>
      <c r="M25" s="142" t="s">
        <v>147</v>
      </c>
      <c r="N25" s="143" t="s">
        <v>148</v>
      </c>
      <c r="O25" s="144" t="s">
        <v>149</v>
      </c>
      <c r="P25" s="470"/>
      <c r="Q25" s="471"/>
      <c r="R25" s="145" t="s">
        <v>150</v>
      </c>
      <c r="S25" s="146" t="s">
        <v>151</v>
      </c>
    </row>
    <row r="26" spans="1:19" ht="25.5" customHeight="1" thickBot="1">
      <c r="A26" s="455"/>
      <c r="B26" s="459"/>
      <c r="C26" s="200">
        <f>IF(E11&lt;E18,P27,0)</f>
        <v>0</v>
      </c>
      <c r="D26" s="129"/>
      <c r="E26" s="200">
        <f>SUM(C26:D26)</f>
        <v>0</v>
      </c>
      <c r="F26" s="201"/>
      <c r="G26" s="187"/>
      <c r="H26" s="187"/>
      <c r="I26" s="187"/>
      <c r="K26" s="478"/>
      <c r="L26" s="479"/>
      <c r="M26" s="147" t="s">
        <v>176</v>
      </c>
      <c r="N26" s="148" t="s">
        <v>177</v>
      </c>
      <c r="O26" s="149" t="s">
        <v>154</v>
      </c>
      <c r="P26" s="470"/>
      <c r="Q26" s="471"/>
      <c r="R26" s="150" t="s">
        <v>152</v>
      </c>
      <c r="S26" s="151" t="s">
        <v>153</v>
      </c>
    </row>
    <row r="27" spans="1:19" ht="14.1" customHeight="1" thickBot="1">
      <c r="A27" s="187"/>
      <c r="B27" s="187"/>
      <c r="C27" s="187"/>
      <c r="D27" s="187"/>
      <c r="E27" s="187"/>
      <c r="F27" s="187"/>
      <c r="G27" s="187"/>
      <c r="H27" s="187"/>
      <c r="I27" s="187"/>
      <c r="K27" s="480"/>
      <c r="L27" s="481"/>
      <c r="M27" s="152">
        <f>I11-I18</f>
        <v>0</v>
      </c>
      <c r="N27" s="153">
        <f>G22</f>
        <v>0</v>
      </c>
      <c r="O27" s="154">
        <f>IF(M27&gt;N27,M27-N27,0)</f>
        <v>0</v>
      </c>
      <c r="P27" s="472">
        <f>MIN(R27:S27)</f>
        <v>0</v>
      </c>
      <c r="Q27" s="473"/>
      <c r="R27" s="155">
        <f>O27-D26</f>
        <v>0</v>
      </c>
      <c r="S27" s="156">
        <f>E18+E22-E11</f>
        <v>0</v>
      </c>
    </row>
    <row r="28" spans="1:19" ht="14.1" customHeight="1" thickBot="1">
      <c r="A28" s="455">
        <v>5</v>
      </c>
      <c r="B28" s="461" t="s">
        <v>127</v>
      </c>
      <c r="C28" s="462" t="s">
        <v>14</v>
      </c>
      <c r="D28" s="493" t="s">
        <v>15</v>
      </c>
      <c r="E28" s="495" t="s">
        <v>16</v>
      </c>
      <c r="F28" s="464" t="s">
        <v>18</v>
      </c>
      <c r="G28" s="458" t="s">
        <v>17</v>
      </c>
      <c r="H28" s="496" t="s">
        <v>37</v>
      </c>
      <c r="I28" s="177"/>
    </row>
    <row r="29" spans="1:19" ht="14.1" customHeight="1">
      <c r="A29" s="455"/>
      <c r="B29" s="461"/>
      <c r="C29" s="463"/>
      <c r="D29" s="494"/>
      <c r="E29" s="495"/>
      <c r="F29" s="465"/>
      <c r="G29" s="458"/>
      <c r="H29" s="497"/>
      <c r="I29" s="178" t="s">
        <v>38</v>
      </c>
    </row>
    <row r="30" spans="1:19" ht="24" customHeight="1" thickBot="1">
      <c r="A30" s="455"/>
      <c r="B30" s="461"/>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157</v>
      </c>
      <c r="G32" s="228" t="s">
        <v>169</v>
      </c>
      <c r="H32" s="244" t="s">
        <v>180</v>
      </c>
      <c r="I32" s="159" t="s">
        <v>158</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55">
        <v>6</v>
      </c>
      <c r="B35" s="514" t="s">
        <v>128</v>
      </c>
      <c r="C35" s="462" t="s">
        <v>14</v>
      </c>
      <c r="D35" s="493" t="s">
        <v>15</v>
      </c>
      <c r="E35" s="495" t="s">
        <v>16</v>
      </c>
      <c r="F35" s="464" t="s">
        <v>18</v>
      </c>
      <c r="G35" s="458" t="s">
        <v>59</v>
      </c>
      <c r="H35" s="496" t="s">
        <v>37</v>
      </c>
      <c r="I35" s="177"/>
    </row>
    <row r="36" spans="1:19" ht="14.1" customHeight="1">
      <c r="A36" s="455"/>
      <c r="B36" s="515"/>
      <c r="C36" s="463"/>
      <c r="D36" s="494"/>
      <c r="E36" s="495"/>
      <c r="F36" s="465"/>
      <c r="G36" s="458"/>
      <c r="H36" s="497"/>
      <c r="I36" s="178" t="s">
        <v>38</v>
      </c>
    </row>
    <row r="37" spans="1:19" ht="24" customHeight="1">
      <c r="A37" s="455"/>
      <c r="B37" s="206" t="s">
        <v>91</v>
      </c>
      <c r="C37" s="99"/>
      <c r="D37" s="100"/>
      <c r="E37" s="121"/>
      <c r="F37" s="101"/>
      <c r="G37" s="102"/>
      <c r="H37" s="189">
        <f>SUM(C37:G37)</f>
        <v>0</v>
      </c>
      <c r="I37" s="207">
        <f>SUM(C37,D37,F37)</f>
        <v>0</v>
      </c>
    </row>
    <row r="38" spans="1:19" ht="24" customHeight="1" thickBot="1">
      <c r="A38" s="455"/>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1">
        <v>7</v>
      </c>
      <c r="B41" s="234" t="s">
        <v>93</v>
      </c>
      <c r="C41" s="236" t="s">
        <v>14</v>
      </c>
      <c r="D41" s="236" t="s">
        <v>15</v>
      </c>
      <c r="E41" s="236" t="s">
        <v>18</v>
      </c>
      <c r="F41" s="236" t="s">
        <v>37</v>
      </c>
      <c r="G41" s="187"/>
      <c r="H41" s="187"/>
      <c r="I41" s="187"/>
      <c r="M41" s="227" t="s">
        <v>167</v>
      </c>
      <c r="N41" s="137" t="s">
        <v>168</v>
      </c>
      <c r="Q41" s="482" t="s">
        <v>138</v>
      </c>
      <c r="R41" s="483"/>
      <c r="S41" s="131" t="s">
        <v>139</v>
      </c>
    </row>
    <row r="42" spans="1:19" ht="23.25" customHeight="1">
      <c r="A42" s="512"/>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13"/>
      <c r="B43" s="209" t="s">
        <v>132</v>
      </c>
      <c r="C43" s="130"/>
      <c r="D43" s="130"/>
      <c r="E43" s="130"/>
      <c r="F43" s="210">
        <f>SUM(C43:E43)</f>
        <v>0</v>
      </c>
      <c r="G43" s="187"/>
      <c r="H43" s="187"/>
      <c r="I43" s="187"/>
      <c r="Q43" s="132">
        <v>0.5</v>
      </c>
      <c r="R43" s="133" t="s">
        <v>141</v>
      </c>
      <c r="S43" s="126">
        <v>1368</v>
      </c>
    </row>
    <row r="44" spans="1:19" ht="23.25" customHeight="1">
      <c r="A44" s="509" t="s">
        <v>133</v>
      </c>
      <c r="B44" s="510"/>
      <c r="C44" s="510"/>
      <c r="D44" s="510"/>
      <c r="E44" s="510"/>
      <c r="F44" s="510"/>
      <c r="G44" s="510"/>
      <c r="H44" s="510"/>
      <c r="I44" s="510"/>
      <c r="Q44" s="132">
        <v>0.6</v>
      </c>
      <c r="R44" s="133" t="s">
        <v>142</v>
      </c>
      <c r="S44" s="126">
        <v>1596</v>
      </c>
    </row>
    <row r="45" spans="1:19" ht="23.25" customHeight="1">
      <c r="A45" s="510"/>
      <c r="B45" s="510"/>
      <c r="C45" s="510"/>
      <c r="D45" s="510"/>
      <c r="E45" s="510"/>
      <c r="F45" s="510"/>
      <c r="G45" s="510"/>
      <c r="H45" s="510"/>
      <c r="I45" s="510"/>
      <c r="Q45" s="132">
        <v>0.7</v>
      </c>
      <c r="R45" s="133" t="s">
        <v>143</v>
      </c>
      <c r="S45" s="126">
        <v>1824</v>
      </c>
    </row>
    <row r="46" spans="1:19" ht="23.25" customHeight="1">
      <c r="A46" s="510"/>
      <c r="B46" s="510"/>
      <c r="C46" s="510"/>
      <c r="D46" s="510"/>
      <c r="E46" s="510"/>
      <c r="F46" s="510"/>
      <c r="G46" s="510"/>
      <c r="H46" s="510"/>
      <c r="I46" s="510"/>
      <c r="Q46" s="132">
        <v>0.8</v>
      </c>
      <c r="R46" s="133" t="s">
        <v>144</v>
      </c>
      <c r="S46" s="126">
        <v>2052</v>
      </c>
    </row>
    <row r="47" spans="1:19" ht="23.25" customHeight="1" thickBot="1">
      <c r="A47" s="510"/>
      <c r="B47" s="510"/>
      <c r="C47" s="510"/>
      <c r="D47" s="510"/>
      <c r="E47" s="510"/>
      <c r="F47" s="510"/>
      <c r="G47" s="510"/>
      <c r="H47" s="510"/>
      <c r="I47" s="510"/>
      <c r="Q47" s="134">
        <v>0.9</v>
      </c>
      <c r="R47" s="135"/>
      <c r="S47" s="136">
        <v>2280</v>
      </c>
    </row>
    <row r="48" spans="1:19" ht="23.25" customHeight="1">
      <c r="A48" s="510"/>
      <c r="B48" s="510"/>
      <c r="C48" s="510"/>
      <c r="D48" s="510"/>
      <c r="E48" s="510"/>
      <c r="F48" s="510"/>
      <c r="G48" s="510"/>
      <c r="H48" s="510"/>
      <c r="I48" s="510"/>
      <c r="J48" s="187"/>
    </row>
    <row r="49" spans="1:19" s="118" customFormat="1">
      <c r="A49" s="489" t="s">
        <v>134</v>
      </c>
      <c r="B49" s="489"/>
      <c r="C49" s="489"/>
      <c r="D49" s="489"/>
      <c r="E49" s="489"/>
      <c r="F49" s="489"/>
      <c r="G49" s="489"/>
      <c r="H49" s="489"/>
      <c r="I49" s="489"/>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1">
        <v>8</v>
      </c>
      <c r="B51" s="213" t="s">
        <v>94</v>
      </c>
      <c r="C51" s="498" t="s">
        <v>95</v>
      </c>
      <c r="D51" s="498"/>
      <c r="E51" s="498" t="s">
        <v>40</v>
      </c>
      <c r="F51" s="498"/>
      <c r="H51" s="459" t="s">
        <v>96</v>
      </c>
      <c r="K51" s="174"/>
      <c r="L51" s="174"/>
      <c r="M51" s="174"/>
      <c r="N51" s="174"/>
      <c r="O51" s="174"/>
      <c r="P51" s="174"/>
      <c r="Q51" s="174"/>
      <c r="R51" s="174"/>
      <c r="S51" s="174"/>
    </row>
    <row r="52" spans="1:19" s="187" customFormat="1" ht="24" customHeight="1">
      <c r="A52" s="512"/>
      <c r="B52" s="214" t="s">
        <v>97</v>
      </c>
      <c r="C52" s="474">
        <f>IFERROR(ROUNDDOWN(F42/I37*1/365,3),0)</f>
        <v>0</v>
      </c>
      <c r="D52" s="474"/>
      <c r="E52" s="475">
        <f>ROUNDDOWN(C52*I37,0)</f>
        <v>0</v>
      </c>
      <c r="F52" s="475"/>
      <c r="G52" s="187" t="s">
        <v>98</v>
      </c>
      <c r="H52" s="499"/>
      <c r="I52" s="191" t="s">
        <v>103</v>
      </c>
      <c r="K52" s="174"/>
      <c r="L52" s="174"/>
      <c r="M52" s="174"/>
      <c r="N52" s="174"/>
      <c r="O52" s="174"/>
      <c r="P52" s="174"/>
      <c r="Q52" s="174"/>
      <c r="R52" s="174"/>
      <c r="S52" s="174"/>
    </row>
    <row r="53" spans="1:19" s="187" customFormat="1" ht="24" customHeight="1">
      <c r="A53" s="513"/>
      <c r="B53" s="214" t="s">
        <v>99</v>
      </c>
      <c r="C53" s="474">
        <f>IFERROR(ROUNDDOWN(F43/I38*1/365,3),0)</f>
        <v>0</v>
      </c>
      <c r="D53" s="474"/>
      <c r="E53" s="475">
        <f>ROUNDDOWN(C53*I38,0)</f>
        <v>0</v>
      </c>
      <c r="F53" s="475"/>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5">
        <v>9</v>
      </c>
      <c r="B55" s="508" t="s">
        <v>136</v>
      </c>
      <c r="C55" s="235" t="s">
        <v>41</v>
      </c>
      <c r="D55" s="237" t="s">
        <v>135</v>
      </c>
      <c r="E55" s="235" t="s">
        <v>42</v>
      </c>
      <c r="G55" s="187"/>
      <c r="H55" s="187"/>
    </row>
    <row r="56" spans="1:19" ht="25.5" customHeight="1">
      <c r="A56" s="455"/>
      <c r="B56" s="508"/>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5">
        <v>10</v>
      </c>
      <c r="B58" s="508" t="s">
        <v>137</v>
      </c>
      <c r="C58" s="235" t="s">
        <v>41</v>
      </c>
      <c r="D58" s="237" t="s">
        <v>135</v>
      </c>
      <c r="E58" s="235" t="s">
        <v>42</v>
      </c>
      <c r="G58" s="187"/>
      <c r="H58" s="187"/>
      <c r="I58" s="187"/>
    </row>
    <row r="59" spans="1:19" ht="25.5" customHeight="1">
      <c r="A59" s="455"/>
      <c r="B59" s="508"/>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申請書!C187</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0">
        <f>(E56+E59)*D61</f>
        <v>0</v>
      </c>
      <c r="D63" s="491"/>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55" priority="6">
      <formula>$I$33&lt;0</formula>
    </cfRule>
  </conditionalFormatting>
  <conditionalFormatting sqref="C52:F52">
    <cfRule type="expression" dxfId="54" priority="5">
      <formula>OR($I$37=$I$38,$H$53="Ａ")</formula>
    </cfRule>
  </conditionalFormatting>
  <conditionalFormatting sqref="C53:F53">
    <cfRule type="expression" dxfId="53" priority="4">
      <formula>AND($I$37&lt;&gt;$I$38,$H$53="Ｂ")</formula>
    </cfRule>
  </conditionalFormatting>
  <conditionalFormatting sqref="G52">
    <cfRule type="expression" dxfId="52" priority="3">
      <formula>AND($I$37&lt;&gt;$I$38,$H$53="Ｂ")</formula>
    </cfRule>
  </conditionalFormatting>
  <conditionalFormatting sqref="G53">
    <cfRule type="expression" dxfId="51" priority="2">
      <formula>OR($I$37=$I$38,$H$53="Ａ")</formula>
    </cfRule>
  </conditionalFormatting>
  <conditionalFormatting sqref="H51:H53">
    <cfRule type="expression" dxfId="50" priority="1">
      <formula>$I$37=$I$38</formula>
    </cfRule>
  </conditionalFormatting>
  <conditionalFormatting sqref="I34">
    <cfRule type="expression" dxfId="49"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117</v>
      </c>
      <c r="C2" s="503" t="s">
        <v>21</v>
      </c>
      <c r="D2" s="504"/>
      <c r="E2" s="504"/>
      <c r="F2" s="460"/>
      <c r="G2" s="455" t="s">
        <v>108</v>
      </c>
      <c r="H2" s="455"/>
      <c r="I2" s="455"/>
      <c r="K2" s="161"/>
      <c r="L2" s="161"/>
      <c r="M2" s="162"/>
      <c r="N2" s="162"/>
      <c r="O2" s="162"/>
      <c r="P2" s="162"/>
      <c r="Q2" s="161"/>
      <c r="R2" s="161"/>
      <c r="S2" s="162"/>
      <c r="T2" s="162"/>
      <c r="U2" s="162"/>
      <c r="V2" s="162"/>
      <c r="W2" s="161"/>
    </row>
    <row r="3" spans="1:23" ht="26.25" customHeight="1">
      <c r="A3" s="500" t="s">
        <v>66</v>
      </c>
      <c r="B3" s="238"/>
      <c r="C3" s="532"/>
      <c r="D3" s="533"/>
      <c r="E3" s="533"/>
      <c r="F3" s="534"/>
      <c r="G3" s="502"/>
      <c r="H3" s="502"/>
      <c r="I3" s="502"/>
    </row>
    <row r="4" spans="1:23" ht="15" customHeight="1">
      <c r="A4" s="500"/>
      <c r="B4" s="233" t="s">
        <v>24</v>
      </c>
      <c r="C4" s="501" t="s">
        <v>49</v>
      </c>
      <c r="D4" s="501"/>
      <c r="K4" s="161"/>
      <c r="L4" s="161"/>
      <c r="M4" s="162"/>
      <c r="N4" s="162"/>
      <c r="O4" s="162"/>
      <c r="P4" s="162"/>
      <c r="Q4" s="161"/>
      <c r="R4" s="161"/>
      <c r="S4" s="162"/>
      <c r="T4" s="162"/>
      <c r="U4" s="162"/>
      <c r="V4" s="162"/>
      <c r="W4" s="161"/>
    </row>
    <row r="5" spans="1:23" ht="26.25" customHeight="1">
      <c r="A5" s="500"/>
      <c r="B5" s="238"/>
      <c r="C5" s="502"/>
      <c r="D5" s="502"/>
      <c r="K5" s="161"/>
      <c r="L5" s="161"/>
      <c r="M5" s="162"/>
      <c r="N5" s="162"/>
      <c r="O5" s="162"/>
      <c r="P5" s="162"/>
    </row>
    <row r="6" spans="1:23" ht="19.5" thickBot="1"/>
    <row r="7" spans="1:23" ht="14.1" customHeight="1" thickBot="1">
      <c r="A7" s="455">
        <v>1</v>
      </c>
      <c r="B7" s="527" t="s">
        <v>118</v>
      </c>
      <c r="C7" s="462" t="s">
        <v>14</v>
      </c>
      <c r="D7" s="493" t="s">
        <v>15</v>
      </c>
      <c r="E7" s="495" t="s">
        <v>16</v>
      </c>
      <c r="F7" s="464" t="s">
        <v>18</v>
      </c>
      <c r="G7" s="531" t="s">
        <v>17</v>
      </c>
      <c r="H7" s="496" t="s">
        <v>37</v>
      </c>
      <c r="I7" s="177"/>
    </row>
    <row r="8" spans="1:23" ht="14.1" customHeight="1" thickBot="1">
      <c r="A8" s="455"/>
      <c r="B8" s="528"/>
      <c r="C8" s="463"/>
      <c r="D8" s="494"/>
      <c r="E8" s="495"/>
      <c r="F8" s="465"/>
      <c r="G8" s="458"/>
      <c r="H8" s="497"/>
      <c r="I8" s="178" t="s">
        <v>120</v>
      </c>
      <c r="K8" s="174" t="s">
        <v>185</v>
      </c>
    </row>
    <row r="9" spans="1:23" ht="24" customHeight="1">
      <c r="A9" s="455"/>
      <c r="B9" s="179" t="s">
        <v>91</v>
      </c>
      <c r="C9" s="108"/>
      <c r="D9" s="109"/>
      <c r="E9" s="110"/>
      <c r="F9" s="111"/>
      <c r="G9" s="112"/>
      <c r="H9" s="180">
        <f>SUM(C9:G9)</f>
        <v>0</v>
      </c>
      <c r="I9" s="181">
        <f>SUM(C9,D9,F9)</f>
        <v>0</v>
      </c>
      <c r="K9" s="516" t="s">
        <v>124</v>
      </c>
      <c r="L9" s="517"/>
    </row>
    <row r="10" spans="1:23" ht="24" customHeight="1" thickBot="1">
      <c r="A10" s="455"/>
      <c r="B10" s="182" t="s">
        <v>119</v>
      </c>
      <c r="C10" s="113"/>
      <c r="D10" s="114"/>
      <c r="E10" s="115"/>
      <c r="F10" s="116"/>
      <c r="G10" s="117"/>
      <c r="H10" s="183">
        <f>SUM(C10:G10)</f>
        <v>0</v>
      </c>
      <c r="I10" s="184">
        <f>SUM(C10,D10,F10)</f>
        <v>0</v>
      </c>
      <c r="K10" s="518"/>
      <c r="L10" s="519"/>
    </row>
    <row r="11" spans="1:23" ht="24" customHeight="1" thickTop="1" thickBot="1">
      <c r="A11" s="455"/>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0" t="str">
        <f>IF(I9&lt;I10,"①","②")</f>
        <v>②</v>
      </c>
      <c r="L11" s="521"/>
    </row>
    <row r="12" spans="1:23" s="187" customFormat="1" ht="54" customHeight="1">
      <c r="A12" s="529" t="s">
        <v>121</v>
      </c>
      <c r="B12" s="530"/>
      <c r="C12" s="530"/>
      <c r="D12" s="530"/>
      <c r="E12" s="530"/>
      <c r="F12" s="530"/>
      <c r="G12" s="530"/>
      <c r="H12" s="530"/>
      <c r="I12" s="530"/>
      <c r="N12" s="174"/>
      <c r="O12" s="174"/>
      <c r="P12" s="174"/>
      <c r="Q12" s="174"/>
      <c r="R12" s="174"/>
    </row>
    <row r="13" spans="1:23" s="187" customFormat="1">
      <c r="A13" s="530" t="s">
        <v>122</v>
      </c>
      <c r="B13" s="530"/>
      <c r="C13" s="530"/>
      <c r="D13" s="530"/>
      <c r="E13" s="530"/>
      <c r="F13" s="530"/>
      <c r="G13" s="530"/>
      <c r="H13" s="530"/>
      <c r="I13" s="530"/>
      <c r="K13" s="174"/>
      <c r="L13" s="174"/>
      <c r="M13" s="174"/>
      <c r="N13" s="174"/>
      <c r="O13" s="174"/>
      <c r="P13" s="174"/>
      <c r="Q13" s="174"/>
      <c r="R13" s="174"/>
      <c r="S13" s="226"/>
    </row>
    <row r="14" spans="1:23" s="187" customFormat="1" ht="19.5" thickBot="1">
      <c r="A14" s="530" t="s">
        <v>123</v>
      </c>
      <c r="B14" s="530"/>
      <c r="C14" s="530"/>
      <c r="D14" s="530"/>
      <c r="E14" s="530"/>
      <c r="F14" s="530"/>
      <c r="G14" s="530"/>
      <c r="H14" s="530"/>
      <c r="I14" s="530"/>
      <c r="K14" s="174" t="s">
        <v>165</v>
      </c>
      <c r="L14" s="174"/>
      <c r="N14" s="174"/>
      <c r="O14" s="174"/>
      <c r="P14" s="174"/>
      <c r="Q14" s="174"/>
      <c r="R14" s="174"/>
      <c r="S14" s="225"/>
    </row>
    <row r="15" spans="1:23" ht="14.1" customHeight="1" thickBot="1">
      <c r="A15" s="187"/>
      <c r="B15" s="187"/>
      <c r="C15" s="187"/>
      <c r="D15" s="187"/>
      <c r="E15" s="187"/>
      <c r="F15" s="187"/>
      <c r="G15" s="187"/>
      <c r="H15" s="187"/>
      <c r="I15" s="187"/>
      <c r="K15" s="522" t="s">
        <v>159</v>
      </c>
      <c r="L15" s="523"/>
      <c r="M15" s="485" t="s">
        <v>14</v>
      </c>
      <c r="N15" s="485" t="s">
        <v>15</v>
      </c>
      <c r="O15" s="485" t="s">
        <v>16</v>
      </c>
      <c r="P15" s="466" t="s">
        <v>18</v>
      </c>
      <c r="Q15" s="487" t="s">
        <v>59</v>
      </c>
      <c r="R15" s="484" t="s">
        <v>37</v>
      </c>
      <c r="S15" s="123"/>
    </row>
    <row r="16" spans="1:23" ht="14.1" customHeight="1" thickBot="1">
      <c r="A16" s="455">
        <v>2</v>
      </c>
      <c r="B16" s="461" t="s">
        <v>60</v>
      </c>
      <c r="C16" s="462" t="s">
        <v>14</v>
      </c>
      <c r="D16" s="493" t="s">
        <v>15</v>
      </c>
      <c r="E16" s="495" t="s">
        <v>16</v>
      </c>
      <c r="F16" s="464" t="s">
        <v>18</v>
      </c>
      <c r="G16" s="458" t="s">
        <v>59</v>
      </c>
      <c r="H16" s="496" t="s">
        <v>37</v>
      </c>
      <c r="I16" s="177"/>
      <c r="K16" s="524"/>
      <c r="L16" s="525"/>
      <c r="M16" s="486"/>
      <c r="N16" s="486"/>
      <c r="O16" s="486"/>
      <c r="P16" s="467"/>
      <c r="Q16" s="488"/>
      <c r="R16" s="484"/>
      <c r="S16" s="124" t="s">
        <v>125</v>
      </c>
    </row>
    <row r="17" spans="1:19" ht="14.1" customHeight="1">
      <c r="A17" s="455"/>
      <c r="B17" s="461"/>
      <c r="C17" s="463"/>
      <c r="D17" s="494"/>
      <c r="E17" s="495"/>
      <c r="F17" s="465"/>
      <c r="G17" s="458"/>
      <c r="H17" s="497"/>
      <c r="I17" s="178" t="s">
        <v>38</v>
      </c>
      <c r="K17" s="526"/>
      <c r="L17" s="488"/>
      <c r="M17" s="125">
        <f>C18-C11</f>
        <v>0</v>
      </c>
      <c r="N17" s="125">
        <f>D18-D11</f>
        <v>0</v>
      </c>
      <c r="O17" s="125">
        <f>E18-E11</f>
        <v>0</v>
      </c>
      <c r="P17" s="126">
        <f>F18-F11</f>
        <v>0</v>
      </c>
      <c r="Q17" s="127">
        <f t="shared" ref="Q17" si="0">G18-G11</f>
        <v>0</v>
      </c>
      <c r="R17" s="128">
        <f>H18-H11</f>
        <v>0</v>
      </c>
      <c r="S17" s="125">
        <f>I18-I11</f>
        <v>0</v>
      </c>
    </row>
    <row r="18" spans="1:19" ht="24" customHeight="1" thickBot="1">
      <c r="A18" s="455"/>
      <c r="B18" s="461"/>
      <c r="C18" s="119"/>
      <c r="D18" s="120"/>
      <c r="E18" s="121"/>
      <c r="F18" s="122"/>
      <c r="G18" s="188">
        <v>0</v>
      </c>
      <c r="H18" s="189">
        <f>SUM(C18:G18)</f>
        <v>0</v>
      </c>
      <c r="I18" s="190">
        <f>SUM(C18,D18,F18)</f>
        <v>0</v>
      </c>
      <c r="K18" s="456"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7"/>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55">
        <v>3</v>
      </c>
      <c r="B20" s="461" t="s">
        <v>174</v>
      </c>
      <c r="C20" s="462" t="s">
        <v>14</v>
      </c>
      <c r="D20" s="493" t="s">
        <v>15</v>
      </c>
      <c r="E20" s="495" t="s">
        <v>16</v>
      </c>
      <c r="F20" s="464" t="s">
        <v>18</v>
      </c>
      <c r="G20" s="460" t="s">
        <v>48</v>
      </c>
      <c r="H20" s="187"/>
      <c r="I20" s="187"/>
      <c r="Q20" s="194"/>
    </row>
    <row r="21" spans="1:19" ht="14.1" customHeight="1">
      <c r="A21" s="455"/>
      <c r="B21" s="461"/>
      <c r="C21" s="463"/>
      <c r="D21" s="494"/>
      <c r="E21" s="495"/>
      <c r="F21" s="465"/>
      <c r="G21" s="460"/>
      <c r="H21" s="187"/>
      <c r="I21" s="187"/>
      <c r="K21" s="169"/>
      <c r="L21" s="169"/>
      <c r="M21" s="169"/>
      <c r="N21" s="169"/>
      <c r="O21" s="169"/>
      <c r="P21" s="169"/>
      <c r="Q21" s="195"/>
      <c r="R21" s="169"/>
      <c r="S21" s="169"/>
    </row>
    <row r="22" spans="1:19" ht="24" customHeight="1" thickBot="1">
      <c r="A22" s="455"/>
      <c r="B22" s="461"/>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76" t="s">
        <v>145</v>
      </c>
      <c r="L24" s="477"/>
      <c r="M24" s="138" t="s">
        <v>178</v>
      </c>
      <c r="N24" s="139" t="s">
        <v>179</v>
      </c>
      <c r="O24" s="157" t="s">
        <v>175</v>
      </c>
      <c r="P24" s="468" t="s">
        <v>146</v>
      </c>
      <c r="Q24" s="469"/>
      <c r="R24" s="140"/>
      <c r="S24" s="141"/>
    </row>
    <row r="25" spans="1:19" ht="21.75" customHeight="1">
      <c r="A25" s="455">
        <v>4</v>
      </c>
      <c r="B25" s="459" t="s">
        <v>92</v>
      </c>
      <c r="C25" s="236" t="s">
        <v>16</v>
      </c>
      <c r="D25" s="236" t="s">
        <v>39</v>
      </c>
      <c r="E25" s="236" t="s">
        <v>37</v>
      </c>
      <c r="F25" s="187"/>
      <c r="G25" s="187"/>
      <c r="H25" s="187"/>
      <c r="I25" s="187"/>
      <c r="K25" s="478"/>
      <c r="L25" s="479"/>
      <c r="M25" s="142" t="s">
        <v>147</v>
      </c>
      <c r="N25" s="143" t="s">
        <v>148</v>
      </c>
      <c r="O25" s="144" t="s">
        <v>149</v>
      </c>
      <c r="P25" s="470"/>
      <c r="Q25" s="471"/>
      <c r="R25" s="145" t="s">
        <v>150</v>
      </c>
      <c r="S25" s="146" t="s">
        <v>151</v>
      </c>
    </row>
    <row r="26" spans="1:19" ht="25.5" customHeight="1" thickBot="1">
      <c r="A26" s="455"/>
      <c r="B26" s="459"/>
      <c r="C26" s="200">
        <f>IF(E11&lt;E18,P27,0)</f>
        <v>0</v>
      </c>
      <c r="D26" s="129"/>
      <c r="E26" s="200">
        <f>SUM(C26:D26)</f>
        <v>0</v>
      </c>
      <c r="F26" s="201"/>
      <c r="G26" s="187"/>
      <c r="H26" s="187"/>
      <c r="I26" s="187"/>
      <c r="K26" s="478"/>
      <c r="L26" s="479"/>
      <c r="M26" s="147" t="s">
        <v>176</v>
      </c>
      <c r="N26" s="148" t="s">
        <v>177</v>
      </c>
      <c r="O26" s="149" t="s">
        <v>154</v>
      </c>
      <c r="P26" s="470"/>
      <c r="Q26" s="471"/>
      <c r="R26" s="150" t="s">
        <v>152</v>
      </c>
      <c r="S26" s="151" t="s">
        <v>153</v>
      </c>
    </row>
    <row r="27" spans="1:19" ht="14.1" customHeight="1" thickBot="1">
      <c r="A27" s="187"/>
      <c r="B27" s="187"/>
      <c r="C27" s="187"/>
      <c r="D27" s="187"/>
      <c r="E27" s="187"/>
      <c r="F27" s="187"/>
      <c r="G27" s="187"/>
      <c r="H27" s="187"/>
      <c r="I27" s="187"/>
      <c r="K27" s="480"/>
      <c r="L27" s="481"/>
      <c r="M27" s="152">
        <f>I11-I18</f>
        <v>0</v>
      </c>
      <c r="N27" s="153">
        <f>G22</f>
        <v>0</v>
      </c>
      <c r="O27" s="154">
        <f>IF(M27&gt;N27,M27-N27,0)</f>
        <v>0</v>
      </c>
      <c r="P27" s="472">
        <f>MIN(R27:S27)</f>
        <v>0</v>
      </c>
      <c r="Q27" s="473"/>
      <c r="R27" s="155">
        <f>O27-D26</f>
        <v>0</v>
      </c>
      <c r="S27" s="156">
        <f>E18+E22-E11</f>
        <v>0</v>
      </c>
    </row>
    <row r="28" spans="1:19" ht="14.1" customHeight="1" thickBot="1">
      <c r="A28" s="455">
        <v>5</v>
      </c>
      <c r="B28" s="461" t="s">
        <v>127</v>
      </c>
      <c r="C28" s="462" t="s">
        <v>14</v>
      </c>
      <c r="D28" s="493" t="s">
        <v>15</v>
      </c>
      <c r="E28" s="495" t="s">
        <v>16</v>
      </c>
      <c r="F28" s="464" t="s">
        <v>18</v>
      </c>
      <c r="G28" s="458" t="s">
        <v>17</v>
      </c>
      <c r="H28" s="496" t="s">
        <v>37</v>
      </c>
      <c r="I28" s="177"/>
    </row>
    <row r="29" spans="1:19" ht="14.1" customHeight="1">
      <c r="A29" s="455"/>
      <c r="B29" s="461"/>
      <c r="C29" s="463"/>
      <c r="D29" s="494"/>
      <c r="E29" s="495"/>
      <c r="F29" s="465"/>
      <c r="G29" s="458"/>
      <c r="H29" s="497"/>
      <c r="I29" s="178" t="s">
        <v>38</v>
      </c>
    </row>
    <row r="30" spans="1:19" ht="24" customHeight="1" thickBot="1">
      <c r="A30" s="455"/>
      <c r="B30" s="461"/>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157</v>
      </c>
      <c r="G32" s="228" t="s">
        <v>169</v>
      </c>
      <c r="H32" s="244" t="s">
        <v>180</v>
      </c>
      <c r="I32" s="159" t="s">
        <v>158</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55">
        <v>6</v>
      </c>
      <c r="B35" s="514" t="s">
        <v>128</v>
      </c>
      <c r="C35" s="462" t="s">
        <v>14</v>
      </c>
      <c r="D35" s="493" t="s">
        <v>15</v>
      </c>
      <c r="E35" s="495" t="s">
        <v>16</v>
      </c>
      <c r="F35" s="464" t="s">
        <v>18</v>
      </c>
      <c r="G35" s="458" t="s">
        <v>59</v>
      </c>
      <c r="H35" s="496" t="s">
        <v>37</v>
      </c>
      <c r="I35" s="177"/>
    </row>
    <row r="36" spans="1:19" ht="14.1" customHeight="1">
      <c r="A36" s="455"/>
      <c r="B36" s="515"/>
      <c r="C36" s="463"/>
      <c r="D36" s="494"/>
      <c r="E36" s="495"/>
      <c r="F36" s="465"/>
      <c r="G36" s="458"/>
      <c r="H36" s="497"/>
      <c r="I36" s="178" t="s">
        <v>38</v>
      </c>
    </row>
    <row r="37" spans="1:19" ht="24" customHeight="1">
      <c r="A37" s="455"/>
      <c r="B37" s="206" t="s">
        <v>91</v>
      </c>
      <c r="C37" s="99"/>
      <c r="D37" s="100"/>
      <c r="E37" s="121"/>
      <c r="F37" s="101"/>
      <c r="G37" s="102"/>
      <c r="H37" s="189">
        <f>SUM(C37:G37)</f>
        <v>0</v>
      </c>
      <c r="I37" s="207">
        <f>SUM(C37,D37,F37)</f>
        <v>0</v>
      </c>
    </row>
    <row r="38" spans="1:19" ht="24" customHeight="1" thickBot="1">
      <c r="A38" s="455"/>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1">
        <v>7</v>
      </c>
      <c r="B41" s="234" t="s">
        <v>93</v>
      </c>
      <c r="C41" s="236" t="s">
        <v>14</v>
      </c>
      <c r="D41" s="236" t="s">
        <v>15</v>
      </c>
      <c r="E41" s="236" t="s">
        <v>18</v>
      </c>
      <c r="F41" s="236" t="s">
        <v>37</v>
      </c>
      <c r="G41" s="187"/>
      <c r="H41" s="187"/>
      <c r="I41" s="187"/>
      <c r="M41" s="227" t="s">
        <v>167</v>
      </c>
      <c r="N41" s="137" t="s">
        <v>168</v>
      </c>
      <c r="Q41" s="482" t="s">
        <v>138</v>
      </c>
      <c r="R41" s="483"/>
      <c r="S41" s="131" t="s">
        <v>139</v>
      </c>
    </row>
    <row r="42" spans="1:19" ht="23.25" customHeight="1">
      <c r="A42" s="512"/>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13"/>
      <c r="B43" s="209" t="s">
        <v>132</v>
      </c>
      <c r="C43" s="130"/>
      <c r="D43" s="130"/>
      <c r="E43" s="130"/>
      <c r="F43" s="210">
        <f>SUM(C43:E43)</f>
        <v>0</v>
      </c>
      <c r="G43" s="187"/>
      <c r="H43" s="187"/>
      <c r="I43" s="187"/>
      <c r="Q43" s="132">
        <v>0.5</v>
      </c>
      <c r="R43" s="133" t="s">
        <v>141</v>
      </c>
      <c r="S43" s="126">
        <v>1368</v>
      </c>
    </row>
    <row r="44" spans="1:19" ht="23.25" customHeight="1">
      <c r="A44" s="509" t="s">
        <v>133</v>
      </c>
      <c r="B44" s="510"/>
      <c r="C44" s="510"/>
      <c r="D44" s="510"/>
      <c r="E44" s="510"/>
      <c r="F44" s="510"/>
      <c r="G44" s="510"/>
      <c r="H44" s="510"/>
      <c r="I44" s="510"/>
      <c r="Q44" s="132">
        <v>0.6</v>
      </c>
      <c r="R44" s="133" t="s">
        <v>142</v>
      </c>
      <c r="S44" s="126">
        <v>1596</v>
      </c>
    </row>
    <row r="45" spans="1:19" ht="23.25" customHeight="1">
      <c r="A45" s="510"/>
      <c r="B45" s="510"/>
      <c r="C45" s="510"/>
      <c r="D45" s="510"/>
      <c r="E45" s="510"/>
      <c r="F45" s="510"/>
      <c r="G45" s="510"/>
      <c r="H45" s="510"/>
      <c r="I45" s="510"/>
      <c r="Q45" s="132">
        <v>0.7</v>
      </c>
      <c r="R45" s="133" t="s">
        <v>143</v>
      </c>
      <c r="S45" s="126">
        <v>1824</v>
      </c>
    </row>
    <row r="46" spans="1:19" ht="23.25" customHeight="1">
      <c r="A46" s="510"/>
      <c r="B46" s="510"/>
      <c r="C46" s="510"/>
      <c r="D46" s="510"/>
      <c r="E46" s="510"/>
      <c r="F46" s="510"/>
      <c r="G46" s="510"/>
      <c r="H46" s="510"/>
      <c r="I46" s="510"/>
      <c r="Q46" s="132">
        <v>0.8</v>
      </c>
      <c r="R46" s="133" t="s">
        <v>144</v>
      </c>
      <c r="S46" s="126">
        <v>2052</v>
      </c>
    </row>
    <row r="47" spans="1:19" ht="23.25" customHeight="1" thickBot="1">
      <c r="A47" s="510"/>
      <c r="B47" s="510"/>
      <c r="C47" s="510"/>
      <c r="D47" s="510"/>
      <c r="E47" s="510"/>
      <c r="F47" s="510"/>
      <c r="G47" s="510"/>
      <c r="H47" s="510"/>
      <c r="I47" s="510"/>
      <c r="Q47" s="134">
        <v>0.9</v>
      </c>
      <c r="R47" s="135"/>
      <c r="S47" s="136">
        <v>2280</v>
      </c>
    </row>
    <row r="48" spans="1:19" ht="23.25" customHeight="1">
      <c r="A48" s="510"/>
      <c r="B48" s="510"/>
      <c r="C48" s="510"/>
      <c r="D48" s="510"/>
      <c r="E48" s="510"/>
      <c r="F48" s="510"/>
      <c r="G48" s="510"/>
      <c r="H48" s="510"/>
      <c r="I48" s="510"/>
      <c r="J48" s="187"/>
    </row>
    <row r="49" spans="1:19" s="118" customFormat="1">
      <c r="A49" s="489" t="s">
        <v>134</v>
      </c>
      <c r="B49" s="489"/>
      <c r="C49" s="489"/>
      <c r="D49" s="489"/>
      <c r="E49" s="489"/>
      <c r="F49" s="489"/>
      <c r="G49" s="489"/>
      <c r="H49" s="489"/>
      <c r="I49" s="489"/>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1">
        <v>8</v>
      </c>
      <c r="B51" s="213" t="s">
        <v>94</v>
      </c>
      <c r="C51" s="498" t="s">
        <v>95</v>
      </c>
      <c r="D51" s="498"/>
      <c r="E51" s="498" t="s">
        <v>40</v>
      </c>
      <c r="F51" s="498"/>
      <c r="H51" s="459" t="s">
        <v>96</v>
      </c>
      <c r="K51" s="174"/>
      <c r="L51" s="174"/>
      <c r="M51" s="174"/>
      <c r="N51" s="174"/>
      <c r="O51" s="174"/>
      <c r="P51" s="174"/>
      <c r="Q51" s="174"/>
      <c r="R51" s="174"/>
      <c r="S51" s="174"/>
    </row>
    <row r="52" spans="1:19" s="187" customFormat="1" ht="24" customHeight="1">
      <c r="A52" s="512"/>
      <c r="B52" s="214" t="s">
        <v>97</v>
      </c>
      <c r="C52" s="474">
        <f>IFERROR(ROUNDDOWN(F42/I37*1/365,3),0)</f>
        <v>0</v>
      </c>
      <c r="D52" s="474"/>
      <c r="E52" s="475">
        <f>ROUNDDOWN(C52*I37,0)</f>
        <v>0</v>
      </c>
      <c r="F52" s="475"/>
      <c r="G52" s="187" t="s">
        <v>98</v>
      </c>
      <c r="H52" s="499"/>
      <c r="I52" s="191" t="s">
        <v>103</v>
      </c>
      <c r="K52" s="174"/>
      <c r="L52" s="174"/>
      <c r="M52" s="174"/>
      <c r="N52" s="174"/>
      <c r="O52" s="174"/>
      <c r="P52" s="174"/>
      <c r="Q52" s="174"/>
      <c r="R52" s="174"/>
      <c r="S52" s="174"/>
    </row>
    <row r="53" spans="1:19" s="187" customFormat="1" ht="24" customHeight="1">
      <c r="A53" s="513"/>
      <c r="B53" s="214" t="s">
        <v>99</v>
      </c>
      <c r="C53" s="474">
        <f>IFERROR(ROUNDDOWN(F43/I38*1/365,3),0)</f>
        <v>0</v>
      </c>
      <c r="D53" s="474"/>
      <c r="E53" s="475">
        <f>ROUNDDOWN(C53*I38,0)</f>
        <v>0</v>
      </c>
      <c r="F53" s="475"/>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5">
        <v>9</v>
      </c>
      <c r="B55" s="508" t="s">
        <v>136</v>
      </c>
      <c r="C55" s="235" t="s">
        <v>41</v>
      </c>
      <c r="D55" s="237" t="s">
        <v>135</v>
      </c>
      <c r="E55" s="235" t="s">
        <v>42</v>
      </c>
      <c r="G55" s="187"/>
      <c r="H55" s="187"/>
    </row>
    <row r="56" spans="1:19" ht="25.5" customHeight="1">
      <c r="A56" s="455"/>
      <c r="B56" s="508"/>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5">
        <v>10</v>
      </c>
      <c r="B58" s="508" t="s">
        <v>137</v>
      </c>
      <c r="C58" s="235" t="s">
        <v>41</v>
      </c>
      <c r="D58" s="237" t="s">
        <v>135</v>
      </c>
      <c r="E58" s="235" t="s">
        <v>42</v>
      </c>
      <c r="G58" s="187"/>
      <c r="H58" s="187"/>
      <c r="I58" s="187"/>
    </row>
    <row r="59" spans="1:19" ht="25.5" customHeight="1">
      <c r="A59" s="455"/>
      <c r="B59" s="508"/>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申請書!C187</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0">
        <f>(E56+E59)*D61</f>
        <v>0</v>
      </c>
      <c r="D63" s="491"/>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8" priority="6">
      <formula>$I$33&lt;0</formula>
    </cfRule>
  </conditionalFormatting>
  <conditionalFormatting sqref="C52:F52">
    <cfRule type="expression" dxfId="47" priority="5">
      <formula>OR($I$37=$I$38,$H$53="Ａ")</formula>
    </cfRule>
  </conditionalFormatting>
  <conditionalFormatting sqref="C53:F53">
    <cfRule type="expression" dxfId="46" priority="4">
      <formula>AND($I$37&lt;&gt;$I$38,$H$53="Ｂ")</formula>
    </cfRule>
  </conditionalFormatting>
  <conditionalFormatting sqref="G52">
    <cfRule type="expression" dxfId="45" priority="3">
      <formula>AND($I$37&lt;&gt;$I$38,$H$53="Ｂ")</formula>
    </cfRule>
  </conditionalFormatting>
  <conditionalFormatting sqref="G53">
    <cfRule type="expression" dxfId="44" priority="2">
      <formula>OR($I$37=$I$38,$H$53="Ａ")</formula>
    </cfRule>
  </conditionalFormatting>
  <conditionalFormatting sqref="H51:H53">
    <cfRule type="expression" dxfId="43" priority="1">
      <formula>$I$37=$I$38</formula>
    </cfRule>
  </conditionalFormatting>
  <conditionalFormatting sqref="I34">
    <cfRule type="expression" dxfId="42"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117</v>
      </c>
      <c r="C2" s="503" t="s">
        <v>21</v>
      </c>
      <c r="D2" s="504"/>
      <c r="E2" s="504"/>
      <c r="F2" s="460"/>
      <c r="G2" s="455" t="s">
        <v>108</v>
      </c>
      <c r="H2" s="455"/>
      <c r="I2" s="455"/>
      <c r="K2" s="161"/>
      <c r="L2" s="161"/>
      <c r="M2" s="162"/>
      <c r="N2" s="162"/>
      <c r="O2" s="162"/>
      <c r="P2" s="162"/>
      <c r="Q2" s="161"/>
      <c r="R2" s="161"/>
      <c r="S2" s="162"/>
      <c r="T2" s="162"/>
      <c r="U2" s="162"/>
      <c r="V2" s="162"/>
      <c r="W2" s="161"/>
    </row>
    <row r="3" spans="1:23" ht="26.25" customHeight="1">
      <c r="A3" s="500" t="s">
        <v>68</v>
      </c>
      <c r="B3" s="238"/>
      <c r="C3" s="532"/>
      <c r="D3" s="533"/>
      <c r="E3" s="533"/>
      <c r="F3" s="534"/>
      <c r="G3" s="502"/>
      <c r="H3" s="502"/>
      <c r="I3" s="502"/>
    </row>
    <row r="4" spans="1:23" ht="15" customHeight="1">
      <c r="A4" s="500"/>
      <c r="B4" s="233" t="s">
        <v>24</v>
      </c>
      <c r="C4" s="501" t="s">
        <v>49</v>
      </c>
      <c r="D4" s="501"/>
      <c r="K4" s="161"/>
      <c r="L4" s="161"/>
      <c r="M4" s="162"/>
      <c r="N4" s="162"/>
      <c r="O4" s="162"/>
      <c r="P4" s="162"/>
      <c r="Q4" s="161"/>
      <c r="R4" s="161"/>
      <c r="S4" s="162"/>
      <c r="T4" s="162"/>
      <c r="U4" s="162"/>
      <c r="V4" s="162"/>
      <c r="W4" s="161"/>
    </row>
    <row r="5" spans="1:23" ht="26.25" customHeight="1">
      <c r="A5" s="500"/>
      <c r="B5" s="238"/>
      <c r="C5" s="502"/>
      <c r="D5" s="502"/>
      <c r="K5" s="161"/>
      <c r="L5" s="161"/>
      <c r="M5" s="162"/>
      <c r="N5" s="162"/>
      <c r="O5" s="162"/>
      <c r="P5" s="162"/>
    </row>
    <row r="6" spans="1:23" ht="19.5" thickBot="1"/>
    <row r="7" spans="1:23" ht="14.1" customHeight="1" thickBot="1">
      <c r="A7" s="455">
        <v>1</v>
      </c>
      <c r="B7" s="527" t="s">
        <v>118</v>
      </c>
      <c r="C7" s="462" t="s">
        <v>14</v>
      </c>
      <c r="D7" s="493" t="s">
        <v>15</v>
      </c>
      <c r="E7" s="495" t="s">
        <v>16</v>
      </c>
      <c r="F7" s="464" t="s">
        <v>18</v>
      </c>
      <c r="G7" s="531" t="s">
        <v>17</v>
      </c>
      <c r="H7" s="496" t="s">
        <v>37</v>
      </c>
      <c r="I7" s="177"/>
    </row>
    <row r="8" spans="1:23" ht="14.1" customHeight="1" thickBot="1">
      <c r="A8" s="455"/>
      <c r="B8" s="528"/>
      <c r="C8" s="463"/>
      <c r="D8" s="494"/>
      <c r="E8" s="495"/>
      <c r="F8" s="465"/>
      <c r="G8" s="458"/>
      <c r="H8" s="497"/>
      <c r="I8" s="178" t="s">
        <v>120</v>
      </c>
      <c r="K8" s="174" t="s">
        <v>185</v>
      </c>
    </row>
    <row r="9" spans="1:23" ht="24" customHeight="1">
      <c r="A9" s="455"/>
      <c r="B9" s="179" t="s">
        <v>91</v>
      </c>
      <c r="C9" s="108"/>
      <c r="D9" s="109"/>
      <c r="E9" s="110"/>
      <c r="F9" s="111"/>
      <c r="G9" s="112"/>
      <c r="H9" s="180">
        <f>SUM(C9:G9)</f>
        <v>0</v>
      </c>
      <c r="I9" s="181">
        <f>SUM(C9,D9,F9)</f>
        <v>0</v>
      </c>
      <c r="K9" s="516" t="s">
        <v>124</v>
      </c>
      <c r="L9" s="517"/>
    </row>
    <row r="10" spans="1:23" ht="24" customHeight="1" thickBot="1">
      <c r="A10" s="455"/>
      <c r="B10" s="182" t="s">
        <v>119</v>
      </c>
      <c r="C10" s="113"/>
      <c r="D10" s="114"/>
      <c r="E10" s="115"/>
      <c r="F10" s="116"/>
      <c r="G10" s="117"/>
      <c r="H10" s="183">
        <f>SUM(C10:G10)</f>
        <v>0</v>
      </c>
      <c r="I10" s="184">
        <f>SUM(C10,D10,F10)</f>
        <v>0</v>
      </c>
      <c r="K10" s="518"/>
      <c r="L10" s="519"/>
    </row>
    <row r="11" spans="1:23" ht="24" customHeight="1" thickTop="1" thickBot="1">
      <c r="A11" s="455"/>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0" t="str">
        <f>IF(I9&lt;I10,"①","②")</f>
        <v>②</v>
      </c>
      <c r="L11" s="521"/>
    </row>
    <row r="12" spans="1:23" s="187" customFormat="1" ht="54" customHeight="1">
      <c r="A12" s="529" t="s">
        <v>121</v>
      </c>
      <c r="B12" s="530"/>
      <c r="C12" s="530"/>
      <c r="D12" s="530"/>
      <c r="E12" s="530"/>
      <c r="F12" s="530"/>
      <c r="G12" s="530"/>
      <c r="H12" s="530"/>
      <c r="I12" s="530"/>
      <c r="N12" s="174"/>
      <c r="O12" s="174"/>
      <c r="P12" s="174"/>
      <c r="Q12" s="174"/>
      <c r="R12" s="174"/>
    </row>
    <row r="13" spans="1:23" s="187" customFormat="1">
      <c r="A13" s="530" t="s">
        <v>122</v>
      </c>
      <c r="B13" s="530"/>
      <c r="C13" s="530"/>
      <c r="D13" s="530"/>
      <c r="E13" s="530"/>
      <c r="F13" s="530"/>
      <c r="G13" s="530"/>
      <c r="H13" s="530"/>
      <c r="I13" s="530"/>
      <c r="K13" s="174"/>
      <c r="L13" s="174"/>
      <c r="M13" s="174"/>
      <c r="N13" s="174"/>
      <c r="O13" s="174"/>
      <c r="P13" s="174"/>
      <c r="Q13" s="174"/>
      <c r="R13" s="174"/>
      <c r="S13" s="226"/>
    </row>
    <row r="14" spans="1:23" s="187" customFormat="1" ht="19.5" thickBot="1">
      <c r="A14" s="530" t="s">
        <v>123</v>
      </c>
      <c r="B14" s="530"/>
      <c r="C14" s="530"/>
      <c r="D14" s="530"/>
      <c r="E14" s="530"/>
      <c r="F14" s="530"/>
      <c r="G14" s="530"/>
      <c r="H14" s="530"/>
      <c r="I14" s="530"/>
      <c r="K14" s="174" t="s">
        <v>165</v>
      </c>
      <c r="L14" s="174"/>
      <c r="N14" s="174"/>
      <c r="O14" s="174"/>
      <c r="P14" s="174"/>
      <c r="Q14" s="174"/>
      <c r="R14" s="174"/>
      <c r="S14" s="225"/>
    </row>
    <row r="15" spans="1:23" ht="14.1" customHeight="1" thickBot="1">
      <c r="A15" s="187"/>
      <c r="B15" s="187"/>
      <c r="C15" s="187"/>
      <c r="D15" s="187"/>
      <c r="E15" s="187"/>
      <c r="F15" s="187"/>
      <c r="G15" s="187"/>
      <c r="H15" s="187"/>
      <c r="I15" s="187"/>
      <c r="K15" s="522" t="s">
        <v>159</v>
      </c>
      <c r="L15" s="523"/>
      <c r="M15" s="485" t="s">
        <v>14</v>
      </c>
      <c r="N15" s="485" t="s">
        <v>15</v>
      </c>
      <c r="O15" s="485" t="s">
        <v>16</v>
      </c>
      <c r="P15" s="466" t="s">
        <v>18</v>
      </c>
      <c r="Q15" s="487" t="s">
        <v>59</v>
      </c>
      <c r="R15" s="484" t="s">
        <v>37</v>
      </c>
      <c r="S15" s="123"/>
    </row>
    <row r="16" spans="1:23" ht="14.1" customHeight="1" thickBot="1">
      <c r="A16" s="455">
        <v>2</v>
      </c>
      <c r="B16" s="461" t="s">
        <v>60</v>
      </c>
      <c r="C16" s="462" t="s">
        <v>14</v>
      </c>
      <c r="D16" s="493" t="s">
        <v>15</v>
      </c>
      <c r="E16" s="495" t="s">
        <v>16</v>
      </c>
      <c r="F16" s="464" t="s">
        <v>18</v>
      </c>
      <c r="G16" s="458" t="s">
        <v>59</v>
      </c>
      <c r="H16" s="496" t="s">
        <v>37</v>
      </c>
      <c r="I16" s="177"/>
      <c r="K16" s="524"/>
      <c r="L16" s="525"/>
      <c r="M16" s="486"/>
      <c r="N16" s="486"/>
      <c r="O16" s="486"/>
      <c r="P16" s="467"/>
      <c r="Q16" s="488"/>
      <c r="R16" s="484"/>
      <c r="S16" s="124" t="s">
        <v>125</v>
      </c>
    </row>
    <row r="17" spans="1:19" ht="14.1" customHeight="1">
      <c r="A17" s="455"/>
      <c r="B17" s="461"/>
      <c r="C17" s="463"/>
      <c r="D17" s="494"/>
      <c r="E17" s="495"/>
      <c r="F17" s="465"/>
      <c r="G17" s="458"/>
      <c r="H17" s="497"/>
      <c r="I17" s="178" t="s">
        <v>38</v>
      </c>
      <c r="K17" s="526"/>
      <c r="L17" s="488"/>
      <c r="M17" s="125">
        <f>C18-C11</f>
        <v>0</v>
      </c>
      <c r="N17" s="125">
        <f>D18-D11</f>
        <v>0</v>
      </c>
      <c r="O17" s="125">
        <f>E18-E11</f>
        <v>0</v>
      </c>
      <c r="P17" s="126">
        <f>F18-F11</f>
        <v>0</v>
      </c>
      <c r="Q17" s="127">
        <f t="shared" ref="Q17" si="0">G18-G11</f>
        <v>0</v>
      </c>
      <c r="R17" s="128">
        <f>H18-H11</f>
        <v>0</v>
      </c>
      <c r="S17" s="125">
        <f>I18-I11</f>
        <v>0</v>
      </c>
    </row>
    <row r="18" spans="1:19" ht="24" customHeight="1" thickBot="1">
      <c r="A18" s="455"/>
      <c r="B18" s="461"/>
      <c r="C18" s="119"/>
      <c r="D18" s="120"/>
      <c r="E18" s="121"/>
      <c r="F18" s="122"/>
      <c r="G18" s="188">
        <v>0</v>
      </c>
      <c r="H18" s="189">
        <f>SUM(C18:G18)</f>
        <v>0</v>
      </c>
      <c r="I18" s="190">
        <f>SUM(C18,D18,F18)</f>
        <v>0</v>
      </c>
      <c r="K18" s="456"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7"/>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55">
        <v>3</v>
      </c>
      <c r="B20" s="461" t="s">
        <v>174</v>
      </c>
      <c r="C20" s="462" t="s">
        <v>14</v>
      </c>
      <c r="D20" s="493" t="s">
        <v>15</v>
      </c>
      <c r="E20" s="495" t="s">
        <v>16</v>
      </c>
      <c r="F20" s="464" t="s">
        <v>18</v>
      </c>
      <c r="G20" s="460" t="s">
        <v>48</v>
      </c>
      <c r="H20" s="187"/>
      <c r="I20" s="187"/>
      <c r="Q20" s="194"/>
    </row>
    <row r="21" spans="1:19" ht="14.1" customHeight="1">
      <c r="A21" s="455"/>
      <c r="B21" s="461"/>
      <c r="C21" s="463"/>
      <c r="D21" s="494"/>
      <c r="E21" s="495"/>
      <c r="F21" s="465"/>
      <c r="G21" s="460"/>
      <c r="H21" s="187"/>
      <c r="I21" s="187"/>
      <c r="K21" s="169"/>
      <c r="L21" s="169"/>
      <c r="M21" s="169"/>
      <c r="N21" s="169"/>
      <c r="O21" s="169"/>
      <c r="P21" s="169"/>
      <c r="Q21" s="195"/>
      <c r="R21" s="169"/>
      <c r="S21" s="169"/>
    </row>
    <row r="22" spans="1:19" ht="24" customHeight="1" thickBot="1">
      <c r="A22" s="455"/>
      <c r="B22" s="461"/>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76" t="s">
        <v>145</v>
      </c>
      <c r="L24" s="477"/>
      <c r="M24" s="138" t="s">
        <v>178</v>
      </c>
      <c r="N24" s="139" t="s">
        <v>179</v>
      </c>
      <c r="O24" s="157" t="s">
        <v>175</v>
      </c>
      <c r="P24" s="468" t="s">
        <v>146</v>
      </c>
      <c r="Q24" s="469"/>
      <c r="R24" s="140"/>
      <c r="S24" s="141"/>
    </row>
    <row r="25" spans="1:19" ht="21.75" customHeight="1">
      <c r="A25" s="455">
        <v>4</v>
      </c>
      <c r="B25" s="459" t="s">
        <v>92</v>
      </c>
      <c r="C25" s="236" t="s">
        <v>16</v>
      </c>
      <c r="D25" s="236" t="s">
        <v>39</v>
      </c>
      <c r="E25" s="236" t="s">
        <v>37</v>
      </c>
      <c r="F25" s="187"/>
      <c r="G25" s="187"/>
      <c r="H25" s="187"/>
      <c r="I25" s="187"/>
      <c r="K25" s="478"/>
      <c r="L25" s="479"/>
      <c r="M25" s="142" t="s">
        <v>147</v>
      </c>
      <c r="N25" s="143" t="s">
        <v>148</v>
      </c>
      <c r="O25" s="144" t="s">
        <v>149</v>
      </c>
      <c r="P25" s="470"/>
      <c r="Q25" s="471"/>
      <c r="R25" s="145" t="s">
        <v>150</v>
      </c>
      <c r="S25" s="146" t="s">
        <v>151</v>
      </c>
    </row>
    <row r="26" spans="1:19" ht="25.5" customHeight="1" thickBot="1">
      <c r="A26" s="455"/>
      <c r="B26" s="459"/>
      <c r="C26" s="200">
        <f>IF(E11&lt;E18,P27,0)</f>
        <v>0</v>
      </c>
      <c r="D26" s="129"/>
      <c r="E26" s="200">
        <f>SUM(C26:D26)</f>
        <v>0</v>
      </c>
      <c r="F26" s="201"/>
      <c r="G26" s="187"/>
      <c r="H26" s="187"/>
      <c r="I26" s="187"/>
      <c r="K26" s="478"/>
      <c r="L26" s="479"/>
      <c r="M26" s="147" t="s">
        <v>176</v>
      </c>
      <c r="N26" s="148" t="s">
        <v>177</v>
      </c>
      <c r="O26" s="149" t="s">
        <v>154</v>
      </c>
      <c r="P26" s="470"/>
      <c r="Q26" s="471"/>
      <c r="R26" s="150" t="s">
        <v>152</v>
      </c>
      <c r="S26" s="151" t="s">
        <v>153</v>
      </c>
    </row>
    <row r="27" spans="1:19" ht="14.1" customHeight="1" thickBot="1">
      <c r="A27" s="187"/>
      <c r="B27" s="187"/>
      <c r="C27" s="187"/>
      <c r="D27" s="187"/>
      <c r="E27" s="187"/>
      <c r="F27" s="187"/>
      <c r="G27" s="187"/>
      <c r="H27" s="187"/>
      <c r="I27" s="187"/>
      <c r="K27" s="480"/>
      <c r="L27" s="481"/>
      <c r="M27" s="152">
        <f>I11-I18</f>
        <v>0</v>
      </c>
      <c r="N27" s="153">
        <f>G22</f>
        <v>0</v>
      </c>
      <c r="O27" s="154">
        <f>IF(M27&gt;N27,M27-N27,0)</f>
        <v>0</v>
      </c>
      <c r="P27" s="472">
        <f>MIN(R27:S27)</f>
        <v>0</v>
      </c>
      <c r="Q27" s="473"/>
      <c r="R27" s="155">
        <f>O27-D26</f>
        <v>0</v>
      </c>
      <c r="S27" s="156">
        <f>E18+E22-E11</f>
        <v>0</v>
      </c>
    </row>
    <row r="28" spans="1:19" ht="14.1" customHeight="1" thickBot="1">
      <c r="A28" s="455">
        <v>5</v>
      </c>
      <c r="B28" s="461" t="s">
        <v>127</v>
      </c>
      <c r="C28" s="462" t="s">
        <v>14</v>
      </c>
      <c r="D28" s="493" t="s">
        <v>15</v>
      </c>
      <c r="E28" s="495" t="s">
        <v>16</v>
      </c>
      <c r="F28" s="464" t="s">
        <v>18</v>
      </c>
      <c r="G28" s="458" t="s">
        <v>17</v>
      </c>
      <c r="H28" s="496" t="s">
        <v>37</v>
      </c>
      <c r="I28" s="177"/>
    </row>
    <row r="29" spans="1:19" ht="14.1" customHeight="1">
      <c r="A29" s="455"/>
      <c r="B29" s="461"/>
      <c r="C29" s="463"/>
      <c r="D29" s="494"/>
      <c r="E29" s="495"/>
      <c r="F29" s="465"/>
      <c r="G29" s="458"/>
      <c r="H29" s="497"/>
      <c r="I29" s="178" t="s">
        <v>38</v>
      </c>
    </row>
    <row r="30" spans="1:19" ht="24" customHeight="1" thickBot="1">
      <c r="A30" s="455"/>
      <c r="B30" s="461"/>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157</v>
      </c>
      <c r="G32" s="228" t="s">
        <v>169</v>
      </c>
      <c r="H32" s="244" t="s">
        <v>180</v>
      </c>
      <c r="I32" s="159" t="s">
        <v>158</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55">
        <v>6</v>
      </c>
      <c r="B35" s="514" t="s">
        <v>128</v>
      </c>
      <c r="C35" s="462" t="s">
        <v>14</v>
      </c>
      <c r="D35" s="493" t="s">
        <v>15</v>
      </c>
      <c r="E35" s="495" t="s">
        <v>16</v>
      </c>
      <c r="F35" s="464" t="s">
        <v>18</v>
      </c>
      <c r="G35" s="458" t="s">
        <v>59</v>
      </c>
      <c r="H35" s="496" t="s">
        <v>37</v>
      </c>
      <c r="I35" s="177"/>
    </row>
    <row r="36" spans="1:19" ht="14.1" customHeight="1">
      <c r="A36" s="455"/>
      <c r="B36" s="515"/>
      <c r="C36" s="463"/>
      <c r="D36" s="494"/>
      <c r="E36" s="495"/>
      <c r="F36" s="465"/>
      <c r="G36" s="458"/>
      <c r="H36" s="497"/>
      <c r="I36" s="178" t="s">
        <v>38</v>
      </c>
    </row>
    <row r="37" spans="1:19" ht="24" customHeight="1">
      <c r="A37" s="455"/>
      <c r="B37" s="206" t="s">
        <v>91</v>
      </c>
      <c r="C37" s="99"/>
      <c r="D37" s="100"/>
      <c r="E37" s="121"/>
      <c r="F37" s="101"/>
      <c r="G37" s="102"/>
      <c r="H37" s="189">
        <f>SUM(C37:G37)</f>
        <v>0</v>
      </c>
      <c r="I37" s="207">
        <f>SUM(C37,D37,F37)</f>
        <v>0</v>
      </c>
    </row>
    <row r="38" spans="1:19" ht="24" customHeight="1" thickBot="1">
      <c r="A38" s="455"/>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1">
        <v>7</v>
      </c>
      <c r="B41" s="234" t="s">
        <v>93</v>
      </c>
      <c r="C41" s="236" t="s">
        <v>14</v>
      </c>
      <c r="D41" s="236" t="s">
        <v>15</v>
      </c>
      <c r="E41" s="236" t="s">
        <v>18</v>
      </c>
      <c r="F41" s="236" t="s">
        <v>37</v>
      </c>
      <c r="G41" s="187"/>
      <c r="H41" s="187"/>
      <c r="I41" s="187"/>
      <c r="M41" s="227" t="s">
        <v>167</v>
      </c>
      <c r="N41" s="137" t="s">
        <v>168</v>
      </c>
      <c r="Q41" s="482" t="s">
        <v>138</v>
      </c>
      <c r="R41" s="483"/>
      <c r="S41" s="131" t="s">
        <v>139</v>
      </c>
    </row>
    <row r="42" spans="1:19" ht="23.25" customHeight="1">
      <c r="A42" s="512"/>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13"/>
      <c r="B43" s="209" t="s">
        <v>132</v>
      </c>
      <c r="C43" s="130"/>
      <c r="D43" s="130"/>
      <c r="E43" s="130"/>
      <c r="F43" s="210">
        <f>SUM(C43:E43)</f>
        <v>0</v>
      </c>
      <c r="G43" s="187"/>
      <c r="H43" s="187"/>
      <c r="I43" s="187"/>
      <c r="Q43" s="132">
        <v>0.5</v>
      </c>
      <c r="R43" s="133" t="s">
        <v>141</v>
      </c>
      <c r="S43" s="126">
        <v>1368</v>
      </c>
    </row>
    <row r="44" spans="1:19" ht="23.25" customHeight="1">
      <c r="A44" s="509" t="s">
        <v>133</v>
      </c>
      <c r="B44" s="510"/>
      <c r="C44" s="510"/>
      <c r="D44" s="510"/>
      <c r="E44" s="510"/>
      <c r="F44" s="510"/>
      <c r="G44" s="510"/>
      <c r="H44" s="510"/>
      <c r="I44" s="510"/>
      <c r="Q44" s="132">
        <v>0.6</v>
      </c>
      <c r="R44" s="133" t="s">
        <v>142</v>
      </c>
      <c r="S44" s="126">
        <v>1596</v>
      </c>
    </row>
    <row r="45" spans="1:19" ht="23.25" customHeight="1">
      <c r="A45" s="510"/>
      <c r="B45" s="510"/>
      <c r="C45" s="510"/>
      <c r="D45" s="510"/>
      <c r="E45" s="510"/>
      <c r="F45" s="510"/>
      <c r="G45" s="510"/>
      <c r="H45" s="510"/>
      <c r="I45" s="510"/>
      <c r="Q45" s="132">
        <v>0.7</v>
      </c>
      <c r="R45" s="133" t="s">
        <v>143</v>
      </c>
      <c r="S45" s="126">
        <v>1824</v>
      </c>
    </row>
    <row r="46" spans="1:19" ht="23.25" customHeight="1">
      <c r="A46" s="510"/>
      <c r="B46" s="510"/>
      <c r="C46" s="510"/>
      <c r="D46" s="510"/>
      <c r="E46" s="510"/>
      <c r="F46" s="510"/>
      <c r="G46" s="510"/>
      <c r="H46" s="510"/>
      <c r="I46" s="510"/>
      <c r="Q46" s="132">
        <v>0.8</v>
      </c>
      <c r="R46" s="133" t="s">
        <v>144</v>
      </c>
      <c r="S46" s="126">
        <v>2052</v>
      </c>
    </row>
    <row r="47" spans="1:19" ht="23.25" customHeight="1" thickBot="1">
      <c r="A47" s="510"/>
      <c r="B47" s="510"/>
      <c r="C47" s="510"/>
      <c r="D47" s="510"/>
      <c r="E47" s="510"/>
      <c r="F47" s="510"/>
      <c r="G47" s="510"/>
      <c r="H47" s="510"/>
      <c r="I47" s="510"/>
      <c r="Q47" s="134">
        <v>0.9</v>
      </c>
      <c r="R47" s="135"/>
      <c r="S47" s="136">
        <v>2280</v>
      </c>
    </row>
    <row r="48" spans="1:19" ht="23.25" customHeight="1">
      <c r="A48" s="510"/>
      <c r="B48" s="510"/>
      <c r="C48" s="510"/>
      <c r="D48" s="510"/>
      <c r="E48" s="510"/>
      <c r="F48" s="510"/>
      <c r="G48" s="510"/>
      <c r="H48" s="510"/>
      <c r="I48" s="510"/>
      <c r="J48" s="187"/>
    </row>
    <row r="49" spans="1:19" s="118" customFormat="1">
      <c r="A49" s="489" t="s">
        <v>134</v>
      </c>
      <c r="B49" s="489"/>
      <c r="C49" s="489"/>
      <c r="D49" s="489"/>
      <c r="E49" s="489"/>
      <c r="F49" s="489"/>
      <c r="G49" s="489"/>
      <c r="H49" s="489"/>
      <c r="I49" s="489"/>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1">
        <v>8</v>
      </c>
      <c r="B51" s="213" t="s">
        <v>94</v>
      </c>
      <c r="C51" s="498" t="s">
        <v>95</v>
      </c>
      <c r="D51" s="498"/>
      <c r="E51" s="498" t="s">
        <v>40</v>
      </c>
      <c r="F51" s="498"/>
      <c r="H51" s="459" t="s">
        <v>96</v>
      </c>
      <c r="K51" s="174"/>
      <c r="L51" s="174"/>
      <c r="M51" s="174"/>
      <c r="N51" s="174"/>
      <c r="O51" s="174"/>
      <c r="P51" s="174"/>
      <c r="Q51" s="174"/>
      <c r="R51" s="174"/>
      <c r="S51" s="174"/>
    </row>
    <row r="52" spans="1:19" s="187" customFormat="1" ht="24" customHeight="1">
      <c r="A52" s="512"/>
      <c r="B52" s="214" t="s">
        <v>97</v>
      </c>
      <c r="C52" s="474">
        <f>IFERROR(ROUNDDOWN(F42/I37*1/365,3),0)</f>
        <v>0</v>
      </c>
      <c r="D52" s="474"/>
      <c r="E52" s="475">
        <f>ROUNDDOWN(C52*I37,0)</f>
        <v>0</v>
      </c>
      <c r="F52" s="475"/>
      <c r="G52" s="187" t="s">
        <v>98</v>
      </c>
      <c r="H52" s="499"/>
      <c r="I52" s="191" t="s">
        <v>103</v>
      </c>
      <c r="K52" s="174"/>
      <c r="L52" s="174"/>
      <c r="M52" s="174"/>
      <c r="N52" s="174"/>
      <c r="O52" s="174"/>
      <c r="P52" s="174"/>
      <c r="Q52" s="174"/>
      <c r="R52" s="174"/>
      <c r="S52" s="174"/>
    </row>
    <row r="53" spans="1:19" s="187" customFormat="1" ht="24" customHeight="1">
      <c r="A53" s="513"/>
      <c r="B53" s="214" t="s">
        <v>99</v>
      </c>
      <c r="C53" s="474">
        <f>IFERROR(ROUNDDOWN(F43/I38*1/365,3),0)</f>
        <v>0</v>
      </c>
      <c r="D53" s="474"/>
      <c r="E53" s="475">
        <f>ROUNDDOWN(C53*I38,0)</f>
        <v>0</v>
      </c>
      <c r="F53" s="475"/>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5">
        <v>9</v>
      </c>
      <c r="B55" s="508" t="s">
        <v>136</v>
      </c>
      <c r="C55" s="235" t="s">
        <v>41</v>
      </c>
      <c r="D55" s="237" t="s">
        <v>135</v>
      </c>
      <c r="E55" s="235" t="s">
        <v>42</v>
      </c>
      <c r="G55" s="187"/>
      <c r="H55" s="187"/>
    </row>
    <row r="56" spans="1:19" ht="25.5" customHeight="1">
      <c r="A56" s="455"/>
      <c r="B56" s="508"/>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5">
        <v>10</v>
      </c>
      <c r="B58" s="508" t="s">
        <v>137</v>
      </c>
      <c r="C58" s="235" t="s">
        <v>41</v>
      </c>
      <c r="D58" s="237" t="s">
        <v>135</v>
      </c>
      <c r="E58" s="235" t="s">
        <v>42</v>
      </c>
      <c r="G58" s="187"/>
      <c r="H58" s="187"/>
      <c r="I58" s="187"/>
    </row>
    <row r="59" spans="1:19" ht="25.5" customHeight="1">
      <c r="A59" s="455"/>
      <c r="B59" s="508"/>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申請書!C187</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0">
        <f>(E56+E59)*D61</f>
        <v>0</v>
      </c>
      <c r="D63" s="491"/>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41" priority="6">
      <formula>$I$33&lt;0</formula>
    </cfRule>
  </conditionalFormatting>
  <conditionalFormatting sqref="C52:F52">
    <cfRule type="expression" dxfId="40" priority="5">
      <formula>OR($I$37=$I$38,$H$53="Ａ")</formula>
    </cfRule>
  </conditionalFormatting>
  <conditionalFormatting sqref="C53:F53">
    <cfRule type="expression" dxfId="39" priority="4">
      <formula>AND($I$37&lt;&gt;$I$38,$H$53="Ｂ")</formula>
    </cfRule>
  </conditionalFormatting>
  <conditionalFormatting sqref="G52">
    <cfRule type="expression" dxfId="38" priority="3">
      <formula>AND($I$37&lt;&gt;$I$38,$H$53="Ｂ")</formula>
    </cfRule>
  </conditionalFormatting>
  <conditionalFormatting sqref="G53">
    <cfRule type="expression" dxfId="37" priority="2">
      <formula>OR($I$37=$I$38,$H$53="Ａ")</formula>
    </cfRule>
  </conditionalFormatting>
  <conditionalFormatting sqref="H51:H53">
    <cfRule type="expression" dxfId="36" priority="1">
      <formula>$I$37=$I$38</formula>
    </cfRule>
  </conditionalFormatting>
  <conditionalFormatting sqref="I34">
    <cfRule type="expression" dxfId="35"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117</v>
      </c>
      <c r="C2" s="503" t="s">
        <v>21</v>
      </c>
      <c r="D2" s="504"/>
      <c r="E2" s="504"/>
      <c r="F2" s="460"/>
      <c r="G2" s="455" t="s">
        <v>108</v>
      </c>
      <c r="H2" s="455"/>
      <c r="I2" s="455"/>
      <c r="K2" s="161"/>
      <c r="L2" s="161"/>
      <c r="M2" s="162"/>
      <c r="N2" s="162"/>
      <c r="O2" s="162"/>
      <c r="P2" s="162"/>
      <c r="Q2" s="161"/>
      <c r="R2" s="161"/>
      <c r="S2" s="162"/>
      <c r="T2" s="162"/>
      <c r="U2" s="162"/>
      <c r="V2" s="162"/>
      <c r="W2" s="161"/>
    </row>
    <row r="3" spans="1:23" ht="26.25" customHeight="1">
      <c r="A3" s="500" t="s">
        <v>70</v>
      </c>
      <c r="B3" s="238"/>
      <c r="C3" s="532"/>
      <c r="D3" s="533"/>
      <c r="E3" s="533"/>
      <c r="F3" s="534"/>
      <c r="G3" s="502"/>
      <c r="H3" s="502"/>
      <c r="I3" s="502"/>
    </row>
    <row r="4" spans="1:23" ht="15" customHeight="1">
      <c r="A4" s="500"/>
      <c r="B4" s="233" t="s">
        <v>24</v>
      </c>
      <c r="C4" s="501" t="s">
        <v>49</v>
      </c>
      <c r="D4" s="501"/>
      <c r="K4" s="161"/>
      <c r="L4" s="161"/>
      <c r="M4" s="162"/>
      <c r="N4" s="162"/>
      <c r="O4" s="162"/>
      <c r="P4" s="162"/>
      <c r="Q4" s="161"/>
      <c r="R4" s="161"/>
      <c r="S4" s="162"/>
      <c r="T4" s="162"/>
      <c r="U4" s="162"/>
      <c r="V4" s="162"/>
      <c r="W4" s="161"/>
    </row>
    <row r="5" spans="1:23" ht="26.25" customHeight="1">
      <c r="A5" s="500"/>
      <c r="B5" s="238"/>
      <c r="C5" s="502"/>
      <c r="D5" s="502"/>
      <c r="K5" s="161"/>
      <c r="L5" s="161"/>
      <c r="M5" s="162"/>
      <c r="N5" s="162"/>
      <c r="O5" s="162"/>
      <c r="P5" s="162"/>
    </row>
    <row r="6" spans="1:23" ht="19.5" thickBot="1"/>
    <row r="7" spans="1:23" ht="14.1" customHeight="1" thickBot="1">
      <c r="A7" s="455">
        <v>1</v>
      </c>
      <c r="B7" s="527" t="s">
        <v>118</v>
      </c>
      <c r="C7" s="462" t="s">
        <v>14</v>
      </c>
      <c r="D7" s="493" t="s">
        <v>15</v>
      </c>
      <c r="E7" s="495" t="s">
        <v>16</v>
      </c>
      <c r="F7" s="464" t="s">
        <v>18</v>
      </c>
      <c r="G7" s="531" t="s">
        <v>17</v>
      </c>
      <c r="H7" s="496" t="s">
        <v>37</v>
      </c>
      <c r="I7" s="177"/>
    </row>
    <row r="8" spans="1:23" ht="14.1" customHeight="1" thickBot="1">
      <c r="A8" s="455"/>
      <c r="B8" s="528"/>
      <c r="C8" s="463"/>
      <c r="D8" s="494"/>
      <c r="E8" s="495"/>
      <c r="F8" s="465"/>
      <c r="G8" s="458"/>
      <c r="H8" s="497"/>
      <c r="I8" s="178" t="s">
        <v>120</v>
      </c>
      <c r="K8" s="174" t="s">
        <v>185</v>
      </c>
    </row>
    <row r="9" spans="1:23" ht="24" customHeight="1">
      <c r="A9" s="455"/>
      <c r="B9" s="179" t="s">
        <v>91</v>
      </c>
      <c r="C9" s="108"/>
      <c r="D9" s="109"/>
      <c r="E9" s="110"/>
      <c r="F9" s="111"/>
      <c r="G9" s="112"/>
      <c r="H9" s="180">
        <f>SUM(C9:G9)</f>
        <v>0</v>
      </c>
      <c r="I9" s="181">
        <f>SUM(C9,D9,F9)</f>
        <v>0</v>
      </c>
      <c r="K9" s="516" t="s">
        <v>124</v>
      </c>
      <c r="L9" s="517"/>
    </row>
    <row r="10" spans="1:23" ht="24" customHeight="1" thickBot="1">
      <c r="A10" s="455"/>
      <c r="B10" s="182" t="s">
        <v>119</v>
      </c>
      <c r="C10" s="113"/>
      <c r="D10" s="114"/>
      <c r="E10" s="115"/>
      <c r="F10" s="116"/>
      <c r="G10" s="117"/>
      <c r="H10" s="183">
        <f>SUM(C10:G10)</f>
        <v>0</v>
      </c>
      <c r="I10" s="184">
        <f>SUM(C10,D10,F10)</f>
        <v>0</v>
      </c>
      <c r="K10" s="518"/>
      <c r="L10" s="519"/>
    </row>
    <row r="11" spans="1:23" ht="24" customHeight="1" thickTop="1" thickBot="1">
      <c r="A11" s="455"/>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0" t="str">
        <f>IF(I9&lt;I10,"①","②")</f>
        <v>②</v>
      </c>
      <c r="L11" s="521"/>
    </row>
    <row r="12" spans="1:23" s="187" customFormat="1" ht="54" customHeight="1">
      <c r="A12" s="529" t="s">
        <v>121</v>
      </c>
      <c r="B12" s="530"/>
      <c r="C12" s="530"/>
      <c r="D12" s="530"/>
      <c r="E12" s="530"/>
      <c r="F12" s="530"/>
      <c r="G12" s="530"/>
      <c r="H12" s="530"/>
      <c r="I12" s="530"/>
      <c r="N12" s="174"/>
      <c r="O12" s="174"/>
      <c r="P12" s="174"/>
      <c r="Q12" s="174"/>
      <c r="R12" s="174"/>
    </row>
    <row r="13" spans="1:23" s="187" customFormat="1">
      <c r="A13" s="530" t="s">
        <v>122</v>
      </c>
      <c r="B13" s="530"/>
      <c r="C13" s="530"/>
      <c r="D13" s="530"/>
      <c r="E13" s="530"/>
      <c r="F13" s="530"/>
      <c r="G13" s="530"/>
      <c r="H13" s="530"/>
      <c r="I13" s="530"/>
      <c r="K13" s="174"/>
      <c r="L13" s="174"/>
      <c r="M13" s="174"/>
      <c r="N13" s="174"/>
      <c r="O13" s="174"/>
      <c r="P13" s="174"/>
      <c r="Q13" s="174"/>
      <c r="R13" s="174"/>
      <c r="S13" s="226"/>
    </row>
    <row r="14" spans="1:23" s="187" customFormat="1" ht="19.5" thickBot="1">
      <c r="A14" s="530" t="s">
        <v>123</v>
      </c>
      <c r="B14" s="530"/>
      <c r="C14" s="530"/>
      <c r="D14" s="530"/>
      <c r="E14" s="530"/>
      <c r="F14" s="530"/>
      <c r="G14" s="530"/>
      <c r="H14" s="530"/>
      <c r="I14" s="530"/>
      <c r="K14" s="174" t="s">
        <v>165</v>
      </c>
      <c r="L14" s="174"/>
      <c r="N14" s="174"/>
      <c r="O14" s="174"/>
      <c r="P14" s="174"/>
      <c r="Q14" s="174"/>
      <c r="R14" s="174"/>
      <c r="S14" s="225"/>
    </row>
    <row r="15" spans="1:23" ht="14.1" customHeight="1" thickBot="1">
      <c r="A15" s="187"/>
      <c r="B15" s="187"/>
      <c r="C15" s="187"/>
      <c r="D15" s="187"/>
      <c r="E15" s="187"/>
      <c r="F15" s="187"/>
      <c r="G15" s="187"/>
      <c r="H15" s="187"/>
      <c r="I15" s="187"/>
      <c r="K15" s="522" t="s">
        <v>159</v>
      </c>
      <c r="L15" s="523"/>
      <c r="M15" s="485" t="s">
        <v>14</v>
      </c>
      <c r="N15" s="485" t="s">
        <v>15</v>
      </c>
      <c r="O15" s="485" t="s">
        <v>16</v>
      </c>
      <c r="P15" s="466" t="s">
        <v>18</v>
      </c>
      <c r="Q15" s="487" t="s">
        <v>59</v>
      </c>
      <c r="R15" s="484" t="s">
        <v>37</v>
      </c>
      <c r="S15" s="123"/>
    </row>
    <row r="16" spans="1:23" ht="14.1" customHeight="1" thickBot="1">
      <c r="A16" s="455">
        <v>2</v>
      </c>
      <c r="B16" s="461" t="s">
        <v>60</v>
      </c>
      <c r="C16" s="462" t="s">
        <v>14</v>
      </c>
      <c r="D16" s="493" t="s">
        <v>15</v>
      </c>
      <c r="E16" s="495" t="s">
        <v>16</v>
      </c>
      <c r="F16" s="464" t="s">
        <v>18</v>
      </c>
      <c r="G16" s="458" t="s">
        <v>59</v>
      </c>
      <c r="H16" s="496" t="s">
        <v>37</v>
      </c>
      <c r="I16" s="177"/>
      <c r="K16" s="524"/>
      <c r="L16" s="525"/>
      <c r="M16" s="486"/>
      <c r="N16" s="486"/>
      <c r="O16" s="486"/>
      <c r="P16" s="467"/>
      <c r="Q16" s="488"/>
      <c r="R16" s="484"/>
      <c r="S16" s="124" t="s">
        <v>125</v>
      </c>
    </row>
    <row r="17" spans="1:19" ht="14.1" customHeight="1">
      <c r="A17" s="455"/>
      <c r="B17" s="461"/>
      <c r="C17" s="463"/>
      <c r="D17" s="494"/>
      <c r="E17" s="495"/>
      <c r="F17" s="465"/>
      <c r="G17" s="458"/>
      <c r="H17" s="497"/>
      <c r="I17" s="178" t="s">
        <v>38</v>
      </c>
      <c r="K17" s="526"/>
      <c r="L17" s="488"/>
      <c r="M17" s="125">
        <f>C18-C11</f>
        <v>0</v>
      </c>
      <c r="N17" s="125">
        <f>D18-D11</f>
        <v>0</v>
      </c>
      <c r="O17" s="125">
        <f>E18-E11</f>
        <v>0</v>
      </c>
      <c r="P17" s="126">
        <f>F18-F11</f>
        <v>0</v>
      </c>
      <c r="Q17" s="127">
        <f t="shared" ref="Q17" si="0">G18-G11</f>
        <v>0</v>
      </c>
      <c r="R17" s="128">
        <f>H18-H11</f>
        <v>0</v>
      </c>
      <c r="S17" s="125">
        <f>I18-I11</f>
        <v>0</v>
      </c>
    </row>
    <row r="18" spans="1:19" ht="24" customHeight="1" thickBot="1">
      <c r="A18" s="455"/>
      <c r="B18" s="461"/>
      <c r="C18" s="119"/>
      <c r="D18" s="120"/>
      <c r="E18" s="121"/>
      <c r="F18" s="122"/>
      <c r="G18" s="188">
        <v>0</v>
      </c>
      <c r="H18" s="189">
        <f>SUM(C18:G18)</f>
        <v>0</v>
      </c>
      <c r="I18" s="190">
        <f>SUM(C18,D18,F18)</f>
        <v>0</v>
      </c>
      <c r="K18" s="456"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7"/>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55">
        <v>3</v>
      </c>
      <c r="B20" s="461" t="s">
        <v>174</v>
      </c>
      <c r="C20" s="462" t="s">
        <v>14</v>
      </c>
      <c r="D20" s="493" t="s">
        <v>15</v>
      </c>
      <c r="E20" s="495" t="s">
        <v>16</v>
      </c>
      <c r="F20" s="464" t="s">
        <v>18</v>
      </c>
      <c r="G20" s="460" t="s">
        <v>48</v>
      </c>
      <c r="H20" s="187"/>
      <c r="I20" s="187"/>
      <c r="Q20" s="194"/>
    </row>
    <row r="21" spans="1:19" ht="14.1" customHeight="1">
      <c r="A21" s="455"/>
      <c r="B21" s="461"/>
      <c r="C21" s="463"/>
      <c r="D21" s="494"/>
      <c r="E21" s="495"/>
      <c r="F21" s="465"/>
      <c r="G21" s="460"/>
      <c r="H21" s="187"/>
      <c r="I21" s="187"/>
      <c r="K21" s="169"/>
      <c r="L21" s="169"/>
      <c r="M21" s="169"/>
      <c r="N21" s="169"/>
      <c r="O21" s="169"/>
      <c r="P21" s="169"/>
      <c r="Q21" s="195"/>
      <c r="R21" s="169"/>
      <c r="S21" s="169"/>
    </row>
    <row r="22" spans="1:19" ht="24" customHeight="1" thickBot="1">
      <c r="A22" s="455"/>
      <c r="B22" s="461"/>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76" t="s">
        <v>145</v>
      </c>
      <c r="L24" s="477"/>
      <c r="M24" s="138" t="s">
        <v>178</v>
      </c>
      <c r="N24" s="139" t="s">
        <v>179</v>
      </c>
      <c r="O24" s="157" t="s">
        <v>175</v>
      </c>
      <c r="P24" s="468" t="s">
        <v>146</v>
      </c>
      <c r="Q24" s="469"/>
      <c r="R24" s="140"/>
      <c r="S24" s="141"/>
    </row>
    <row r="25" spans="1:19" ht="21.75" customHeight="1">
      <c r="A25" s="455">
        <v>4</v>
      </c>
      <c r="B25" s="459" t="s">
        <v>92</v>
      </c>
      <c r="C25" s="236" t="s">
        <v>16</v>
      </c>
      <c r="D25" s="236" t="s">
        <v>39</v>
      </c>
      <c r="E25" s="236" t="s">
        <v>37</v>
      </c>
      <c r="F25" s="187"/>
      <c r="G25" s="187"/>
      <c r="H25" s="187"/>
      <c r="I25" s="187"/>
      <c r="K25" s="478"/>
      <c r="L25" s="479"/>
      <c r="M25" s="142" t="s">
        <v>147</v>
      </c>
      <c r="N25" s="143" t="s">
        <v>148</v>
      </c>
      <c r="O25" s="144" t="s">
        <v>149</v>
      </c>
      <c r="P25" s="470"/>
      <c r="Q25" s="471"/>
      <c r="R25" s="145" t="s">
        <v>150</v>
      </c>
      <c r="S25" s="146" t="s">
        <v>151</v>
      </c>
    </row>
    <row r="26" spans="1:19" ht="25.5" customHeight="1" thickBot="1">
      <c r="A26" s="455"/>
      <c r="B26" s="459"/>
      <c r="C26" s="200">
        <f>IF(E11&lt;E18,P27,0)</f>
        <v>0</v>
      </c>
      <c r="D26" s="129"/>
      <c r="E26" s="200">
        <f>SUM(C26:D26)</f>
        <v>0</v>
      </c>
      <c r="F26" s="201"/>
      <c r="G26" s="187"/>
      <c r="H26" s="187"/>
      <c r="I26" s="187"/>
      <c r="K26" s="478"/>
      <c r="L26" s="479"/>
      <c r="M26" s="147" t="s">
        <v>176</v>
      </c>
      <c r="N26" s="148" t="s">
        <v>177</v>
      </c>
      <c r="O26" s="149" t="s">
        <v>154</v>
      </c>
      <c r="P26" s="470"/>
      <c r="Q26" s="471"/>
      <c r="R26" s="150" t="s">
        <v>152</v>
      </c>
      <c r="S26" s="151" t="s">
        <v>153</v>
      </c>
    </row>
    <row r="27" spans="1:19" ht="14.1" customHeight="1" thickBot="1">
      <c r="A27" s="187"/>
      <c r="B27" s="187"/>
      <c r="C27" s="187"/>
      <c r="D27" s="187"/>
      <c r="E27" s="187"/>
      <c r="F27" s="187"/>
      <c r="G27" s="187"/>
      <c r="H27" s="187"/>
      <c r="I27" s="187"/>
      <c r="K27" s="480"/>
      <c r="L27" s="481"/>
      <c r="M27" s="152">
        <f>I11-I18</f>
        <v>0</v>
      </c>
      <c r="N27" s="153">
        <f>G22</f>
        <v>0</v>
      </c>
      <c r="O27" s="154">
        <f>IF(M27&gt;N27,M27-N27,0)</f>
        <v>0</v>
      </c>
      <c r="P27" s="472">
        <f>MIN(R27:S27)</f>
        <v>0</v>
      </c>
      <c r="Q27" s="473"/>
      <c r="R27" s="155">
        <f>O27-D26</f>
        <v>0</v>
      </c>
      <c r="S27" s="156">
        <f>E18+E22-E11</f>
        <v>0</v>
      </c>
    </row>
    <row r="28" spans="1:19" ht="14.1" customHeight="1" thickBot="1">
      <c r="A28" s="455">
        <v>5</v>
      </c>
      <c r="B28" s="461" t="s">
        <v>127</v>
      </c>
      <c r="C28" s="462" t="s">
        <v>14</v>
      </c>
      <c r="D28" s="493" t="s">
        <v>15</v>
      </c>
      <c r="E28" s="495" t="s">
        <v>16</v>
      </c>
      <c r="F28" s="464" t="s">
        <v>18</v>
      </c>
      <c r="G28" s="458" t="s">
        <v>17</v>
      </c>
      <c r="H28" s="496" t="s">
        <v>37</v>
      </c>
      <c r="I28" s="177"/>
    </row>
    <row r="29" spans="1:19" ht="14.1" customHeight="1">
      <c r="A29" s="455"/>
      <c r="B29" s="461"/>
      <c r="C29" s="463"/>
      <c r="D29" s="494"/>
      <c r="E29" s="495"/>
      <c r="F29" s="465"/>
      <c r="G29" s="458"/>
      <c r="H29" s="497"/>
      <c r="I29" s="178" t="s">
        <v>38</v>
      </c>
    </row>
    <row r="30" spans="1:19" ht="24" customHeight="1" thickBot="1">
      <c r="A30" s="455"/>
      <c r="B30" s="461"/>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157</v>
      </c>
      <c r="G32" s="228" t="s">
        <v>169</v>
      </c>
      <c r="H32" s="244" t="s">
        <v>180</v>
      </c>
      <c r="I32" s="159" t="s">
        <v>158</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55">
        <v>6</v>
      </c>
      <c r="B35" s="514" t="s">
        <v>128</v>
      </c>
      <c r="C35" s="462" t="s">
        <v>14</v>
      </c>
      <c r="D35" s="493" t="s">
        <v>15</v>
      </c>
      <c r="E35" s="495" t="s">
        <v>16</v>
      </c>
      <c r="F35" s="464" t="s">
        <v>18</v>
      </c>
      <c r="G35" s="458" t="s">
        <v>59</v>
      </c>
      <c r="H35" s="496" t="s">
        <v>37</v>
      </c>
      <c r="I35" s="177"/>
    </row>
    <row r="36" spans="1:19" ht="14.1" customHeight="1">
      <c r="A36" s="455"/>
      <c r="B36" s="515"/>
      <c r="C36" s="463"/>
      <c r="D36" s="494"/>
      <c r="E36" s="495"/>
      <c r="F36" s="465"/>
      <c r="G36" s="458"/>
      <c r="H36" s="497"/>
      <c r="I36" s="178" t="s">
        <v>38</v>
      </c>
    </row>
    <row r="37" spans="1:19" ht="24" customHeight="1">
      <c r="A37" s="455"/>
      <c r="B37" s="206" t="s">
        <v>91</v>
      </c>
      <c r="C37" s="99"/>
      <c r="D37" s="100"/>
      <c r="E37" s="121"/>
      <c r="F37" s="101"/>
      <c r="G37" s="102"/>
      <c r="H37" s="189">
        <f>SUM(C37:G37)</f>
        <v>0</v>
      </c>
      <c r="I37" s="207">
        <f>SUM(C37,D37,F37)</f>
        <v>0</v>
      </c>
    </row>
    <row r="38" spans="1:19" ht="24" customHeight="1" thickBot="1">
      <c r="A38" s="455"/>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1">
        <v>7</v>
      </c>
      <c r="B41" s="234" t="s">
        <v>93</v>
      </c>
      <c r="C41" s="236" t="s">
        <v>14</v>
      </c>
      <c r="D41" s="236" t="s">
        <v>15</v>
      </c>
      <c r="E41" s="236" t="s">
        <v>18</v>
      </c>
      <c r="F41" s="236" t="s">
        <v>37</v>
      </c>
      <c r="G41" s="187"/>
      <c r="H41" s="187"/>
      <c r="I41" s="187"/>
      <c r="M41" s="227" t="s">
        <v>167</v>
      </c>
      <c r="N41" s="137" t="s">
        <v>168</v>
      </c>
      <c r="Q41" s="482" t="s">
        <v>138</v>
      </c>
      <c r="R41" s="483"/>
      <c r="S41" s="131" t="s">
        <v>139</v>
      </c>
    </row>
    <row r="42" spans="1:19" ht="23.25" customHeight="1">
      <c r="A42" s="512"/>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13"/>
      <c r="B43" s="209" t="s">
        <v>132</v>
      </c>
      <c r="C43" s="130"/>
      <c r="D43" s="130"/>
      <c r="E43" s="130"/>
      <c r="F43" s="210">
        <f>SUM(C43:E43)</f>
        <v>0</v>
      </c>
      <c r="G43" s="187"/>
      <c r="H43" s="187"/>
      <c r="I43" s="187"/>
      <c r="Q43" s="132">
        <v>0.5</v>
      </c>
      <c r="R43" s="133" t="s">
        <v>141</v>
      </c>
      <c r="S43" s="126">
        <v>1368</v>
      </c>
    </row>
    <row r="44" spans="1:19" ht="23.25" customHeight="1">
      <c r="A44" s="509" t="s">
        <v>133</v>
      </c>
      <c r="B44" s="510"/>
      <c r="C44" s="510"/>
      <c r="D44" s="510"/>
      <c r="E44" s="510"/>
      <c r="F44" s="510"/>
      <c r="G44" s="510"/>
      <c r="H44" s="510"/>
      <c r="I44" s="510"/>
      <c r="Q44" s="132">
        <v>0.6</v>
      </c>
      <c r="R44" s="133" t="s">
        <v>142</v>
      </c>
      <c r="S44" s="126">
        <v>1596</v>
      </c>
    </row>
    <row r="45" spans="1:19" ht="23.25" customHeight="1">
      <c r="A45" s="510"/>
      <c r="B45" s="510"/>
      <c r="C45" s="510"/>
      <c r="D45" s="510"/>
      <c r="E45" s="510"/>
      <c r="F45" s="510"/>
      <c r="G45" s="510"/>
      <c r="H45" s="510"/>
      <c r="I45" s="510"/>
      <c r="Q45" s="132">
        <v>0.7</v>
      </c>
      <c r="R45" s="133" t="s">
        <v>143</v>
      </c>
      <c r="S45" s="126">
        <v>1824</v>
      </c>
    </row>
    <row r="46" spans="1:19" ht="23.25" customHeight="1">
      <c r="A46" s="510"/>
      <c r="B46" s="510"/>
      <c r="C46" s="510"/>
      <c r="D46" s="510"/>
      <c r="E46" s="510"/>
      <c r="F46" s="510"/>
      <c r="G46" s="510"/>
      <c r="H46" s="510"/>
      <c r="I46" s="510"/>
      <c r="Q46" s="132">
        <v>0.8</v>
      </c>
      <c r="R46" s="133" t="s">
        <v>144</v>
      </c>
      <c r="S46" s="126">
        <v>2052</v>
      </c>
    </row>
    <row r="47" spans="1:19" ht="23.25" customHeight="1" thickBot="1">
      <c r="A47" s="510"/>
      <c r="B47" s="510"/>
      <c r="C47" s="510"/>
      <c r="D47" s="510"/>
      <c r="E47" s="510"/>
      <c r="F47" s="510"/>
      <c r="G47" s="510"/>
      <c r="H47" s="510"/>
      <c r="I47" s="510"/>
      <c r="Q47" s="134">
        <v>0.9</v>
      </c>
      <c r="R47" s="135"/>
      <c r="S47" s="136">
        <v>2280</v>
      </c>
    </row>
    <row r="48" spans="1:19" ht="23.25" customHeight="1">
      <c r="A48" s="510"/>
      <c r="B48" s="510"/>
      <c r="C48" s="510"/>
      <c r="D48" s="510"/>
      <c r="E48" s="510"/>
      <c r="F48" s="510"/>
      <c r="G48" s="510"/>
      <c r="H48" s="510"/>
      <c r="I48" s="510"/>
      <c r="J48" s="187"/>
    </row>
    <row r="49" spans="1:19" s="118" customFormat="1">
      <c r="A49" s="489" t="s">
        <v>134</v>
      </c>
      <c r="B49" s="489"/>
      <c r="C49" s="489"/>
      <c r="D49" s="489"/>
      <c r="E49" s="489"/>
      <c r="F49" s="489"/>
      <c r="G49" s="489"/>
      <c r="H49" s="489"/>
      <c r="I49" s="489"/>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1">
        <v>8</v>
      </c>
      <c r="B51" s="213" t="s">
        <v>94</v>
      </c>
      <c r="C51" s="498" t="s">
        <v>95</v>
      </c>
      <c r="D51" s="498"/>
      <c r="E51" s="498" t="s">
        <v>40</v>
      </c>
      <c r="F51" s="498"/>
      <c r="H51" s="459" t="s">
        <v>96</v>
      </c>
      <c r="K51" s="174"/>
      <c r="L51" s="174"/>
      <c r="M51" s="174"/>
      <c r="N51" s="174"/>
      <c r="O51" s="174"/>
      <c r="P51" s="174"/>
      <c r="Q51" s="174"/>
      <c r="R51" s="174"/>
      <c r="S51" s="174"/>
    </row>
    <row r="52" spans="1:19" s="187" customFormat="1" ht="24" customHeight="1">
      <c r="A52" s="512"/>
      <c r="B52" s="214" t="s">
        <v>97</v>
      </c>
      <c r="C52" s="474">
        <f>IFERROR(ROUNDDOWN(F42/I37*1/365,3),0)</f>
        <v>0</v>
      </c>
      <c r="D52" s="474"/>
      <c r="E52" s="475">
        <f>ROUNDDOWN(C52*I37,0)</f>
        <v>0</v>
      </c>
      <c r="F52" s="475"/>
      <c r="G52" s="187" t="s">
        <v>98</v>
      </c>
      <c r="H52" s="499"/>
      <c r="I52" s="191" t="s">
        <v>103</v>
      </c>
      <c r="K52" s="174"/>
      <c r="L52" s="174"/>
      <c r="M52" s="174"/>
      <c r="N52" s="174"/>
      <c r="O52" s="174"/>
      <c r="P52" s="174"/>
      <c r="Q52" s="174"/>
      <c r="R52" s="174"/>
      <c r="S52" s="174"/>
    </row>
    <row r="53" spans="1:19" s="187" customFormat="1" ht="24" customHeight="1">
      <c r="A53" s="513"/>
      <c r="B53" s="214" t="s">
        <v>99</v>
      </c>
      <c r="C53" s="474">
        <f>IFERROR(ROUNDDOWN(F43/I38*1/365,3),0)</f>
        <v>0</v>
      </c>
      <c r="D53" s="474"/>
      <c r="E53" s="475">
        <f>ROUNDDOWN(C53*I38,0)</f>
        <v>0</v>
      </c>
      <c r="F53" s="475"/>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5">
        <v>9</v>
      </c>
      <c r="B55" s="508" t="s">
        <v>136</v>
      </c>
      <c r="C55" s="235" t="s">
        <v>41</v>
      </c>
      <c r="D55" s="237" t="s">
        <v>135</v>
      </c>
      <c r="E55" s="235" t="s">
        <v>42</v>
      </c>
      <c r="G55" s="187"/>
      <c r="H55" s="187"/>
    </row>
    <row r="56" spans="1:19" ht="25.5" customHeight="1">
      <c r="A56" s="455"/>
      <c r="B56" s="508"/>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5">
        <v>10</v>
      </c>
      <c r="B58" s="508" t="s">
        <v>137</v>
      </c>
      <c r="C58" s="235" t="s">
        <v>41</v>
      </c>
      <c r="D58" s="237" t="s">
        <v>135</v>
      </c>
      <c r="E58" s="235" t="s">
        <v>42</v>
      </c>
      <c r="G58" s="187"/>
      <c r="H58" s="187"/>
      <c r="I58" s="187"/>
    </row>
    <row r="59" spans="1:19" ht="25.5" customHeight="1">
      <c r="A59" s="455"/>
      <c r="B59" s="508"/>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申請書!C187</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0">
        <f>(E56+E59)*D61</f>
        <v>0</v>
      </c>
      <c r="D63" s="491"/>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34" priority="6">
      <formula>$I$33&lt;0</formula>
    </cfRule>
  </conditionalFormatting>
  <conditionalFormatting sqref="C52:F52">
    <cfRule type="expression" dxfId="33" priority="5">
      <formula>OR($I$37=$I$38,$H$53="Ａ")</formula>
    </cfRule>
  </conditionalFormatting>
  <conditionalFormatting sqref="C53:F53">
    <cfRule type="expression" dxfId="32" priority="4">
      <formula>AND($I$37&lt;&gt;$I$38,$H$53="Ｂ")</formula>
    </cfRule>
  </conditionalFormatting>
  <conditionalFormatting sqref="G52">
    <cfRule type="expression" dxfId="31" priority="3">
      <formula>AND($I$37&lt;&gt;$I$38,$H$53="Ｂ")</formula>
    </cfRule>
  </conditionalFormatting>
  <conditionalFormatting sqref="G53">
    <cfRule type="expression" dxfId="30" priority="2">
      <formula>OR($I$37=$I$38,$H$53="Ａ")</formula>
    </cfRule>
  </conditionalFormatting>
  <conditionalFormatting sqref="H51:H53">
    <cfRule type="expression" dxfId="29" priority="1">
      <formula>$I$37=$I$38</formula>
    </cfRule>
  </conditionalFormatting>
  <conditionalFormatting sqref="I34">
    <cfRule type="expression" dxfId="28"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117</v>
      </c>
      <c r="C2" s="503" t="s">
        <v>21</v>
      </c>
      <c r="D2" s="504"/>
      <c r="E2" s="504"/>
      <c r="F2" s="460"/>
      <c r="G2" s="455" t="s">
        <v>108</v>
      </c>
      <c r="H2" s="455"/>
      <c r="I2" s="455"/>
      <c r="K2" s="161"/>
      <c r="L2" s="161"/>
      <c r="M2" s="162"/>
      <c r="N2" s="162"/>
      <c r="O2" s="162"/>
      <c r="P2" s="162"/>
      <c r="Q2" s="161"/>
      <c r="R2" s="161"/>
      <c r="S2" s="162"/>
      <c r="T2" s="162"/>
      <c r="U2" s="162"/>
      <c r="V2" s="162"/>
      <c r="W2" s="161"/>
    </row>
    <row r="3" spans="1:23" ht="26.25" customHeight="1">
      <c r="A3" s="500" t="s">
        <v>72</v>
      </c>
      <c r="B3" s="238"/>
      <c r="C3" s="532"/>
      <c r="D3" s="533"/>
      <c r="E3" s="533"/>
      <c r="F3" s="534"/>
      <c r="G3" s="502"/>
      <c r="H3" s="502"/>
      <c r="I3" s="502"/>
    </row>
    <row r="4" spans="1:23" ht="15" customHeight="1">
      <c r="A4" s="500"/>
      <c r="B4" s="233" t="s">
        <v>24</v>
      </c>
      <c r="C4" s="501" t="s">
        <v>49</v>
      </c>
      <c r="D4" s="501"/>
      <c r="K4" s="161"/>
      <c r="L4" s="161"/>
      <c r="M4" s="162"/>
      <c r="N4" s="162"/>
      <c r="O4" s="162"/>
      <c r="P4" s="162"/>
      <c r="Q4" s="161"/>
      <c r="R4" s="161"/>
      <c r="S4" s="162"/>
      <c r="T4" s="162"/>
      <c r="U4" s="162"/>
      <c r="V4" s="162"/>
      <c r="W4" s="161"/>
    </row>
    <row r="5" spans="1:23" ht="26.25" customHeight="1">
      <c r="A5" s="500"/>
      <c r="B5" s="238"/>
      <c r="C5" s="502"/>
      <c r="D5" s="502"/>
      <c r="K5" s="161"/>
      <c r="L5" s="161"/>
      <c r="M5" s="162"/>
      <c r="N5" s="162"/>
      <c r="O5" s="162"/>
      <c r="P5" s="162"/>
    </row>
    <row r="6" spans="1:23" ht="19.5" thickBot="1"/>
    <row r="7" spans="1:23" ht="14.1" customHeight="1" thickBot="1">
      <c r="A7" s="455">
        <v>1</v>
      </c>
      <c r="B7" s="527" t="s">
        <v>118</v>
      </c>
      <c r="C7" s="462" t="s">
        <v>14</v>
      </c>
      <c r="D7" s="493" t="s">
        <v>15</v>
      </c>
      <c r="E7" s="495" t="s">
        <v>16</v>
      </c>
      <c r="F7" s="464" t="s">
        <v>18</v>
      </c>
      <c r="G7" s="531" t="s">
        <v>17</v>
      </c>
      <c r="H7" s="496" t="s">
        <v>37</v>
      </c>
      <c r="I7" s="177"/>
    </row>
    <row r="8" spans="1:23" ht="14.1" customHeight="1" thickBot="1">
      <c r="A8" s="455"/>
      <c r="B8" s="528"/>
      <c r="C8" s="463"/>
      <c r="D8" s="494"/>
      <c r="E8" s="495"/>
      <c r="F8" s="465"/>
      <c r="G8" s="458"/>
      <c r="H8" s="497"/>
      <c r="I8" s="178" t="s">
        <v>120</v>
      </c>
      <c r="K8" s="174" t="s">
        <v>185</v>
      </c>
    </row>
    <row r="9" spans="1:23" ht="24" customHeight="1">
      <c r="A9" s="455"/>
      <c r="B9" s="179" t="s">
        <v>91</v>
      </c>
      <c r="C9" s="108"/>
      <c r="D9" s="109"/>
      <c r="E9" s="110"/>
      <c r="F9" s="111"/>
      <c r="G9" s="112"/>
      <c r="H9" s="180">
        <f>SUM(C9:G9)</f>
        <v>0</v>
      </c>
      <c r="I9" s="181">
        <f>SUM(C9,D9,F9)</f>
        <v>0</v>
      </c>
      <c r="K9" s="516" t="s">
        <v>124</v>
      </c>
      <c r="L9" s="517"/>
    </row>
    <row r="10" spans="1:23" ht="24" customHeight="1" thickBot="1">
      <c r="A10" s="455"/>
      <c r="B10" s="182" t="s">
        <v>119</v>
      </c>
      <c r="C10" s="113"/>
      <c r="D10" s="114"/>
      <c r="E10" s="115"/>
      <c r="F10" s="116"/>
      <c r="G10" s="117"/>
      <c r="H10" s="183">
        <f>SUM(C10:G10)</f>
        <v>0</v>
      </c>
      <c r="I10" s="184">
        <f>SUM(C10,D10,F10)</f>
        <v>0</v>
      </c>
      <c r="K10" s="518"/>
      <c r="L10" s="519"/>
    </row>
    <row r="11" spans="1:23" ht="24" customHeight="1" thickTop="1" thickBot="1">
      <c r="A11" s="455"/>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0" t="str">
        <f>IF(I9&lt;I10,"①","②")</f>
        <v>②</v>
      </c>
      <c r="L11" s="521"/>
    </row>
    <row r="12" spans="1:23" s="187" customFormat="1" ht="54" customHeight="1">
      <c r="A12" s="529" t="s">
        <v>121</v>
      </c>
      <c r="B12" s="530"/>
      <c r="C12" s="530"/>
      <c r="D12" s="530"/>
      <c r="E12" s="530"/>
      <c r="F12" s="530"/>
      <c r="G12" s="530"/>
      <c r="H12" s="530"/>
      <c r="I12" s="530"/>
      <c r="N12" s="174"/>
      <c r="O12" s="174"/>
      <c r="P12" s="174"/>
      <c r="Q12" s="174"/>
      <c r="R12" s="174"/>
    </row>
    <row r="13" spans="1:23" s="187" customFormat="1">
      <c r="A13" s="530" t="s">
        <v>122</v>
      </c>
      <c r="B13" s="530"/>
      <c r="C13" s="530"/>
      <c r="D13" s="530"/>
      <c r="E13" s="530"/>
      <c r="F13" s="530"/>
      <c r="G13" s="530"/>
      <c r="H13" s="530"/>
      <c r="I13" s="530"/>
      <c r="K13" s="174"/>
      <c r="L13" s="174"/>
      <c r="M13" s="174"/>
      <c r="N13" s="174"/>
      <c r="O13" s="174"/>
      <c r="P13" s="174"/>
      <c r="Q13" s="174"/>
      <c r="R13" s="174"/>
      <c r="S13" s="226"/>
    </row>
    <row r="14" spans="1:23" s="187" customFormat="1" ht="19.5" thickBot="1">
      <c r="A14" s="530" t="s">
        <v>123</v>
      </c>
      <c r="B14" s="530"/>
      <c r="C14" s="530"/>
      <c r="D14" s="530"/>
      <c r="E14" s="530"/>
      <c r="F14" s="530"/>
      <c r="G14" s="530"/>
      <c r="H14" s="530"/>
      <c r="I14" s="530"/>
      <c r="K14" s="174" t="s">
        <v>165</v>
      </c>
      <c r="L14" s="174"/>
      <c r="N14" s="174"/>
      <c r="O14" s="174"/>
      <c r="P14" s="174"/>
      <c r="Q14" s="174"/>
      <c r="R14" s="174"/>
      <c r="S14" s="225"/>
    </row>
    <row r="15" spans="1:23" ht="14.1" customHeight="1" thickBot="1">
      <c r="A15" s="187"/>
      <c r="B15" s="187"/>
      <c r="C15" s="187"/>
      <c r="D15" s="187"/>
      <c r="E15" s="187"/>
      <c r="F15" s="187"/>
      <c r="G15" s="187"/>
      <c r="H15" s="187"/>
      <c r="I15" s="187"/>
      <c r="K15" s="522" t="s">
        <v>159</v>
      </c>
      <c r="L15" s="523"/>
      <c r="M15" s="485" t="s">
        <v>14</v>
      </c>
      <c r="N15" s="485" t="s">
        <v>15</v>
      </c>
      <c r="O15" s="485" t="s">
        <v>16</v>
      </c>
      <c r="P15" s="466" t="s">
        <v>18</v>
      </c>
      <c r="Q15" s="487" t="s">
        <v>59</v>
      </c>
      <c r="R15" s="484" t="s">
        <v>37</v>
      </c>
      <c r="S15" s="123"/>
    </row>
    <row r="16" spans="1:23" ht="14.1" customHeight="1" thickBot="1">
      <c r="A16" s="455">
        <v>2</v>
      </c>
      <c r="B16" s="461" t="s">
        <v>60</v>
      </c>
      <c r="C16" s="462" t="s">
        <v>14</v>
      </c>
      <c r="D16" s="493" t="s">
        <v>15</v>
      </c>
      <c r="E16" s="495" t="s">
        <v>16</v>
      </c>
      <c r="F16" s="464" t="s">
        <v>18</v>
      </c>
      <c r="G16" s="458" t="s">
        <v>59</v>
      </c>
      <c r="H16" s="496" t="s">
        <v>37</v>
      </c>
      <c r="I16" s="177"/>
      <c r="K16" s="524"/>
      <c r="L16" s="525"/>
      <c r="M16" s="486"/>
      <c r="N16" s="486"/>
      <c r="O16" s="486"/>
      <c r="P16" s="467"/>
      <c r="Q16" s="488"/>
      <c r="R16" s="484"/>
      <c r="S16" s="124" t="s">
        <v>125</v>
      </c>
    </row>
    <row r="17" spans="1:19" ht="14.1" customHeight="1">
      <c r="A17" s="455"/>
      <c r="B17" s="461"/>
      <c r="C17" s="463"/>
      <c r="D17" s="494"/>
      <c r="E17" s="495"/>
      <c r="F17" s="465"/>
      <c r="G17" s="458"/>
      <c r="H17" s="497"/>
      <c r="I17" s="178" t="s">
        <v>38</v>
      </c>
      <c r="K17" s="526"/>
      <c r="L17" s="488"/>
      <c r="M17" s="125">
        <f>C18-C11</f>
        <v>0</v>
      </c>
      <c r="N17" s="125">
        <f>D18-D11</f>
        <v>0</v>
      </c>
      <c r="O17" s="125">
        <f>E18-E11</f>
        <v>0</v>
      </c>
      <c r="P17" s="126">
        <f>F18-F11</f>
        <v>0</v>
      </c>
      <c r="Q17" s="127">
        <f t="shared" ref="Q17" si="0">G18-G11</f>
        <v>0</v>
      </c>
      <c r="R17" s="128">
        <f>H18-H11</f>
        <v>0</v>
      </c>
      <c r="S17" s="125">
        <f>I18-I11</f>
        <v>0</v>
      </c>
    </row>
    <row r="18" spans="1:19" ht="24" customHeight="1" thickBot="1">
      <c r="A18" s="455"/>
      <c r="B18" s="461"/>
      <c r="C18" s="119"/>
      <c r="D18" s="120"/>
      <c r="E18" s="121"/>
      <c r="F18" s="122"/>
      <c r="G18" s="188">
        <v>0</v>
      </c>
      <c r="H18" s="189">
        <f>SUM(C18:G18)</f>
        <v>0</v>
      </c>
      <c r="I18" s="190">
        <f>SUM(C18,D18,F18)</f>
        <v>0</v>
      </c>
      <c r="K18" s="456"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7"/>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55">
        <v>3</v>
      </c>
      <c r="B20" s="461" t="s">
        <v>174</v>
      </c>
      <c r="C20" s="462" t="s">
        <v>14</v>
      </c>
      <c r="D20" s="493" t="s">
        <v>15</v>
      </c>
      <c r="E20" s="495" t="s">
        <v>16</v>
      </c>
      <c r="F20" s="464" t="s">
        <v>18</v>
      </c>
      <c r="G20" s="460" t="s">
        <v>48</v>
      </c>
      <c r="H20" s="187"/>
      <c r="I20" s="187"/>
      <c r="Q20" s="194"/>
    </row>
    <row r="21" spans="1:19" ht="14.1" customHeight="1">
      <c r="A21" s="455"/>
      <c r="B21" s="461"/>
      <c r="C21" s="463"/>
      <c r="D21" s="494"/>
      <c r="E21" s="495"/>
      <c r="F21" s="465"/>
      <c r="G21" s="460"/>
      <c r="H21" s="187"/>
      <c r="I21" s="187"/>
      <c r="K21" s="169"/>
      <c r="L21" s="169"/>
      <c r="M21" s="169"/>
      <c r="N21" s="169"/>
      <c r="O21" s="169"/>
      <c r="P21" s="169"/>
      <c r="Q21" s="195"/>
      <c r="R21" s="169"/>
      <c r="S21" s="169"/>
    </row>
    <row r="22" spans="1:19" ht="24" customHeight="1" thickBot="1">
      <c r="A22" s="455"/>
      <c r="B22" s="461"/>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76" t="s">
        <v>145</v>
      </c>
      <c r="L24" s="477"/>
      <c r="M24" s="138" t="s">
        <v>178</v>
      </c>
      <c r="N24" s="139" t="s">
        <v>179</v>
      </c>
      <c r="O24" s="157" t="s">
        <v>175</v>
      </c>
      <c r="P24" s="468" t="s">
        <v>146</v>
      </c>
      <c r="Q24" s="469"/>
      <c r="R24" s="140"/>
      <c r="S24" s="141"/>
    </row>
    <row r="25" spans="1:19" ht="21.75" customHeight="1">
      <c r="A25" s="455">
        <v>4</v>
      </c>
      <c r="B25" s="459" t="s">
        <v>92</v>
      </c>
      <c r="C25" s="236" t="s">
        <v>16</v>
      </c>
      <c r="D25" s="236" t="s">
        <v>39</v>
      </c>
      <c r="E25" s="236" t="s">
        <v>37</v>
      </c>
      <c r="F25" s="187"/>
      <c r="G25" s="187"/>
      <c r="H25" s="187"/>
      <c r="I25" s="187"/>
      <c r="K25" s="478"/>
      <c r="L25" s="479"/>
      <c r="M25" s="142" t="s">
        <v>147</v>
      </c>
      <c r="N25" s="143" t="s">
        <v>148</v>
      </c>
      <c r="O25" s="144" t="s">
        <v>149</v>
      </c>
      <c r="P25" s="470"/>
      <c r="Q25" s="471"/>
      <c r="R25" s="145" t="s">
        <v>150</v>
      </c>
      <c r="S25" s="146" t="s">
        <v>151</v>
      </c>
    </row>
    <row r="26" spans="1:19" ht="25.5" customHeight="1" thickBot="1">
      <c r="A26" s="455"/>
      <c r="B26" s="459"/>
      <c r="C26" s="200">
        <f>IF(E11&lt;E18,P27,0)</f>
        <v>0</v>
      </c>
      <c r="D26" s="129"/>
      <c r="E26" s="200">
        <f>SUM(C26:D26)</f>
        <v>0</v>
      </c>
      <c r="F26" s="201"/>
      <c r="G26" s="187"/>
      <c r="H26" s="187"/>
      <c r="I26" s="187"/>
      <c r="K26" s="478"/>
      <c r="L26" s="479"/>
      <c r="M26" s="147" t="s">
        <v>176</v>
      </c>
      <c r="N26" s="148" t="s">
        <v>177</v>
      </c>
      <c r="O26" s="149" t="s">
        <v>154</v>
      </c>
      <c r="P26" s="470"/>
      <c r="Q26" s="471"/>
      <c r="R26" s="150" t="s">
        <v>152</v>
      </c>
      <c r="S26" s="151" t="s">
        <v>153</v>
      </c>
    </row>
    <row r="27" spans="1:19" ht="14.1" customHeight="1" thickBot="1">
      <c r="A27" s="187"/>
      <c r="B27" s="187"/>
      <c r="C27" s="187"/>
      <c r="D27" s="187"/>
      <c r="E27" s="187"/>
      <c r="F27" s="187"/>
      <c r="G27" s="187"/>
      <c r="H27" s="187"/>
      <c r="I27" s="187"/>
      <c r="K27" s="480"/>
      <c r="L27" s="481"/>
      <c r="M27" s="152">
        <f>I11-I18</f>
        <v>0</v>
      </c>
      <c r="N27" s="153">
        <f>G22</f>
        <v>0</v>
      </c>
      <c r="O27" s="154">
        <f>IF(M27&gt;N27,M27-N27,0)</f>
        <v>0</v>
      </c>
      <c r="P27" s="472">
        <f>MIN(R27:S27)</f>
        <v>0</v>
      </c>
      <c r="Q27" s="473"/>
      <c r="R27" s="155">
        <f>O27-D26</f>
        <v>0</v>
      </c>
      <c r="S27" s="156">
        <f>E18+E22-E11</f>
        <v>0</v>
      </c>
    </row>
    <row r="28" spans="1:19" ht="14.1" customHeight="1" thickBot="1">
      <c r="A28" s="455">
        <v>5</v>
      </c>
      <c r="B28" s="461" t="s">
        <v>127</v>
      </c>
      <c r="C28" s="462" t="s">
        <v>14</v>
      </c>
      <c r="D28" s="493" t="s">
        <v>15</v>
      </c>
      <c r="E28" s="495" t="s">
        <v>16</v>
      </c>
      <c r="F28" s="464" t="s">
        <v>18</v>
      </c>
      <c r="G28" s="458" t="s">
        <v>17</v>
      </c>
      <c r="H28" s="496" t="s">
        <v>37</v>
      </c>
      <c r="I28" s="177"/>
    </row>
    <row r="29" spans="1:19" ht="14.1" customHeight="1">
      <c r="A29" s="455"/>
      <c r="B29" s="461"/>
      <c r="C29" s="463"/>
      <c r="D29" s="494"/>
      <c r="E29" s="495"/>
      <c r="F29" s="465"/>
      <c r="G29" s="458"/>
      <c r="H29" s="497"/>
      <c r="I29" s="178" t="s">
        <v>38</v>
      </c>
    </row>
    <row r="30" spans="1:19" ht="24" customHeight="1" thickBot="1">
      <c r="A30" s="455"/>
      <c r="B30" s="461"/>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157</v>
      </c>
      <c r="G32" s="228" t="s">
        <v>169</v>
      </c>
      <c r="H32" s="244" t="s">
        <v>180</v>
      </c>
      <c r="I32" s="159" t="s">
        <v>158</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55">
        <v>6</v>
      </c>
      <c r="B35" s="514" t="s">
        <v>128</v>
      </c>
      <c r="C35" s="462" t="s">
        <v>14</v>
      </c>
      <c r="D35" s="493" t="s">
        <v>15</v>
      </c>
      <c r="E35" s="495" t="s">
        <v>16</v>
      </c>
      <c r="F35" s="464" t="s">
        <v>18</v>
      </c>
      <c r="G35" s="458" t="s">
        <v>59</v>
      </c>
      <c r="H35" s="496" t="s">
        <v>37</v>
      </c>
      <c r="I35" s="177"/>
    </row>
    <row r="36" spans="1:19" ht="14.1" customHeight="1">
      <c r="A36" s="455"/>
      <c r="B36" s="515"/>
      <c r="C36" s="463"/>
      <c r="D36" s="494"/>
      <c r="E36" s="495"/>
      <c r="F36" s="465"/>
      <c r="G36" s="458"/>
      <c r="H36" s="497"/>
      <c r="I36" s="178" t="s">
        <v>38</v>
      </c>
    </row>
    <row r="37" spans="1:19" ht="24" customHeight="1">
      <c r="A37" s="455"/>
      <c r="B37" s="206" t="s">
        <v>91</v>
      </c>
      <c r="C37" s="99"/>
      <c r="D37" s="100"/>
      <c r="E37" s="121"/>
      <c r="F37" s="101"/>
      <c r="G37" s="102"/>
      <c r="H37" s="189">
        <f>SUM(C37:G37)</f>
        <v>0</v>
      </c>
      <c r="I37" s="207">
        <f>SUM(C37,D37,F37)</f>
        <v>0</v>
      </c>
    </row>
    <row r="38" spans="1:19" ht="24" customHeight="1" thickBot="1">
      <c r="A38" s="455"/>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1">
        <v>7</v>
      </c>
      <c r="B41" s="234" t="s">
        <v>93</v>
      </c>
      <c r="C41" s="236" t="s">
        <v>14</v>
      </c>
      <c r="D41" s="236" t="s">
        <v>15</v>
      </c>
      <c r="E41" s="236" t="s">
        <v>18</v>
      </c>
      <c r="F41" s="236" t="s">
        <v>37</v>
      </c>
      <c r="G41" s="187"/>
      <c r="H41" s="187"/>
      <c r="I41" s="187"/>
      <c r="M41" s="227" t="s">
        <v>167</v>
      </c>
      <c r="N41" s="137" t="s">
        <v>168</v>
      </c>
      <c r="Q41" s="482" t="s">
        <v>138</v>
      </c>
      <c r="R41" s="483"/>
      <c r="S41" s="131" t="s">
        <v>139</v>
      </c>
    </row>
    <row r="42" spans="1:19" ht="23.25" customHeight="1">
      <c r="A42" s="512"/>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13"/>
      <c r="B43" s="209" t="s">
        <v>132</v>
      </c>
      <c r="C43" s="130"/>
      <c r="D43" s="130"/>
      <c r="E43" s="130"/>
      <c r="F43" s="210">
        <f>SUM(C43:E43)</f>
        <v>0</v>
      </c>
      <c r="G43" s="187"/>
      <c r="H43" s="187"/>
      <c r="I43" s="187"/>
      <c r="Q43" s="132">
        <v>0.5</v>
      </c>
      <c r="R43" s="133" t="s">
        <v>141</v>
      </c>
      <c r="S43" s="126">
        <v>1368</v>
      </c>
    </row>
    <row r="44" spans="1:19" ht="23.25" customHeight="1">
      <c r="A44" s="509" t="s">
        <v>133</v>
      </c>
      <c r="B44" s="510"/>
      <c r="C44" s="510"/>
      <c r="D44" s="510"/>
      <c r="E44" s="510"/>
      <c r="F44" s="510"/>
      <c r="G44" s="510"/>
      <c r="H44" s="510"/>
      <c r="I44" s="510"/>
      <c r="Q44" s="132">
        <v>0.6</v>
      </c>
      <c r="R44" s="133" t="s">
        <v>142</v>
      </c>
      <c r="S44" s="126">
        <v>1596</v>
      </c>
    </row>
    <row r="45" spans="1:19" ht="23.25" customHeight="1">
      <c r="A45" s="510"/>
      <c r="B45" s="510"/>
      <c r="C45" s="510"/>
      <c r="D45" s="510"/>
      <c r="E45" s="510"/>
      <c r="F45" s="510"/>
      <c r="G45" s="510"/>
      <c r="H45" s="510"/>
      <c r="I45" s="510"/>
      <c r="Q45" s="132">
        <v>0.7</v>
      </c>
      <c r="R45" s="133" t="s">
        <v>143</v>
      </c>
      <c r="S45" s="126">
        <v>1824</v>
      </c>
    </row>
    <row r="46" spans="1:19" ht="23.25" customHeight="1">
      <c r="A46" s="510"/>
      <c r="B46" s="510"/>
      <c r="C46" s="510"/>
      <c r="D46" s="510"/>
      <c r="E46" s="510"/>
      <c r="F46" s="510"/>
      <c r="G46" s="510"/>
      <c r="H46" s="510"/>
      <c r="I46" s="510"/>
      <c r="Q46" s="132">
        <v>0.8</v>
      </c>
      <c r="R46" s="133" t="s">
        <v>144</v>
      </c>
      <c r="S46" s="126">
        <v>2052</v>
      </c>
    </row>
    <row r="47" spans="1:19" ht="23.25" customHeight="1" thickBot="1">
      <c r="A47" s="510"/>
      <c r="B47" s="510"/>
      <c r="C47" s="510"/>
      <c r="D47" s="510"/>
      <c r="E47" s="510"/>
      <c r="F47" s="510"/>
      <c r="G47" s="510"/>
      <c r="H47" s="510"/>
      <c r="I47" s="510"/>
      <c r="Q47" s="134">
        <v>0.9</v>
      </c>
      <c r="R47" s="135"/>
      <c r="S47" s="136">
        <v>2280</v>
      </c>
    </row>
    <row r="48" spans="1:19" ht="23.25" customHeight="1">
      <c r="A48" s="510"/>
      <c r="B48" s="510"/>
      <c r="C48" s="510"/>
      <c r="D48" s="510"/>
      <c r="E48" s="510"/>
      <c r="F48" s="510"/>
      <c r="G48" s="510"/>
      <c r="H48" s="510"/>
      <c r="I48" s="510"/>
      <c r="J48" s="187"/>
    </row>
    <row r="49" spans="1:19" s="118" customFormat="1">
      <c r="A49" s="489" t="s">
        <v>134</v>
      </c>
      <c r="B49" s="489"/>
      <c r="C49" s="489"/>
      <c r="D49" s="489"/>
      <c r="E49" s="489"/>
      <c r="F49" s="489"/>
      <c r="G49" s="489"/>
      <c r="H49" s="489"/>
      <c r="I49" s="489"/>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1">
        <v>8</v>
      </c>
      <c r="B51" s="213" t="s">
        <v>94</v>
      </c>
      <c r="C51" s="498" t="s">
        <v>95</v>
      </c>
      <c r="D51" s="498"/>
      <c r="E51" s="498" t="s">
        <v>40</v>
      </c>
      <c r="F51" s="498"/>
      <c r="H51" s="459" t="s">
        <v>96</v>
      </c>
      <c r="K51" s="174"/>
      <c r="L51" s="174"/>
      <c r="M51" s="174"/>
      <c r="N51" s="174"/>
      <c r="O51" s="174"/>
      <c r="P51" s="174"/>
      <c r="Q51" s="174"/>
      <c r="R51" s="174"/>
      <c r="S51" s="174"/>
    </row>
    <row r="52" spans="1:19" s="187" customFormat="1" ht="24" customHeight="1">
      <c r="A52" s="512"/>
      <c r="B52" s="214" t="s">
        <v>97</v>
      </c>
      <c r="C52" s="474">
        <f>IFERROR(ROUNDDOWN(F42/I37*1/365,3),0)</f>
        <v>0</v>
      </c>
      <c r="D52" s="474"/>
      <c r="E52" s="475">
        <f>ROUNDDOWN(C52*I37,0)</f>
        <v>0</v>
      </c>
      <c r="F52" s="475"/>
      <c r="G52" s="187" t="s">
        <v>98</v>
      </c>
      <c r="H52" s="499"/>
      <c r="I52" s="191" t="s">
        <v>103</v>
      </c>
      <c r="K52" s="174"/>
      <c r="L52" s="174"/>
      <c r="M52" s="174"/>
      <c r="N52" s="174"/>
      <c r="O52" s="174"/>
      <c r="P52" s="174"/>
      <c r="Q52" s="174"/>
      <c r="R52" s="174"/>
      <c r="S52" s="174"/>
    </row>
    <row r="53" spans="1:19" s="187" customFormat="1" ht="24" customHeight="1">
      <c r="A53" s="513"/>
      <c r="B53" s="214" t="s">
        <v>99</v>
      </c>
      <c r="C53" s="474">
        <f>IFERROR(ROUNDDOWN(F43/I38*1/365,3),0)</f>
        <v>0</v>
      </c>
      <c r="D53" s="474"/>
      <c r="E53" s="475">
        <f>ROUNDDOWN(C53*I38,0)</f>
        <v>0</v>
      </c>
      <c r="F53" s="475"/>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5">
        <v>9</v>
      </c>
      <c r="B55" s="508" t="s">
        <v>136</v>
      </c>
      <c r="C55" s="235" t="s">
        <v>41</v>
      </c>
      <c r="D55" s="237" t="s">
        <v>135</v>
      </c>
      <c r="E55" s="235" t="s">
        <v>42</v>
      </c>
      <c r="G55" s="187"/>
      <c r="H55" s="187"/>
    </row>
    <row r="56" spans="1:19" ht="25.5" customHeight="1">
      <c r="A56" s="455"/>
      <c r="B56" s="508"/>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5">
        <v>10</v>
      </c>
      <c r="B58" s="508" t="s">
        <v>137</v>
      </c>
      <c r="C58" s="235" t="s">
        <v>41</v>
      </c>
      <c r="D58" s="237" t="s">
        <v>135</v>
      </c>
      <c r="E58" s="235" t="s">
        <v>42</v>
      </c>
      <c r="G58" s="187"/>
      <c r="H58" s="187"/>
      <c r="I58" s="187"/>
    </row>
    <row r="59" spans="1:19" ht="25.5" customHeight="1">
      <c r="A59" s="455"/>
      <c r="B59" s="508"/>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申請書!C187</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0">
        <f>(E56+E59)*D61</f>
        <v>0</v>
      </c>
      <c r="D63" s="491"/>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7" priority="6">
      <formula>$I$33&lt;0</formula>
    </cfRule>
  </conditionalFormatting>
  <conditionalFormatting sqref="C52:F52">
    <cfRule type="expression" dxfId="26" priority="5">
      <formula>OR($I$37=$I$38,$H$53="Ａ")</formula>
    </cfRule>
  </conditionalFormatting>
  <conditionalFormatting sqref="C53:F53">
    <cfRule type="expression" dxfId="25" priority="4">
      <formula>AND($I$37&lt;&gt;$I$38,$H$53="Ｂ")</formula>
    </cfRule>
  </conditionalFormatting>
  <conditionalFormatting sqref="G52">
    <cfRule type="expression" dxfId="24" priority="3">
      <formula>AND($I$37&lt;&gt;$I$38,$H$53="Ｂ")</formula>
    </cfRule>
  </conditionalFormatting>
  <conditionalFormatting sqref="G53">
    <cfRule type="expression" dxfId="23" priority="2">
      <formula>OR($I$37=$I$38,$H$53="Ａ")</formula>
    </cfRule>
  </conditionalFormatting>
  <conditionalFormatting sqref="H51:H53">
    <cfRule type="expression" dxfId="22" priority="1">
      <formula>$I$37=$I$38</formula>
    </cfRule>
  </conditionalFormatting>
  <conditionalFormatting sqref="I34">
    <cfRule type="expression" dxfId="21"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117</v>
      </c>
      <c r="C2" s="503" t="s">
        <v>21</v>
      </c>
      <c r="D2" s="504"/>
      <c r="E2" s="504"/>
      <c r="F2" s="460"/>
      <c r="G2" s="455" t="s">
        <v>108</v>
      </c>
      <c r="H2" s="455"/>
      <c r="I2" s="455"/>
      <c r="K2" s="161"/>
      <c r="L2" s="161"/>
      <c r="M2" s="162"/>
      <c r="N2" s="162"/>
      <c r="O2" s="162"/>
      <c r="P2" s="162"/>
      <c r="Q2" s="161"/>
      <c r="R2" s="161"/>
      <c r="S2" s="162"/>
      <c r="T2" s="162"/>
      <c r="U2" s="162"/>
      <c r="V2" s="162"/>
      <c r="W2" s="161"/>
    </row>
    <row r="3" spans="1:23" ht="26.25" customHeight="1">
      <c r="A3" s="500" t="s">
        <v>74</v>
      </c>
      <c r="B3" s="238"/>
      <c r="C3" s="532"/>
      <c r="D3" s="533"/>
      <c r="E3" s="533"/>
      <c r="F3" s="534"/>
      <c r="G3" s="502"/>
      <c r="H3" s="502"/>
      <c r="I3" s="502"/>
    </row>
    <row r="4" spans="1:23" ht="15" customHeight="1">
      <c r="A4" s="500"/>
      <c r="B4" s="233" t="s">
        <v>24</v>
      </c>
      <c r="C4" s="501" t="s">
        <v>49</v>
      </c>
      <c r="D4" s="501"/>
      <c r="K4" s="161"/>
      <c r="L4" s="161"/>
      <c r="M4" s="162"/>
      <c r="N4" s="162"/>
      <c r="O4" s="162"/>
      <c r="P4" s="162"/>
      <c r="Q4" s="161"/>
      <c r="R4" s="161"/>
      <c r="S4" s="162"/>
      <c r="T4" s="162"/>
      <c r="U4" s="162"/>
      <c r="V4" s="162"/>
      <c r="W4" s="161"/>
    </row>
    <row r="5" spans="1:23" ht="26.25" customHeight="1">
      <c r="A5" s="500"/>
      <c r="B5" s="238"/>
      <c r="C5" s="502"/>
      <c r="D5" s="502"/>
      <c r="K5" s="161"/>
      <c r="L5" s="161"/>
      <c r="M5" s="162"/>
      <c r="N5" s="162"/>
      <c r="O5" s="162"/>
      <c r="P5" s="162"/>
    </row>
    <row r="6" spans="1:23" ht="19.5" thickBot="1"/>
    <row r="7" spans="1:23" ht="14.1" customHeight="1" thickBot="1">
      <c r="A7" s="455">
        <v>1</v>
      </c>
      <c r="B7" s="527" t="s">
        <v>118</v>
      </c>
      <c r="C7" s="462" t="s">
        <v>14</v>
      </c>
      <c r="D7" s="493" t="s">
        <v>15</v>
      </c>
      <c r="E7" s="495" t="s">
        <v>16</v>
      </c>
      <c r="F7" s="464" t="s">
        <v>18</v>
      </c>
      <c r="G7" s="531" t="s">
        <v>17</v>
      </c>
      <c r="H7" s="496" t="s">
        <v>37</v>
      </c>
      <c r="I7" s="177"/>
    </row>
    <row r="8" spans="1:23" ht="14.1" customHeight="1" thickBot="1">
      <c r="A8" s="455"/>
      <c r="B8" s="528"/>
      <c r="C8" s="463"/>
      <c r="D8" s="494"/>
      <c r="E8" s="495"/>
      <c r="F8" s="465"/>
      <c r="G8" s="458"/>
      <c r="H8" s="497"/>
      <c r="I8" s="178" t="s">
        <v>120</v>
      </c>
      <c r="K8" s="174" t="s">
        <v>185</v>
      </c>
    </row>
    <row r="9" spans="1:23" ht="24" customHeight="1">
      <c r="A9" s="455"/>
      <c r="B9" s="179" t="s">
        <v>91</v>
      </c>
      <c r="C9" s="108"/>
      <c r="D9" s="109"/>
      <c r="E9" s="110"/>
      <c r="F9" s="111"/>
      <c r="G9" s="112"/>
      <c r="H9" s="180">
        <f>SUM(C9:G9)</f>
        <v>0</v>
      </c>
      <c r="I9" s="181">
        <f>SUM(C9,D9,F9)</f>
        <v>0</v>
      </c>
      <c r="K9" s="516" t="s">
        <v>124</v>
      </c>
      <c r="L9" s="517"/>
    </row>
    <row r="10" spans="1:23" ht="24" customHeight="1" thickBot="1">
      <c r="A10" s="455"/>
      <c r="B10" s="182" t="s">
        <v>119</v>
      </c>
      <c r="C10" s="113"/>
      <c r="D10" s="114"/>
      <c r="E10" s="115"/>
      <c r="F10" s="116"/>
      <c r="G10" s="117"/>
      <c r="H10" s="183">
        <f>SUM(C10:G10)</f>
        <v>0</v>
      </c>
      <c r="I10" s="184">
        <f>SUM(C10,D10,F10)</f>
        <v>0</v>
      </c>
      <c r="K10" s="518"/>
      <c r="L10" s="519"/>
    </row>
    <row r="11" spans="1:23" ht="24" customHeight="1" thickTop="1" thickBot="1">
      <c r="A11" s="455"/>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0" t="str">
        <f>IF(I9&lt;I10,"①","②")</f>
        <v>②</v>
      </c>
      <c r="L11" s="521"/>
    </row>
    <row r="12" spans="1:23" s="187" customFormat="1" ht="54" customHeight="1">
      <c r="A12" s="529" t="s">
        <v>121</v>
      </c>
      <c r="B12" s="530"/>
      <c r="C12" s="530"/>
      <c r="D12" s="530"/>
      <c r="E12" s="530"/>
      <c r="F12" s="530"/>
      <c r="G12" s="530"/>
      <c r="H12" s="530"/>
      <c r="I12" s="530"/>
      <c r="N12" s="174"/>
      <c r="O12" s="174"/>
      <c r="P12" s="174"/>
      <c r="Q12" s="174"/>
      <c r="R12" s="174"/>
    </row>
    <row r="13" spans="1:23" s="187" customFormat="1">
      <c r="A13" s="530" t="s">
        <v>122</v>
      </c>
      <c r="B13" s="530"/>
      <c r="C13" s="530"/>
      <c r="D13" s="530"/>
      <c r="E13" s="530"/>
      <c r="F13" s="530"/>
      <c r="G13" s="530"/>
      <c r="H13" s="530"/>
      <c r="I13" s="530"/>
      <c r="K13" s="174"/>
      <c r="L13" s="174"/>
      <c r="M13" s="174"/>
      <c r="N13" s="174"/>
      <c r="O13" s="174"/>
      <c r="P13" s="174"/>
      <c r="Q13" s="174"/>
      <c r="R13" s="174"/>
      <c r="S13" s="226"/>
    </row>
    <row r="14" spans="1:23" s="187" customFormat="1" ht="19.5" thickBot="1">
      <c r="A14" s="530" t="s">
        <v>123</v>
      </c>
      <c r="B14" s="530"/>
      <c r="C14" s="530"/>
      <c r="D14" s="530"/>
      <c r="E14" s="530"/>
      <c r="F14" s="530"/>
      <c r="G14" s="530"/>
      <c r="H14" s="530"/>
      <c r="I14" s="530"/>
      <c r="K14" s="174" t="s">
        <v>165</v>
      </c>
      <c r="L14" s="174"/>
      <c r="N14" s="174"/>
      <c r="O14" s="174"/>
      <c r="P14" s="174"/>
      <c r="Q14" s="174"/>
      <c r="R14" s="174"/>
      <c r="S14" s="225"/>
    </row>
    <row r="15" spans="1:23" ht="14.1" customHeight="1" thickBot="1">
      <c r="A15" s="187"/>
      <c r="B15" s="187"/>
      <c r="C15" s="187"/>
      <c r="D15" s="187"/>
      <c r="E15" s="187"/>
      <c r="F15" s="187"/>
      <c r="G15" s="187"/>
      <c r="H15" s="187"/>
      <c r="I15" s="187"/>
      <c r="K15" s="522" t="s">
        <v>159</v>
      </c>
      <c r="L15" s="523"/>
      <c r="M15" s="485" t="s">
        <v>14</v>
      </c>
      <c r="N15" s="485" t="s">
        <v>15</v>
      </c>
      <c r="O15" s="485" t="s">
        <v>16</v>
      </c>
      <c r="P15" s="466" t="s">
        <v>18</v>
      </c>
      <c r="Q15" s="487" t="s">
        <v>59</v>
      </c>
      <c r="R15" s="484" t="s">
        <v>37</v>
      </c>
      <c r="S15" s="123"/>
    </row>
    <row r="16" spans="1:23" ht="14.1" customHeight="1" thickBot="1">
      <c r="A16" s="455">
        <v>2</v>
      </c>
      <c r="B16" s="461" t="s">
        <v>60</v>
      </c>
      <c r="C16" s="462" t="s">
        <v>14</v>
      </c>
      <c r="D16" s="493" t="s">
        <v>15</v>
      </c>
      <c r="E16" s="495" t="s">
        <v>16</v>
      </c>
      <c r="F16" s="464" t="s">
        <v>18</v>
      </c>
      <c r="G16" s="458" t="s">
        <v>59</v>
      </c>
      <c r="H16" s="496" t="s">
        <v>37</v>
      </c>
      <c r="I16" s="177"/>
      <c r="K16" s="524"/>
      <c r="L16" s="525"/>
      <c r="M16" s="486"/>
      <c r="N16" s="486"/>
      <c r="O16" s="486"/>
      <c r="P16" s="467"/>
      <c r="Q16" s="488"/>
      <c r="R16" s="484"/>
      <c r="S16" s="124" t="s">
        <v>125</v>
      </c>
    </row>
    <row r="17" spans="1:19" ht="14.1" customHeight="1">
      <c r="A17" s="455"/>
      <c r="B17" s="461"/>
      <c r="C17" s="463"/>
      <c r="D17" s="494"/>
      <c r="E17" s="495"/>
      <c r="F17" s="465"/>
      <c r="G17" s="458"/>
      <c r="H17" s="497"/>
      <c r="I17" s="178" t="s">
        <v>38</v>
      </c>
      <c r="K17" s="526"/>
      <c r="L17" s="488"/>
      <c r="M17" s="125">
        <f>C18-C11</f>
        <v>0</v>
      </c>
      <c r="N17" s="125">
        <f>D18-D11</f>
        <v>0</v>
      </c>
      <c r="O17" s="125">
        <f>E18-E11</f>
        <v>0</v>
      </c>
      <c r="P17" s="126">
        <f>F18-F11</f>
        <v>0</v>
      </c>
      <c r="Q17" s="127">
        <f t="shared" ref="Q17" si="0">G18-G11</f>
        <v>0</v>
      </c>
      <c r="R17" s="128">
        <f>H18-H11</f>
        <v>0</v>
      </c>
      <c r="S17" s="125">
        <f>I18-I11</f>
        <v>0</v>
      </c>
    </row>
    <row r="18" spans="1:19" ht="24" customHeight="1" thickBot="1">
      <c r="A18" s="455"/>
      <c r="B18" s="461"/>
      <c r="C18" s="119"/>
      <c r="D18" s="120"/>
      <c r="E18" s="121"/>
      <c r="F18" s="122"/>
      <c r="G18" s="188">
        <v>0</v>
      </c>
      <c r="H18" s="189">
        <f>SUM(C18:G18)</f>
        <v>0</v>
      </c>
      <c r="I18" s="190">
        <f>SUM(C18,D18,F18)</f>
        <v>0</v>
      </c>
      <c r="K18" s="456"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7"/>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55">
        <v>3</v>
      </c>
      <c r="B20" s="461" t="s">
        <v>174</v>
      </c>
      <c r="C20" s="462" t="s">
        <v>14</v>
      </c>
      <c r="D20" s="493" t="s">
        <v>15</v>
      </c>
      <c r="E20" s="495" t="s">
        <v>16</v>
      </c>
      <c r="F20" s="464" t="s">
        <v>18</v>
      </c>
      <c r="G20" s="460" t="s">
        <v>48</v>
      </c>
      <c r="H20" s="187"/>
      <c r="I20" s="187"/>
      <c r="Q20" s="194"/>
    </row>
    <row r="21" spans="1:19" ht="14.1" customHeight="1">
      <c r="A21" s="455"/>
      <c r="B21" s="461"/>
      <c r="C21" s="463"/>
      <c r="D21" s="494"/>
      <c r="E21" s="495"/>
      <c r="F21" s="465"/>
      <c r="G21" s="460"/>
      <c r="H21" s="187"/>
      <c r="I21" s="187"/>
      <c r="K21" s="169"/>
      <c r="L21" s="169"/>
      <c r="M21" s="169"/>
      <c r="N21" s="169"/>
      <c r="O21" s="169"/>
      <c r="P21" s="169"/>
      <c r="Q21" s="195"/>
      <c r="R21" s="169"/>
      <c r="S21" s="169"/>
    </row>
    <row r="22" spans="1:19" ht="24" customHeight="1" thickBot="1">
      <c r="A22" s="455"/>
      <c r="B22" s="461"/>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76" t="s">
        <v>145</v>
      </c>
      <c r="L24" s="477"/>
      <c r="M24" s="138" t="s">
        <v>178</v>
      </c>
      <c r="N24" s="139" t="s">
        <v>179</v>
      </c>
      <c r="O24" s="157" t="s">
        <v>175</v>
      </c>
      <c r="P24" s="468" t="s">
        <v>146</v>
      </c>
      <c r="Q24" s="469"/>
      <c r="R24" s="140"/>
      <c r="S24" s="141"/>
    </row>
    <row r="25" spans="1:19" ht="21.75" customHeight="1">
      <c r="A25" s="455">
        <v>4</v>
      </c>
      <c r="B25" s="459" t="s">
        <v>92</v>
      </c>
      <c r="C25" s="236" t="s">
        <v>16</v>
      </c>
      <c r="D25" s="236" t="s">
        <v>39</v>
      </c>
      <c r="E25" s="236" t="s">
        <v>37</v>
      </c>
      <c r="F25" s="187"/>
      <c r="G25" s="187"/>
      <c r="H25" s="187"/>
      <c r="I25" s="187"/>
      <c r="K25" s="478"/>
      <c r="L25" s="479"/>
      <c r="M25" s="142" t="s">
        <v>147</v>
      </c>
      <c r="N25" s="143" t="s">
        <v>148</v>
      </c>
      <c r="O25" s="144" t="s">
        <v>149</v>
      </c>
      <c r="P25" s="470"/>
      <c r="Q25" s="471"/>
      <c r="R25" s="145" t="s">
        <v>150</v>
      </c>
      <c r="S25" s="146" t="s">
        <v>151</v>
      </c>
    </row>
    <row r="26" spans="1:19" ht="25.5" customHeight="1" thickBot="1">
      <c r="A26" s="455"/>
      <c r="B26" s="459"/>
      <c r="C26" s="200">
        <f>IF(E11&lt;E18,P27,0)</f>
        <v>0</v>
      </c>
      <c r="D26" s="129"/>
      <c r="E26" s="200">
        <f>SUM(C26:D26)</f>
        <v>0</v>
      </c>
      <c r="F26" s="201"/>
      <c r="G26" s="187"/>
      <c r="H26" s="187"/>
      <c r="I26" s="187"/>
      <c r="K26" s="478"/>
      <c r="L26" s="479"/>
      <c r="M26" s="147" t="s">
        <v>176</v>
      </c>
      <c r="N26" s="148" t="s">
        <v>177</v>
      </c>
      <c r="O26" s="149" t="s">
        <v>154</v>
      </c>
      <c r="P26" s="470"/>
      <c r="Q26" s="471"/>
      <c r="R26" s="150" t="s">
        <v>152</v>
      </c>
      <c r="S26" s="151" t="s">
        <v>153</v>
      </c>
    </row>
    <row r="27" spans="1:19" ht="14.1" customHeight="1" thickBot="1">
      <c r="A27" s="187"/>
      <c r="B27" s="187"/>
      <c r="C27" s="187"/>
      <c r="D27" s="187"/>
      <c r="E27" s="187"/>
      <c r="F27" s="187"/>
      <c r="G27" s="187"/>
      <c r="H27" s="187"/>
      <c r="I27" s="187"/>
      <c r="K27" s="480"/>
      <c r="L27" s="481"/>
      <c r="M27" s="152">
        <f>I11-I18</f>
        <v>0</v>
      </c>
      <c r="N27" s="153">
        <f>G22</f>
        <v>0</v>
      </c>
      <c r="O27" s="154">
        <f>IF(M27&gt;N27,M27-N27,0)</f>
        <v>0</v>
      </c>
      <c r="P27" s="472">
        <f>MIN(R27:S27)</f>
        <v>0</v>
      </c>
      <c r="Q27" s="473"/>
      <c r="R27" s="155">
        <f>O27-D26</f>
        <v>0</v>
      </c>
      <c r="S27" s="156">
        <f>E18+E22-E11</f>
        <v>0</v>
      </c>
    </row>
    <row r="28" spans="1:19" ht="14.1" customHeight="1" thickBot="1">
      <c r="A28" s="455">
        <v>5</v>
      </c>
      <c r="B28" s="461" t="s">
        <v>127</v>
      </c>
      <c r="C28" s="462" t="s">
        <v>14</v>
      </c>
      <c r="D28" s="493" t="s">
        <v>15</v>
      </c>
      <c r="E28" s="495" t="s">
        <v>16</v>
      </c>
      <c r="F28" s="464" t="s">
        <v>18</v>
      </c>
      <c r="G28" s="458" t="s">
        <v>17</v>
      </c>
      <c r="H28" s="496" t="s">
        <v>37</v>
      </c>
      <c r="I28" s="177"/>
    </row>
    <row r="29" spans="1:19" ht="14.1" customHeight="1">
      <c r="A29" s="455"/>
      <c r="B29" s="461"/>
      <c r="C29" s="463"/>
      <c r="D29" s="494"/>
      <c r="E29" s="495"/>
      <c r="F29" s="465"/>
      <c r="G29" s="458"/>
      <c r="H29" s="497"/>
      <c r="I29" s="178" t="s">
        <v>38</v>
      </c>
    </row>
    <row r="30" spans="1:19" ht="24" customHeight="1" thickBot="1">
      <c r="A30" s="455"/>
      <c r="B30" s="461"/>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157</v>
      </c>
      <c r="G32" s="228" t="s">
        <v>169</v>
      </c>
      <c r="H32" s="244" t="s">
        <v>180</v>
      </c>
      <c r="I32" s="159" t="s">
        <v>158</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55">
        <v>6</v>
      </c>
      <c r="B35" s="514" t="s">
        <v>128</v>
      </c>
      <c r="C35" s="462" t="s">
        <v>14</v>
      </c>
      <c r="D35" s="493" t="s">
        <v>15</v>
      </c>
      <c r="E35" s="495" t="s">
        <v>16</v>
      </c>
      <c r="F35" s="464" t="s">
        <v>18</v>
      </c>
      <c r="G35" s="458" t="s">
        <v>59</v>
      </c>
      <c r="H35" s="496" t="s">
        <v>37</v>
      </c>
      <c r="I35" s="177"/>
    </row>
    <row r="36" spans="1:19" ht="14.1" customHeight="1">
      <c r="A36" s="455"/>
      <c r="B36" s="515"/>
      <c r="C36" s="463"/>
      <c r="D36" s="494"/>
      <c r="E36" s="495"/>
      <c r="F36" s="465"/>
      <c r="G36" s="458"/>
      <c r="H36" s="497"/>
      <c r="I36" s="178" t="s">
        <v>38</v>
      </c>
    </row>
    <row r="37" spans="1:19" ht="24" customHeight="1">
      <c r="A37" s="455"/>
      <c r="B37" s="206" t="s">
        <v>91</v>
      </c>
      <c r="C37" s="99"/>
      <c r="D37" s="100"/>
      <c r="E37" s="121"/>
      <c r="F37" s="101"/>
      <c r="G37" s="102"/>
      <c r="H37" s="189">
        <f>SUM(C37:G37)</f>
        <v>0</v>
      </c>
      <c r="I37" s="207">
        <f>SUM(C37,D37,F37)</f>
        <v>0</v>
      </c>
    </row>
    <row r="38" spans="1:19" ht="24" customHeight="1" thickBot="1">
      <c r="A38" s="455"/>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1">
        <v>7</v>
      </c>
      <c r="B41" s="234" t="s">
        <v>93</v>
      </c>
      <c r="C41" s="236" t="s">
        <v>14</v>
      </c>
      <c r="D41" s="236" t="s">
        <v>15</v>
      </c>
      <c r="E41" s="236" t="s">
        <v>18</v>
      </c>
      <c r="F41" s="236" t="s">
        <v>37</v>
      </c>
      <c r="G41" s="187"/>
      <c r="H41" s="187"/>
      <c r="I41" s="187"/>
      <c r="M41" s="227" t="s">
        <v>167</v>
      </c>
      <c r="N41" s="137" t="s">
        <v>168</v>
      </c>
      <c r="Q41" s="482" t="s">
        <v>138</v>
      </c>
      <c r="R41" s="483"/>
      <c r="S41" s="131" t="s">
        <v>139</v>
      </c>
    </row>
    <row r="42" spans="1:19" ht="23.25" customHeight="1">
      <c r="A42" s="512"/>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13"/>
      <c r="B43" s="209" t="s">
        <v>132</v>
      </c>
      <c r="C43" s="130"/>
      <c r="D43" s="130"/>
      <c r="E43" s="130"/>
      <c r="F43" s="210">
        <f>SUM(C43:E43)</f>
        <v>0</v>
      </c>
      <c r="G43" s="187"/>
      <c r="H43" s="187"/>
      <c r="I43" s="187"/>
      <c r="Q43" s="132">
        <v>0.5</v>
      </c>
      <c r="R43" s="133" t="s">
        <v>141</v>
      </c>
      <c r="S43" s="126">
        <v>1368</v>
      </c>
    </row>
    <row r="44" spans="1:19" ht="23.25" customHeight="1">
      <c r="A44" s="509" t="s">
        <v>133</v>
      </c>
      <c r="B44" s="510"/>
      <c r="C44" s="510"/>
      <c r="D44" s="510"/>
      <c r="E44" s="510"/>
      <c r="F44" s="510"/>
      <c r="G44" s="510"/>
      <c r="H44" s="510"/>
      <c r="I44" s="510"/>
      <c r="Q44" s="132">
        <v>0.6</v>
      </c>
      <c r="R44" s="133" t="s">
        <v>142</v>
      </c>
      <c r="S44" s="126">
        <v>1596</v>
      </c>
    </row>
    <row r="45" spans="1:19" ht="23.25" customHeight="1">
      <c r="A45" s="510"/>
      <c r="B45" s="510"/>
      <c r="C45" s="510"/>
      <c r="D45" s="510"/>
      <c r="E45" s="510"/>
      <c r="F45" s="510"/>
      <c r="G45" s="510"/>
      <c r="H45" s="510"/>
      <c r="I45" s="510"/>
      <c r="Q45" s="132">
        <v>0.7</v>
      </c>
      <c r="R45" s="133" t="s">
        <v>143</v>
      </c>
      <c r="S45" s="126">
        <v>1824</v>
      </c>
    </row>
    <row r="46" spans="1:19" ht="23.25" customHeight="1">
      <c r="A46" s="510"/>
      <c r="B46" s="510"/>
      <c r="C46" s="510"/>
      <c r="D46" s="510"/>
      <c r="E46" s="510"/>
      <c r="F46" s="510"/>
      <c r="G46" s="510"/>
      <c r="H46" s="510"/>
      <c r="I46" s="510"/>
      <c r="Q46" s="132">
        <v>0.8</v>
      </c>
      <c r="R46" s="133" t="s">
        <v>144</v>
      </c>
      <c r="S46" s="126">
        <v>2052</v>
      </c>
    </row>
    <row r="47" spans="1:19" ht="23.25" customHeight="1" thickBot="1">
      <c r="A47" s="510"/>
      <c r="B47" s="510"/>
      <c r="C47" s="510"/>
      <c r="D47" s="510"/>
      <c r="E47" s="510"/>
      <c r="F47" s="510"/>
      <c r="G47" s="510"/>
      <c r="H47" s="510"/>
      <c r="I47" s="510"/>
      <c r="Q47" s="134">
        <v>0.9</v>
      </c>
      <c r="R47" s="135"/>
      <c r="S47" s="136">
        <v>2280</v>
      </c>
    </row>
    <row r="48" spans="1:19" ht="23.25" customHeight="1">
      <c r="A48" s="510"/>
      <c r="B48" s="510"/>
      <c r="C48" s="510"/>
      <c r="D48" s="510"/>
      <c r="E48" s="510"/>
      <c r="F48" s="510"/>
      <c r="G48" s="510"/>
      <c r="H48" s="510"/>
      <c r="I48" s="510"/>
      <c r="J48" s="187"/>
    </row>
    <row r="49" spans="1:19" s="118" customFormat="1">
      <c r="A49" s="489" t="s">
        <v>134</v>
      </c>
      <c r="B49" s="489"/>
      <c r="C49" s="489"/>
      <c r="D49" s="489"/>
      <c r="E49" s="489"/>
      <c r="F49" s="489"/>
      <c r="G49" s="489"/>
      <c r="H49" s="489"/>
      <c r="I49" s="489"/>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1">
        <v>8</v>
      </c>
      <c r="B51" s="213" t="s">
        <v>94</v>
      </c>
      <c r="C51" s="498" t="s">
        <v>95</v>
      </c>
      <c r="D51" s="498"/>
      <c r="E51" s="498" t="s">
        <v>40</v>
      </c>
      <c r="F51" s="498"/>
      <c r="H51" s="459" t="s">
        <v>96</v>
      </c>
      <c r="K51" s="174"/>
      <c r="L51" s="174"/>
      <c r="M51" s="174"/>
      <c r="N51" s="174"/>
      <c r="O51" s="174"/>
      <c r="P51" s="174"/>
      <c r="Q51" s="174"/>
      <c r="R51" s="174"/>
      <c r="S51" s="174"/>
    </row>
    <row r="52" spans="1:19" s="187" customFormat="1" ht="24" customHeight="1">
      <c r="A52" s="512"/>
      <c r="B52" s="214" t="s">
        <v>97</v>
      </c>
      <c r="C52" s="474">
        <f>IFERROR(ROUNDDOWN(F42/I37*1/365,3),0)</f>
        <v>0</v>
      </c>
      <c r="D52" s="474"/>
      <c r="E52" s="475">
        <f>ROUNDDOWN(C52*I37,0)</f>
        <v>0</v>
      </c>
      <c r="F52" s="475"/>
      <c r="G52" s="187" t="s">
        <v>98</v>
      </c>
      <c r="H52" s="499"/>
      <c r="I52" s="191" t="s">
        <v>103</v>
      </c>
      <c r="K52" s="174"/>
      <c r="L52" s="174"/>
      <c r="M52" s="174"/>
      <c r="N52" s="174"/>
      <c r="O52" s="174"/>
      <c r="P52" s="174"/>
      <c r="Q52" s="174"/>
      <c r="R52" s="174"/>
      <c r="S52" s="174"/>
    </row>
    <row r="53" spans="1:19" s="187" customFormat="1" ht="24" customHeight="1">
      <c r="A53" s="513"/>
      <c r="B53" s="214" t="s">
        <v>99</v>
      </c>
      <c r="C53" s="474">
        <f>IFERROR(ROUNDDOWN(F43/I38*1/365,3),0)</f>
        <v>0</v>
      </c>
      <c r="D53" s="474"/>
      <c r="E53" s="475">
        <f>ROUNDDOWN(C53*I38,0)</f>
        <v>0</v>
      </c>
      <c r="F53" s="475"/>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5">
        <v>9</v>
      </c>
      <c r="B55" s="508" t="s">
        <v>136</v>
      </c>
      <c r="C55" s="235" t="s">
        <v>41</v>
      </c>
      <c r="D55" s="237" t="s">
        <v>135</v>
      </c>
      <c r="E55" s="235" t="s">
        <v>42</v>
      </c>
      <c r="G55" s="187"/>
      <c r="H55" s="187"/>
    </row>
    <row r="56" spans="1:19" ht="25.5" customHeight="1">
      <c r="A56" s="455"/>
      <c r="B56" s="508"/>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5">
        <v>10</v>
      </c>
      <c r="B58" s="508" t="s">
        <v>137</v>
      </c>
      <c r="C58" s="235" t="s">
        <v>41</v>
      </c>
      <c r="D58" s="237" t="s">
        <v>135</v>
      </c>
      <c r="E58" s="235" t="s">
        <v>42</v>
      </c>
      <c r="G58" s="187"/>
      <c r="H58" s="187"/>
      <c r="I58" s="187"/>
    </row>
    <row r="59" spans="1:19" ht="25.5" customHeight="1">
      <c r="A59" s="455"/>
      <c r="B59" s="508"/>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申請書!C187</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0">
        <f>(E56+E59)*D61</f>
        <v>0</v>
      </c>
      <c r="D63" s="491"/>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20" priority="6">
      <formula>$I$33&lt;0</formula>
    </cfRule>
  </conditionalFormatting>
  <conditionalFormatting sqref="C52:F52">
    <cfRule type="expression" dxfId="19" priority="5">
      <formula>OR($I$37=$I$38,$H$53="Ａ")</formula>
    </cfRule>
  </conditionalFormatting>
  <conditionalFormatting sqref="C53:F53">
    <cfRule type="expression" dxfId="18" priority="4">
      <formula>AND($I$37&lt;&gt;$I$38,$H$53="Ｂ")</formula>
    </cfRule>
  </conditionalFormatting>
  <conditionalFormatting sqref="G52">
    <cfRule type="expression" dxfId="17" priority="3">
      <formula>AND($I$37&lt;&gt;$I$38,$H$53="Ｂ")</formula>
    </cfRule>
  </conditionalFormatting>
  <conditionalFormatting sqref="G53">
    <cfRule type="expression" dxfId="16" priority="2">
      <formula>OR($I$37=$I$38,$H$53="Ａ")</formula>
    </cfRule>
  </conditionalFormatting>
  <conditionalFormatting sqref="H51:H53">
    <cfRule type="expression" dxfId="15" priority="1">
      <formula>$I$37=$I$38</formula>
    </cfRule>
  </conditionalFormatting>
  <conditionalFormatting sqref="I34">
    <cfRule type="expression" dxfId="14"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117</v>
      </c>
      <c r="C2" s="503" t="s">
        <v>21</v>
      </c>
      <c r="D2" s="504"/>
      <c r="E2" s="504"/>
      <c r="F2" s="460"/>
      <c r="G2" s="455" t="s">
        <v>108</v>
      </c>
      <c r="H2" s="455"/>
      <c r="I2" s="455"/>
      <c r="K2" s="161"/>
      <c r="L2" s="161"/>
      <c r="M2" s="162"/>
      <c r="N2" s="162"/>
      <c r="O2" s="162"/>
      <c r="P2" s="162"/>
      <c r="Q2" s="161"/>
      <c r="R2" s="161"/>
      <c r="S2" s="162"/>
      <c r="T2" s="162"/>
      <c r="U2" s="162"/>
      <c r="V2" s="162"/>
      <c r="W2" s="161"/>
    </row>
    <row r="3" spans="1:23" ht="26.25" customHeight="1">
      <c r="A3" s="500" t="s">
        <v>76</v>
      </c>
      <c r="B3" s="238"/>
      <c r="C3" s="532"/>
      <c r="D3" s="533"/>
      <c r="E3" s="533"/>
      <c r="F3" s="534"/>
      <c r="G3" s="502"/>
      <c r="H3" s="502"/>
      <c r="I3" s="502"/>
    </row>
    <row r="4" spans="1:23" ht="15" customHeight="1">
      <c r="A4" s="500"/>
      <c r="B4" s="233" t="s">
        <v>24</v>
      </c>
      <c r="C4" s="501" t="s">
        <v>49</v>
      </c>
      <c r="D4" s="501"/>
      <c r="K4" s="161"/>
      <c r="L4" s="161"/>
      <c r="M4" s="162"/>
      <c r="N4" s="162"/>
      <c r="O4" s="162"/>
      <c r="P4" s="162"/>
      <c r="Q4" s="161"/>
      <c r="R4" s="161"/>
      <c r="S4" s="162"/>
      <c r="T4" s="162"/>
      <c r="U4" s="162"/>
      <c r="V4" s="162"/>
      <c r="W4" s="161"/>
    </row>
    <row r="5" spans="1:23" ht="26.25" customHeight="1">
      <c r="A5" s="500"/>
      <c r="B5" s="238"/>
      <c r="C5" s="502"/>
      <c r="D5" s="502"/>
      <c r="K5" s="161"/>
      <c r="L5" s="161"/>
      <c r="M5" s="162"/>
      <c r="N5" s="162"/>
      <c r="O5" s="162"/>
      <c r="P5" s="162"/>
    </row>
    <row r="6" spans="1:23" ht="19.5" thickBot="1"/>
    <row r="7" spans="1:23" ht="14.1" customHeight="1" thickBot="1">
      <c r="A7" s="455">
        <v>1</v>
      </c>
      <c r="B7" s="527" t="s">
        <v>118</v>
      </c>
      <c r="C7" s="462" t="s">
        <v>14</v>
      </c>
      <c r="D7" s="493" t="s">
        <v>15</v>
      </c>
      <c r="E7" s="495" t="s">
        <v>16</v>
      </c>
      <c r="F7" s="464" t="s">
        <v>18</v>
      </c>
      <c r="G7" s="531" t="s">
        <v>17</v>
      </c>
      <c r="H7" s="496" t="s">
        <v>37</v>
      </c>
      <c r="I7" s="177"/>
    </row>
    <row r="8" spans="1:23" ht="14.1" customHeight="1" thickBot="1">
      <c r="A8" s="455"/>
      <c r="B8" s="528"/>
      <c r="C8" s="463"/>
      <c r="D8" s="494"/>
      <c r="E8" s="495"/>
      <c r="F8" s="465"/>
      <c r="G8" s="458"/>
      <c r="H8" s="497"/>
      <c r="I8" s="178" t="s">
        <v>120</v>
      </c>
      <c r="K8" s="174" t="s">
        <v>185</v>
      </c>
    </row>
    <row r="9" spans="1:23" ht="24" customHeight="1">
      <c r="A9" s="455"/>
      <c r="B9" s="179" t="s">
        <v>91</v>
      </c>
      <c r="C9" s="108"/>
      <c r="D9" s="109"/>
      <c r="E9" s="110"/>
      <c r="F9" s="111"/>
      <c r="G9" s="112"/>
      <c r="H9" s="180">
        <f>SUM(C9:G9)</f>
        <v>0</v>
      </c>
      <c r="I9" s="181">
        <f>SUM(C9,D9,F9)</f>
        <v>0</v>
      </c>
      <c r="K9" s="516" t="s">
        <v>124</v>
      </c>
      <c r="L9" s="517"/>
    </row>
    <row r="10" spans="1:23" ht="24" customHeight="1" thickBot="1">
      <c r="A10" s="455"/>
      <c r="B10" s="182" t="s">
        <v>119</v>
      </c>
      <c r="C10" s="113"/>
      <c r="D10" s="114"/>
      <c r="E10" s="115"/>
      <c r="F10" s="116"/>
      <c r="G10" s="117"/>
      <c r="H10" s="183">
        <f>SUM(C10:G10)</f>
        <v>0</v>
      </c>
      <c r="I10" s="184">
        <f>SUM(C10,D10,F10)</f>
        <v>0</v>
      </c>
      <c r="K10" s="518"/>
      <c r="L10" s="519"/>
    </row>
    <row r="11" spans="1:23" ht="24" customHeight="1" thickTop="1" thickBot="1">
      <c r="A11" s="455"/>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0" t="str">
        <f>IF(I9&lt;I10,"①","②")</f>
        <v>②</v>
      </c>
      <c r="L11" s="521"/>
    </row>
    <row r="12" spans="1:23" s="187" customFormat="1" ht="54" customHeight="1">
      <c r="A12" s="529" t="s">
        <v>121</v>
      </c>
      <c r="B12" s="530"/>
      <c r="C12" s="530"/>
      <c r="D12" s="530"/>
      <c r="E12" s="530"/>
      <c r="F12" s="530"/>
      <c r="G12" s="530"/>
      <c r="H12" s="530"/>
      <c r="I12" s="530"/>
      <c r="N12" s="174"/>
      <c r="O12" s="174"/>
      <c r="P12" s="174"/>
      <c r="Q12" s="174"/>
      <c r="R12" s="174"/>
    </row>
    <row r="13" spans="1:23" s="187" customFormat="1">
      <c r="A13" s="530" t="s">
        <v>122</v>
      </c>
      <c r="B13" s="530"/>
      <c r="C13" s="530"/>
      <c r="D13" s="530"/>
      <c r="E13" s="530"/>
      <c r="F13" s="530"/>
      <c r="G13" s="530"/>
      <c r="H13" s="530"/>
      <c r="I13" s="530"/>
      <c r="K13" s="174"/>
      <c r="L13" s="174"/>
      <c r="M13" s="174"/>
      <c r="N13" s="174"/>
      <c r="O13" s="174"/>
      <c r="P13" s="174"/>
      <c r="Q13" s="174"/>
      <c r="R13" s="174"/>
      <c r="S13" s="226"/>
    </row>
    <row r="14" spans="1:23" s="187" customFormat="1" ht="19.5" thickBot="1">
      <c r="A14" s="530" t="s">
        <v>123</v>
      </c>
      <c r="B14" s="530"/>
      <c r="C14" s="530"/>
      <c r="D14" s="530"/>
      <c r="E14" s="530"/>
      <c r="F14" s="530"/>
      <c r="G14" s="530"/>
      <c r="H14" s="530"/>
      <c r="I14" s="530"/>
      <c r="K14" s="174" t="s">
        <v>165</v>
      </c>
      <c r="L14" s="174"/>
      <c r="N14" s="174"/>
      <c r="O14" s="174"/>
      <c r="P14" s="174"/>
      <c r="Q14" s="174"/>
      <c r="R14" s="174"/>
      <c r="S14" s="225"/>
    </row>
    <row r="15" spans="1:23" ht="14.1" customHeight="1" thickBot="1">
      <c r="A15" s="187"/>
      <c r="B15" s="187"/>
      <c r="C15" s="187"/>
      <c r="D15" s="187"/>
      <c r="E15" s="187"/>
      <c r="F15" s="187"/>
      <c r="G15" s="187"/>
      <c r="H15" s="187"/>
      <c r="I15" s="187"/>
      <c r="K15" s="522" t="s">
        <v>159</v>
      </c>
      <c r="L15" s="523"/>
      <c r="M15" s="485" t="s">
        <v>14</v>
      </c>
      <c r="N15" s="485" t="s">
        <v>15</v>
      </c>
      <c r="O15" s="485" t="s">
        <v>16</v>
      </c>
      <c r="P15" s="466" t="s">
        <v>18</v>
      </c>
      <c r="Q15" s="487" t="s">
        <v>59</v>
      </c>
      <c r="R15" s="484" t="s">
        <v>37</v>
      </c>
      <c r="S15" s="123"/>
    </row>
    <row r="16" spans="1:23" ht="14.1" customHeight="1" thickBot="1">
      <c r="A16" s="455">
        <v>2</v>
      </c>
      <c r="B16" s="461" t="s">
        <v>60</v>
      </c>
      <c r="C16" s="462" t="s">
        <v>14</v>
      </c>
      <c r="D16" s="493" t="s">
        <v>15</v>
      </c>
      <c r="E16" s="495" t="s">
        <v>16</v>
      </c>
      <c r="F16" s="464" t="s">
        <v>18</v>
      </c>
      <c r="G16" s="458" t="s">
        <v>59</v>
      </c>
      <c r="H16" s="496" t="s">
        <v>37</v>
      </c>
      <c r="I16" s="177"/>
      <c r="K16" s="524"/>
      <c r="L16" s="525"/>
      <c r="M16" s="486"/>
      <c r="N16" s="486"/>
      <c r="O16" s="486"/>
      <c r="P16" s="467"/>
      <c r="Q16" s="488"/>
      <c r="R16" s="484"/>
      <c r="S16" s="124" t="s">
        <v>125</v>
      </c>
    </row>
    <row r="17" spans="1:19" ht="14.1" customHeight="1">
      <c r="A17" s="455"/>
      <c r="B17" s="461"/>
      <c r="C17" s="463"/>
      <c r="D17" s="494"/>
      <c r="E17" s="495"/>
      <c r="F17" s="465"/>
      <c r="G17" s="458"/>
      <c r="H17" s="497"/>
      <c r="I17" s="178" t="s">
        <v>38</v>
      </c>
      <c r="K17" s="526"/>
      <c r="L17" s="488"/>
      <c r="M17" s="125">
        <f>C18-C11</f>
        <v>0</v>
      </c>
      <c r="N17" s="125">
        <f>D18-D11</f>
        <v>0</v>
      </c>
      <c r="O17" s="125">
        <f>E18-E11</f>
        <v>0</v>
      </c>
      <c r="P17" s="126">
        <f>F18-F11</f>
        <v>0</v>
      </c>
      <c r="Q17" s="127">
        <f t="shared" ref="Q17" si="0">G18-G11</f>
        <v>0</v>
      </c>
      <c r="R17" s="128">
        <f>H18-H11</f>
        <v>0</v>
      </c>
      <c r="S17" s="125">
        <f>I18-I11</f>
        <v>0</v>
      </c>
    </row>
    <row r="18" spans="1:19" ht="24" customHeight="1" thickBot="1">
      <c r="A18" s="455"/>
      <c r="B18" s="461"/>
      <c r="C18" s="119"/>
      <c r="D18" s="120"/>
      <c r="E18" s="121"/>
      <c r="F18" s="122"/>
      <c r="G18" s="188">
        <v>0</v>
      </c>
      <c r="H18" s="189">
        <f>SUM(C18:G18)</f>
        <v>0</v>
      </c>
      <c r="I18" s="190">
        <f>SUM(C18,D18,F18)</f>
        <v>0</v>
      </c>
      <c r="K18" s="456"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7"/>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55">
        <v>3</v>
      </c>
      <c r="B20" s="461" t="s">
        <v>174</v>
      </c>
      <c r="C20" s="462" t="s">
        <v>14</v>
      </c>
      <c r="D20" s="493" t="s">
        <v>15</v>
      </c>
      <c r="E20" s="495" t="s">
        <v>16</v>
      </c>
      <c r="F20" s="464" t="s">
        <v>18</v>
      </c>
      <c r="G20" s="460" t="s">
        <v>48</v>
      </c>
      <c r="H20" s="187"/>
      <c r="I20" s="187"/>
      <c r="Q20" s="194"/>
    </row>
    <row r="21" spans="1:19" ht="14.1" customHeight="1">
      <c r="A21" s="455"/>
      <c r="B21" s="461"/>
      <c r="C21" s="463"/>
      <c r="D21" s="494"/>
      <c r="E21" s="495"/>
      <c r="F21" s="465"/>
      <c r="G21" s="460"/>
      <c r="H21" s="187"/>
      <c r="I21" s="187"/>
      <c r="K21" s="169"/>
      <c r="L21" s="169"/>
      <c r="M21" s="169"/>
      <c r="N21" s="169"/>
      <c r="O21" s="169"/>
      <c r="P21" s="169"/>
      <c r="Q21" s="195"/>
      <c r="R21" s="169"/>
      <c r="S21" s="169"/>
    </row>
    <row r="22" spans="1:19" ht="24" customHeight="1" thickBot="1">
      <c r="A22" s="455"/>
      <c r="B22" s="461"/>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76" t="s">
        <v>145</v>
      </c>
      <c r="L24" s="477"/>
      <c r="M24" s="138" t="s">
        <v>178</v>
      </c>
      <c r="N24" s="139" t="s">
        <v>179</v>
      </c>
      <c r="O24" s="157" t="s">
        <v>175</v>
      </c>
      <c r="P24" s="468" t="s">
        <v>146</v>
      </c>
      <c r="Q24" s="469"/>
      <c r="R24" s="140"/>
      <c r="S24" s="141"/>
    </row>
    <row r="25" spans="1:19" ht="21.75" customHeight="1">
      <c r="A25" s="455">
        <v>4</v>
      </c>
      <c r="B25" s="459" t="s">
        <v>92</v>
      </c>
      <c r="C25" s="236" t="s">
        <v>16</v>
      </c>
      <c r="D25" s="236" t="s">
        <v>39</v>
      </c>
      <c r="E25" s="236" t="s">
        <v>37</v>
      </c>
      <c r="F25" s="187"/>
      <c r="G25" s="187"/>
      <c r="H25" s="187"/>
      <c r="I25" s="187"/>
      <c r="K25" s="478"/>
      <c r="L25" s="479"/>
      <c r="M25" s="142" t="s">
        <v>147</v>
      </c>
      <c r="N25" s="143" t="s">
        <v>148</v>
      </c>
      <c r="O25" s="144" t="s">
        <v>149</v>
      </c>
      <c r="P25" s="470"/>
      <c r="Q25" s="471"/>
      <c r="R25" s="145" t="s">
        <v>150</v>
      </c>
      <c r="S25" s="146" t="s">
        <v>151</v>
      </c>
    </row>
    <row r="26" spans="1:19" ht="25.5" customHeight="1" thickBot="1">
      <c r="A26" s="455"/>
      <c r="B26" s="459"/>
      <c r="C26" s="200">
        <f>IF(E11&lt;E18,P27,0)</f>
        <v>0</v>
      </c>
      <c r="D26" s="129"/>
      <c r="E26" s="200">
        <f>SUM(C26:D26)</f>
        <v>0</v>
      </c>
      <c r="F26" s="201"/>
      <c r="G26" s="187"/>
      <c r="H26" s="187"/>
      <c r="I26" s="187"/>
      <c r="K26" s="478"/>
      <c r="L26" s="479"/>
      <c r="M26" s="147" t="s">
        <v>176</v>
      </c>
      <c r="N26" s="148" t="s">
        <v>177</v>
      </c>
      <c r="O26" s="149" t="s">
        <v>154</v>
      </c>
      <c r="P26" s="470"/>
      <c r="Q26" s="471"/>
      <c r="R26" s="150" t="s">
        <v>152</v>
      </c>
      <c r="S26" s="151" t="s">
        <v>153</v>
      </c>
    </row>
    <row r="27" spans="1:19" ht="14.1" customHeight="1" thickBot="1">
      <c r="A27" s="187"/>
      <c r="B27" s="187"/>
      <c r="C27" s="187"/>
      <c r="D27" s="187"/>
      <c r="E27" s="187"/>
      <c r="F27" s="187"/>
      <c r="G27" s="187"/>
      <c r="H27" s="187"/>
      <c r="I27" s="187"/>
      <c r="K27" s="480"/>
      <c r="L27" s="481"/>
      <c r="M27" s="152">
        <f>I11-I18</f>
        <v>0</v>
      </c>
      <c r="N27" s="153">
        <f>G22</f>
        <v>0</v>
      </c>
      <c r="O27" s="154">
        <f>IF(M27&gt;N27,M27-N27,0)</f>
        <v>0</v>
      </c>
      <c r="P27" s="472">
        <f>MIN(R27:S27)</f>
        <v>0</v>
      </c>
      <c r="Q27" s="473"/>
      <c r="R27" s="155">
        <f>O27-D26</f>
        <v>0</v>
      </c>
      <c r="S27" s="156">
        <f>E18+E22-E11</f>
        <v>0</v>
      </c>
    </row>
    <row r="28" spans="1:19" ht="14.1" customHeight="1" thickBot="1">
      <c r="A28" s="455">
        <v>5</v>
      </c>
      <c r="B28" s="461" t="s">
        <v>127</v>
      </c>
      <c r="C28" s="462" t="s">
        <v>14</v>
      </c>
      <c r="D28" s="493" t="s">
        <v>15</v>
      </c>
      <c r="E28" s="495" t="s">
        <v>16</v>
      </c>
      <c r="F28" s="464" t="s">
        <v>18</v>
      </c>
      <c r="G28" s="458" t="s">
        <v>17</v>
      </c>
      <c r="H28" s="496" t="s">
        <v>37</v>
      </c>
      <c r="I28" s="177"/>
    </row>
    <row r="29" spans="1:19" ht="14.1" customHeight="1">
      <c r="A29" s="455"/>
      <c r="B29" s="461"/>
      <c r="C29" s="463"/>
      <c r="D29" s="494"/>
      <c r="E29" s="495"/>
      <c r="F29" s="465"/>
      <c r="G29" s="458"/>
      <c r="H29" s="497"/>
      <c r="I29" s="178" t="s">
        <v>38</v>
      </c>
    </row>
    <row r="30" spans="1:19" ht="24" customHeight="1" thickBot="1">
      <c r="A30" s="455"/>
      <c r="B30" s="461"/>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157</v>
      </c>
      <c r="G32" s="228" t="s">
        <v>169</v>
      </c>
      <c r="H32" s="244" t="s">
        <v>180</v>
      </c>
      <c r="I32" s="159" t="s">
        <v>158</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55">
        <v>6</v>
      </c>
      <c r="B35" s="514" t="s">
        <v>128</v>
      </c>
      <c r="C35" s="462" t="s">
        <v>14</v>
      </c>
      <c r="D35" s="493" t="s">
        <v>15</v>
      </c>
      <c r="E35" s="495" t="s">
        <v>16</v>
      </c>
      <c r="F35" s="464" t="s">
        <v>18</v>
      </c>
      <c r="G35" s="458" t="s">
        <v>59</v>
      </c>
      <c r="H35" s="496" t="s">
        <v>37</v>
      </c>
      <c r="I35" s="177"/>
    </row>
    <row r="36" spans="1:19" ht="14.1" customHeight="1">
      <c r="A36" s="455"/>
      <c r="B36" s="515"/>
      <c r="C36" s="463"/>
      <c r="D36" s="494"/>
      <c r="E36" s="495"/>
      <c r="F36" s="465"/>
      <c r="G36" s="458"/>
      <c r="H36" s="497"/>
      <c r="I36" s="178" t="s">
        <v>38</v>
      </c>
    </row>
    <row r="37" spans="1:19" ht="24" customHeight="1">
      <c r="A37" s="455"/>
      <c r="B37" s="206" t="s">
        <v>91</v>
      </c>
      <c r="C37" s="99"/>
      <c r="D37" s="100"/>
      <c r="E37" s="121"/>
      <c r="F37" s="101"/>
      <c r="G37" s="102"/>
      <c r="H37" s="189">
        <f>SUM(C37:G37)</f>
        <v>0</v>
      </c>
      <c r="I37" s="207">
        <f>SUM(C37,D37,F37)</f>
        <v>0</v>
      </c>
    </row>
    <row r="38" spans="1:19" ht="24" customHeight="1" thickBot="1">
      <c r="A38" s="455"/>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1">
        <v>7</v>
      </c>
      <c r="B41" s="234" t="s">
        <v>93</v>
      </c>
      <c r="C41" s="236" t="s">
        <v>14</v>
      </c>
      <c r="D41" s="236" t="s">
        <v>15</v>
      </c>
      <c r="E41" s="236" t="s">
        <v>18</v>
      </c>
      <c r="F41" s="236" t="s">
        <v>37</v>
      </c>
      <c r="G41" s="187"/>
      <c r="H41" s="187"/>
      <c r="I41" s="187"/>
      <c r="M41" s="227" t="s">
        <v>167</v>
      </c>
      <c r="N41" s="137" t="s">
        <v>168</v>
      </c>
      <c r="Q41" s="482" t="s">
        <v>138</v>
      </c>
      <c r="R41" s="483"/>
      <c r="S41" s="131" t="s">
        <v>139</v>
      </c>
    </row>
    <row r="42" spans="1:19" ht="23.25" customHeight="1">
      <c r="A42" s="512"/>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13"/>
      <c r="B43" s="209" t="s">
        <v>132</v>
      </c>
      <c r="C43" s="130"/>
      <c r="D43" s="130"/>
      <c r="E43" s="130"/>
      <c r="F43" s="210">
        <f>SUM(C43:E43)</f>
        <v>0</v>
      </c>
      <c r="G43" s="187"/>
      <c r="H43" s="187"/>
      <c r="I43" s="187"/>
      <c r="Q43" s="132">
        <v>0.5</v>
      </c>
      <c r="R43" s="133" t="s">
        <v>141</v>
      </c>
      <c r="S43" s="126">
        <v>1368</v>
      </c>
    </row>
    <row r="44" spans="1:19" ht="23.25" customHeight="1">
      <c r="A44" s="509" t="s">
        <v>133</v>
      </c>
      <c r="B44" s="510"/>
      <c r="C44" s="510"/>
      <c r="D44" s="510"/>
      <c r="E44" s="510"/>
      <c r="F44" s="510"/>
      <c r="G44" s="510"/>
      <c r="H44" s="510"/>
      <c r="I44" s="510"/>
      <c r="Q44" s="132">
        <v>0.6</v>
      </c>
      <c r="R44" s="133" t="s">
        <v>142</v>
      </c>
      <c r="S44" s="126">
        <v>1596</v>
      </c>
    </row>
    <row r="45" spans="1:19" ht="23.25" customHeight="1">
      <c r="A45" s="510"/>
      <c r="B45" s="510"/>
      <c r="C45" s="510"/>
      <c r="D45" s="510"/>
      <c r="E45" s="510"/>
      <c r="F45" s="510"/>
      <c r="G45" s="510"/>
      <c r="H45" s="510"/>
      <c r="I45" s="510"/>
      <c r="Q45" s="132">
        <v>0.7</v>
      </c>
      <c r="R45" s="133" t="s">
        <v>143</v>
      </c>
      <c r="S45" s="126">
        <v>1824</v>
      </c>
    </row>
    <row r="46" spans="1:19" ht="23.25" customHeight="1">
      <c r="A46" s="510"/>
      <c r="B46" s="510"/>
      <c r="C46" s="510"/>
      <c r="D46" s="510"/>
      <c r="E46" s="510"/>
      <c r="F46" s="510"/>
      <c r="G46" s="510"/>
      <c r="H46" s="510"/>
      <c r="I46" s="510"/>
      <c r="Q46" s="132">
        <v>0.8</v>
      </c>
      <c r="R46" s="133" t="s">
        <v>144</v>
      </c>
      <c r="S46" s="126">
        <v>2052</v>
      </c>
    </row>
    <row r="47" spans="1:19" ht="23.25" customHeight="1" thickBot="1">
      <c r="A47" s="510"/>
      <c r="B47" s="510"/>
      <c r="C47" s="510"/>
      <c r="D47" s="510"/>
      <c r="E47" s="510"/>
      <c r="F47" s="510"/>
      <c r="G47" s="510"/>
      <c r="H47" s="510"/>
      <c r="I47" s="510"/>
      <c r="Q47" s="134">
        <v>0.9</v>
      </c>
      <c r="R47" s="135"/>
      <c r="S47" s="136">
        <v>2280</v>
      </c>
    </row>
    <row r="48" spans="1:19" ht="23.25" customHeight="1">
      <c r="A48" s="510"/>
      <c r="B48" s="510"/>
      <c r="C48" s="510"/>
      <c r="D48" s="510"/>
      <c r="E48" s="510"/>
      <c r="F48" s="510"/>
      <c r="G48" s="510"/>
      <c r="H48" s="510"/>
      <c r="I48" s="510"/>
      <c r="J48" s="187"/>
    </row>
    <row r="49" spans="1:19" s="118" customFormat="1">
      <c r="A49" s="489" t="s">
        <v>134</v>
      </c>
      <c r="B49" s="489"/>
      <c r="C49" s="489"/>
      <c r="D49" s="489"/>
      <c r="E49" s="489"/>
      <c r="F49" s="489"/>
      <c r="G49" s="489"/>
      <c r="H49" s="489"/>
      <c r="I49" s="489"/>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1">
        <v>8</v>
      </c>
      <c r="B51" s="213" t="s">
        <v>94</v>
      </c>
      <c r="C51" s="498" t="s">
        <v>95</v>
      </c>
      <c r="D51" s="498"/>
      <c r="E51" s="498" t="s">
        <v>40</v>
      </c>
      <c r="F51" s="498"/>
      <c r="H51" s="459" t="s">
        <v>96</v>
      </c>
      <c r="K51" s="174"/>
      <c r="L51" s="174"/>
      <c r="M51" s="174"/>
      <c r="N51" s="174"/>
      <c r="O51" s="174"/>
      <c r="P51" s="174"/>
      <c r="Q51" s="174"/>
      <c r="R51" s="174"/>
      <c r="S51" s="174"/>
    </row>
    <row r="52" spans="1:19" s="187" customFormat="1" ht="24" customHeight="1">
      <c r="A52" s="512"/>
      <c r="B52" s="214" t="s">
        <v>97</v>
      </c>
      <c r="C52" s="474">
        <f>IFERROR(ROUNDDOWN(F42/I37*1/365,3),0)</f>
        <v>0</v>
      </c>
      <c r="D52" s="474"/>
      <c r="E52" s="475">
        <f>ROUNDDOWN(C52*I37,0)</f>
        <v>0</v>
      </c>
      <c r="F52" s="475"/>
      <c r="G52" s="187" t="s">
        <v>98</v>
      </c>
      <c r="H52" s="499"/>
      <c r="I52" s="191" t="s">
        <v>103</v>
      </c>
      <c r="K52" s="174"/>
      <c r="L52" s="174"/>
      <c r="M52" s="174"/>
      <c r="N52" s="174"/>
      <c r="O52" s="174"/>
      <c r="P52" s="174"/>
      <c r="Q52" s="174"/>
      <c r="R52" s="174"/>
      <c r="S52" s="174"/>
    </row>
    <row r="53" spans="1:19" s="187" customFormat="1" ht="24" customHeight="1">
      <c r="A53" s="513"/>
      <c r="B53" s="214" t="s">
        <v>99</v>
      </c>
      <c r="C53" s="474">
        <f>IFERROR(ROUNDDOWN(F43/I38*1/365,3),0)</f>
        <v>0</v>
      </c>
      <c r="D53" s="474"/>
      <c r="E53" s="475">
        <f>ROUNDDOWN(C53*I38,0)</f>
        <v>0</v>
      </c>
      <c r="F53" s="475"/>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5">
        <v>9</v>
      </c>
      <c r="B55" s="508" t="s">
        <v>136</v>
      </c>
      <c r="C55" s="235" t="s">
        <v>41</v>
      </c>
      <c r="D55" s="237" t="s">
        <v>135</v>
      </c>
      <c r="E55" s="235" t="s">
        <v>42</v>
      </c>
      <c r="G55" s="187"/>
      <c r="H55" s="187"/>
    </row>
    <row r="56" spans="1:19" ht="25.5" customHeight="1">
      <c r="A56" s="455"/>
      <c r="B56" s="508"/>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5">
        <v>10</v>
      </c>
      <c r="B58" s="508" t="s">
        <v>137</v>
      </c>
      <c r="C58" s="235" t="s">
        <v>41</v>
      </c>
      <c r="D58" s="237" t="s">
        <v>135</v>
      </c>
      <c r="E58" s="235" t="s">
        <v>42</v>
      </c>
      <c r="G58" s="187"/>
      <c r="H58" s="187"/>
      <c r="I58" s="187"/>
    </row>
    <row r="59" spans="1:19" ht="25.5" customHeight="1">
      <c r="A59" s="455"/>
      <c r="B59" s="508"/>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申請書!C187</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0">
        <f>(E56+E59)*D61</f>
        <v>0</v>
      </c>
      <c r="D63" s="491"/>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13" priority="6">
      <formula>$I$33&lt;0</formula>
    </cfRule>
  </conditionalFormatting>
  <conditionalFormatting sqref="C52:F52">
    <cfRule type="expression" dxfId="12" priority="5">
      <formula>OR($I$37=$I$38,$H$53="Ａ")</formula>
    </cfRule>
  </conditionalFormatting>
  <conditionalFormatting sqref="C53:F53">
    <cfRule type="expression" dxfId="11" priority="4">
      <formula>AND($I$37&lt;&gt;$I$38,$H$53="Ｂ")</formula>
    </cfRule>
  </conditionalFormatting>
  <conditionalFormatting sqref="G52">
    <cfRule type="expression" dxfId="10" priority="3">
      <formula>AND($I$37&lt;&gt;$I$38,$H$53="Ｂ")</formula>
    </cfRule>
  </conditionalFormatting>
  <conditionalFormatting sqref="G53">
    <cfRule type="expression" dxfId="9" priority="2">
      <formula>OR($I$37=$I$38,$H$53="Ａ")</formula>
    </cfRule>
  </conditionalFormatting>
  <conditionalFormatting sqref="H51:H53">
    <cfRule type="expression" dxfId="8" priority="1">
      <formula>$I$37=$I$38</formula>
    </cfRule>
  </conditionalFormatting>
  <conditionalFormatting sqref="I34">
    <cfRule type="expression" dxfId="7" priority="7">
      <formula>$I$33&lt;0</formula>
    </cfRule>
  </conditionalFormatting>
  <dataValidations count="11">
    <dataValidation type="list" allowBlank="1" showInputMessage="1" showErrorMessage="1" sqref="C5:D5">
      <formula1>"存続,廃止,廃止（有床診療所化）,廃止（無床診療所化）"</formula1>
    </dataValidation>
    <dataValidation imeMode="disabled" allowBlank="1" showInputMessage="1" showErrorMessage="1" sqref="C11:G11"/>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operator="greaterThanOrEqual" allowBlank="1" showInputMessage="1" showErrorMessage="1" error="0以上の値を入力してください。" sqref="C9:G10 C18:F18 C42:E43">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list" allowBlank="1" showInputMessage="1" showErrorMessage="1" sqref="H53">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5"/>
  <sheetViews>
    <sheetView view="pageBreakPreview" zoomScale="85" zoomScaleNormal="100" zoomScaleSheetLayoutView="85" workbookViewId="0">
      <selection activeCell="AZ16" sqref="AZ16:BG18"/>
    </sheetView>
  </sheetViews>
  <sheetFormatPr defaultRowHeight="18.75"/>
  <cols>
    <col min="1" max="1" width="5.5" style="174" customWidth="1"/>
    <col min="2" max="2" width="27.375" style="174" customWidth="1"/>
    <col min="3" max="8" width="10.75" style="174" customWidth="1"/>
    <col min="9" max="9" width="16.5" style="174" customWidth="1"/>
    <col min="10" max="12" width="9" style="174" hidden="1" customWidth="1"/>
    <col min="13" max="20" width="11.625" style="174" hidden="1" customWidth="1"/>
    <col min="21" max="21" width="11.625" style="174" customWidth="1"/>
    <col min="22" max="16384" width="9" style="174"/>
  </cols>
  <sheetData>
    <row r="1" spans="1:23" ht="34.5" customHeight="1">
      <c r="A1" s="173" t="s">
        <v>36</v>
      </c>
    </row>
    <row r="2" spans="1:23" ht="15" customHeight="1">
      <c r="A2" s="233" t="s">
        <v>19</v>
      </c>
      <c r="B2" s="233" t="s">
        <v>117</v>
      </c>
      <c r="C2" s="503" t="s">
        <v>21</v>
      </c>
      <c r="D2" s="504"/>
      <c r="E2" s="504"/>
      <c r="F2" s="460"/>
      <c r="G2" s="455" t="s">
        <v>108</v>
      </c>
      <c r="H2" s="455"/>
      <c r="I2" s="455"/>
      <c r="K2" s="161"/>
      <c r="L2" s="161"/>
      <c r="M2" s="162"/>
      <c r="N2" s="162"/>
      <c r="O2" s="162"/>
      <c r="P2" s="162"/>
      <c r="Q2" s="161"/>
      <c r="R2" s="161"/>
      <c r="S2" s="162"/>
      <c r="T2" s="162"/>
      <c r="U2" s="162"/>
      <c r="V2" s="162"/>
      <c r="W2" s="161"/>
    </row>
    <row r="3" spans="1:23" ht="26.25" customHeight="1">
      <c r="A3" s="500" t="s">
        <v>78</v>
      </c>
      <c r="B3" s="238"/>
      <c r="C3" s="532"/>
      <c r="D3" s="533"/>
      <c r="E3" s="533"/>
      <c r="F3" s="534"/>
      <c r="G3" s="502"/>
      <c r="H3" s="502"/>
      <c r="I3" s="502"/>
    </row>
    <row r="4" spans="1:23" ht="15" customHeight="1">
      <c r="A4" s="500"/>
      <c r="B4" s="233" t="s">
        <v>24</v>
      </c>
      <c r="C4" s="501" t="s">
        <v>49</v>
      </c>
      <c r="D4" s="501"/>
      <c r="K4" s="161"/>
      <c r="L4" s="161"/>
      <c r="M4" s="162"/>
      <c r="N4" s="162"/>
      <c r="O4" s="162"/>
      <c r="P4" s="162"/>
      <c r="Q4" s="161"/>
      <c r="R4" s="161"/>
      <c r="S4" s="162"/>
      <c r="T4" s="162"/>
      <c r="U4" s="162"/>
      <c r="V4" s="162"/>
      <c r="W4" s="161"/>
    </row>
    <row r="5" spans="1:23" ht="26.25" customHeight="1">
      <c r="A5" s="500"/>
      <c r="B5" s="238"/>
      <c r="C5" s="502"/>
      <c r="D5" s="502"/>
      <c r="K5" s="161"/>
      <c r="L5" s="161"/>
      <c r="M5" s="162"/>
      <c r="N5" s="162"/>
      <c r="O5" s="162"/>
      <c r="P5" s="162"/>
    </row>
    <row r="6" spans="1:23" ht="19.5" thickBot="1"/>
    <row r="7" spans="1:23" ht="14.1" customHeight="1" thickBot="1">
      <c r="A7" s="455">
        <v>1</v>
      </c>
      <c r="B7" s="527" t="s">
        <v>118</v>
      </c>
      <c r="C7" s="462" t="s">
        <v>14</v>
      </c>
      <c r="D7" s="493" t="s">
        <v>15</v>
      </c>
      <c r="E7" s="495" t="s">
        <v>16</v>
      </c>
      <c r="F7" s="464" t="s">
        <v>18</v>
      </c>
      <c r="G7" s="531" t="s">
        <v>17</v>
      </c>
      <c r="H7" s="496" t="s">
        <v>37</v>
      </c>
      <c r="I7" s="177"/>
    </row>
    <row r="8" spans="1:23" ht="14.1" customHeight="1" thickBot="1">
      <c r="A8" s="455"/>
      <c r="B8" s="528"/>
      <c r="C8" s="463"/>
      <c r="D8" s="494"/>
      <c r="E8" s="495"/>
      <c r="F8" s="465"/>
      <c r="G8" s="458"/>
      <c r="H8" s="497"/>
      <c r="I8" s="178" t="s">
        <v>120</v>
      </c>
      <c r="K8" s="174" t="s">
        <v>185</v>
      </c>
    </row>
    <row r="9" spans="1:23" ht="24" customHeight="1">
      <c r="A9" s="455"/>
      <c r="B9" s="179" t="s">
        <v>91</v>
      </c>
      <c r="C9" s="108"/>
      <c r="D9" s="109"/>
      <c r="E9" s="110"/>
      <c r="F9" s="111"/>
      <c r="G9" s="112"/>
      <c r="H9" s="180">
        <f>SUM(C9:G9)</f>
        <v>0</v>
      </c>
      <c r="I9" s="181">
        <f>SUM(C9,D9,F9)</f>
        <v>0</v>
      </c>
      <c r="K9" s="516" t="s">
        <v>124</v>
      </c>
      <c r="L9" s="517"/>
    </row>
    <row r="10" spans="1:23" ht="24" customHeight="1" thickBot="1">
      <c r="A10" s="455"/>
      <c r="B10" s="182" t="s">
        <v>119</v>
      </c>
      <c r="C10" s="113"/>
      <c r="D10" s="114"/>
      <c r="E10" s="115"/>
      <c r="F10" s="116"/>
      <c r="G10" s="117"/>
      <c r="H10" s="183">
        <f>SUM(C10:G10)</f>
        <v>0</v>
      </c>
      <c r="I10" s="184">
        <f>SUM(C10,D10,F10)</f>
        <v>0</v>
      </c>
      <c r="K10" s="518"/>
      <c r="L10" s="519"/>
    </row>
    <row r="11" spans="1:23" ht="24" customHeight="1" thickTop="1" thickBot="1">
      <c r="A11" s="455"/>
      <c r="B11" s="185" t="str">
        <f>"③　統合前病床数＝"&amp; $K11&amp;" （※２）"</f>
        <v>③　統合前病床数＝② （※２）</v>
      </c>
      <c r="C11" s="103">
        <f>IF($K11="①",C9,C10)</f>
        <v>0</v>
      </c>
      <c r="D11" s="104">
        <f>IF($K11="①",D9,D10)</f>
        <v>0</v>
      </c>
      <c r="E11" s="105">
        <f>IF($K11="①",E9,E10)</f>
        <v>0</v>
      </c>
      <c r="F11" s="106">
        <f>IF($K11="①",F9,F10)</f>
        <v>0</v>
      </c>
      <c r="G11" s="107">
        <f>IF($K11="①",G9,G10)</f>
        <v>0</v>
      </c>
      <c r="H11" s="186">
        <f>SUM(C11:G11)</f>
        <v>0</v>
      </c>
      <c r="I11" s="106">
        <f>SUM(C11,D11,F11)</f>
        <v>0</v>
      </c>
      <c r="K11" s="520" t="str">
        <f>IF(I9&lt;I10,"①","②")</f>
        <v>②</v>
      </c>
      <c r="L11" s="521"/>
    </row>
    <row r="12" spans="1:23" s="187" customFormat="1" ht="54" customHeight="1">
      <c r="A12" s="529" t="s">
        <v>121</v>
      </c>
      <c r="B12" s="530"/>
      <c r="C12" s="530"/>
      <c r="D12" s="530"/>
      <c r="E12" s="530"/>
      <c r="F12" s="530"/>
      <c r="G12" s="530"/>
      <c r="H12" s="530"/>
      <c r="I12" s="530"/>
      <c r="N12" s="174"/>
      <c r="O12" s="174"/>
      <c r="P12" s="174"/>
      <c r="Q12" s="174"/>
      <c r="R12" s="174"/>
    </row>
    <row r="13" spans="1:23" s="187" customFormat="1">
      <c r="A13" s="530" t="s">
        <v>122</v>
      </c>
      <c r="B13" s="530"/>
      <c r="C13" s="530"/>
      <c r="D13" s="530"/>
      <c r="E13" s="530"/>
      <c r="F13" s="530"/>
      <c r="G13" s="530"/>
      <c r="H13" s="530"/>
      <c r="I13" s="530"/>
      <c r="K13" s="174"/>
      <c r="L13" s="174"/>
      <c r="M13" s="174"/>
      <c r="N13" s="174"/>
      <c r="O13" s="174"/>
      <c r="P13" s="174"/>
      <c r="Q13" s="174"/>
      <c r="R13" s="174"/>
      <c r="S13" s="226"/>
    </row>
    <row r="14" spans="1:23" s="187" customFormat="1" ht="19.5" thickBot="1">
      <c r="A14" s="530" t="s">
        <v>123</v>
      </c>
      <c r="B14" s="530"/>
      <c r="C14" s="530"/>
      <c r="D14" s="530"/>
      <c r="E14" s="530"/>
      <c r="F14" s="530"/>
      <c r="G14" s="530"/>
      <c r="H14" s="530"/>
      <c r="I14" s="530"/>
      <c r="K14" s="174" t="s">
        <v>165</v>
      </c>
      <c r="L14" s="174"/>
      <c r="N14" s="174"/>
      <c r="O14" s="174"/>
      <c r="P14" s="174"/>
      <c r="Q14" s="174"/>
      <c r="R14" s="174"/>
      <c r="S14" s="225"/>
    </row>
    <row r="15" spans="1:23" ht="14.1" customHeight="1" thickBot="1">
      <c r="A15" s="187"/>
      <c r="B15" s="187"/>
      <c r="C15" s="187"/>
      <c r="D15" s="187"/>
      <c r="E15" s="187"/>
      <c r="F15" s="187"/>
      <c r="G15" s="187"/>
      <c r="H15" s="187"/>
      <c r="I15" s="187"/>
      <c r="K15" s="522" t="s">
        <v>159</v>
      </c>
      <c r="L15" s="523"/>
      <c r="M15" s="485" t="s">
        <v>14</v>
      </c>
      <c r="N15" s="485" t="s">
        <v>15</v>
      </c>
      <c r="O15" s="485" t="s">
        <v>16</v>
      </c>
      <c r="P15" s="466" t="s">
        <v>18</v>
      </c>
      <c r="Q15" s="487" t="s">
        <v>59</v>
      </c>
      <c r="R15" s="484" t="s">
        <v>37</v>
      </c>
      <c r="S15" s="123"/>
    </row>
    <row r="16" spans="1:23" ht="14.1" customHeight="1" thickBot="1">
      <c r="A16" s="455">
        <v>2</v>
      </c>
      <c r="B16" s="461" t="s">
        <v>60</v>
      </c>
      <c r="C16" s="462" t="s">
        <v>14</v>
      </c>
      <c r="D16" s="493" t="s">
        <v>15</v>
      </c>
      <c r="E16" s="495" t="s">
        <v>16</v>
      </c>
      <c r="F16" s="464" t="s">
        <v>18</v>
      </c>
      <c r="G16" s="458" t="s">
        <v>59</v>
      </c>
      <c r="H16" s="496" t="s">
        <v>37</v>
      </c>
      <c r="I16" s="177"/>
      <c r="K16" s="524"/>
      <c r="L16" s="525"/>
      <c r="M16" s="486"/>
      <c r="N16" s="486"/>
      <c r="O16" s="486"/>
      <c r="P16" s="467"/>
      <c r="Q16" s="488"/>
      <c r="R16" s="484"/>
      <c r="S16" s="124" t="s">
        <v>125</v>
      </c>
    </row>
    <row r="17" spans="1:19" ht="14.1" customHeight="1">
      <c r="A17" s="455"/>
      <c r="B17" s="461"/>
      <c r="C17" s="463"/>
      <c r="D17" s="494"/>
      <c r="E17" s="495"/>
      <c r="F17" s="465"/>
      <c r="G17" s="458"/>
      <c r="H17" s="497"/>
      <c r="I17" s="178" t="s">
        <v>38</v>
      </c>
      <c r="K17" s="526"/>
      <c r="L17" s="488"/>
      <c r="M17" s="125">
        <f>C18-C11</f>
        <v>0</v>
      </c>
      <c r="N17" s="125">
        <f>D18-D11</f>
        <v>0</v>
      </c>
      <c r="O17" s="125">
        <f>E18-E11</f>
        <v>0</v>
      </c>
      <c r="P17" s="126">
        <f>F18-F11</f>
        <v>0</v>
      </c>
      <c r="Q17" s="127">
        <f t="shared" ref="Q17" si="0">G18-G11</f>
        <v>0</v>
      </c>
      <c r="R17" s="128">
        <f>H18-H11</f>
        <v>0</v>
      </c>
      <c r="S17" s="125">
        <f>I18-I11</f>
        <v>0</v>
      </c>
    </row>
    <row r="18" spans="1:19" ht="24" customHeight="1" thickBot="1">
      <c r="A18" s="455"/>
      <c r="B18" s="461"/>
      <c r="C18" s="119"/>
      <c r="D18" s="120"/>
      <c r="E18" s="121"/>
      <c r="F18" s="122"/>
      <c r="G18" s="188">
        <v>0</v>
      </c>
      <c r="H18" s="189">
        <f>SUM(C18:G18)</f>
        <v>0</v>
      </c>
      <c r="I18" s="190">
        <f>SUM(C18,D18,F18)</f>
        <v>0</v>
      </c>
      <c r="K18" s="456" t="s">
        <v>160</v>
      </c>
      <c r="L18" s="163" t="s">
        <v>161</v>
      </c>
      <c r="M18" s="240">
        <f>IF(M17&gt;0,M17*-1,0)</f>
        <v>0</v>
      </c>
      <c r="N18" s="240">
        <f>IF(N17&gt;0,N17*-1,0)</f>
        <v>0</v>
      </c>
      <c r="O18" s="240">
        <f>IF(O17&gt;0,O17*-1,0)</f>
        <v>0</v>
      </c>
      <c r="P18" s="241">
        <f>IF(P17&gt;0,P17*-1,0)</f>
        <v>0</v>
      </c>
      <c r="Q18" s="166"/>
      <c r="R18" s="164"/>
      <c r="S18" s="170">
        <f>IF(S17&gt;0,S17*-1,0)</f>
        <v>0</v>
      </c>
    </row>
    <row r="19" spans="1:19" s="193" customFormat="1" ht="14.1" customHeight="1" thickBot="1">
      <c r="A19" s="191"/>
      <c r="B19" s="191"/>
      <c r="C19" s="118"/>
      <c r="D19" s="118"/>
      <c r="E19" s="118"/>
      <c r="F19" s="118"/>
      <c r="G19" s="118"/>
      <c r="H19" s="118"/>
      <c r="I19" s="192"/>
      <c r="K19" s="457"/>
      <c r="L19" s="239" t="s">
        <v>162</v>
      </c>
      <c r="M19" s="242">
        <f>IF(M17&lt;0,M17*-1,0)</f>
        <v>0</v>
      </c>
      <c r="N19" s="242">
        <f t="shared" ref="N19:P19" si="1">IF(N17&lt;0,N17*-1,0)</f>
        <v>0</v>
      </c>
      <c r="O19" s="242">
        <f t="shared" si="1"/>
        <v>0</v>
      </c>
      <c r="P19" s="243">
        <f t="shared" si="1"/>
        <v>0</v>
      </c>
      <c r="Q19" s="167"/>
      <c r="R19" s="165"/>
      <c r="S19" s="171">
        <f>IF(S17&lt;0,S17*-1,0)</f>
        <v>0</v>
      </c>
    </row>
    <row r="20" spans="1:19" ht="14.1" customHeight="1">
      <c r="A20" s="455">
        <v>3</v>
      </c>
      <c r="B20" s="461" t="s">
        <v>174</v>
      </c>
      <c r="C20" s="462" t="s">
        <v>14</v>
      </c>
      <c r="D20" s="493" t="s">
        <v>15</v>
      </c>
      <c r="E20" s="495" t="s">
        <v>16</v>
      </c>
      <c r="F20" s="464" t="s">
        <v>18</v>
      </c>
      <c r="G20" s="460" t="s">
        <v>48</v>
      </c>
      <c r="H20" s="187"/>
      <c r="I20" s="187"/>
      <c r="Q20" s="194"/>
    </row>
    <row r="21" spans="1:19" ht="14.1" customHeight="1">
      <c r="A21" s="455"/>
      <c r="B21" s="461"/>
      <c r="C21" s="463"/>
      <c r="D21" s="494"/>
      <c r="E21" s="495"/>
      <c r="F21" s="465"/>
      <c r="G21" s="460"/>
      <c r="H21" s="187"/>
      <c r="I21" s="187"/>
      <c r="K21" s="169"/>
      <c r="L21" s="169"/>
      <c r="M21" s="169"/>
      <c r="N21" s="169"/>
      <c r="O21" s="169"/>
      <c r="P21" s="169"/>
      <c r="Q21" s="195"/>
      <c r="R21" s="169"/>
      <c r="S21" s="169"/>
    </row>
    <row r="22" spans="1:19" ht="24" customHeight="1" thickBot="1">
      <c r="A22" s="455"/>
      <c r="B22" s="461"/>
      <c r="C22" s="119"/>
      <c r="D22" s="120"/>
      <c r="E22" s="121"/>
      <c r="F22" s="122"/>
      <c r="G22" s="188">
        <f>SUM(C22,D22,F22)</f>
        <v>0</v>
      </c>
      <c r="H22" s="187"/>
      <c r="I22" s="187"/>
    </row>
    <row r="23" spans="1:19" ht="18.75" customHeight="1" thickBot="1">
      <c r="A23" s="196" t="s">
        <v>126</v>
      </c>
      <c r="B23" s="197"/>
      <c r="C23" s="198"/>
      <c r="D23" s="198"/>
      <c r="E23" s="198"/>
      <c r="F23" s="198"/>
      <c r="G23" s="198"/>
      <c r="H23" s="187"/>
      <c r="I23" s="187"/>
      <c r="K23" s="174" t="s">
        <v>181</v>
      </c>
      <c r="P23" s="174" t="s">
        <v>182</v>
      </c>
    </row>
    <row r="24" spans="1:19" ht="14.1" customHeight="1">
      <c r="A24" s="187"/>
      <c r="B24" s="187"/>
      <c r="C24" s="187"/>
      <c r="D24" s="187"/>
      <c r="E24" s="187"/>
      <c r="F24" s="187"/>
      <c r="G24" s="187"/>
      <c r="H24" s="187"/>
      <c r="I24" s="187"/>
      <c r="K24" s="476" t="s">
        <v>145</v>
      </c>
      <c r="L24" s="477"/>
      <c r="M24" s="138" t="s">
        <v>178</v>
      </c>
      <c r="N24" s="139" t="s">
        <v>179</v>
      </c>
      <c r="O24" s="157" t="s">
        <v>175</v>
      </c>
      <c r="P24" s="468" t="s">
        <v>146</v>
      </c>
      <c r="Q24" s="469"/>
      <c r="R24" s="140"/>
      <c r="S24" s="141"/>
    </row>
    <row r="25" spans="1:19" ht="21.75" customHeight="1">
      <c r="A25" s="455">
        <v>4</v>
      </c>
      <c r="B25" s="459" t="s">
        <v>92</v>
      </c>
      <c r="C25" s="236" t="s">
        <v>16</v>
      </c>
      <c r="D25" s="236" t="s">
        <v>39</v>
      </c>
      <c r="E25" s="236" t="s">
        <v>37</v>
      </c>
      <c r="F25" s="187"/>
      <c r="G25" s="187"/>
      <c r="H25" s="187"/>
      <c r="I25" s="187"/>
      <c r="K25" s="478"/>
      <c r="L25" s="479"/>
      <c r="M25" s="142" t="s">
        <v>147</v>
      </c>
      <c r="N25" s="143" t="s">
        <v>148</v>
      </c>
      <c r="O25" s="144" t="s">
        <v>149</v>
      </c>
      <c r="P25" s="470"/>
      <c r="Q25" s="471"/>
      <c r="R25" s="145" t="s">
        <v>150</v>
      </c>
      <c r="S25" s="146" t="s">
        <v>151</v>
      </c>
    </row>
    <row r="26" spans="1:19" ht="25.5" customHeight="1" thickBot="1">
      <c r="A26" s="455"/>
      <c r="B26" s="459"/>
      <c r="C26" s="200">
        <f>IF(E11&lt;E18,P27,0)</f>
        <v>0</v>
      </c>
      <c r="D26" s="129"/>
      <c r="E26" s="200">
        <f>SUM(C26:D26)</f>
        <v>0</v>
      </c>
      <c r="F26" s="201"/>
      <c r="G26" s="187"/>
      <c r="H26" s="187"/>
      <c r="I26" s="187"/>
      <c r="K26" s="478"/>
      <c r="L26" s="479"/>
      <c r="M26" s="147" t="s">
        <v>176</v>
      </c>
      <c r="N26" s="148" t="s">
        <v>177</v>
      </c>
      <c r="O26" s="149" t="s">
        <v>154</v>
      </c>
      <c r="P26" s="470"/>
      <c r="Q26" s="471"/>
      <c r="R26" s="150" t="s">
        <v>152</v>
      </c>
      <c r="S26" s="151" t="s">
        <v>153</v>
      </c>
    </row>
    <row r="27" spans="1:19" ht="14.1" customHeight="1" thickBot="1">
      <c r="A27" s="187"/>
      <c r="B27" s="187"/>
      <c r="C27" s="187"/>
      <c r="D27" s="187"/>
      <c r="E27" s="187"/>
      <c r="F27" s="187"/>
      <c r="G27" s="187"/>
      <c r="H27" s="187"/>
      <c r="I27" s="187"/>
      <c r="K27" s="480"/>
      <c r="L27" s="481"/>
      <c r="M27" s="152">
        <f>I11-I18</f>
        <v>0</v>
      </c>
      <c r="N27" s="153">
        <f>G22</f>
        <v>0</v>
      </c>
      <c r="O27" s="154">
        <f>IF(M27&gt;N27,M27-N27,0)</f>
        <v>0</v>
      </c>
      <c r="P27" s="472">
        <f>MIN(R27:S27)</f>
        <v>0</v>
      </c>
      <c r="Q27" s="473"/>
      <c r="R27" s="155">
        <f>O27-D26</f>
        <v>0</v>
      </c>
      <c r="S27" s="156">
        <f>E18+E22-E11</f>
        <v>0</v>
      </c>
    </row>
    <row r="28" spans="1:19" ht="14.1" customHeight="1" thickBot="1">
      <c r="A28" s="455">
        <v>5</v>
      </c>
      <c r="B28" s="461" t="s">
        <v>127</v>
      </c>
      <c r="C28" s="462" t="s">
        <v>14</v>
      </c>
      <c r="D28" s="493" t="s">
        <v>15</v>
      </c>
      <c r="E28" s="495" t="s">
        <v>16</v>
      </c>
      <c r="F28" s="464" t="s">
        <v>18</v>
      </c>
      <c r="G28" s="458" t="s">
        <v>17</v>
      </c>
      <c r="H28" s="496" t="s">
        <v>37</v>
      </c>
      <c r="I28" s="177"/>
    </row>
    <row r="29" spans="1:19" ht="14.1" customHeight="1">
      <c r="A29" s="455"/>
      <c r="B29" s="461"/>
      <c r="C29" s="463"/>
      <c r="D29" s="494"/>
      <c r="E29" s="495"/>
      <c r="F29" s="465"/>
      <c r="G29" s="458"/>
      <c r="H29" s="497"/>
      <c r="I29" s="178" t="s">
        <v>38</v>
      </c>
    </row>
    <row r="30" spans="1:19" ht="24" customHeight="1" thickBot="1">
      <c r="A30" s="455"/>
      <c r="B30" s="461"/>
      <c r="C30" s="202">
        <f>C11-C18</f>
        <v>0</v>
      </c>
      <c r="D30" s="203">
        <f>D11-D18</f>
        <v>0</v>
      </c>
      <c r="E30" s="204">
        <f>E11-E18</f>
        <v>0</v>
      </c>
      <c r="F30" s="205">
        <f>F11-F18</f>
        <v>0</v>
      </c>
      <c r="G30" s="188">
        <f>G11-G18</f>
        <v>0</v>
      </c>
      <c r="H30" s="189">
        <f>SUM(C30:G30)</f>
        <v>0</v>
      </c>
      <c r="I30" s="160">
        <f>C30+D30+F30</f>
        <v>0</v>
      </c>
    </row>
    <row r="31" spans="1:19" ht="14.1" customHeight="1" thickBot="1">
      <c r="A31" s="187"/>
      <c r="B31" s="187"/>
      <c r="C31" s="187"/>
      <c r="D31" s="187"/>
      <c r="E31" s="187"/>
      <c r="F31" s="187"/>
      <c r="G31" s="187"/>
      <c r="H31" s="187"/>
    </row>
    <row r="32" spans="1:19" ht="24.95" customHeight="1">
      <c r="A32" s="187"/>
      <c r="B32" s="187"/>
      <c r="C32" s="187"/>
      <c r="D32" s="187"/>
      <c r="F32" s="158" t="s">
        <v>157</v>
      </c>
      <c r="G32" s="228" t="s">
        <v>169</v>
      </c>
      <c r="H32" s="244" t="s">
        <v>180</v>
      </c>
      <c r="I32" s="159" t="s">
        <v>158</v>
      </c>
    </row>
    <row r="33" spans="1:19" ht="24.95" customHeight="1" thickBot="1">
      <c r="A33" s="187"/>
      <c r="B33" s="187"/>
      <c r="C33" s="187"/>
      <c r="D33" s="187"/>
      <c r="F33" s="125">
        <f>I30</f>
        <v>0</v>
      </c>
      <c r="G33" s="125">
        <f>E26</f>
        <v>0</v>
      </c>
      <c r="H33" s="126">
        <f>G22</f>
        <v>0</v>
      </c>
      <c r="I33" s="190">
        <f>IF(F33-G33-H33&lt;0,0,F33-G33-H33)</f>
        <v>0</v>
      </c>
    </row>
    <row r="34" spans="1:19" ht="14.1" customHeight="1" thickBot="1">
      <c r="A34" s="187"/>
      <c r="B34" s="187"/>
      <c r="C34" s="187"/>
      <c r="D34" s="187"/>
      <c r="E34" s="187"/>
      <c r="F34" s="187"/>
      <c r="G34" s="187"/>
      <c r="H34" s="187"/>
      <c r="I34" s="168" t="s">
        <v>163</v>
      </c>
    </row>
    <row r="35" spans="1:19" ht="14.1" customHeight="1" thickBot="1">
      <c r="A35" s="455">
        <v>6</v>
      </c>
      <c r="B35" s="514" t="s">
        <v>128</v>
      </c>
      <c r="C35" s="462" t="s">
        <v>14</v>
      </c>
      <c r="D35" s="493" t="s">
        <v>15</v>
      </c>
      <c r="E35" s="495" t="s">
        <v>16</v>
      </c>
      <c r="F35" s="464" t="s">
        <v>18</v>
      </c>
      <c r="G35" s="458" t="s">
        <v>59</v>
      </c>
      <c r="H35" s="496" t="s">
        <v>37</v>
      </c>
      <c r="I35" s="177"/>
    </row>
    <row r="36" spans="1:19" ht="14.1" customHeight="1">
      <c r="A36" s="455"/>
      <c r="B36" s="515"/>
      <c r="C36" s="463"/>
      <c r="D36" s="494"/>
      <c r="E36" s="495"/>
      <c r="F36" s="465"/>
      <c r="G36" s="458"/>
      <c r="H36" s="497"/>
      <c r="I36" s="178" t="s">
        <v>38</v>
      </c>
    </row>
    <row r="37" spans="1:19" ht="24" customHeight="1">
      <c r="A37" s="455"/>
      <c r="B37" s="206" t="s">
        <v>91</v>
      </c>
      <c r="C37" s="99"/>
      <c r="D37" s="100"/>
      <c r="E37" s="121"/>
      <c r="F37" s="101"/>
      <c r="G37" s="102"/>
      <c r="H37" s="189">
        <f>SUM(C37:G37)</f>
        <v>0</v>
      </c>
      <c r="I37" s="207">
        <f>SUM(C37,D37,F37)</f>
        <v>0</v>
      </c>
    </row>
    <row r="38" spans="1:19" ht="24" customHeight="1" thickBot="1">
      <c r="A38" s="455"/>
      <c r="B38" s="206" t="s">
        <v>129</v>
      </c>
      <c r="C38" s="119"/>
      <c r="D38" s="120"/>
      <c r="E38" s="121"/>
      <c r="F38" s="122"/>
      <c r="G38" s="102"/>
      <c r="H38" s="189">
        <f>SUM(C38:G38)</f>
        <v>0</v>
      </c>
      <c r="I38" s="205">
        <f>SUM(C38,D38,F38)</f>
        <v>0</v>
      </c>
    </row>
    <row r="39" spans="1:19" ht="18.75" customHeight="1">
      <c r="A39" s="196" t="s">
        <v>130</v>
      </c>
      <c r="B39" s="197"/>
      <c r="C39" s="198"/>
      <c r="D39" s="198"/>
      <c r="E39" s="198"/>
      <c r="F39" s="198"/>
      <c r="G39" s="198"/>
      <c r="H39" s="187"/>
      <c r="I39" s="187"/>
      <c r="M39" s="174" t="s">
        <v>183</v>
      </c>
    </row>
    <row r="40" spans="1:19" ht="14.1" customHeight="1" thickBot="1">
      <c r="A40" s="187"/>
      <c r="B40" s="187"/>
      <c r="C40" s="187"/>
      <c r="D40" s="187"/>
      <c r="E40" s="187"/>
      <c r="F40" s="187"/>
      <c r="G40" s="187"/>
      <c r="H40" s="187"/>
      <c r="I40" s="187"/>
      <c r="M40" s="174" t="s">
        <v>166</v>
      </c>
      <c r="N40" s="174" t="s">
        <v>184</v>
      </c>
      <c r="Q40" s="174" t="s">
        <v>184</v>
      </c>
    </row>
    <row r="41" spans="1:19" ht="33" customHeight="1">
      <c r="A41" s="511">
        <v>7</v>
      </c>
      <c r="B41" s="234" t="s">
        <v>93</v>
      </c>
      <c r="C41" s="236" t="s">
        <v>14</v>
      </c>
      <c r="D41" s="236" t="s">
        <v>15</v>
      </c>
      <c r="E41" s="236" t="s">
        <v>18</v>
      </c>
      <c r="F41" s="236" t="s">
        <v>37</v>
      </c>
      <c r="G41" s="187"/>
      <c r="H41" s="187"/>
      <c r="I41" s="187"/>
      <c r="M41" s="227" t="s">
        <v>167</v>
      </c>
      <c r="N41" s="137" t="s">
        <v>168</v>
      </c>
      <c r="Q41" s="482" t="s">
        <v>138</v>
      </c>
      <c r="R41" s="483"/>
      <c r="S41" s="131" t="s">
        <v>139</v>
      </c>
    </row>
    <row r="42" spans="1:19" ht="23.25" customHeight="1">
      <c r="A42" s="512"/>
      <c r="B42" s="209" t="s">
        <v>131</v>
      </c>
      <c r="C42" s="130"/>
      <c r="D42" s="130"/>
      <c r="E42" s="130"/>
      <c r="F42" s="210">
        <f>SUM(C42:E42)</f>
        <v>0</v>
      </c>
      <c r="G42" s="187"/>
      <c r="H42" s="187"/>
      <c r="I42" s="187"/>
      <c r="M42" s="211">
        <f>IF(AND(I37&lt;&gt;I38,H53="Ｂ"),E53,E52)</f>
        <v>0</v>
      </c>
      <c r="N42" s="212">
        <f>IF(AND(I37&lt;&gt;I38,H53="Ｂ"),C53,C52)</f>
        <v>0</v>
      </c>
      <c r="Q42" s="132">
        <v>0</v>
      </c>
      <c r="R42" s="133" t="s">
        <v>140</v>
      </c>
      <c r="S42" s="126">
        <v>1140</v>
      </c>
    </row>
    <row r="43" spans="1:19" ht="23.25" customHeight="1">
      <c r="A43" s="513"/>
      <c r="B43" s="209" t="s">
        <v>132</v>
      </c>
      <c r="C43" s="130"/>
      <c r="D43" s="130"/>
      <c r="E43" s="130"/>
      <c r="F43" s="210">
        <f>SUM(C43:E43)</f>
        <v>0</v>
      </c>
      <c r="G43" s="187"/>
      <c r="H43" s="187"/>
      <c r="I43" s="187"/>
      <c r="Q43" s="132">
        <v>0.5</v>
      </c>
      <c r="R43" s="133" t="s">
        <v>141</v>
      </c>
      <c r="S43" s="126">
        <v>1368</v>
      </c>
    </row>
    <row r="44" spans="1:19" ht="23.25" customHeight="1">
      <c r="A44" s="509" t="s">
        <v>133</v>
      </c>
      <c r="B44" s="510"/>
      <c r="C44" s="510"/>
      <c r="D44" s="510"/>
      <c r="E44" s="510"/>
      <c r="F44" s="510"/>
      <c r="G44" s="510"/>
      <c r="H44" s="510"/>
      <c r="I44" s="510"/>
      <c r="Q44" s="132">
        <v>0.6</v>
      </c>
      <c r="R44" s="133" t="s">
        <v>142</v>
      </c>
      <c r="S44" s="126">
        <v>1596</v>
      </c>
    </row>
    <row r="45" spans="1:19" ht="23.25" customHeight="1">
      <c r="A45" s="510"/>
      <c r="B45" s="510"/>
      <c r="C45" s="510"/>
      <c r="D45" s="510"/>
      <c r="E45" s="510"/>
      <c r="F45" s="510"/>
      <c r="G45" s="510"/>
      <c r="H45" s="510"/>
      <c r="I45" s="510"/>
      <c r="Q45" s="132">
        <v>0.7</v>
      </c>
      <c r="R45" s="133" t="s">
        <v>143</v>
      </c>
      <c r="S45" s="126">
        <v>1824</v>
      </c>
    </row>
    <row r="46" spans="1:19" ht="23.25" customHeight="1">
      <c r="A46" s="510"/>
      <c r="B46" s="510"/>
      <c r="C46" s="510"/>
      <c r="D46" s="510"/>
      <c r="E46" s="510"/>
      <c r="F46" s="510"/>
      <c r="G46" s="510"/>
      <c r="H46" s="510"/>
      <c r="I46" s="510"/>
      <c r="Q46" s="132">
        <v>0.8</v>
      </c>
      <c r="R46" s="133" t="s">
        <v>144</v>
      </c>
      <c r="S46" s="126">
        <v>2052</v>
      </c>
    </row>
    <row r="47" spans="1:19" ht="23.25" customHeight="1" thickBot="1">
      <c r="A47" s="510"/>
      <c r="B47" s="510"/>
      <c r="C47" s="510"/>
      <c r="D47" s="510"/>
      <c r="E47" s="510"/>
      <c r="F47" s="510"/>
      <c r="G47" s="510"/>
      <c r="H47" s="510"/>
      <c r="I47" s="510"/>
      <c r="Q47" s="134">
        <v>0.9</v>
      </c>
      <c r="R47" s="135"/>
      <c r="S47" s="136">
        <v>2280</v>
      </c>
    </row>
    <row r="48" spans="1:19" ht="23.25" customHeight="1">
      <c r="A48" s="510"/>
      <c r="B48" s="510"/>
      <c r="C48" s="510"/>
      <c r="D48" s="510"/>
      <c r="E48" s="510"/>
      <c r="F48" s="510"/>
      <c r="G48" s="510"/>
      <c r="H48" s="510"/>
      <c r="I48" s="510"/>
      <c r="J48" s="187"/>
    </row>
    <row r="49" spans="1:19" s="118" customFormat="1">
      <c r="A49" s="489" t="s">
        <v>134</v>
      </c>
      <c r="B49" s="489"/>
      <c r="C49" s="489"/>
      <c r="D49" s="489"/>
      <c r="E49" s="489"/>
      <c r="F49" s="489"/>
      <c r="G49" s="489"/>
      <c r="H49" s="489"/>
      <c r="I49" s="489"/>
      <c r="J49" s="187"/>
      <c r="K49" s="174"/>
      <c r="L49" s="174"/>
      <c r="M49" s="174"/>
      <c r="N49" s="174"/>
      <c r="O49" s="174"/>
      <c r="P49" s="174"/>
      <c r="Q49" s="174"/>
      <c r="R49" s="174"/>
      <c r="S49" s="174"/>
    </row>
    <row r="50" spans="1:19" ht="14.1" customHeight="1">
      <c r="A50" s="187"/>
      <c r="B50" s="187"/>
      <c r="C50" s="187"/>
      <c r="D50" s="187"/>
      <c r="E50" s="187"/>
      <c r="F50" s="187"/>
      <c r="G50" s="187"/>
      <c r="H50" s="187"/>
      <c r="I50" s="187"/>
    </row>
    <row r="51" spans="1:19" s="187" customFormat="1" ht="24" customHeight="1">
      <c r="A51" s="511">
        <v>8</v>
      </c>
      <c r="B51" s="213" t="s">
        <v>94</v>
      </c>
      <c r="C51" s="498" t="s">
        <v>95</v>
      </c>
      <c r="D51" s="498"/>
      <c r="E51" s="498" t="s">
        <v>40</v>
      </c>
      <c r="F51" s="498"/>
      <c r="H51" s="459" t="s">
        <v>96</v>
      </c>
      <c r="K51" s="174"/>
      <c r="L51" s="174"/>
      <c r="M51" s="174"/>
      <c r="N51" s="174"/>
      <c r="O51" s="174"/>
      <c r="P51" s="174"/>
      <c r="Q51" s="174"/>
      <c r="R51" s="174"/>
      <c r="S51" s="174"/>
    </row>
    <row r="52" spans="1:19" s="187" customFormat="1" ht="24" customHeight="1">
      <c r="A52" s="512"/>
      <c r="B52" s="214" t="s">
        <v>97</v>
      </c>
      <c r="C52" s="474">
        <f>IFERROR(ROUNDDOWN(F42/I37*1/365,3),0)</f>
        <v>0</v>
      </c>
      <c r="D52" s="474"/>
      <c r="E52" s="475">
        <f>ROUNDDOWN(C52*I37,0)</f>
        <v>0</v>
      </c>
      <c r="F52" s="475"/>
      <c r="G52" s="187" t="s">
        <v>98</v>
      </c>
      <c r="H52" s="499"/>
      <c r="I52" s="191" t="s">
        <v>103</v>
      </c>
      <c r="K52" s="174"/>
      <c r="L52" s="174"/>
      <c r="M52" s="174"/>
      <c r="N52" s="174"/>
      <c r="O52" s="174"/>
      <c r="P52" s="174"/>
      <c r="Q52" s="174"/>
      <c r="R52" s="174"/>
      <c r="S52" s="174"/>
    </row>
    <row r="53" spans="1:19" s="187" customFormat="1" ht="24" customHeight="1">
      <c r="A53" s="513"/>
      <c r="B53" s="214" t="s">
        <v>99</v>
      </c>
      <c r="C53" s="474">
        <f>IFERROR(ROUNDDOWN(F43/I38*1/365,3),0)</f>
        <v>0</v>
      </c>
      <c r="D53" s="474"/>
      <c r="E53" s="475">
        <f>ROUNDDOWN(C53*I38,0)</f>
        <v>0</v>
      </c>
      <c r="F53" s="475"/>
      <c r="G53" s="187" t="s">
        <v>98</v>
      </c>
      <c r="H53" s="98" t="s">
        <v>100</v>
      </c>
      <c r="I53" s="191" t="s">
        <v>104</v>
      </c>
      <c r="K53" s="174"/>
      <c r="L53" s="174"/>
      <c r="M53" s="174"/>
      <c r="N53" s="174"/>
      <c r="O53" s="174"/>
      <c r="P53" s="174"/>
      <c r="Q53" s="174"/>
      <c r="R53" s="174"/>
      <c r="S53" s="174"/>
    </row>
    <row r="54" spans="1:19" ht="14.1" customHeight="1">
      <c r="A54" s="187"/>
      <c r="B54" s="187"/>
      <c r="C54" s="187"/>
      <c r="D54" s="187"/>
      <c r="E54" s="187"/>
      <c r="F54" s="187"/>
      <c r="G54" s="187"/>
      <c r="H54" s="187"/>
    </row>
    <row r="55" spans="1:19" ht="25.5" customHeight="1">
      <c r="A55" s="455">
        <v>9</v>
      </c>
      <c r="B55" s="508" t="s">
        <v>136</v>
      </c>
      <c r="C55" s="235" t="s">
        <v>41</v>
      </c>
      <c r="D55" s="237" t="s">
        <v>135</v>
      </c>
      <c r="E55" s="235" t="s">
        <v>42</v>
      </c>
      <c r="G55" s="187"/>
      <c r="H55" s="187"/>
    </row>
    <row r="56" spans="1:19" ht="25.5" customHeight="1">
      <c r="A56" s="455"/>
      <c r="B56" s="508"/>
      <c r="C56" s="217">
        <f>VLOOKUP(N42,Q42:S47,3)</f>
        <v>1140</v>
      </c>
      <c r="D56" s="211">
        <f>IF(I11&lt;M42,0,IF(I11-M42&gt;I33,I33,I11-M42))</f>
        <v>0</v>
      </c>
      <c r="E56" s="217">
        <f>IF(D56&gt;0,C56*D56,0)</f>
        <v>0</v>
      </c>
      <c r="G56" s="187"/>
      <c r="H56" s="187"/>
      <c r="I56" s="187"/>
    </row>
    <row r="57" spans="1:19" ht="14.1" customHeight="1">
      <c r="A57" s="187"/>
      <c r="B57" s="187"/>
      <c r="C57" s="187"/>
      <c r="D57" s="187"/>
      <c r="E57" s="187"/>
      <c r="F57" s="187"/>
      <c r="G57" s="187"/>
      <c r="H57" s="187"/>
      <c r="I57" s="187"/>
    </row>
    <row r="58" spans="1:19" ht="25.5" customHeight="1">
      <c r="A58" s="455">
        <v>10</v>
      </c>
      <c r="B58" s="508" t="s">
        <v>137</v>
      </c>
      <c r="C58" s="235" t="s">
        <v>41</v>
      </c>
      <c r="D58" s="237" t="s">
        <v>135</v>
      </c>
      <c r="E58" s="235" t="s">
        <v>42</v>
      </c>
      <c r="G58" s="187"/>
      <c r="H58" s="187"/>
      <c r="I58" s="187"/>
    </row>
    <row r="59" spans="1:19" ht="25.5" customHeight="1">
      <c r="A59" s="455"/>
      <c r="B59" s="508"/>
      <c r="C59" s="217">
        <f>S47</f>
        <v>2280</v>
      </c>
      <c r="D59" s="218">
        <f>I33-D56</f>
        <v>0</v>
      </c>
      <c r="E59" s="217">
        <f>C59*D59</f>
        <v>0</v>
      </c>
      <c r="G59" s="187"/>
      <c r="H59" s="187"/>
      <c r="I59" s="187"/>
    </row>
    <row r="60" spans="1:19" ht="14.1" customHeight="1">
      <c r="A60" s="187"/>
      <c r="B60" s="187"/>
      <c r="C60" s="187"/>
      <c r="D60" s="187"/>
      <c r="E60" s="187"/>
      <c r="F60" s="187"/>
      <c r="G60" s="187"/>
      <c r="H60" s="187"/>
      <c r="I60" s="187"/>
    </row>
    <row r="61" spans="1:19" ht="23.1" customHeight="1">
      <c r="A61" s="233">
        <v>11</v>
      </c>
      <c r="B61" s="219" t="s">
        <v>81</v>
      </c>
      <c r="C61" s="220" t="str">
        <f>申請書!C187</f>
        <v>該当</v>
      </c>
      <c r="D61" s="221">
        <f>IF(C61="該当",1.5,1)</f>
        <v>1.5</v>
      </c>
      <c r="E61" s="187"/>
      <c r="F61" s="187"/>
      <c r="G61" s="187"/>
      <c r="H61" s="187"/>
      <c r="I61" s="187"/>
    </row>
    <row r="62" spans="1:19" ht="14.1" customHeight="1" thickBot="1">
      <c r="A62" s="187"/>
      <c r="B62" s="187"/>
      <c r="C62" s="187"/>
      <c r="D62" s="187"/>
      <c r="E62" s="187"/>
      <c r="F62" s="187"/>
      <c r="G62" s="187"/>
      <c r="H62" s="187"/>
      <c r="I62" s="187"/>
    </row>
    <row r="63" spans="1:19" ht="23.1" customHeight="1" thickBot="1">
      <c r="A63" s="222">
        <v>12</v>
      </c>
      <c r="B63" s="223" t="s">
        <v>43</v>
      </c>
      <c r="C63" s="490">
        <f>(E56+E59)*D61</f>
        <v>0</v>
      </c>
      <c r="D63" s="491"/>
      <c r="E63" s="187"/>
      <c r="F63" s="224"/>
      <c r="G63" s="198"/>
      <c r="H63" s="187"/>
      <c r="I63" s="187"/>
    </row>
    <row r="65" ht="24.75" customHeight="1"/>
  </sheetData>
  <sheetProtection sheet="1" selectLockedCells="1"/>
  <dataConsolidate/>
  <mergeCells count="81">
    <mergeCell ref="G7:G8"/>
    <mergeCell ref="H7:H8"/>
    <mergeCell ref="C2:F2"/>
    <mergeCell ref="G2:I2"/>
    <mergeCell ref="A3:A5"/>
    <mergeCell ref="C3:F3"/>
    <mergeCell ref="G3:I3"/>
    <mergeCell ref="C4:D4"/>
    <mergeCell ref="C5:D5"/>
    <mergeCell ref="B7:B8"/>
    <mergeCell ref="C7:C8"/>
    <mergeCell ref="D7:D8"/>
    <mergeCell ref="E7:E8"/>
    <mergeCell ref="F7:F8"/>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I33">
    <cfRule type="expression" dxfId="6" priority="6">
      <formula>$I$33&lt;0</formula>
    </cfRule>
  </conditionalFormatting>
  <conditionalFormatting sqref="C52:F52">
    <cfRule type="expression" dxfId="5" priority="5">
      <formula>OR($I$37=$I$38,$H$53="Ａ")</formula>
    </cfRule>
  </conditionalFormatting>
  <conditionalFormatting sqref="C53:F53">
    <cfRule type="expression" dxfId="4" priority="4">
      <formula>AND($I$37&lt;&gt;$I$38,$H$53="Ｂ")</formula>
    </cfRule>
  </conditionalFormatting>
  <conditionalFormatting sqref="G52">
    <cfRule type="expression" dxfId="3" priority="3">
      <formula>AND($I$37&lt;&gt;$I$38,$H$53="Ｂ")</formula>
    </cfRule>
  </conditionalFormatting>
  <conditionalFormatting sqref="G53">
    <cfRule type="expression" dxfId="2" priority="2">
      <formula>OR($I$37=$I$38,$H$53="Ａ")</formula>
    </cfRule>
  </conditionalFormatting>
  <conditionalFormatting sqref="H51:H53">
    <cfRule type="expression" dxfId="1" priority="1">
      <formula>$I$37=$I$38</formula>
    </cfRule>
  </conditionalFormatting>
  <conditionalFormatting sqref="I34">
    <cfRule type="expression" dxfId="0" priority="7">
      <formula>$I$33&lt;0</formula>
    </cfRule>
  </conditionalFormatting>
  <dataValidations count="11">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formula1>C9</formula1>
    </dataValidation>
    <dataValidation type="list" allowBlank="1" showInputMessage="1" showErrorMessage="1" sqref="H53">
      <formula1>IF($I$37&lt;&gt;$I$38,INDIRECT("I46:I47"),INDIRECT("I46"))</formula1>
    </dataValidation>
    <dataValidation type="whole" imeMode="disabled" allowBlank="1" showInputMessage="1" showErrorMessage="1" error="対象３区分の減少病床数の合計（融通分を除く）を超える転換はできません。" sqref="D26">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formula1>P18</formula1>
      <formula2>P19</formula2>
    </dataValidation>
    <dataValidation type="whole" imeMode="disabled" operator="greaterThanOrEqual" allowBlank="1" showInputMessage="1" showErrorMessage="1" error="0以上の値を入力してください。" sqref="C9:G10 C18:F18 C42:E43">
      <formula1>0</formula1>
    </dataValidation>
    <dataValidation type="whole" imeMode="disabled" operator="greaterThanOrEqual" allowBlank="1" showInputMessage="1" showErrorMessage="1" error="令和２年４月１日時点における稼働病床数未満の数値は入力できません。" sqref="C38:G38">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formula1>O18</formula1>
      <formula2>O19</formula2>
    </dataValidation>
    <dataValidation imeMode="disabled" allowBlank="1" showInputMessage="1" showErrorMessage="1" sqref="C11:G11"/>
    <dataValidation type="list" allowBlank="1" showInputMessage="1" showErrorMessage="1" sqref="C5:D5">
      <formula1>"存続,廃止,廃止（有床診療所化）,廃止（無床診療所化）"</formula1>
    </dataValidation>
  </dataValidations>
  <pageMargins left="0.70866141732283472" right="0.70866141732283472" top="0.39370078740157483" bottom="0.39370078740157483" header="0.31496062992125984" footer="0.31496062992125984"/>
  <pageSetup paperSize="9" scale="67"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2021-06-01T02:57:28Z</dcterms:created>
  <dcterms:modified xsi:type="dcterms:W3CDTF">2024-07-19T07:29:10Z</dcterms:modified>
</cp:coreProperties>
</file>