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829" activeTab="0"/>
  </bookViews>
  <sheets>
    <sheet name="人口動態総覧、広域圏・市区町村別（実数）" sheetId="1" r:id="rId1"/>
  </sheets>
  <definedNames>
    <definedName name="_Key1" hidden="1">#REF!</definedName>
    <definedName name="_Order1" hidden="1">255</definedName>
    <definedName name="_Sort" hidden="1">#REF!</definedName>
    <definedName name="_xlnm.Print_Area" localSheetId="0">'人口動態総覧、広域圏・市区町村別（実数）'!$A$1:$P$60</definedName>
  </definedNames>
  <calcPr fullCalcOnLoad="1"/>
</workbook>
</file>

<file path=xl/sharedStrings.xml><?xml version="1.0" encoding="utf-8"?>
<sst xmlns="http://schemas.openxmlformats.org/spreadsheetml/2006/main" count="77" uniqueCount="71">
  <si>
    <t>市区町村</t>
  </si>
  <si>
    <t>出　　生　　数</t>
  </si>
  <si>
    <t>死亡数</t>
  </si>
  <si>
    <t>死　　亡　　数</t>
  </si>
  <si>
    <t>自  然</t>
  </si>
  <si>
    <t>乳　児</t>
  </si>
  <si>
    <t>新生児</t>
  </si>
  <si>
    <t>死　　産　　数</t>
  </si>
  <si>
    <t>周産期</t>
  </si>
  <si>
    <t>婚姻件数</t>
  </si>
  <si>
    <t>離婚件数</t>
  </si>
  <si>
    <t>総　数</t>
  </si>
  <si>
    <t>男</t>
  </si>
  <si>
    <t>女</t>
  </si>
  <si>
    <t>自　然</t>
  </si>
  <si>
    <t>人　工</t>
  </si>
  <si>
    <t>宮城県</t>
  </si>
  <si>
    <t>市部</t>
  </si>
  <si>
    <t>郡部</t>
  </si>
  <si>
    <t>仙 台 市</t>
  </si>
  <si>
    <t>(青 葉 区)</t>
  </si>
  <si>
    <t>(宮城野区)</t>
  </si>
  <si>
    <t>(若 林 区)</t>
  </si>
  <si>
    <t>(太 白 区)</t>
  </si>
  <si>
    <t>(泉    区)</t>
  </si>
  <si>
    <t>石 巻 市</t>
  </si>
  <si>
    <t>気仙沼市</t>
  </si>
  <si>
    <t>白 石 市</t>
  </si>
  <si>
    <t>名 取 市</t>
  </si>
  <si>
    <t>角 田 市</t>
  </si>
  <si>
    <t>多賀城市</t>
  </si>
  <si>
    <t>岩 沼 市</t>
  </si>
  <si>
    <t>蔵 王 町</t>
  </si>
  <si>
    <t>七ヶ宿町</t>
  </si>
  <si>
    <t>大河原町</t>
  </si>
  <si>
    <t>村 田 町</t>
  </si>
  <si>
    <t>柴 田 町</t>
  </si>
  <si>
    <t>川 崎 町</t>
  </si>
  <si>
    <t>丸 森 町</t>
  </si>
  <si>
    <t>亘 理 町</t>
  </si>
  <si>
    <t>山 元 町</t>
  </si>
  <si>
    <t>松 島 町</t>
  </si>
  <si>
    <t>七ヶ浜町</t>
  </si>
  <si>
    <t>利 府 町</t>
  </si>
  <si>
    <t>大 和 町</t>
  </si>
  <si>
    <t>大 郷 町</t>
  </si>
  <si>
    <t>富 谷 町</t>
  </si>
  <si>
    <t>大 衡 村</t>
  </si>
  <si>
    <t>色 麻 町</t>
  </si>
  <si>
    <t>塩 竈 市</t>
  </si>
  <si>
    <t>登米市</t>
  </si>
  <si>
    <t>栗原市</t>
  </si>
  <si>
    <t>東松島市</t>
  </si>
  <si>
    <t>南三陸町</t>
  </si>
  <si>
    <t>大崎市</t>
  </si>
  <si>
    <t>加美町</t>
  </si>
  <si>
    <t>涌谷町</t>
  </si>
  <si>
    <t>美里町</t>
  </si>
  <si>
    <t>女川町</t>
  </si>
  <si>
    <t>石巻圏</t>
  </si>
  <si>
    <t>気仙沼・本吉圏</t>
  </si>
  <si>
    <t>仙台都市圏</t>
  </si>
  <si>
    <t>仙南圏</t>
  </si>
  <si>
    <t>大崎圏</t>
  </si>
  <si>
    <t>栗原圏</t>
  </si>
  <si>
    <t>登米圏</t>
  </si>
  <si>
    <t>増減数</t>
  </si>
  <si>
    <t>富谷市</t>
  </si>
  <si>
    <t xml:space="preserve">平成28年10月10日より富谷町より富谷市へ市制移行のため，富谷町・富谷市ともに掲載している。
</t>
  </si>
  <si>
    <t>人口動態総覧，広域圏・市区町村別</t>
  </si>
  <si>
    <t>※下線が引かれた数値は，2004・2006・2009～2017年（平成16・18・21～29年）の報告漏れ（2019年３月29日厚生労働省公表）による再集計後の数値である。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</si>
</sst>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#"/>
    <numFmt numFmtId="178" formatCode="#,###\-"/>
    <numFmt numFmtId="179" formatCode="#,###&quot;ー&quot;"/>
    <numFmt numFmtId="180" formatCode="#,##0;\-#,##0;&quot;－&quot;"/>
    <numFmt numFmtId="181" formatCode="#,##0;\-#,##0;[Red]&quot;－&quot;"/>
    <numFmt numFmtId="182" formatCode="#,##0;&quot;△&quot;#,##0;[Red]&quot;－&quot;"/>
    <numFmt numFmtId="183" formatCode="#,##0.0;\-#,##0.0;[Red]&quot;－&quot;"/>
    <numFmt numFmtId="184" formatCode="#,##0.0;&quot;△&quot;\ \-#,##0.0;[Red]&quot;－&quot;"/>
    <numFmt numFmtId="185" formatCode="#,##0.0;&quot;△&quot;\ #,##0.0;[Red]&quot;－&quot;"/>
    <numFmt numFmtId="186" formatCode="#,##0.00;\-#,##0.00;[Red]&quot;－&quot;"/>
    <numFmt numFmtId="187" formatCode="#,##0.00;&quot;△&quot;\ #,##0.00;[Red]&quot;－&quot;"/>
    <numFmt numFmtId="188" formatCode="0.00_);[Red]\(0.00\)"/>
    <numFmt numFmtId="189" formatCode="0.00_ "/>
    <numFmt numFmtId="190" formatCode="_ * #,##0_ ;_ * &quot;△&quot;#,##0_ ;_ * &quot;-&quot;_ ;_ @_ "/>
    <numFmt numFmtId="191" formatCode="_ * #,##0.00_ ;_ * &quot;△&quot;#,##0.00_ ;_ * &quot;-&quot;??_ ;_ @_ "/>
    <numFmt numFmtId="192" formatCode="0.0_);[Red]\(0.0\)"/>
    <numFmt numFmtId="193" formatCode="_ * #,##0_ ;_ * &quot;△&quot;#,##0_ ;_ * &quot;－&quot;_ ;_ @_ "/>
    <numFmt numFmtId="194" formatCode="#,##0.00\ ;&quot;△&quot;\ #,##0.00\ ;[Red]&quot;－&quot;"/>
    <numFmt numFmtId="195" formatCode="#,##0.00\ ;&quot;△&quot;\ #,##0.00\ ;&quot;－ &quot;"/>
    <numFmt numFmtId="196" formatCode="0_);[Red]\(0\)"/>
    <numFmt numFmtId="197" formatCode="0.0"/>
    <numFmt numFmtId="198" formatCode="0.000"/>
    <numFmt numFmtId="199" formatCode="#,##0.0;[Red]\-#,##0.0"/>
    <numFmt numFmtId="200" formatCode="_ * #,##0.000_ ;_ * &quot;△&quot;#,##0.000_ ;_ * &quot;-&quot;??_ ;_ @_ "/>
    <numFmt numFmtId="201" formatCode="_ * #,##0.0_ ;_ * &quot;△&quot;#,##0.0_ ;_ * &quot;-&quot;??_ ;_ @_ "/>
    <numFmt numFmtId="202" formatCode="_ * #,##0_ ;_ * &quot;△&quot;#,##0_ ;_ * &quot;-&quot;??_ ;_ @_ "/>
    <numFmt numFmtId="203" formatCode="0.000_);[Red]\(0.000\)"/>
    <numFmt numFmtId="204" formatCode="#,##0;&quot;△ &quot;#,##0"/>
    <numFmt numFmtId="205" formatCode="#,##0.0;&quot;△ &quot;#,##0.0"/>
    <numFmt numFmtId="206" formatCode="#,##0.00;&quot;△ &quot;#,##0.00"/>
    <numFmt numFmtId="207" formatCode="0.0000_);[Red]\(0.0000\)"/>
    <numFmt numFmtId="208" formatCode="0.00000_);[Red]\(0.00000\)"/>
    <numFmt numFmtId="209" formatCode="0.000000_);[Red]\(0.000000\)"/>
    <numFmt numFmtId="210" formatCode="###,###,###,##0;&quot;-&quot;##,###,###,##0"/>
    <numFmt numFmtId="211" formatCode="###,###,##0;&quot;-&quot;##,###,##0"/>
    <numFmt numFmtId="212" formatCode="0.0;&quot;△ &quot;0.0"/>
    <numFmt numFmtId="213" formatCode="_ * #,##0.0_ ;_ * &quot;△&quot;#,##0.0_ ;_ * &quot;-&quot;_ ;_ @_ "/>
    <numFmt numFmtId="214" formatCode="_ * #,##0.00_ ;_ * &quot;△&quot;#,##0.00_ ;_ * &quot;-&quot;_ ;_ @_ "/>
    <numFmt numFmtId="215" formatCode="0.0_ "/>
    <numFmt numFmtId="216" formatCode="0_ "/>
    <numFmt numFmtId="217" formatCode="0;&quot;△ &quot;0"/>
    <numFmt numFmtId="218" formatCode="0.000_ 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_);[Red]\(#,##0\)"/>
  </numFmts>
  <fonts count="49">
    <font>
      <sz val="14"/>
      <name val="Terminal"/>
      <family val="0"/>
    </font>
    <font>
      <b/>
      <sz val="10"/>
      <name val="ＪＳ明朝"/>
      <family val="1"/>
    </font>
    <font>
      <i/>
      <sz val="10"/>
      <name val="ＪＳ明朝"/>
      <family val="1"/>
    </font>
    <font>
      <b/>
      <i/>
      <sz val="10"/>
      <name val="ＪＳ明朝"/>
      <family val="1"/>
    </font>
    <font>
      <sz val="10"/>
      <name val="ＪＳ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7"/>
      <name val="ＭＳ Ｐゴシック"/>
      <family val="3"/>
    </font>
    <font>
      <b/>
      <sz val="10"/>
      <name val="ＭＳ 明朝"/>
      <family val="1"/>
    </font>
    <font>
      <sz val="10.5"/>
      <name val="ＭＳ 明朝"/>
      <family val="1"/>
    </font>
    <font>
      <sz val="7"/>
      <name val="Terminal"/>
      <family val="0"/>
    </font>
    <font>
      <sz val="16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</borders>
  <cellStyleXfs count="61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4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59">
    <xf numFmtId="1" fontId="0" fillId="0" borderId="0" xfId="0" applyAlignment="1">
      <alignment/>
    </xf>
    <xf numFmtId="1" fontId="12" fillId="32" borderId="0" xfId="0" applyFont="1" applyFill="1" applyBorder="1" applyAlignment="1" applyProtection="1">
      <alignment vertical="center"/>
      <protection/>
    </xf>
    <xf numFmtId="1" fontId="6" fillId="32" borderId="0" xfId="0" applyFont="1" applyFill="1" applyBorder="1" applyAlignment="1" applyProtection="1">
      <alignment vertical="center"/>
      <protection/>
    </xf>
    <xf numFmtId="1" fontId="0" fillId="32" borderId="0" xfId="0" applyFill="1" applyAlignment="1">
      <alignment/>
    </xf>
    <xf numFmtId="1" fontId="10" fillId="32" borderId="10" xfId="0" applyFont="1" applyFill="1" applyBorder="1" applyAlignment="1" applyProtection="1">
      <alignment horizontal="centerContinuous" vertical="center"/>
      <protection/>
    </xf>
    <xf numFmtId="1" fontId="10" fillId="32" borderId="11" xfId="0" applyFont="1" applyFill="1" applyBorder="1" applyAlignment="1" applyProtection="1">
      <alignment horizontal="centerContinuous" vertical="center"/>
      <protection/>
    </xf>
    <xf numFmtId="1" fontId="10" fillId="32" borderId="12" xfId="0" applyFont="1" applyFill="1" applyBorder="1" applyAlignment="1" applyProtection="1">
      <alignment horizontal="center"/>
      <protection/>
    </xf>
    <xf numFmtId="1" fontId="10" fillId="32" borderId="12" xfId="0" applyFont="1" applyFill="1" applyBorder="1" applyAlignment="1" applyProtection="1">
      <alignment horizontal="center" vertical="center"/>
      <protection/>
    </xf>
    <xf numFmtId="1" fontId="10" fillId="32" borderId="13" xfId="0" applyFont="1" applyFill="1" applyBorder="1" applyAlignment="1" applyProtection="1">
      <alignment horizontal="center"/>
      <protection/>
    </xf>
    <xf numFmtId="1" fontId="10" fillId="32" borderId="14" xfId="0" applyFont="1" applyFill="1" applyBorder="1" applyAlignment="1" applyProtection="1">
      <alignment horizontal="center" vertical="center"/>
      <protection/>
    </xf>
    <xf numFmtId="1" fontId="10" fillId="32" borderId="14" xfId="0" applyFont="1" applyFill="1" applyBorder="1" applyAlignment="1" applyProtection="1">
      <alignment vertical="center"/>
      <protection/>
    </xf>
    <xf numFmtId="1" fontId="10" fillId="32" borderId="15" xfId="0" applyFont="1" applyFill="1" applyBorder="1" applyAlignment="1" applyProtection="1">
      <alignment vertical="center"/>
      <protection/>
    </xf>
    <xf numFmtId="1" fontId="10" fillId="32" borderId="16" xfId="0" applyFont="1" applyFill="1" applyBorder="1" applyAlignment="1" applyProtection="1">
      <alignment vertical="center" shrinkToFit="1"/>
      <protection/>
    </xf>
    <xf numFmtId="1" fontId="9" fillId="32" borderId="0" xfId="0" applyFont="1" applyFill="1" applyAlignment="1" applyProtection="1">
      <alignment vertical="center"/>
      <protection/>
    </xf>
    <xf numFmtId="37" fontId="13" fillId="32" borderId="0" xfId="0" applyNumberFormat="1" applyFont="1" applyFill="1" applyAlignment="1" applyProtection="1">
      <alignment vertical="center"/>
      <protection/>
    </xf>
    <xf numFmtId="1" fontId="7" fillId="32" borderId="0" xfId="0" applyFont="1" applyFill="1" applyAlignment="1" applyProtection="1">
      <alignment vertical="center"/>
      <protection/>
    </xf>
    <xf numFmtId="1" fontId="5" fillId="32" borderId="0" xfId="0" applyFont="1" applyFill="1" applyAlignment="1" applyProtection="1">
      <alignment vertical="center"/>
      <protection/>
    </xf>
    <xf numFmtId="1" fontId="10" fillId="32" borderId="17" xfId="0" applyFont="1" applyFill="1" applyBorder="1" applyAlignment="1" applyProtection="1">
      <alignment horizontal="center" shrinkToFit="1"/>
      <protection/>
    </xf>
    <xf numFmtId="1" fontId="10" fillId="32" borderId="16" xfId="0" applyFont="1" applyFill="1" applyBorder="1" applyAlignment="1" applyProtection="1">
      <alignment horizontal="distributed" vertical="center" shrinkToFit="1"/>
      <protection/>
    </xf>
    <xf numFmtId="1" fontId="10" fillId="32" borderId="0" xfId="0" applyFont="1" applyFill="1" applyBorder="1" applyAlignment="1" applyProtection="1">
      <alignment horizontal="distributed" vertical="center" shrinkToFit="1"/>
      <protection/>
    </xf>
    <xf numFmtId="1" fontId="10" fillId="32" borderId="18" xfId="0" applyFont="1" applyFill="1" applyBorder="1" applyAlignment="1" applyProtection="1">
      <alignment horizontal="distributed" vertical="center" shrinkToFit="1"/>
      <protection/>
    </xf>
    <xf numFmtId="1" fontId="10" fillId="32" borderId="19" xfId="0" applyFont="1" applyFill="1" applyBorder="1" applyAlignment="1" applyProtection="1">
      <alignment horizontal="distributed" vertical="center" shrinkToFit="1"/>
      <protection/>
    </xf>
    <xf numFmtId="1" fontId="10" fillId="32" borderId="20" xfId="0" applyFont="1" applyFill="1" applyBorder="1" applyAlignment="1" applyProtection="1">
      <alignment horizontal="distributed" vertical="center" shrinkToFit="1"/>
      <protection/>
    </xf>
    <xf numFmtId="1" fontId="10" fillId="32" borderId="21" xfId="0" applyFont="1" applyFill="1" applyBorder="1" applyAlignment="1" applyProtection="1">
      <alignment horizontal="distributed" vertical="center" shrinkToFit="1"/>
      <protection/>
    </xf>
    <xf numFmtId="1" fontId="10" fillId="32" borderId="16" xfId="0" applyFont="1" applyFill="1" applyBorder="1" applyAlignment="1" applyProtection="1">
      <alignment horizontal="center" vertical="center" shrinkToFit="1"/>
      <protection/>
    </xf>
    <xf numFmtId="204" fontId="6" fillId="32" borderId="0" xfId="0" applyNumberFormat="1" applyFont="1" applyFill="1" applyBorder="1" applyAlignment="1" applyProtection="1">
      <alignment vertical="center"/>
      <protection/>
    </xf>
    <xf numFmtId="204" fontId="10" fillId="32" borderId="12" xfId="0" applyNumberFormat="1" applyFont="1" applyFill="1" applyBorder="1" applyAlignment="1" applyProtection="1">
      <alignment horizontal="center" vertical="center"/>
      <protection/>
    </xf>
    <xf numFmtId="204" fontId="10" fillId="32" borderId="14" xfId="0" applyNumberFormat="1" applyFont="1" applyFill="1" applyBorder="1" applyAlignment="1" applyProtection="1">
      <alignment horizontal="center" vertical="center"/>
      <protection/>
    </xf>
    <xf numFmtId="204" fontId="13" fillId="32" borderId="0" xfId="0" applyNumberFormat="1" applyFont="1" applyFill="1" applyAlignment="1" applyProtection="1">
      <alignment vertical="center"/>
      <protection/>
    </xf>
    <xf numFmtId="204" fontId="5" fillId="32" borderId="0" xfId="0" applyNumberFormat="1" applyFont="1" applyFill="1" applyAlignment="1" applyProtection="1">
      <alignment vertical="center"/>
      <protection/>
    </xf>
    <xf numFmtId="204" fontId="7" fillId="32" borderId="0" xfId="0" applyNumberFormat="1" applyFont="1" applyFill="1" applyAlignment="1" applyProtection="1">
      <alignment vertical="center"/>
      <protection/>
    </xf>
    <xf numFmtId="1" fontId="6" fillId="32" borderId="22" xfId="0" applyFont="1" applyFill="1" applyBorder="1" applyAlignment="1" applyProtection="1">
      <alignment horizontal="left" vertical="top" wrapText="1"/>
      <protection/>
    </xf>
    <xf numFmtId="41" fontId="10" fillId="0" borderId="14" xfId="48" applyNumberFormat="1" applyFont="1" applyFill="1" applyBorder="1" applyAlignment="1" applyProtection="1">
      <alignment vertical="center"/>
      <protection/>
    </xf>
    <xf numFmtId="41" fontId="10" fillId="0" borderId="0" xfId="48" applyNumberFormat="1" applyFont="1" applyFill="1" applyBorder="1" applyAlignment="1" applyProtection="1">
      <alignment vertical="center"/>
      <protection/>
    </xf>
    <xf numFmtId="204" fontId="10" fillId="0" borderId="0" xfId="48" applyNumberFormat="1" applyFont="1" applyFill="1" applyBorder="1" applyAlignment="1" applyProtection="1">
      <alignment vertical="center"/>
      <protection/>
    </xf>
    <xf numFmtId="41" fontId="10" fillId="0" borderId="11" xfId="48" applyNumberFormat="1" applyFont="1" applyFill="1" applyBorder="1" applyAlignment="1" applyProtection="1">
      <alignment vertical="center"/>
      <protection/>
    </xf>
    <xf numFmtId="41" fontId="10" fillId="0" borderId="23" xfId="48" applyNumberFormat="1" applyFont="1" applyFill="1" applyBorder="1" applyAlignment="1" applyProtection="1">
      <alignment vertical="center"/>
      <protection/>
    </xf>
    <xf numFmtId="41" fontId="10" fillId="0" borderId="24" xfId="48" applyNumberFormat="1" applyFont="1" applyFill="1" applyBorder="1" applyAlignment="1" applyProtection="1">
      <alignment vertical="center"/>
      <protection/>
    </xf>
    <xf numFmtId="204" fontId="10" fillId="0" borderId="24" xfId="48" applyNumberFormat="1" applyFont="1" applyFill="1" applyBorder="1" applyAlignment="1" applyProtection="1">
      <alignment vertical="center"/>
      <protection/>
    </xf>
    <xf numFmtId="41" fontId="10" fillId="0" borderId="25" xfId="48" applyNumberFormat="1" applyFont="1" applyFill="1" applyBorder="1" applyAlignment="1" applyProtection="1">
      <alignment vertical="center"/>
      <protection/>
    </xf>
    <xf numFmtId="204" fontId="10" fillId="0" borderId="14" xfId="48" applyNumberFormat="1" applyFont="1" applyFill="1" applyBorder="1" applyAlignment="1" applyProtection="1">
      <alignment vertical="center"/>
      <protection/>
    </xf>
    <xf numFmtId="41" fontId="10" fillId="0" borderId="15" xfId="48" applyNumberFormat="1" applyFont="1" applyFill="1" applyBorder="1" applyAlignment="1" applyProtection="1">
      <alignment vertical="center"/>
      <protection/>
    </xf>
    <xf numFmtId="41" fontId="10" fillId="0" borderId="24" xfId="48" applyNumberFormat="1" applyFont="1" applyFill="1" applyBorder="1" applyAlignment="1" applyProtection="1">
      <alignment vertical="center"/>
      <protection locked="0"/>
    </xf>
    <xf numFmtId="41" fontId="10" fillId="0" borderId="25" xfId="48" applyNumberFormat="1" applyFont="1" applyFill="1" applyBorder="1" applyAlignment="1" applyProtection="1">
      <alignment vertical="center"/>
      <protection locked="0"/>
    </xf>
    <xf numFmtId="41" fontId="10" fillId="0" borderId="14" xfId="48" applyNumberFormat="1" applyFont="1" applyFill="1" applyBorder="1" applyAlignment="1" applyProtection="1">
      <alignment vertical="center"/>
      <protection locked="0"/>
    </xf>
    <xf numFmtId="41" fontId="10" fillId="0" borderId="26" xfId="48" applyNumberFormat="1" applyFont="1" applyFill="1" applyBorder="1" applyAlignment="1" applyProtection="1">
      <alignment vertical="center"/>
      <protection locked="0"/>
    </xf>
    <xf numFmtId="41" fontId="10" fillId="0" borderId="15" xfId="48" applyNumberFormat="1" applyFont="1" applyFill="1" applyBorder="1" applyAlignment="1" applyProtection="1">
      <alignment vertical="center"/>
      <protection locked="0"/>
    </xf>
    <xf numFmtId="41" fontId="31" fillId="0" borderId="14" xfId="48" applyNumberFormat="1" applyFont="1" applyFill="1" applyBorder="1" applyAlignment="1" applyProtection="1">
      <alignment vertical="center"/>
      <protection/>
    </xf>
    <xf numFmtId="204" fontId="31" fillId="0" borderId="14" xfId="48" applyNumberFormat="1" applyFont="1" applyFill="1" applyBorder="1" applyAlignment="1" applyProtection="1">
      <alignment vertical="center"/>
      <protection/>
    </xf>
    <xf numFmtId="41" fontId="31" fillId="0" borderId="15" xfId="48" applyNumberFormat="1" applyFont="1" applyFill="1" applyBorder="1" applyAlignment="1" applyProtection="1">
      <alignment vertical="center"/>
      <protection/>
    </xf>
    <xf numFmtId="41" fontId="31" fillId="0" borderId="11" xfId="48" applyNumberFormat="1" applyFont="1" applyFill="1" applyBorder="1" applyAlignment="1" applyProtection="1">
      <alignment vertical="center"/>
      <protection/>
    </xf>
    <xf numFmtId="204" fontId="31" fillId="0" borderId="11" xfId="48" applyNumberFormat="1" applyFont="1" applyFill="1" applyBorder="1" applyAlignment="1" applyProtection="1">
      <alignment vertical="center"/>
      <protection/>
    </xf>
    <xf numFmtId="41" fontId="31" fillId="0" borderId="23" xfId="48" applyNumberFormat="1" applyFont="1" applyFill="1" applyBorder="1" applyAlignment="1" applyProtection="1">
      <alignment vertical="center"/>
      <protection/>
    </xf>
    <xf numFmtId="41" fontId="31" fillId="0" borderId="24" xfId="48" applyNumberFormat="1" applyFont="1" applyFill="1" applyBorder="1" applyAlignment="1" applyProtection="1">
      <alignment vertical="center"/>
      <protection/>
    </xf>
    <xf numFmtId="204" fontId="31" fillId="0" borderId="24" xfId="48" applyNumberFormat="1" applyFont="1" applyFill="1" applyBorder="1" applyAlignment="1" applyProtection="1">
      <alignment vertical="center"/>
      <protection/>
    </xf>
    <xf numFmtId="41" fontId="31" fillId="0" borderId="25" xfId="48" applyNumberFormat="1" applyFont="1" applyFill="1" applyBorder="1" applyAlignment="1" applyProtection="1">
      <alignment vertical="center"/>
      <protection/>
    </xf>
    <xf numFmtId="41" fontId="31" fillId="0" borderId="24" xfId="48" applyNumberFormat="1" applyFont="1" applyFill="1" applyBorder="1" applyAlignment="1" applyProtection="1">
      <alignment vertical="center"/>
      <protection locked="0"/>
    </xf>
    <xf numFmtId="41" fontId="31" fillId="0" borderId="25" xfId="48" applyNumberFormat="1" applyFont="1" applyFill="1" applyBorder="1" applyAlignment="1" applyProtection="1">
      <alignment vertical="center"/>
      <protection locked="0"/>
    </xf>
    <xf numFmtId="1" fontId="6" fillId="0" borderId="0" xfId="0" applyFont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view="pageBreakPreview" zoomScale="130" zoomScaleNormal="115" zoomScaleSheetLayoutView="130" zoomScalePageLayoutView="0" workbookViewId="0" topLeftCell="A1">
      <selection activeCell="E63" sqref="E63"/>
    </sheetView>
  </sheetViews>
  <sheetFormatPr defaultColWidth="8.66015625" defaultRowHeight="18.75" customHeight="1"/>
  <cols>
    <col min="1" max="1" width="10.33203125" style="15" customWidth="1"/>
    <col min="2" max="2" width="8.5" style="15" bestFit="1" customWidth="1"/>
    <col min="3" max="4" width="7.58203125" style="15" bestFit="1" customWidth="1"/>
    <col min="5" max="7" width="8.5" style="15" bestFit="1" customWidth="1"/>
    <col min="8" max="8" width="9.33203125" style="30" bestFit="1" customWidth="1"/>
    <col min="9" max="14" width="6.75" style="15" bestFit="1" customWidth="1"/>
    <col min="15" max="16" width="8.5" style="15" bestFit="1" customWidth="1"/>
    <col min="17" max="16384" width="9" style="3" customWidth="1"/>
  </cols>
  <sheetData>
    <row r="1" spans="1:16" ht="18.75" customHeight="1">
      <c r="A1" s="1" t="s">
        <v>69</v>
      </c>
      <c r="B1" s="2"/>
      <c r="C1" s="2"/>
      <c r="D1" s="2"/>
      <c r="E1" s="2"/>
      <c r="F1" s="2"/>
      <c r="G1" s="2"/>
      <c r="H1" s="25"/>
      <c r="I1" s="2"/>
      <c r="J1" s="2"/>
      <c r="K1" s="2"/>
      <c r="L1" s="2"/>
      <c r="M1" s="2"/>
      <c r="N1" s="2"/>
      <c r="O1" s="2"/>
      <c r="P1" s="2"/>
    </row>
    <row r="2" spans="1:16" ht="18.75" customHeight="1">
      <c r="A2" s="1"/>
      <c r="B2" s="2"/>
      <c r="C2" s="2"/>
      <c r="D2" s="2"/>
      <c r="E2" s="2"/>
      <c r="F2" s="2"/>
      <c r="G2" s="2"/>
      <c r="H2" s="25"/>
      <c r="I2" s="2"/>
      <c r="J2" s="2"/>
      <c r="K2" s="2"/>
      <c r="L2" s="2"/>
      <c r="M2" s="2"/>
      <c r="N2" s="2"/>
      <c r="O2" s="2"/>
      <c r="P2" s="2"/>
    </row>
    <row r="3" spans="1:16" ht="18.75" customHeight="1">
      <c r="A3" s="17" t="s">
        <v>0</v>
      </c>
      <c r="B3" s="4" t="s">
        <v>1</v>
      </c>
      <c r="C3" s="4"/>
      <c r="D3" s="5"/>
      <c r="E3" s="4" t="s">
        <v>3</v>
      </c>
      <c r="F3" s="4"/>
      <c r="G3" s="5"/>
      <c r="H3" s="26" t="s">
        <v>4</v>
      </c>
      <c r="I3" s="7" t="s">
        <v>5</v>
      </c>
      <c r="J3" s="7" t="s">
        <v>6</v>
      </c>
      <c r="K3" s="4" t="s">
        <v>7</v>
      </c>
      <c r="L3" s="4"/>
      <c r="M3" s="5"/>
      <c r="N3" s="7" t="s">
        <v>8</v>
      </c>
      <c r="O3" s="6" t="s">
        <v>9</v>
      </c>
      <c r="P3" s="8" t="s">
        <v>10</v>
      </c>
    </row>
    <row r="4" spans="1:16" ht="18.75" customHeight="1">
      <c r="A4" s="12"/>
      <c r="B4" s="9" t="s">
        <v>11</v>
      </c>
      <c r="C4" s="9" t="s">
        <v>12</v>
      </c>
      <c r="D4" s="9" t="s">
        <v>13</v>
      </c>
      <c r="E4" s="9" t="s">
        <v>11</v>
      </c>
      <c r="F4" s="9" t="s">
        <v>12</v>
      </c>
      <c r="G4" s="9" t="s">
        <v>13</v>
      </c>
      <c r="H4" s="27" t="s">
        <v>66</v>
      </c>
      <c r="I4" s="9" t="s">
        <v>2</v>
      </c>
      <c r="J4" s="9" t="s">
        <v>2</v>
      </c>
      <c r="K4" s="9" t="s">
        <v>11</v>
      </c>
      <c r="L4" s="9" t="s">
        <v>14</v>
      </c>
      <c r="M4" s="9" t="s">
        <v>15</v>
      </c>
      <c r="N4" s="9" t="s">
        <v>2</v>
      </c>
      <c r="O4" s="10"/>
      <c r="P4" s="11"/>
    </row>
    <row r="5" spans="1:16" ht="18.75" customHeight="1">
      <c r="A5" s="18" t="s">
        <v>16</v>
      </c>
      <c r="B5" s="47">
        <v>17399</v>
      </c>
      <c r="C5" s="47">
        <v>8932</v>
      </c>
      <c r="D5" s="47">
        <v>8467</v>
      </c>
      <c r="E5" s="47">
        <v>23523</v>
      </c>
      <c r="F5" s="47">
        <v>12003</v>
      </c>
      <c r="G5" s="47">
        <v>11520</v>
      </c>
      <c r="H5" s="48">
        <f>B5-E5</f>
        <v>-6124</v>
      </c>
      <c r="I5" s="32">
        <v>40</v>
      </c>
      <c r="J5" s="32">
        <v>24</v>
      </c>
      <c r="K5" s="32">
        <v>402</v>
      </c>
      <c r="L5" s="32">
        <v>174</v>
      </c>
      <c r="M5" s="32">
        <v>228</v>
      </c>
      <c r="N5" s="32">
        <v>64</v>
      </c>
      <c r="O5" s="47">
        <v>11160</v>
      </c>
      <c r="P5" s="49">
        <v>3790</v>
      </c>
    </row>
    <row r="6" spans="1:16" ht="18.75" customHeight="1">
      <c r="A6" s="19"/>
      <c r="B6" s="33"/>
      <c r="C6" s="33"/>
      <c r="D6" s="33"/>
      <c r="E6" s="33"/>
      <c r="F6" s="33"/>
      <c r="G6" s="33"/>
      <c r="H6" s="34"/>
      <c r="I6" s="33"/>
      <c r="J6" s="33"/>
      <c r="K6" s="33"/>
      <c r="L6" s="33"/>
      <c r="M6" s="33"/>
      <c r="N6" s="33"/>
      <c r="O6" s="33"/>
      <c r="P6" s="33"/>
    </row>
    <row r="7" spans="1:16" ht="18.75" customHeight="1">
      <c r="A7" s="20" t="s">
        <v>17</v>
      </c>
      <c r="B7" s="50">
        <f>SUM(B19:B36)</f>
        <v>14783</v>
      </c>
      <c r="C7" s="50">
        <f aca="true" t="shared" si="0" ref="C7:N7">SUM(C19:C36)</f>
        <v>7640</v>
      </c>
      <c r="D7" s="50">
        <f t="shared" si="0"/>
        <v>7143</v>
      </c>
      <c r="E7" s="50">
        <f t="shared" si="0"/>
        <v>18931</v>
      </c>
      <c r="F7" s="50">
        <f t="shared" si="0"/>
        <v>9659</v>
      </c>
      <c r="G7" s="50">
        <f t="shared" si="0"/>
        <v>9272</v>
      </c>
      <c r="H7" s="51">
        <f t="shared" si="0"/>
        <v>-4148</v>
      </c>
      <c r="I7" s="35">
        <f t="shared" si="0"/>
        <v>37</v>
      </c>
      <c r="J7" s="35">
        <f t="shared" si="0"/>
        <v>23</v>
      </c>
      <c r="K7" s="35">
        <f t="shared" si="0"/>
        <v>338</v>
      </c>
      <c r="L7" s="35">
        <f t="shared" si="0"/>
        <v>144</v>
      </c>
      <c r="M7" s="35">
        <f t="shared" si="0"/>
        <v>194</v>
      </c>
      <c r="N7" s="35">
        <f t="shared" si="0"/>
        <v>58</v>
      </c>
      <c r="O7" s="50">
        <f>SUM(O19:O36)</f>
        <v>9655</v>
      </c>
      <c r="P7" s="52">
        <f>SUM(P19:P36)</f>
        <v>3148</v>
      </c>
    </row>
    <row r="8" spans="1:16" ht="18.75" customHeight="1">
      <c r="A8" s="18" t="s">
        <v>18</v>
      </c>
      <c r="B8" s="47">
        <f aca="true" t="shared" si="1" ref="B8:N8">B5-B7</f>
        <v>2616</v>
      </c>
      <c r="C8" s="47">
        <f t="shared" si="1"/>
        <v>1292</v>
      </c>
      <c r="D8" s="47">
        <f t="shared" si="1"/>
        <v>1324</v>
      </c>
      <c r="E8" s="47">
        <f t="shared" si="1"/>
        <v>4592</v>
      </c>
      <c r="F8" s="47">
        <f>F5-F7</f>
        <v>2344</v>
      </c>
      <c r="G8" s="47">
        <f t="shared" si="1"/>
        <v>2248</v>
      </c>
      <c r="H8" s="48">
        <f>B8-E8</f>
        <v>-1976</v>
      </c>
      <c r="I8" s="32">
        <f t="shared" si="1"/>
        <v>3</v>
      </c>
      <c r="J8" s="32">
        <f t="shared" si="1"/>
        <v>1</v>
      </c>
      <c r="K8" s="32">
        <f t="shared" si="1"/>
        <v>64</v>
      </c>
      <c r="L8" s="32">
        <f t="shared" si="1"/>
        <v>30</v>
      </c>
      <c r="M8" s="32">
        <f t="shared" si="1"/>
        <v>34</v>
      </c>
      <c r="N8" s="32">
        <f t="shared" si="1"/>
        <v>6</v>
      </c>
      <c r="O8" s="47">
        <f>O5-O7</f>
        <v>1505</v>
      </c>
      <c r="P8" s="41">
        <f>P5-P7</f>
        <v>642</v>
      </c>
    </row>
    <row r="9" spans="1:16" ht="18.75" customHeight="1">
      <c r="A9" s="19"/>
      <c r="B9" s="33"/>
      <c r="C9" s="33"/>
      <c r="D9" s="33"/>
      <c r="E9" s="33"/>
      <c r="F9" s="33"/>
      <c r="G9" s="33"/>
      <c r="H9" s="34"/>
      <c r="I9" s="33"/>
      <c r="J9" s="33"/>
      <c r="K9" s="33"/>
      <c r="L9" s="33"/>
      <c r="M9" s="33"/>
      <c r="N9" s="33"/>
      <c r="O9" s="33"/>
      <c r="P9" s="33"/>
    </row>
    <row r="10" spans="1:16" ht="18.75" customHeight="1">
      <c r="A10" s="20" t="s">
        <v>61</v>
      </c>
      <c r="B10" s="50">
        <f>B18+B25+B28+B30+B31+B36+B44+B45+B46+B47+B48+B49+B50+B51+B52</f>
        <v>12398</v>
      </c>
      <c r="C10" s="50">
        <f aca="true" t="shared" si="2" ref="C10:P10">C18+C25+C28+C30+C31+C36+C44+C45+C46+C47+C48+C49+C50+C51+C52</f>
        <v>6363</v>
      </c>
      <c r="D10" s="50">
        <f>D18+D25+D28+D30+D31+D36+D44+D45+D46+D47+D48+D49+D50+D51+D52</f>
        <v>6035</v>
      </c>
      <c r="E10" s="50">
        <f>E18+E25+E28+E30+E31+E36+E44+E45+E46+E47+E48+E49+E50+E51+E52</f>
        <v>12735</v>
      </c>
      <c r="F10" s="50">
        <f t="shared" si="2"/>
        <v>6558</v>
      </c>
      <c r="G10" s="50">
        <f t="shared" si="2"/>
        <v>6177</v>
      </c>
      <c r="H10" s="51">
        <f aca="true" t="shared" si="3" ref="H10:H16">B10-E10</f>
        <v>-337</v>
      </c>
      <c r="I10" s="35">
        <f t="shared" si="2"/>
        <v>30</v>
      </c>
      <c r="J10" s="35">
        <f t="shared" si="2"/>
        <v>17</v>
      </c>
      <c r="K10" s="35">
        <f t="shared" si="2"/>
        <v>254</v>
      </c>
      <c r="L10" s="35">
        <f t="shared" si="2"/>
        <v>121</v>
      </c>
      <c r="M10" s="35">
        <f t="shared" si="2"/>
        <v>133</v>
      </c>
      <c r="N10" s="35">
        <f t="shared" si="2"/>
        <v>43</v>
      </c>
      <c r="O10" s="50">
        <f t="shared" si="2"/>
        <v>7993</v>
      </c>
      <c r="P10" s="36">
        <f t="shared" si="2"/>
        <v>2523</v>
      </c>
    </row>
    <row r="11" spans="1:16" ht="18.75" customHeight="1">
      <c r="A11" s="21" t="s">
        <v>62</v>
      </c>
      <c r="B11" s="37">
        <f>B27+B29+SUM(B37:B43)</f>
        <v>1074</v>
      </c>
      <c r="C11" s="37">
        <f aca="true" t="shared" si="4" ref="C11:P11">C27+C29+SUM(C37:C43)</f>
        <v>541</v>
      </c>
      <c r="D11" s="37">
        <f t="shared" si="4"/>
        <v>533</v>
      </c>
      <c r="E11" s="37">
        <f t="shared" si="4"/>
        <v>2303</v>
      </c>
      <c r="F11" s="37">
        <f t="shared" si="4"/>
        <v>1166</v>
      </c>
      <c r="G11" s="37">
        <f t="shared" si="4"/>
        <v>1137</v>
      </c>
      <c r="H11" s="38">
        <f t="shared" si="3"/>
        <v>-1229</v>
      </c>
      <c r="I11" s="37">
        <f t="shared" si="4"/>
        <v>1</v>
      </c>
      <c r="J11" s="37">
        <f t="shared" si="4"/>
        <v>0</v>
      </c>
      <c r="K11" s="37">
        <f t="shared" si="4"/>
        <v>26</v>
      </c>
      <c r="L11" s="37">
        <f t="shared" si="4"/>
        <v>11</v>
      </c>
      <c r="M11" s="37">
        <f t="shared" si="4"/>
        <v>15</v>
      </c>
      <c r="N11" s="37">
        <f t="shared" si="4"/>
        <v>4</v>
      </c>
      <c r="O11" s="37">
        <f t="shared" si="4"/>
        <v>652</v>
      </c>
      <c r="P11" s="39">
        <f t="shared" si="4"/>
        <v>294</v>
      </c>
    </row>
    <row r="12" spans="1:16" ht="18.75" customHeight="1">
      <c r="A12" s="21" t="s">
        <v>63</v>
      </c>
      <c r="B12" s="53">
        <f>B35+SUM(B53:B56)</f>
        <v>1400</v>
      </c>
      <c r="C12" s="53">
        <f aca="true" t="shared" si="5" ref="C12:P12">C35+SUM(C53:C56)</f>
        <v>731</v>
      </c>
      <c r="D12" s="53">
        <f t="shared" si="5"/>
        <v>669</v>
      </c>
      <c r="E12" s="53">
        <f t="shared" si="5"/>
        <v>2683</v>
      </c>
      <c r="F12" s="53">
        <f t="shared" si="5"/>
        <v>1381</v>
      </c>
      <c r="G12" s="53">
        <f t="shared" si="5"/>
        <v>1302</v>
      </c>
      <c r="H12" s="54">
        <f t="shared" si="3"/>
        <v>-1283</v>
      </c>
      <c r="I12" s="37">
        <f t="shared" si="5"/>
        <v>2</v>
      </c>
      <c r="J12" s="37">
        <f t="shared" si="5"/>
        <v>1</v>
      </c>
      <c r="K12" s="37">
        <f t="shared" si="5"/>
        <v>51</v>
      </c>
      <c r="L12" s="37">
        <f t="shared" si="5"/>
        <v>15</v>
      </c>
      <c r="M12" s="37">
        <f t="shared" si="5"/>
        <v>36</v>
      </c>
      <c r="N12" s="37">
        <f t="shared" si="5"/>
        <v>4</v>
      </c>
      <c r="O12" s="53">
        <f t="shared" si="5"/>
        <v>835</v>
      </c>
      <c r="P12" s="55">
        <f t="shared" si="5"/>
        <v>362</v>
      </c>
    </row>
    <row r="13" spans="1:16" ht="18.75" customHeight="1">
      <c r="A13" s="21" t="s">
        <v>64</v>
      </c>
      <c r="B13" s="37">
        <f>B33</f>
        <v>347</v>
      </c>
      <c r="C13" s="37">
        <f aca="true" t="shared" si="6" ref="C13:P13">C33</f>
        <v>183</v>
      </c>
      <c r="D13" s="37">
        <f t="shared" si="6"/>
        <v>164</v>
      </c>
      <c r="E13" s="53">
        <f t="shared" si="6"/>
        <v>1150</v>
      </c>
      <c r="F13" s="53">
        <f t="shared" si="6"/>
        <v>582</v>
      </c>
      <c r="G13" s="37">
        <f t="shared" si="6"/>
        <v>568</v>
      </c>
      <c r="H13" s="54">
        <f t="shared" si="3"/>
        <v>-803</v>
      </c>
      <c r="I13" s="37">
        <f t="shared" si="6"/>
        <v>0</v>
      </c>
      <c r="J13" s="37">
        <f t="shared" si="6"/>
        <v>0</v>
      </c>
      <c r="K13" s="37">
        <f t="shared" si="6"/>
        <v>9</v>
      </c>
      <c r="L13" s="37">
        <f t="shared" si="6"/>
        <v>5</v>
      </c>
      <c r="M13" s="37">
        <f t="shared" si="6"/>
        <v>4</v>
      </c>
      <c r="N13" s="37">
        <f t="shared" si="6"/>
        <v>1</v>
      </c>
      <c r="O13" s="37">
        <f t="shared" si="6"/>
        <v>213</v>
      </c>
      <c r="P13" s="39">
        <f t="shared" si="6"/>
        <v>66</v>
      </c>
    </row>
    <row r="14" spans="1:16" ht="18.75" customHeight="1">
      <c r="A14" s="21" t="s">
        <v>65</v>
      </c>
      <c r="B14" s="37">
        <f>B32</f>
        <v>535</v>
      </c>
      <c r="C14" s="37">
        <f aca="true" t="shared" si="7" ref="C14:P14">C32</f>
        <v>280</v>
      </c>
      <c r="D14" s="37">
        <f t="shared" si="7"/>
        <v>255</v>
      </c>
      <c r="E14" s="37">
        <f t="shared" si="7"/>
        <v>1157</v>
      </c>
      <c r="F14" s="37">
        <f t="shared" si="7"/>
        <v>566</v>
      </c>
      <c r="G14" s="37">
        <f t="shared" si="7"/>
        <v>591</v>
      </c>
      <c r="H14" s="38">
        <f t="shared" si="3"/>
        <v>-622</v>
      </c>
      <c r="I14" s="37">
        <f t="shared" si="7"/>
        <v>0</v>
      </c>
      <c r="J14" s="37">
        <f t="shared" si="7"/>
        <v>0</v>
      </c>
      <c r="K14" s="37">
        <f t="shared" si="7"/>
        <v>18</v>
      </c>
      <c r="L14" s="37">
        <f t="shared" si="7"/>
        <v>5</v>
      </c>
      <c r="M14" s="37">
        <f t="shared" si="7"/>
        <v>13</v>
      </c>
      <c r="N14" s="37">
        <f t="shared" si="7"/>
        <v>1</v>
      </c>
      <c r="O14" s="37">
        <f t="shared" si="7"/>
        <v>310</v>
      </c>
      <c r="P14" s="39">
        <f t="shared" si="7"/>
        <v>106</v>
      </c>
    </row>
    <row r="15" spans="1:16" ht="18.75" customHeight="1">
      <c r="A15" s="21" t="s">
        <v>59</v>
      </c>
      <c r="B15" s="37">
        <f>B24+B34+B57</f>
        <v>1227</v>
      </c>
      <c r="C15" s="37">
        <f aca="true" t="shared" si="8" ref="C15:P15">C24+C34+C57</f>
        <v>624</v>
      </c>
      <c r="D15" s="37">
        <f t="shared" si="8"/>
        <v>603</v>
      </c>
      <c r="E15" s="37">
        <f t="shared" si="8"/>
        <v>2348</v>
      </c>
      <c r="F15" s="37">
        <f t="shared" si="8"/>
        <v>1159</v>
      </c>
      <c r="G15" s="37">
        <f t="shared" si="8"/>
        <v>1189</v>
      </c>
      <c r="H15" s="38">
        <f t="shared" si="3"/>
        <v>-1121</v>
      </c>
      <c r="I15" s="37">
        <f t="shared" si="8"/>
        <v>6</v>
      </c>
      <c r="J15" s="37">
        <f t="shared" si="8"/>
        <v>5</v>
      </c>
      <c r="K15" s="37">
        <f t="shared" si="8"/>
        <v>33</v>
      </c>
      <c r="L15" s="37">
        <f t="shared" si="8"/>
        <v>15</v>
      </c>
      <c r="M15" s="37">
        <f t="shared" si="8"/>
        <v>18</v>
      </c>
      <c r="N15" s="37">
        <f t="shared" si="8"/>
        <v>10</v>
      </c>
      <c r="O15" s="53">
        <f t="shared" si="8"/>
        <v>866</v>
      </c>
      <c r="P15" s="39">
        <f t="shared" si="8"/>
        <v>334</v>
      </c>
    </row>
    <row r="16" spans="1:16" ht="18.75" customHeight="1">
      <c r="A16" s="24" t="s">
        <v>60</v>
      </c>
      <c r="B16" s="32">
        <f>B26+B58</f>
        <v>418</v>
      </c>
      <c r="C16" s="32">
        <f aca="true" t="shared" si="9" ref="C16:P16">C26+C58</f>
        <v>210</v>
      </c>
      <c r="D16" s="32">
        <f t="shared" si="9"/>
        <v>208</v>
      </c>
      <c r="E16" s="32">
        <f t="shared" si="9"/>
        <v>1147</v>
      </c>
      <c r="F16" s="32">
        <f t="shared" si="9"/>
        <v>591</v>
      </c>
      <c r="G16" s="32">
        <f t="shared" si="9"/>
        <v>556</v>
      </c>
      <c r="H16" s="40">
        <f t="shared" si="3"/>
        <v>-729</v>
      </c>
      <c r="I16" s="32">
        <f t="shared" si="9"/>
        <v>1</v>
      </c>
      <c r="J16" s="32">
        <f t="shared" si="9"/>
        <v>1</v>
      </c>
      <c r="K16" s="32">
        <f t="shared" si="9"/>
        <v>11</v>
      </c>
      <c r="L16" s="32">
        <f t="shared" si="9"/>
        <v>2</v>
      </c>
      <c r="M16" s="32">
        <f t="shared" si="9"/>
        <v>9</v>
      </c>
      <c r="N16" s="32">
        <f t="shared" si="9"/>
        <v>1</v>
      </c>
      <c r="O16" s="47">
        <f t="shared" si="9"/>
        <v>291</v>
      </c>
      <c r="P16" s="41">
        <f t="shared" si="9"/>
        <v>105</v>
      </c>
    </row>
    <row r="17" spans="1:16" ht="18.75" customHeight="1">
      <c r="A17" s="19"/>
      <c r="B17" s="33"/>
      <c r="C17" s="33"/>
      <c r="D17" s="33"/>
      <c r="E17" s="33"/>
      <c r="F17" s="33"/>
      <c r="G17" s="33"/>
      <c r="H17" s="34"/>
      <c r="I17" s="33"/>
      <c r="J17" s="33"/>
      <c r="K17" s="33"/>
      <c r="L17" s="33"/>
      <c r="M17" s="33"/>
      <c r="N17" s="33"/>
      <c r="O17" s="33"/>
      <c r="P17" s="33"/>
    </row>
    <row r="18" spans="1:16" ht="18.75" customHeight="1">
      <c r="A18" s="20" t="s">
        <v>19</v>
      </c>
      <c r="B18" s="35">
        <f>SUM(B19:B23)</f>
        <v>8904</v>
      </c>
      <c r="C18" s="35">
        <f>SUM(C19:C23)</f>
        <v>4622</v>
      </c>
      <c r="D18" s="35">
        <f>SUM(D19:D23)</f>
        <v>4282</v>
      </c>
      <c r="E18" s="50">
        <f>SUM(E19:E23)</f>
        <v>8592</v>
      </c>
      <c r="F18" s="50">
        <f aca="true" t="shared" si="10" ref="F18:P18">SUM(F19:F23)</f>
        <v>4479</v>
      </c>
      <c r="G18" s="35">
        <f t="shared" si="10"/>
        <v>4113</v>
      </c>
      <c r="H18" s="51">
        <f t="shared" si="10"/>
        <v>312</v>
      </c>
      <c r="I18" s="35">
        <f t="shared" si="10"/>
        <v>26</v>
      </c>
      <c r="J18" s="35">
        <f t="shared" si="10"/>
        <v>15</v>
      </c>
      <c r="K18" s="35">
        <f t="shared" si="10"/>
        <v>175</v>
      </c>
      <c r="L18" s="35">
        <f t="shared" si="10"/>
        <v>79</v>
      </c>
      <c r="M18" s="35">
        <f t="shared" si="10"/>
        <v>96</v>
      </c>
      <c r="N18" s="35">
        <f t="shared" si="10"/>
        <v>33</v>
      </c>
      <c r="O18" s="50">
        <f t="shared" si="10"/>
        <v>6023</v>
      </c>
      <c r="P18" s="36">
        <f t="shared" si="10"/>
        <v>1752</v>
      </c>
    </row>
    <row r="19" spans="1:16" ht="18.75" customHeight="1">
      <c r="A19" s="21" t="s">
        <v>20</v>
      </c>
      <c r="B19" s="42">
        <v>2220</v>
      </c>
      <c r="C19" s="42">
        <v>1159</v>
      </c>
      <c r="D19" s="42">
        <v>1061</v>
      </c>
      <c r="E19" s="42">
        <v>2463</v>
      </c>
      <c r="F19" s="42">
        <v>1228</v>
      </c>
      <c r="G19" s="42">
        <v>1235</v>
      </c>
      <c r="H19" s="38">
        <f aca="true" t="shared" si="11" ref="H19:H58">B19-E19</f>
        <v>-243</v>
      </c>
      <c r="I19" s="37">
        <v>6</v>
      </c>
      <c r="J19" s="37">
        <v>2</v>
      </c>
      <c r="K19" s="42">
        <v>39</v>
      </c>
      <c r="L19" s="42">
        <v>21</v>
      </c>
      <c r="M19" s="42">
        <v>18</v>
      </c>
      <c r="N19" s="37">
        <v>7</v>
      </c>
      <c r="O19" s="56">
        <v>1680</v>
      </c>
      <c r="P19" s="43">
        <v>434</v>
      </c>
    </row>
    <row r="20" spans="1:16" ht="18.75" customHeight="1">
      <c r="A20" s="21" t="s">
        <v>21</v>
      </c>
      <c r="B20" s="42">
        <v>1952</v>
      </c>
      <c r="C20" s="42">
        <v>1049</v>
      </c>
      <c r="D20" s="42">
        <v>903</v>
      </c>
      <c r="E20" s="56">
        <v>1494</v>
      </c>
      <c r="F20" s="56">
        <v>777</v>
      </c>
      <c r="G20" s="42">
        <v>717</v>
      </c>
      <c r="H20" s="54">
        <f t="shared" si="11"/>
        <v>458</v>
      </c>
      <c r="I20" s="37">
        <v>10</v>
      </c>
      <c r="J20" s="37">
        <v>5</v>
      </c>
      <c r="K20" s="42">
        <v>46</v>
      </c>
      <c r="L20" s="42">
        <v>25</v>
      </c>
      <c r="M20" s="42">
        <v>21</v>
      </c>
      <c r="N20" s="37">
        <v>12</v>
      </c>
      <c r="O20" s="56">
        <v>1321</v>
      </c>
      <c r="P20" s="43">
        <v>343</v>
      </c>
    </row>
    <row r="21" spans="1:16" ht="18.75" customHeight="1">
      <c r="A21" s="21" t="s">
        <v>22</v>
      </c>
      <c r="B21" s="42">
        <v>1195</v>
      </c>
      <c r="C21" s="42">
        <v>635</v>
      </c>
      <c r="D21" s="42">
        <v>560</v>
      </c>
      <c r="E21" s="56">
        <v>1092</v>
      </c>
      <c r="F21" s="56">
        <v>615</v>
      </c>
      <c r="G21" s="42">
        <v>477</v>
      </c>
      <c r="H21" s="54">
        <f t="shared" si="11"/>
        <v>103</v>
      </c>
      <c r="I21" s="37">
        <v>3</v>
      </c>
      <c r="J21" s="37">
        <v>2</v>
      </c>
      <c r="K21" s="42">
        <v>25</v>
      </c>
      <c r="L21" s="42">
        <v>6</v>
      </c>
      <c r="M21" s="42">
        <v>19</v>
      </c>
      <c r="N21" s="37">
        <v>2</v>
      </c>
      <c r="O21" s="42">
        <v>857</v>
      </c>
      <c r="P21" s="43">
        <v>240</v>
      </c>
    </row>
    <row r="22" spans="1:16" ht="18.75" customHeight="1">
      <c r="A22" s="21" t="s">
        <v>23</v>
      </c>
      <c r="B22" s="42">
        <v>1971</v>
      </c>
      <c r="C22" s="42">
        <v>984</v>
      </c>
      <c r="D22" s="42">
        <v>987</v>
      </c>
      <c r="E22" s="56">
        <v>1882</v>
      </c>
      <c r="F22" s="56">
        <v>987</v>
      </c>
      <c r="G22" s="42">
        <v>895</v>
      </c>
      <c r="H22" s="54">
        <f t="shared" si="11"/>
        <v>89</v>
      </c>
      <c r="I22" s="37">
        <v>6</v>
      </c>
      <c r="J22" s="37">
        <v>5</v>
      </c>
      <c r="K22" s="42">
        <v>41</v>
      </c>
      <c r="L22" s="42">
        <v>17</v>
      </c>
      <c r="M22" s="42">
        <v>24</v>
      </c>
      <c r="N22" s="37">
        <v>10</v>
      </c>
      <c r="O22" s="42">
        <v>1175</v>
      </c>
      <c r="P22" s="43">
        <v>388</v>
      </c>
    </row>
    <row r="23" spans="1:16" ht="18.75" customHeight="1">
      <c r="A23" s="21" t="s">
        <v>24</v>
      </c>
      <c r="B23" s="42">
        <v>1566</v>
      </c>
      <c r="C23" s="42">
        <v>795</v>
      </c>
      <c r="D23" s="42">
        <v>771</v>
      </c>
      <c r="E23" s="42">
        <v>1661</v>
      </c>
      <c r="F23" s="42">
        <v>872</v>
      </c>
      <c r="G23" s="42">
        <v>789</v>
      </c>
      <c r="H23" s="38">
        <f t="shared" si="11"/>
        <v>-95</v>
      </c>
      <c r="I23" s="37">
        <v>1</v>
      </c>
      <c r="J23" s="37">
        <v>1</v>
      </c>
      <c r="K23" s="42">
        <v>24</v>
      </c>
      <c r="L23" s="42">
        <v>10</v>
      </c>
      <c r="M23" s="42">
        <v>14</v>
      </c>
      <c r="N23" s="37">
        <v>2</v>
      </c>
      <c r="O23" s="56">
        <v>990</v>
      </c>
      <c r="P23" s="43">
        <v>347</v>
      </c>
    </row>
    <row r="24" spans="1:16" ht="18.75" customHeight="1">
      <c r="A24" s="21" t="s">
        <v>25</v>
      </c>
      <c r="B24" s="42">
        <v>887</v>
      </c>
      <c r="C24" s="42">
        <v>447</v>
      </c>
      <c r="D24" s="42">
        <v>440</v>
      </c>
      <c r="E24" s="42">
        <v>1842</v>
      </c>
      <c r="F24" s="42">
        <v>901</v>
      </c>
      <c r="G24" s="42">
        <v>941</v>
      </c>
      <c r="H24" s="38">
        <f t="shared" si="11"/>
        <v>-955</v>
      </c>
      <c r="I24" s="37">
        <v>6</v>
      </c>
      <c r="J24" s="37">
        <v>5</v>
      </c>
      <c r="K24" s="42">
        <v>25</v>
      </c>
      <c r="L24" s="42">
        <v>10</v>
      </c>
      <c r="M24" s="42">
        <v>15</v>
      </c>
      <c r="N24" s="37">
        <v>8</v>
      </c>
      <c r="O24" s="56">
        <v>644</v>
      </c>
      <c r="P24" s="43">
        <v>257</v>
      </c>
    </row>
    <row r="25" spans="1:16" ht="18.75" customHeight="1">
      <c r="A25" s="21" t="s">
        <v>49</v>
      </c>
      <c r="B25" s="42">
        <v>302</v>
      </c>
      <c r="C25" s="42">
        <v>143</v>
      </c>
      <c r="D25" s="42">
        <v>159</v>
      </c>
      <c r="E25" s="42">
        <v>686</v>
      </c>
      <c r="F25" s="42">
        <v>351</v>
      </c>
      <c r="G25" s="42">
        <v>335</v>
      </c>
      <c r="H25" s="38">
        <f t="shared" si="11"/>
        <v>-384</v>
      </c>
      <c r="I25" s="37">
        <v>0</v>
      </c>
      <c r="J25" s="37">
        <v>0</v>
      </c>
      <c r="K25" s="42">
        <v>6</v>
      </c>
      <c r="L25" s="42">
        <v>3</v>
      </c>
      <c r="M25" s="42">
        <v>3</v>
      </c>
      <c r="N25" s="37">
        <v>1</v>
      </c>
      <c r="O25" s="42">
        <v>204</v>
      </c>
      <c r="P25" s="43">
        <v>93</v>
      </c>
    </row>
    <row r="26" spans="1:16" ht="18.75" customHeight="1">
      <c r="A26" s="21" t="s">
        <v>26</v>
      </c>
      <c r="B26" s="42">
        <v>356</v>
      </c>
      <c r="C26" s="42">
        <v>181</v>
      </c>
      <c r="D26" s="42">
        <v>175</v>
      </c>
      <c r="E26" s="42">
        <v>977</v>
      </c>
      <c r="F26" s="42">
        <v>498</v>
      </c>
      <c r="G26" s="42">
        <v>479</v>
      </c>
      <c r="H26" s="38">
        <f t="shared" si="11"/>
        <v>-621</v>
      </c>
      <c r="I26" s="37">
        <v>1</v>
      </c>
      <c r="J26" s="37">
        <v>1</v>
      </c>
      <c r="K26" s="42">
        <v>10</v>
      </c>
      <c r="L26" s="42">
        <v>2</v>
      </c>
      <c r="M26" s="42">
        <v>8</v>
      </c>
      <c r="N26" s="37">
        <v>1</v>
      </c>
      <c r="O26" s="56">
        <v>255</v>
      </c>
      <c r="P26" s="43">
        <v>91</v>
      </c>
    </row>
    <row r="27" spans="1:16" ht="18.75" customHeight="1">
      <c r="A27" s="21" t="s">
        <v>27</v>
      </c>
      <c r="B27" s="42">
        <v>202</v>
      </c>
      <c r="C27" s="42">
        <v>110</v>
      </c>
      <c r="D27" s="42">
        <v>92</v>
      </c>
      <c r="E27" s="42">
        <v>475</v>
      </c>
      <c r="F27" s="42">
        <v>233</v>
      </c>
      <c r="G27" s="42">
        <v>242</v>
      </c>
      <c r="H27" s="38">
        <f t="shared" si="11"/>
        <v>-273</v>
      </c>
      <c r="I27" s="37">
        <v>0</v>
      </c>
      <c r="J27" s="37">
        <v>0</v>
      </c>
      <c r="K27" s="42">
        <v>4</v>
      </c>
      <c r="L27" s="42">
        <v>3</v>
      </c>
      <c r="M27" s="42">
        <v>1</v>
      </c>
      <c r="N27" s="37">
        <v>0</v>
      </c>
      <c r="O27" s="42">
        <v>139</v>
      </c>
      <c r="P27" s="43">
        <v>63</v>
      </c>
    </row>
    <row r="28" spans="1:16" ht="18.75" customHeight="1">
      <c r="A28" s="21" t="s">
        <v>28</v>
      </c>
      <c r="B28" s="42">
        <v>742</v>
      </c>
      <c r="C28" s="42">
        <v>395</v>
      </c>
      <c r="D28" s="42">
        <v>347</v>
      </c>
      <c r="E28" s="42">
        <v>632</v>
      </c>
      <c r="F28" s="42">
        <v>310</v>
      </c>
      <c r="G28" s="42">
        <v>322</v>
      </c>
      <c r="H28" s="38">
        <f t="shared" si="11"/>
        <v>110</v>
      </c>
      <c r="I28" s="37">
        <v>0</v>
      </c>
      <c r="J28" s="37">
        <v>0</v>
      </c>
      <c r="K28" s="42">
        <v>16</v>
      </c>
      <c r="L28" s="42">
        <v>8</v>
      </c>
      <c r="M28" s="42">
        <v>8</v>
      </c>
      <c r="N28" s="37">
        <v>2</v>
      </c>
      <c r="O28" s="42">
        <v>353</v>
      </c>
      <c r="P28" s="43">
        <v>140</v>
      </c>
    </row>
    <row r="29" spans="1:16" ht="18.75" customHeight="1">
      <c r="A29" s="21" t="s">
        <v>29</v>
      </c>
      <c r="B29" s="42">
        <v>158</v>
      </c>
      <c r="C29" s="42">
        <v>76</v>
      </c>
      <c r="D29" s="42">
        <v>82</v>
      </c>
      <c r="E29" s="42">
        <v>449</v>
      </c>
      <c r="F29" s="42">
        <v>229</v>
      </c>
      <c r="G29" s="42">
        <v>220</v>
      </c>
      <c r="H29" s="38">
        <f t="shared" si="11"/>
        <v>-291</v>
      </c>
      <c r="I29" s="37">
        <v>0</v>
      </c>
      <c r="J29" s="37">
        <v>0</v>
      </c>
      <c r="K29" s="42">
        <v>2</v>
      </c>
      <c r="L29" s="42">
        <v>0</v>
      </c>
      <c r="M29" s="42">
        <v>2</v>
      </c>
      <c r="N29" s="37">
        <v>0</v>
      </c>
      <c r="O29" s="42">
        <v>119</v>
      </c>
      <c r="P29" s="43">
        <v>47</v>
      </c>
    </row>
    <row r="30" spans="1:16" ht="18.75" customHeight="1">
      <c r="A30" s="21" t="s">
        <v>30</v>
      </c>
      <c r="B30" s="42">
        <v>567</v>
      </c>
      <c r="C30" s="42">
        <v>292</v>
      </c>
      <c r="D30" s="42">
        <v>275</v>
      </c>
      <c r="E30" s="42">
        <v>497</v>
      </c>
      <c r="F30" s="42">
        <v>252</v>
      </c>
      <c r="G30" s="42">
        <v>245</v>
      </c>
      <c r="H30" s="38">
        <f t="shared" si="11"/>
        <v>70</v>
      </c>
      <c r="I30" s="37">
        <v>1</v>
      </c>
      <c r="J30" s="37">
        <v>0</v>
      </c>
      <c r="K30" s="42">
        <v>14</v>
      </c>
      <c r="L30" s="42">
        <v>7</v>
      </c>
      <c r="M30" s="42">
        <v>7</v>
      </c>
      <c r="N30" s="37">
        <v>3</v>
      </c>
      <c r="O30" s="42">
        <v>341</v>
      </c>
      <c r="P30" s="43">
        <v>128</v>
      </c>
    </row>
    <row r="31" spans="1:16" ht="18.75" customHeight="1">
      <c r="A31" s="21" t="s">
        <v>31</v>
      </c>
      <c r="B31" s="42">
        <v>381</v>
      </c>
      <c r="C31" s="42">
        <v>176</v>
      </c>
      <c r="D31" s="42">
        <v>205</v>
      </c>
      <c r="E31" s="42">
        <v>379</v>
      </c>
      <c r="F31" s="42">
        <v>198</v>
      </c>
      <c r="G31" s="42">
        <v>181</v>
      </c>
      <c r="H31" s="38">
        <f t="shared" si="11"/>
        <v>2</v>
      </c>
      <c r="I31" s="37">
        <v>1</v>
      </c>
      <c r="J31" s="37">
        <v>1</v>
      </c>
      <c r="K31" s="42">
        <v>11</v>
      </c>
      <c r="L31" s="42">
        <v>4</v>
      </c>
      <c r="M31" s="42">
        <v>7</v>
      </c>
      <c r="N31" s="37">
        <v>2</v>
      </c>
      <c r="O31" s="42">
        <v>208</v>
      </c>
      <c r="P31" s="43">
        <v>72</v>
      </c>
    </row>
    <row r="32" spans="1:16" ht="18.75" customHeight="1">
      <c r="A32" s="21" t="s">
        <v>50</v>
      </c>
      <c r="B32" s="42">
        <v>535</v>
      </c>
      <c r="C32" s="42">
        <v>280</v>
      </c>
      <c r="D32" s="42">
        <v>255</v>
      </c>
      <c r="E32" s="42">
        <v>1157</v>
      </c>
      <c r="F32" s="42">
        <v>566</v>
      </c>
      <c r="G32" s="42">
        <v>591</v>
      </c>
      <c r="H32" s="38">
        <f t="shared" si="11"/>
        <v>-622</v>
      </c>
      <c r="I32" s="37">
        <v>0</v>
      </c>
      <c r="J32" s="37">
        <v>0</v>
      </c>
      <c r="K32" s="42">
        <v>18</v>
      </c>
      <c r="L32" s="42">
        <v>5</v>
      </c>
      <c r="M32" s="42">
        <v>13</v>
      </c>
      <c r="N32" s="37">
        <v>1</v>
      </c>
      <c r="O32" s="42">
        <v>310</v>
      </c>
      <c r="P32" s="43">
        <v>106</v>
      </c>
    </row>
    <row r="33" spans="1:16" ht="18.75" customHeight="1">
      <c r="A33" s="21" t="s">
        <v>51</v>
      </c>
      <c r="B33" s="42">
        <v>347</v>
      </c>
      <c r="C33" s="42">
        <v>183</v>
      </c>
      <c r="D33" s="42">
        <v>164</v>
      </c>
      <c r="E33" s="56">
        <v>1150</v>
      </c>
      <c r="F33" s="56">
        <v>582</v>
      </c>
      <c r="G33" s="42">
        <v>568</v>
      </c>
      <c r="H33" s="54">
        <f t="shared" si="11"/>
        <v>-803</v>
      </c>
      <c r="I33" s="37">
        <v>0</v>
      </c>
      <c r="J33" s="37">
        <v>0</v>
      </c>
      <c r="K33" s="42">
        <v>9</v>
      </c>
      <c r="L33" s="42">
        <v>5</v>
      </c>
      <c r="M33" s="42">
        <v>4</v>
      </c>
      <c r="N33" s="37">
        <v>1</v>
      </c>
      <c r="O33" s="42">
        <v>213</v>
      </c>
      <c r="P33" s="43">
        <v>66</v>
      </c>
    </row>
    <row r="34" spans="1:16" ht="18.75" customHeight="1">
      <c r="A34" s="21" t="s">
        <v>52</v>
      </c>
      <c r="B34" s="42">
        <v>301</v>
      </c>
      <c r="C34" s="42">
        <v>151</v>
      </c>
      <c r="D34" s="42">
        <v>150</v>
      </c>
      <c r="E34" s="42">
        <v>414</v>
      </c>
      <c r="F34" s="42">
        <v>210</v>
      </c>
      <c r="G34" s="42">
        <v>204</v>
      </c>
      <c r="H34" s="38">
        <f t="shared" si="11"/>
        <v>-113</v>
      </c>
      <c r="I34" s="37">
        <v>0</v>
      </c>
      <c r="J34" s="37">
        <v>0</v>
      </c>
      <c r="K34" s="42">
        <v>8</v>
      </c>
      <c r="L34" s="42">
        <v>5</v>
      </c>
      <c r="M34" s="42">
        <v>3</v>
      </c>
      <c r="N34" s="37">
        <v>2</v>
      </c>
      <c r="O34" s="42">
        <v>185</v>
      </c>
      <c r="P34" s="43">
        <v>71</v>
      </c>
    </row>
    <row r="35" spans="1:16" ht="18.75" customHeight="1">
      <c r="A35" s="21" t="s">
        <v>54</v>
      </c>
      <c r="B35" s="56">
        <v>1023</v>
      </c>
      <c r="C35" s="56">
        <v>546</v>
      </c>
      <c r="D35" s="56">
        <v>477</v>
      </c>
      <c r="E35" s="56">
        <v>1622</v>
      </c>
      <c r="F35" s="56">
        <v>823</v>
      </c>
      <c r="G35" s="56">
        <v>799</v>
      </c>
      <c r="H35" s="54">
        <f t="shared" si="11"/>
        <v>-599</v>
      </c>
      <c r="I35" s="37">
        <v>2</v>
      </c>
      <c r="J35" s="37">
        <v>1</v>
      </c>
      <c r="K35" s="42">
        <v>37</v>
      </c>
      <c r="L35" s="42">
        <v>11</v>
      </c>
      <c r="M35" s="42">
        <v>26</v>
      </c>
      <c r="N35" s="37">
        <v>3</v>
      </c>
      <c r="O35" s="56">
        <v>614</v>
      </c>
      <c r="P35" s="57">
        <v>247</v>
      </c>
    </row>
    <row r="36" spans="1:16" ht="18.75" customHeight="1">
      <c r="A36" s="21" t="s">
        <v>67</v>
      </c>
      <c r="B36" s="42">
        <v>78</v>
      </c>
      <c r="C36" s="42">
        <v>38</v>
      </c>
      <c r="D36" s="42">
        <v>40</v>
      </c>
      <c r="E36" s="42">
        <v>59</v>
      </c>
      <c r="F36" s="42">
        <v>27</v>
      </c>
      <c r="G36" s="42">
        <v>32</v>
      </c>
      <c r="H36" s="38">
        <f t="shared" si="11"/>
        <v>19</v>
      </c>
      <c r="I36" s="37">
        <v>0</v>
      </c>
      <c r="J36" s="37">
        <v>0</v>
      </c>
      <c r="K36" s="42">
        <v>3</v>
      </c>
      <c r="L36" s="42">
        <v>2</v>
      </c>
      <c r="M36" s="42">
        <v>1</v>
      </c>
      <c r="N36" s="37">
        <v>1</v>
      </c>
      <c r="O36" s="42">
        <v>47</v>
      </c>
      <c r="P36" s="43">
        <v>15</v>
      </c>
    </row>
    <row r="37" spans="1:16" ht="18.75" customHeight="1">
      <c r="A37" s="22" t="s">
        <v>32</v>
      </c>
      <c r="B37" s="42">
        <v>69</v>
      </c>
      <c r="C37" s="42">
        <v>28</v>
      </c>
      <c r="D37" s="42">
        <v>41</v>
      </c>
      <c r="E37" s="42">
        <v>174</v>
      </c>
      <c r="F37" s="42">
        <v>88</v>
      </c>
      <c r="G37" s="42">
        <v>86</v>
      </c>
      <c r="H37" s="38">
        <f t="shared" si="11"/>
        <v>-105</v>
      </c>
      <c r="I37" s="37">
        <v>0</v>
      </c>
      <c r="J37" s="37">
        <v>0</v>
      </c>
      <c r="K37" s="42">
        <v>2</v>
      </c>
      <c r="L37" s="42">
        <v>2</v>
      </c>
      <c r="M37" s="42">
        <v>0</v>
      </c>
      <c r="N37" s="37">
        <v>0</v>
      </c>
      <c r="O37" s="42">
        <v>33</v>
      </c>
      <c r="P37" s="43">
        <v>25</v>
      </c>
    </row>
    <row r="38" spans="1:16" ht="18.75" customHeight="1">
      <c r="A38" s="22" t="s">
        <v>33</v>
      </c>
      <c r="B38" s="42">
        <v>6</v>
      </c>
      <c r="C38" s="42">
        <v>4</v>
      </c>
      <c r="D38" s="42">
        <v>2</v>
      </c>
      <c r="E38" s="42">
        <v>27</v>
      </c>
      <c r="F38" s="42">
        <v>15</v>
      </c>
      <c r="G38" s="42">
        <v>12</v>
      </c>
      <c r="H38" s="38">
        <f t="shared" si="11"/>
        <v>-21</v>
      </c>
      <c r="I38" s="37">
        <v>0</v>
      </c>
      <c r="J38" s="37">
        <v>0</v>
      </c>
      <c r="K38" s="42">
        <v>0</v>
      </c>
      <c r="L38" s="42">
        <v>0</v>
      </c>
      <c r="M38" s="42">
        <v>0</v>
      </c>
      <c r="N38" s="37">
        <v>0</v>
      </c>
      <c r="O38" s="42">
        <v>4</v>
      </c>
      <c r="P38" s="43">
        <v>1</v>
      </c>
    </row>
    <row r="39" spans="1:16" ht="18.75" customHeight="1">
      <c r="A39" s="22" t="s">
        <v>34</v>
      </c>
      <c r="B39" s="42">
        <v>183</v>
      </c>
      <c r="C39" s="42">
        <v>90</v>
      </c>
      <c r="D39" s="42">
        <v>93</v>
      </c>
      <c r="E39" s="42">
        <v>246</v>
      </c>
      <c r="F39" s="42">
        <v>134</v>
      </c>
      <c r="G39" s="42">
        <v>112</v>
      </c>
      <c r="H39" s="38">
        <f t="shared" si="11"/>
        <v>-63</v>
      </c>
      <c r="I39" s="37">
        <v>0</v>
      </c>
      <c r="J39" s="37">
        <v>0</v>
      </c>
      <c r="K39" s="42">
        <v>5</v>
      </c>
      <c r="L39" s="42">
        <v>1</v>
      </c>
      <c r="M39" s="42">
        <v>4</v>
      </c>
      <c r="N39" s="37">
        <v>1</v>
      </c>
      <c r="O39" s="42">
        <v>101</v>
      </c>
      <c r="P39" s="43">
        <v>48</v>
      </c>
    </row>
    <row r="40" spans="1:16" ht="18.75" customHeight="1">
      <c r="A40" s="22" t="s">
        <v>35</v>
      </c>
      <c r="B40" s="42">
        <v>79</v>
      </c>
      <c r="C40" s="42">
        <v>44</v>
      </c>
      <c r="D40" s="42">
        <v>35</v>
      </c>
      <c r="E40" s="42">
        <v>154</v>
      </c>
      <c r="F40" s="42">
        <v>76</v>
      </c>
      <c r="G40" s="42">
        <v>78</v>
      </c>
      <c r="H40" s="38">
        <f t="shared" si="11"/>
        <v>-75</v>
      </c>
      <c r="I40" s="37">
        <v>0</v>
      </c>
      <c r="J40" s="37">
        <v>0</v>
      </c>
      <c r="K40" s="42">
        <v>2</v>
      </c>
      <c r="L40" s="42">
        <v>0</v>
      </c>
      <c r="M40" s="42">
        <v>2</v>
      </c>
      <c r="N40" s="37">
        <v>0</v>
      </c>
      <c r="O40" s="42">
        <v>35</v>
      </c>
      <c r="P40" s="43">
        <v>18</v>
      </c>
    </row>
    <row r="41" spans="1:16" ht="18.75" customHeight="1">
      <c r="A41" s="22" t="s">
        <v>36</v>
      </c>
      <c r="B41" s="42">
        <v>262</v>
      </c>
      <c r="C41" s="42">
        <v>129</v>
      </c>
      <c r="D41" s="42">
        <v>133</v>
      </c>
      <c r="E41" s="42">
        <v>405</v>
      </c>
      <c r="F41" s="42">
        <v>202</v>
      </c>
      <c r="G41" s="42">
        <v>203</v>
      </c>
      <c r="H41" s="38">
        <f t="shared" si="11"/>
        <v>-143</v>
      </c>
      <c r="I41" s="37">
        <v>0</v>
      </c>
      <c r="J41" s="37">
        <v>0</v>
      </c>
      <c r="K41" s="42">
        <v>8</v>
      </c>
      <c r="L41" s="42">
        <v>5</v>
      </c>
      <c r="M41" s="42">
        <v>3</v>
      </c>
      <c r="N41" s="37">
        <v>3</v>
      </c>
      <c r="O41" s="42">
        <v>165</v>
      </c>
      <c r="P41" s="43">
        <v>63</v>
      </c>
    </row>
    <row r="42" spans="1:16" ht="18.75" customHeight="1">
      <c r="A42" s="22" t="s">
        <v>37</v>
      </c>
      <c r="B42" s="42">
        <v>45</v>
      </c>
      <c r="C42" s="42">
        <v>24</v>
      </c>
      <c r="D42" s="42">
        <v>21</v>
      </c>
      <c r="E42" s="42">
        <v>131</v>
      </c>
      <c r="F42" s="42">
        <v>64</v>
      </c>
      <c r="G42" s="42">
        <v>67</v>
      </c>
      <c r="H42" s="38">
        <f t="shared" si="11"/>
        <v>-86</v>
      </c>
      <c r="I42" s="37">
        <v>1</v>
      </c>
      <c r="J42" s="37">
        <v>0</v>
      </c>
      <c r="K42" s="42">
        <v>2</v>
      </c>
      <c r="L42" s="42">
        <v>0</v>
      </c>
      <c r="M42" s="42">
        <v>2</v>
      </c>
      <c r="N42" s="37">
        <v>0</v>
      </c>
      <c r="O42" s="42">
        <v>30</v>
      </c>
      <c r="P42" s="43">
        <v>10</v>
      </c>
    </row>
    <row r="43" spans="1:16" ht="18.75" customHeight="1">
      <c r="A43" s="22" t="s">
        <v>38</v>
      </c>
      <c r="B43" s="42">
        <v>70</v>
      </c>
      <c r="C43" s="42">
        <v>36</v>
      </c>
      <c r="D43" s="42">
        <v>34</v>
      </c>
      <c r="E43" s="42">
        <v>242</v>
      </c>
      <c r="F43" s="42">
        <v>125</v>
      </c>
      <c r="G43" s="42">
        <v>117</v>
      </c>
      <c r="H43" s="38">
        <f t="shared" si="11"/>
        <v>-172</v>
      </c>
      <c r="I43" s="37">
        <v>0</v>
      </c>
      <c r="J43" s="37">
        <v>0</v>
      </c>
      <c r="K43" s="42">
        <v>1</v>
      </c>
      <c r="L43" s="42">
        <v>0</v>
      </c>
      <c r="M43" s="42">
        <v>1</v>
      </c>
      <c r="N43" s="37">
        <v>0</v>
      </c>
      <c r="O43" s="42">
        <v>26</v>
      </c>
      <c r="P43" s="43">
        <v>19</v>
      </c>
    </row>
    <row r="44" spans="1:16" ht="18.75" customHeight="1">
      <c r="A44" s="22" t="s">
        <v>39</v>
      </c>
      <c r="B44" s="42">
        <v>212</v>
      </c>
      <c r="C44" s="42">
        <v>100</v>
      </c>
      <c r="D44" s="42">
        <v>112</v>
      </c>
      <c r="E44" s="42">
        <v>393</v>
      </c>
      <c r="F44" s="42">
        <v>201</v>
      </c>
      <c r="G44" s="42">
        <v>192</v>
      </c>
      <c r="H44" s="38">
        <f t="shared" si="11"/>
        <v>-181</v>
      </c>
      <c r="I44" s="37">
        <v>1</v>
      </c>
      <c r="J44" s="37">
        <v>1</v>
      </c>
      <c r="K44" s="42">
        <v>5</v>
      </c>
      <c r="L44" s="42">
        <v>3</v>
      </c>
      <c r="M44" s="42">
        <v>2</v>
      </c>
      <c r="N44" s="37">
        <v>1</v>
      </c>
      <c r="O44" s="56">
        <v>129</v>
      </c>
      <c r="P44" s="43">
        <v>46</v>
      </c>
    </row>
    <row r="45" spans="1:16" ht="18.75" customHeight="1">
      <c r="A45" s="22" t="s">
        <v>40</v>
      </c>
      <c r="B45" s="42">
        <v>60</v>
      </c>
      <c r="C45" s="42">
        <v>25</v>
      </c>
      <c r="D45" s="42">
        <v>35</v>
      </c>
      <c r="E45" s="42">
        <v>177</v>
      </c>
      <c r="F45" s="42">
        <v>79</v>
      </c>
      <c r="G45" s="42">
        <v>98</v>
      </c>
      <c r="H45" s="38">
        <f t="shared" si="11"/>
        <v>-117</v>
      </c>
      <c r="I45" s="37">
        <v>0</v>
      </c>
      <c r="J45" s="37">
        <v>0</v>
      </c>
      <c r="K45" s="42">
        <v>1</v>
      </c>
      <c r="L45" s="42">
        <v>0</v>
      </c>
      <c r="M45" s="42">
        <v>1</v>
      </c>
      <c r="N45" s="37">
        <v>0</v>
      </c>
      <c r="O45" s="42">
        <v>48</v>
      </c>
      <c r="P45" s="43">
        <v>23</v>
      </c>
    </row>
    <row r="46" spans="1:16" ht="18.75" customHeight="1">
      <c r="A46" s="22" t="s">
        <v>41</v>
      </c>
      <c r="B46" s="42">
        <v>78</v>
      </c>
      <c r="C46" s="42">
        <v>32</v>
      </c>
      <c r="D46" s="42">
        <v>46</v>
      </c>
      <c r="E46" s="42">
        <v>183</v>
      </c>
      <c r="F46" s="42">
        <v>103</v>
      </c>
      <c r="G46" s="42">
        <v>80</v>
      </c>
      <c r="H46" s="38">
        <f t="shared" si="11"/>
        <v>-105</v>
      </c>
      <c r="I46" s="37">
        <v>0</v>
      </c>
      <c r="J46" s="37">
        <v>0</v>
      </c>
      <c r="K46" s="42">
        <v>2</v>
      </c>
      <c r="L46" s="42">
        <v>1</v>
      </c>
      <c r="M46" s="42">
        <v>1</v>
      </c>
      <c r="N46" s="37">
        <v>0</v>
      </c>
      <c r="O46" s="42">
        <v>47</v>
      </c>
      <c r="P46" s="43">
        <v>12</v>
      </c>
    </row>
    <row r="47" spans="1:16" ht="18.75" customHeight="1">
      <c r="A47" s="22" t="s">
        <v>42</v>
      </c>
      <c r="B47" s="42">
        <v>89</v>
      </c>
      <c r="C47" s="42">
        <v>48</v>
      </c>
      <c r="D47" s="42">
        <v>41</v>
      </c>
      <c r="E47" s="42">
        <v>192</v>
      </c>
      <c r="F47" s="42">
        <v>94</v>
      </c>
      <c r="G47" s="42">
        <v>98</v>
      </c>
      <c r="H47" s="38">
        <f t="shared" si="11"/>
        <v>-103</v>
      </c>
      <c r="I47" s="37">
        <v>0</v>
      </c>
      <c r="J47" s="37">
        <v>0</v>
      </c>
      <c r="K47" s="42">
        <v>3</v>
      </c>
      <c r="L47" s="42">
        <v>3</v>
      </c>
      <c r="M47" s="42">
        <v>0</v>
      </c>
      <c r="N47" s="37">
        <v>0</v>
      </c>
      <c r="O47" s="42">
        <v>78</v>
      </c>
      <c r="P47" s="43">
        <v>31</v>
      </c>
    </row>
    <row r="48" spans="1:16" ht="18.75" customHeight="1">
      <c r="A48" s="22" t="s">
        <v>43</v>
      </c>
      <c r="B48" s="42">
        <v>294</v>
      </c>
      <c r="C48" s="42">
        <v>156</v>
      </c>
      <c r="D48" s="42">
        <v>138</v>
      </c>
      <c r="E48" s="42">
        <v>265</v>
      </c>
      <c r="F48" s="42">
        <v>132</v>
      </c>
      <c r="G48" s="42">
        <v>133</v>
      </c>
      <c r="H48" s="38">
        <f t="shared" si="11"/>
        <v>29</v>
      </c>
      <c r="I48" s="37">
        <v>0</v>
      </c>
      <c r="J48" s="37">
        <v>0</v>
      </c>
      <c r="K48" s="42">
        <v>3</v>
      </c>
      <c r="L48" s="42">
        <v>1</v>
      </c>
      <c r="M48" s="42">
        <v>2</v>
      </c>
      <c r="N48" s="37">
        <v>0</v>
      </c>
      <c r="O48" s="42">
        <v>157</v>
      </c>
      <c r="P48" s="43">
        <v>59</v>
      </c>
    </row>
    <row r="49" spans="1:16" ht="18.75" customHeight="1">
      <c r="A49" s="22" t="s">
        <v>44</v>
      </c>
      <c r="B49" s="42">
        <v>293</v>
      </c>
      <c r="C49" s="42">
        <v>156</v>
      </c>
      <c r="D49" s="42">
        <v>137</v>
      </c>
      <c r="E49" s="42">
        <v>295</v>
      </c>
      <c r="F49" s="42">
        <v>140</v>
      </c>
      <c r="G49" s="42">
        <v>155</v>
      </c>
      <c r="H49" s="38">
        <f t="shared" si="11"/>
        <v>-2</v>
      </c>
      <c r="I49" s="37">
        <v>1</v>
      </c>
      <c r="J49" s="37">
        <v>0</v>
      </c>
      <c r="K49" s="42">
        <v>7</v>
      </c>
      <c r="L49" s="42">
        <v>6</v>
      </c>
      <c r="M49" s="42">
        <v>1</v>
      </c>
      <c r="N49" s="37">
        <v>0</v>
      </c>
      <c r="O49" s="42">
        <v>175</v>
      </c>
      <c r="P49" s="43">
        <v>50</v>
      </c>
    </row>
    <row r="50" spans="1:16" ht="18.75" customHeight="1">
      <c r="A50" s="22" t="s">
        <v>45</v>
      </c>
      <c r="B50" s="42">
        <v>48</v>
      </c>
      <c r="C50" s="42">
        <v>20</v>
      </c>
      <c r="D50" s="42">
        <v>28</v>
      </c>
      <c r="E50" s="42">
        <v>125</v>
      </c>
      <c r="F50" s="42">
        <v>52</v>
      </c>
      <c r="G50" s="42">
        <v>73</v>
      </c>
      <c r="H50" s="38">
        <f t="shared" si="11"/>
        <v>-77</v>
      </c>
      <c r="I50" s="37">
        <v>0</v>
      </c>
      <c r="J50" s="37">
        <v>0</v>
      </c>
      <c r="K50" s="42">
        <v>1</v>
      </c>
      <c r="L50" s="42">
        <v>0</v>
      </c>
      <c r="M50" s="42">
        <v>1</v>
      </c>
      <c r="N50" s="37">
        <v>0</v>
      </c>
      <c r="O50" s="42">
        <v>18</v>
      </c>
      <c r="P50" s="43">
        <v>11</v>
      </c>
    </row>
    <row r="51" spans="1:16" ht="18.75" customHeight="1">
      <c r="A51" s="22" t="s">
        <v>46</v>
      </c>
      <c r="B51" s="42">
        <v>295</v>
      </c>
      <c r="C51" s="42">
        <v>129</v>
      </c>
      <c r="D51" s="42">
        <v>166</v>
      </c>
      <c r="E51" s="42">
        <v>189</v>
      </c>
      <c r="F51" s="42">
        <v>102</v>
      </c>
      <c r="G51" s="42">
        <v>87</v>
      </c>
      <c r="H51" s="38">
        <f t="shared" si="11"/>
        <v>106</v>
      </c>
      <c r="I51" s="37">
        <v>0</v>
      </c>
      <c r="J51" s="37">
        <v>0</v>
      </c>
      <c r="K51" s="42">
        <v>4</v>
      </c>
      <c r="L51" s="42">
        <v>2</v>
      </c>
      <c r="M51" s="42">
        <v>2</v>
      </c>
      <c r="N51" s="37">
        <v>0</v>
      </c>
      <c r="O51" s="42">
        <v>143</v>
      </c>
      <c r="P51" s="43">
        <v>82</v>
      </c>
    </row>
    <row r="52" spans="1:16" ht="18.75" customHeight="1">
      <c r="A52" s="22" t="s">
        <v>47</v>
      </c>
      <c r="B52" s="56">
        <v>55</v>
      </c>
      <c r="C52" s="56">
        <v>31</v>
      </c>
      <c r="D52" s="56">
        <v>24</v>
      </c>
      <c r="E52" s="56">
        <v>71</v>
      </c>
      <c r="F52" s="56">
        <v>38</v>
      </c>
      <c r="G52" s="56">
        <v>33</v>
      </c>
      <c r="H52" s="54">
        <f t="shared" si="11"/>
        <v>-16</v>
      </c>
      <c r="I52" s="37">
        <v>0</v>
      </c>
      <c r="J52" s="37">
        <v>0</v>
      </c>
      <c r="K52" s="42">
        <v>3</v>
      </c>
      <c r="L52" s="42">
        <v>2</v>
      </c>
      <c r="M52" s="42">
        <v>1</v>
      </c>
      <c r="N52" s="37">
        <v>0</v>
      </c>
      <c r="O52" s="42">
        <v>22</v>
      </c>
      <c r="P52" s="43">
        <v>9</v>
      </c>
    </row>
    <row r="53" spans="1:16" ht="18.75" customHeight="1">
      <c r="A53" s="22" t="s">
        <v>48</v>
      </c>
      <c r="B53" s="42">
        <v>39</v>
      </c>
      <c r="C53" s="42">
        <v>22</v>
      </c>
      <c r="D53" s="42">
        <v>17</v>
      </c>
      <c r="E53" s="42">
        <v>122</v>
      </c>
      <c r="F53" s="42">
        <v>57</v>
      </c>
      <c r="G53" s="42">
        <v>65</v>
      </c>
      <c r="H53" s="38">
        <f t="shared" si="11"/>
        <v>-83</v>
      </c>
      <c r="I53" s="37">
        <v>0</v>
      </c>
      <c r="J53" s="37">
        <v>0</v>
      </c>
      <c r="K53" s="42">
        <v>3</v>
      </c>
      <c r="L53" s="42">
        <v>0</v>
      </c>
      <c r="M53" s="42">
        <v>3</v>
      </c>
      <c r="N53" s="37">
        <v>0</v>
      </c>
      <c r="O53" s="42">
        <v>15</v>
      </c>
      <c r="P53" s="43">
        <v>15</v>
      </c>
    </row>
    <row r="54" spans="1:16" ht="18.75" customHeight="1">
      <c r="A54" s="22" t="s">
        <v>55</v>
      </c>
      <c r="B54" s="42">
        <v>122</v>
      </c>
      <c r="C54" s="42">
        <v>53</v>
      </c>
      <c r="D54" s="42">
        <v>69</v>
      </c>
      <c r="E54" s="42">
        <v>361</v>
      </c>
      <c r="F54" s="42">
        <v>194</v>
      </c>
      <c r="G54" s="42">
        <v>167</v>
      </c>
      <c r="H54" s="38">
        <f t="shared" si="11"/>
        <v>-239</v>
      </c>
      <c r="I54" s="37">
        <v>0</v>
      </c>
      <c r="J54" s="37">
        <v>0</v>
      </c>
      <c r="K54" s="42">
        <v>3</v>
      </c>
      <c r="L54" s="42">
        <v>1</v>
      </c>
      <c r="M54" s="42">
        <v>2</v>
      </c>
      <c r="N54" s="37">
        <v>1</v>
      </c>
      <c r="O54" s="56">
        <v>66</v>
      </c>
      <c r="P54" s="43">
        <v>39</v>
      </c>
    </row>
    <row r="55" spans="1:16" ht="18.75" customHeight="1">
      <c r="A55" s="22" t="s">
        <v>56</v>
      </c>
      <c r="B55" s="42">
        <v>84</v>
      </c>
      <c r="C55" s="42">
        <v>39</v>
      </c>
      <c r="D55" s="42">
        <v>45</v>
      </c>
      <c r="E55" s="42">
        <v>219</v>
      </c>
      <c r="F55" s="42">
        <v>112</v>
      </c>
      <c r="G55" s="42">
        <v>107</v>
      </c>
      <c r="H55" s="38">
        <f t="shared" si="11"/>
        <v>-135</v>
      </c>
      <c r="I55" s="37">
        <v>0</v>
      </c>
      <c r="J55" s="37">
        <v>0</v>
      </c>
      <c r="K55" s="42">
        <v>4</v>
      </c>
      <c r="L55" s="42">
        <v>1</v>
      </c>
      <c r="M55" s="42">
        <v>3</v>
      </c>
      <c r="N55" s="37">
        <v>0</v>
      </c>
      <c r="O55" s="42">
        <v>45</v>
      </c>
      <c r="P55" s="43">
        <v>21</v>
      </c>
    </row>
    <row r="56" spans="1:16" ht="18.75" customHeight="1">
      <c r="A56" s="22" t="s">
        <v>57</v>
      </c>
      <c r="B56" s="42">
        <v>132</v>
      </c>
      <c r="C56" s="42">
        <v>71</v>
      </c>
      <c r="D56" s="42">
        <v>61</v>
      </c>
      <c r="E56" s="56">
        <v>359</v>
      </c>
      <c r="F56" s="42">
        <v>195</v>
      </c>
      <c r="G56" s="56">
        <v>164</v>
      </c>
      <c r="H56" s="54">
        <f t="shared" si="11"/>
        <v>-227</v>
      </c>
      <c r="I56" s="37">
        <v>0</v>
      </c>
      <c r="J56" s="37">
        <v>0</v>
      </c>
      <c r="K56" s="42">
        <v>4</v>
      </c>
      <c r="L56" s="42">
        <v>2</v>
      </c>
      <c r="M56" s="42">
        <v>2</v>
      </c>
      <c r="N56" s="37">
        <v>0</v>
      </c>
      <c r="O56" s="42">
        <v>95</v>
      </c>
      <c r="P56" s="43">
        <v>40</v>
      </c>
    </row>
    <row r="57" spans="1:16" ht="18.75" customHeight="1">
      <c r="A57" s="22" t="s">
        <v>58</v>
      </c>
      <c r="B57" s="42">
        <v>39</v>
      </c>
      <c r="C57" s="42">
        <v>26</v>
      </c>
      <c r="D57" s="42">
        <v>13</v>
      </c>
      <c r="E57" s="42">
        <v>92</v>
      </c>
      <c r="F57" s="42">
        <v>48</v>
      </c>
      <c r="G57" s="42">
        <v>44</v>
      </c>
      <c r="H57" s="38">
        <f t="shared" si="11"/>
        <v>-53</v>
      </c>
      <c r="I57" s="37">
        <v>0</v>
      </c>
      <c r="J57" s="37">
        <v>0</v>
      </c>
      <c r="K57" s="42">
        <v>0</v>
      </c>
      <c r="L57" s="42">
        <v>0</v>
      </c>
      <c r="M57" s="42">
        <v>0</v>
      </c>
      <c r="N57" s="37">
        <v>0</v>
      </c>
      <c r="O57" s="56">
        <v>37</v>
      </c>
      <c r="P57" s="43">
        <v>6</v>
      </c>
    </row>
    <row r="58" spans="1:16" ht="18.75" customHeight="1">
      <c r="A58" s="23" t="s">
        <v>53</v>
      </c>
      <c r="B58" s="44">
        <v>62</v>
      </c>
      <c r="C58" s="44">
        <v>29</v>
      </c>
      <c r="D58" s="44">
        <v>33</v>
      </c>
      <c r="E58" s="44">
        <v>170</v>
      </c>
      <c r="F58" s="44">
        <v>93</v>
      </c>
      <c r="G58" s="44">
        <v>77</v>
      </c>
      <c r="H58" s="40">
        <f t="shared" si="11"/>
        <v>-108</v>
      </c>
      <c r="I58" s="32">
        <v>0</v>
      </c>
      <c r="J58" s="32">
        <v>0</v>
      </c>
      <c r="K58" s="44">
        <v>1</v>
      </c>
      <c r="L58" s="45">
        <v>0</v>
      </c>
      <c r="M58" s="44">
        <v>1</v>
      </c>
      <c r="N58" s="32">
        <v>0</v>
      </c>
      <c r="O58" s="44">
        <v>36</v>
      </c>
      <c r="P58" s="46">
        <v>14</v>
      </c>
    </row>
    <row r="59" spans="1:16" ht="18.75" customHeight="1">
      <c r="A59" s="31" t="s">
        <v>68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 ht="26.25" customHeight="1">
      <c r="A60" s="58" t="s">
        <v>70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</row>
    <row r="61" spans="1:16" ht="18.75" customHeight="1">
      <c r="A61" s="13"/>
      <c r="B61" s="14"/>
      <c r="C61" s="14"/>
      <c r="D61" s="14"/>
      <c r="E61" s="14"/>
      <c r="F61" s="14"/>
      <c r="G61" s="14"/>
      <c r="H61" s="28"/>
      <c r="I61" s="14"/>
      <c r="J61" s="14"/>
      <c r="K61" s="14"/>
      <c r="L61" s="14"/>
      <c r="M61" s="14"/>
      <c r="N61" s="14"/>
      <c r="O61" s="14"/>
      <c r="P61" s="14"/>
    </row>
    <row r="62" spans="2:16" ht="18.75" customHeight="1">
      <c r="B62" s="16"/>
      <c r="C62" s="16"/>
      <c r="D62" s="16"/>
      <c r="E62" s="16"/>
      <c r="F62" s="16"/>
      <c r="G62" s="16"/>
      <c r="H62" s="29"/>
      <c r="I62" s="16"/>
      <c r="J62" s="16"/>
      <c r="K62" s="16"/>
      <c r="L62" s="16"/>
      <c r="M62" s="16"/>
      <c r="N62" s="16"/>
      <c r="O62" s="16"/>
      <c r="P62" s="16"/>
    </row>
  </sheetData>
  <sheetProtection/>
  <mergeCells count="2">
    <mergeCell ref="A59:P59"/>
    <mergeCell ref="A60:P60"/>
  </mergeCells>
  <printOptions/>
  <pageMargins left="0.25" right="0.25" top="0.75" bottom="0.75" header="0.3" footer="0.3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人口動態調査概数公表の県資料</dc:title>
  <dc:subject/>
  <dc:creator>宮城県</dc:creator>
  <cp:keywords/>
  <dc:description>厚生省から５月初旬に送付される資料（年計）から資料を作成する。</dc:description>
  <cp:lastModifiedBy>宮城県</cp:lastModifiedBy>
  <cp:lastPrinted>2023-09-28T08:56:35Z</cp:lastPrinted>
  <dcterms:created xsi:type="dcterms:W3CDTF">1997-05-22T12:46:39Z</dcterms:created>
  <dcterms:modified xsi:type="dcterms:W3CDTF">2023-09-28T08:56:40Z</dcterms:modified>
  <cp:category/>
  <cp:version/>
  <cp:contentType/>
  <cp:contentStatus/>
</cp:coreProperties>
</file>