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ilesv1\share\総務課\財政係\13_公営企業\R5\060118公営企業に係る経営比較分析表（令和４年度決算）の分析等について\確認事項への回答\"/>
    </mc:Choice>
  </mc:AlternateContent>
  <xr:revisionPtr revIDLastSave="0" documentId="13_ncr:1_{7507DA78-A167-4CBD-97C9-13441EEE6FD1}" xr6:coauthVersionLast="47" xr6:coauthVersionMax="47" xr10:uidLastSave="{00000000-0000-0000-0000-000000000000}"/>
  <workbookProtection workbookAlgorithmName="SHA-512" workbookHashValue="kp2/XG6G+zPpCMrIONgEHld7kavNPGhrQYBdTZ5IVLuN+F+iCGjQ1Lzpt9EL7VYTw0vYb8POf+3+rjJ1TaPqKQ==" workbookSaltValue="Ar5TeW58g+QJM9ekYhgr3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D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<sst xmlns="http://schemas.openxmlformats.org/spreadsheetml/2006/main" count="236" uniqueCount="120">
  <si>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</si>
  <si>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</si>
  <si>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</si>
  <si>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</si>
  <si>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</si>
  <si>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</si>
  <si>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</si>
  <si>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</si>
  <si>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</si>
  <si>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</si>
  <si>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</si>
  <si>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</si>
  <si>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</si>
  <si>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</si>
  <si>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</si>
  <si>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</si>
  <si>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</si>
  <si>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</si>
  <si>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</si>
  <si>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</si>
  <si>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</si>
  <si>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</si>
  <si>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</si>
  <si>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</si>
  <si>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</si>
  <si>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</si>
  <si>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</si>
  <si>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</si>
  <si>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</si>
  <si>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</si>
  <si>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</si>
  <si>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</si>
  <si>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</si>
  <si>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</si>
  <si>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</si>
  <si>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</si>
  <si>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</si>
  <si>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</si>
  <si>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</si>
  <si>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</si>
  <si>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</si>
  <si>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</si>
  <si>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</si>
  <si>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</si>
  <si>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</si>
  <si>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</si>
  <si>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</si>
  <si>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</si>
  <si>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</si>
  <si>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</si>
  <si>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</si>
  <si>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</si>
  <si>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</si>
  <si>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</si>
  <si>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</si>
  <si>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</si>
  <si>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</si>
  <si>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</si>
  <si>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</si>
  <si>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</si>
  <si>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</si>
  <si>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</si>
  <si>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</si>
  <si>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</si>
  <si>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</si>
  <si>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</si>
  <si>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</si>
  <si>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</si>
  <si>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</si>
  <si>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</si>
  <si>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</si>
  <si>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</si>
  <si>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</si>
  <si>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</si>
  <si>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</si>
  <si>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</si>
  <si>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</si>
  <si>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</si>
  <si>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</si>
  <si>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</si>
  <si>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</si>
  <si>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</si>
  <si>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</si>
  <si>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</si>
  <si>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</si>
  <si>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</si>
  <si>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</si>
  <si>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</si>
  <si>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</si>
  <si>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</si>
  <si>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</si>
  <si>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</si>
  <si>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</si>
  <si>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</si>
  <si>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</si>
  <si>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</si>
  <si>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</si>
  <si>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</si>
  <si>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</si>
  <si>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</si>
  <si>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</si>
  <si>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</si>
  <si>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</si>
  <si>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</si>
  <si>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</si>
  <si>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</si>
  <si>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</si>
  <si>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</si>
  <si>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</si>
  <si>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</si>
  <si>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</si>
  <si>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</si>
  <si>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</si>
  <si>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</si>
  <si>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</si>
  <si>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</si>
  <si>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</si>
  <si>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２箇所あった汚水処理場が被災したため、１箇所は廃止し、１箇所は災害復旧事業により平成２４年度に修繕整備している。
　管渠については、防潮堤工事のため移設工事が完了した箇所があるが、その他の管渠は、法定耐用年数の２分の１に達しているが、不具合等も生じていないことから、引き続き適切な維持管理に努める。</t>
    <phoneticPr fontId="4"/>
  </si>
  <si>
    <t>　当該地区の復興は、完了していることから人口・有収水量等の増加は見込めない状況にある。今後は、不明水対策など引き続き経費削減等の経営努力を進め、健全で効率の良い経営を図る必要がある。</t>
    <phoneticPr fontId="4"/>
  </si>
  <si>
    <t>①　未接続世帯の接続促進を図っていくとともに経費節減に努め、収益的収支比率の改善を図っていく。
④　受益戸数が少ないこと及び震災により廃止した処理区の償還が大きいことから一般会計からの繰入に頼らざるを得ない状況となっているため、経営戦略の改定に伴い、使用料等の見直しが必要と考える。
⑤、⑥　今年度は通常の維持管理に終始し、　　　　　　　　大きな修繕等がなかったため前年より数値が改善した。今後も経費削減に努める。
⑦、⑧については、震災後の住宅再建等の数値も落ち着きを見せているが、震災前と比較し施設に対しての接続世帯が３７世帯と少ないため、類似団体と比較すると施設利用率が低くなっている。施設規模よりも経費率が上がってしまうため、今後は使用料金の見直し等、経営戦略を改定する必要がある。</t>
    <rPh sb="114" eb="116">
      <t>ケイエイ</t>
    </rPh>
    <rPh sb="116" eb="118">
      <t>センリャク</t>
    </rPh>
    <rPh sb="119" eb="121">
      <t>カイテイ</t>
    </rPh>
    <rPh sb="122" eb="123">
      <t>トモナ</t>
    </rPh>
    <rPh sb="125" eb="128">
      <t>シヨウリョウ</t>
    </rPh>
    <rPh sb="128" eb="129">
      <t>トウ</t>
    </rPh>
    <rPh sb="130" eb="132">
      <t>ミナオ</t>
    </rPh>
    <rPh sb="134" eb="136">
      <t>ヒツヨウ</t>
    </rPh>
    <rPh sb="137" eb="138">
      <t>カンガ</t>
    </rPh>
    <rPh sb="146" eb="149">
      <t>コンネンド</t>
    </rPh>
    <rPh sb="150" eb="152">
      <t>ツウジョウ</t>
    </rPh>
    <rPh sb="153" eb="155">
      <t>イジ</t>
    </rPh>
    <rPh sb="155" eb="157">
      <t>カンリ</t>
    </rPh>
    <rPh sb="158" eb="160">
      <t>シュウシ</t>
    </rPh>
    <rPh sb="170" eb="171">
      <t>オオ</t>
    </rPh>
    <rPh sb="173" eb="175">
      <t>シュウゼン</t>
    </rPh>
    <rPh sb="175" eb="176">
      <t>トウ</t>
    </rPh>
    <rPh sb="183" eb="185">
      <t>ゼンネン</t>
    </rPh>
    <rPh sb="187" eb="189">
      <t>スウチ</t>
    </rPh>
    <rPh sb="190" eb="192">
      <t>カイゼン</t>
    </rPh>
    <rPh sb="195" eb="197">
      <t>コンゴ</t>
    </rPh>
    <rPh sb="198" eb="200">
      <t>ケイヒ</t>
    </rPh>
    <rPh sb="200" eb="202">
      <t>サクゲン</t>
    </rPh>
    <rPh sb="203" eb="204">
      <t>ツト</t>
    </rPh>
    <rPh sb="217" eb="220">
      <t>シンサイゴ</t>
    </rPh>
    <rPh sb="221" eb="223">
      <t>ジュウタク</t>
    </rPh>
    <rPh sb="223" eb="225">
      <t>サイケン</t>
    </rPh>
    <rPh sb="225" eb="226">
      <t>トウ</t>
    </rPh>
    <rPh sb="227" eb="229">
      <t>スウチ</t>
    </rPh>
    <rPh sb="230" eb="231">
      <t>オ</t>
    </rPh>
    <rPh sb="232" eb="233">
      <t>ツ</t>
    </rPh>
    <rPh sb="235" eb="236">
      <t>ミ</t>
    </rPh>
    <rPh sb="242" eb="245">
      <t>シンサイマエ</t>
    </rPh>
    <rPh sb="246" eb="248">
      <t>ヒカク</t>
    </rPh>
    <rPh sb="249" eb="251">
      <t>シセツ</t>
    </rPh>
    <rPh sb="252" eb="253">
      <t>タイ</t>
    </rPh>
    <rPh sb="256" eb="260">
      <t>セツゾクセタイ</t>
    </rPh>
    <rPh sb="263" eb="265">
      <t>セタイ</t>
    </rPh>
    <rPh sb="266" eb="267">
      <t>スク</t>
    </rPh>
    <rPh sb="272" eb="276">
      <t>ルイジダンタイ</t>
    </rPh>
    <rPh sb="277" eb="279">
      <t>ヒカク</t>
    </rPh>
    <rPh sb="282" eb="287">
      <t>シセツリヨウリツ</t>
    </rPh>
    <rPh sb="288" eb="289">
      <t>ヒク</t>
    </rPh>
    <rPh sb="296" eb="298">
      <t>シセツ</t>
    </rPh>
    <rPh sb="298" eb="300">
      <t>キボ</t>
    </rPh>
    <rPh sb="303" eb="306">
      <t>ケイヒリツ</t>
    </rPh>
    <rPh sb="307" eb="308">
      <t>ア</t>
    </rPh>
    <rPh sb="317" eb="319">
      <t>コンゴ</t>
    </rPh>
    <rPh sb="320" eb="324">
      <t>シヨウリョウキン</t>
    </rPh>
    <rPh sb="325" eb="327">
      <t>ミナオ</t>
    </rPh>
    <rPh sb="328" eb="329">
      <t>トウ</t>
    </rPh>
    <rPh sb="330" eb="332">
      <t>ケイエイ</t>
    </rPh>
    <rPh sb="332" eb="334">
      <t>センリャク</t>
    </rPh>
    <rPh sb="335" eb="337">
      <t>カイテイ</t>
    </rPh>
    <rPh sb="339" eb="3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</si>
</sst>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17</c:v>
                </c:pt>
                <c:pt idx="1">
                  <c:v>0</c:v>
                </c:pt>
                <c:pt idx="2">
                  <c:v>0</c:v>
                </c:pt>
                <c:pt idx="3">
                  <c:v>0</c:v>
                </c:pt>
                <c:pt idx="4">
                  <c:v>0</c:v>
                </c:pt>
              </c:numCache>
            </c:numRef>
          </c:val>
          <c:extLst>
            <c:ext xmlns:c16="http://schemas.microsoft.com/office/drawing/2014/chart" uri="{C3380CC4-5D6E-409C-BE32-E72D297353CC}">
              <c16:uniqueId val="{00000000-8C6F-4F93-B336-EAEFE3227C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0.02</c:v>
                </c:pt>
              </c:numCache>
            </c:numRef>
          </c:val>
          <c:smooth val="0"/>
          <c:extLst>
            <c:ext xmlns:c16="http://schemas.microsoft.com/office/drawing/2014/chart" uri="{C3380CC4-5D6E-409C-BE32-E72D297353CC}">
              <c16:uniqueId val="{00000001-8C6F-4F93-B336-EAEFE3227C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formatCode="#,##0.00;&quot;△&quot;#,##0.00;&quot;-&quot;">
                  <c:v>18.78</c:v>
                </c:pt>
                <c:pt idx="1">
                  <c:v>0</c:v>
                </c:pt>
                <c:pt idx="2" formatCode="#,##0.00;&quot;△&quot;#,##0.00;&quot;-&quot;">
                  <c:v>22.45</c:v>
                </c:pt>
                <c:pt idx="3" formatCode="#,##0.00;&quot;△&quot;#,##0.00;&quot;-&quot;">
                  <c:v>17.55</c:v>
                </c:pt>
                <c:pt idx="4" formatCode="#,##0.00;&quot;△&quot;#,##0.00;&quot;-&quot;">
                  <c:v>17.55</c:v>
                </c:pt>
              </c:numCache>
            </c:numRef>
          </c:val>
          <c:extLst>
            <c:ext xmlns:c16="http://schemas.microsoft.com/office/drawing/2014/chart" uri="{C3380CC4-5D6E-409C-BE32-E72D297353CC}">
              <c16:uniqueId val="{00000000-0D1F-47D0-9191-1132C16A21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37.67</c:v>
                </c:pt>
              </c:numCache>
            </c:numRef>
          </c:val>
          <c:smooth val="0"/>
          <c:extLst>
            <c:ext xmlns:c16="http://schemas.microsoft.com/office/drawing/2014/chart" uri="{C3380CC4-5D6E-409C-BE32-E72D297353CC}">
              <c16:uniqueId val="{00000001-0D1F-47D0-9191-1132C16A21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88.57</c:v>
                </c:pt>
                <c:pt idx="1">
                  <c:v>86.57</c:v>
                </c:pt>
                <c:pt idx="2">
                  <c:v>90.7</c:v>
                </c:pt>
                <c:pt idx="3">
                  <c:v>92.86</c:v>
                </c:pt>
                <c:pt idx="4">
                  <c:v>92.62</c:v>
                </c:pt>
              </c:numCache>
            </c:numRef>
          </c:val>
          <c:extLst>
            <c:ext xmlns:c16="http://schemas.microsoft.com/office/drawing/2014/chart" uri="{C3380CC4-5D6E-409C-BE32-E72D297353CC}">
              <c16:uniqueId val="{00000000-37B6-4BC7-BBF9-F0F835E091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87.94</c:v>
                </c:pt>
              </c:numCache>
            </c:numRef>
          </c:val>
          <c:smooth val="0"/>
          <c:extLst>
            <c:ext xmlns:c16="http://schemas.microsoft.com/office/drawing/2014/chart" uri="{C3380CC4-5D6E-409C-BE32-E72D297353CC}">
              <c16:uniqueId val="{00000001-37B6-4BC7-BBF9-F0F835E091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94.7</c:v>
                </c:pt>
                <c:pt idx="1">
                  <c:v>97.9</c:v>
                </c:pt>
                <c:pt idx="2">
                  <c:v>98.37</c:v>
                </c:pt>
                <c:pt idx="3">
                  <c:v>87.85</c:v>
                </c:pt>
                <c:pt idx="4">
                  <c:v>64.97</c:v>
                </c:pt>
              </c:numCache>
            </c:numRef>
          </c:val>
          <c:extLst>
            <c:ext xmlns:c16="http://schemas.microsoft.com/office/drawing/2014/chart" uri="{C3380CC4-5D6E-409C-BE32-E72D297353CC}">
              <c16:uniqueId val="{00000000-30D2-4ADA-B45A-67EB1C9E76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D2-4ADA-B45A-67EB1C9E76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A5-4A72-8540-F78FCDB1D8B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A5-4A72-8540-F78FCDB1D8B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98-40DA-8CF8-AE723C7775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98-40DA-8CF8-AE723C7775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F6-4C35-A317-DB859B9EE5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F6-4C35-A317-DB859B9EE5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6B-4CC3-BB9D-5C5ADABF32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6B-4CC3-BB9D-5C5ADABF32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7E-4164-8EE9-ECB909D09B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607.88</c:v>
                </c:pt>
              </c:numCache>
            </c:numRef>
          </c:val>
          <c:smooth val="0"/>
          <c:extLst>
            <c:ext xmlns:c16="http://schemas.microsoft.com/office/drawing/2014/chart" uri="{C3380CC4-5D6E-409C-BE32-E72D297353CC}">
              <c16:uniqueId val="{00000001-FB7E-4164-8EE9-ECB909D09B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46.99</c:v>
                </c:pt>
                <c:pt idx="1">
                  <c:v>39.619999999999997</c:v>
                </c:pt>
                <c:pt idx="2">
                  <c:v>22.42</c:v>
                </c:pt>
                <c:pt idx="3">
                  <c:v>37.47</c:v>
                </c:pt>
                <c:pt idx="4">
                  <c:v>47.81</c:v>
                </c:pt>
              </c:numCache>
            </c:numRef>
          </c:val>
          <c:extLst>
            <c:ext xmlns:c16="http://schemas.microsoft.com/office/drawing/2014/chart" uri="{C3380CC4-5D6E-409C-BE32-E72D297353CC}">
              <c16:uniqueId val="{00000000-76C1-4DE8-B0C5-4642A264E6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48.98</c:v>
                </c:pt>
              </c:numCache>
            </c:numRef>
          </c:val>
          <c:smooth val="0"/>
          <c:extLst>
            <c:ext xmlns:c16="http://schemas.microsoft.com/office/drawing/2014/chart" uri="{C3380CC4-5D6E-409C-BE32-E72D297353CC}">
              <c16:uniqueId val="{00000001-76C1-4DE8-B0C5-4642A264E6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344.73</c:v>
                </c:pt>
                <c:pt idx="1">
                  <c:v>412.96</c:v>
                </c:pt>
                <c:pt idx="2">
                  <c:v>736.97</c:v>
                </c:pt>
                <c:pt idx="3">
                  <c:v>439.26</c:v>
                </c:pt>
                <c:pt idx="4">
                  <c:v>332.8</c:v>
                </c:pt>
              </c:numCache>
            </c:numRef>
          </c:val>
          <c:extLst>
            <c:ext xmlns:c16="http://schemas.microsoft.com/office/drawing/2014/chart" uri="{C3380CC4-5D6E-409C-BE32-E72D297353CC}">
              <c16:uniqueId val="{00000000-B16A-434E-8FD8-BE7F937ECC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362.51</c:v>
                </c:pt>
              </c:numCache>
            </c:numRef>
          </c:val>
          <c:smooth val="0"/>
          <c:extLst>
            <c:ext xmlns:c16="http://schemas.microsoft.com/office/drawing/2014/chart" uri="{C3380CC4-5D6E-409C-BE32-E72D297353CC}">
              <c16:uniqueId val="{00000001-B16A-434E-8FD8-BE7F937ECC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南三陸町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非設置</v>
      </c>
      <c r="AE8" s="41"/>
      <c r="AF8" s="41"/>
      <c r="AG8" s="41"/>
      <c r="AH8" s="41"/>
      <c r="AI8" s="41"/>
      <c r="AJ8" s="41"/>
      <c r="AK8" s="3"/>
      <c r="AL8" s="42">
        <f>データ!S6</f>
        <v>11979</v>
      </c>
      <c r="AM8" s="42"/>
      <c r="AN8" s="42"/>
      <c r="AO8" s="42"/>
      <c r="AP8" s="42"/>
      <c r="AQ8" s="42"/>
      <c r="AR8" s="42"/>
      <c r="AS8" s="42"/>
      <c r="AT8" s="35">
        <f>データ!T6</f>
        <v>163.4</v>
      </c>
      <c r="AU8" s="35"/>
      <c r="AV8" s="35"/>
      <c r="AW8" s="35"/>
      <c r="AX8" s="35"/>
      <c r="AY8" s="35"/>
      <c r="AZ8" s="35"/>
      <c r="BA8" s="35"/>
      <c r="BB8" s="35">
        <f>データ!U6</f>
        <v>73.31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1.03</v>
      </c>
      <c r="Q10" s="35"/>
      <c r="R10" s="35"/>
      <c r="S10" s="35"/>
      <c r="T10" s="35"/>
      <c r="U10" s="35"/>
      <c r="V10" s="35"/>
      <c r="W10" s="35">
        <f>データ!Q6</f>
        <v>63.59</v>
      </c>
      <c r="X10" s="35"/>
      <c r="Y10" s="35"/>
      <c r="Z10" s="35"/>
      <c r="AA10" s="35"/>
      <c r="AB10" s="35"/>
      <c r="AC10" s="35"/>
      <c r="AD10" s="42">
        <f>データ!R6</f>
        <v>3240</v>
      </c>
      <c r="AE10" s="42"/>
      <c r="AF10" s="42"/>
      <c r="AG10" s="42"/>
      <c r="AH10" s="42"/>
      <c r="AI10" s="42"/>
      <c r="AJ10" s="42"/>
      <c r="AK10" s="2"/>
      <c r="AL10" s="42">
        <f>データ!V6</f>
        <v>122</v>
      </c>
      <c r="AM10" s="42"/>
      <c r="AN10" s="42"/>
      <c r="AO10" s="42"/>
      <c r="AP10" s="42"/>
      <c r="AQ10" s="42"/>
      <c r="AR10" s="42"/>
      <c r="AS10" s="42"/>
      <c r="AT10" s="35">
        <f>データ!W6</f>
        <v>0.17</v>
      </c>
      <c r="AU10" s="35"/>
      <c r="AV10" s="35"/>
      <c r="AW10" s="35"/>
      <c r="AX10" s="35"/>
      <c r="AY10" s="35"/>
      <c r="AZ10" s="35"/>
      <c r="BA10" s="35"/>
      <c r="BB10" s="35">
        <f>データ!X6</f>
        <v>717.65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YVr93MhEOGpeLe2uGnLEM1lmJXV2USeeUsAbPIF/xZ29iO2n5lHXGo04IAfWxKD+9q6i0yyZaYwh2NbbXGRQog==" saltValue="t65zQhAQq1kinFObD8Nj9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46060</v>
      </c>
      <c r="D6" s="19">
        <f t="shared" si="3"/>
        <v>47</v>
      </c>
      <c r="E6" s="19">
        <f t="shared" si="3"/>
        <v>17</v>
      </c>
      <c r="F6" s="19">
        <f t="shared" si="3"/>
        <v>6</v>
      </c>
      <c r="G6" s="19">
        <f t="shared" si="3"/>
        <v>0</v>
      </c>
      <c r="H6" s="19" t="str">
        <f t="shared" si="3"/>
        <v>宮城県　南三陸町</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1.03</v>
      </c>
      <c r="Q6" s="20">
        <f t="shared" si="3"/>
        <v>63.59</v>
      </c>
      <c r="R6" s="20">
        <f t="shared" si="3"/>
        <v>3240</v>
      </c>
      <c r="S6" s="20">
        <f t="shared" si="3"/>
        <v>11979</v>
      </c>
      <c r="T6" s="20">
        <f t="shared" si="3"/>
        <v>163.4</v>
      </c>
      <c r="U6" s="20">
        <f t="shared" si="3"/>
        <v>73.31</v>
      </c>
      <c r="V6" s="20">
        <f t="shared" si="3"/>
        <v>122</v>
      </c>
      <c r="W6" s="20">
        <f t="shared" si="3"/>
        <v>0.17</v>
      </c>
      <c r="X6" s="20">
        <f t="shared" si="3"/>
        <v>717.65</v>
      </c>
      <c r="Y6" s="21">
        <f>IF(Y7="",NA(),Y7)</f>
        <v>94.7</v>
      </c>
      <c r="Z6" s="21">
        <f t="shared" ref="Z6:AH6" si="4">IF(Z7="",NA(),Z7)</f>
        <v>97.9</v>
      </c>
      <c r="AA6" s="21">
        <f t="shared" si="4"/>
        <v>98.37</v>
      </c>
      <c r="AB6" s="21">
        <f t="shared" si="4"/>
        <v>87.85</v>
      </c>
      <c r="AC6" s="21">
        <f t="shared" si="4"/>
        <v>64.97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607.88</v>
      </c>
      <c r="BP6" s="20" t="str">
        <f>IF(BP7="","",IF(BP7="-","【-】","【"&amp;SUBSTITUTE(TEXT(BP7,"#,##0.00"),"-","△")&amp;"】"))</f>
        <v>【1,078.44】</v>
      </c>
      <c r="BQ6" s="21">
        <f>IF(BQ7="",NA(),BQ7)</f>
        <v>46.99</v>
      </c>
      <c r="BR6" s="21">
        <f t="shared" ref="BR6:BZ6" si="8">IF(BR7="",NA(),BR7)</f>
        <v>39.619999999999997</v>
      </c>
      <c r="BS6" s="21">
        <f t="shared" si="8"/>
        <v>22.42</v>
      </c>
      <c r="BT6" s="21">
        <f t="shared" si="8"/>
        <v>37.47</v>
      </c>
      <c r="BU6" s="21">
        <f t="shared" si="8"/>
        <v>47.81</v>
      </c>
      <c r="BV6" s="21">
        <f t="shared" si="8"/>
        <v>43.43</v>
      </c>
      <c r="BW6" s="21">
        <f t="shared" si="8"/>
        <v>41.41</v>
      </c>
      <c r="BX6" s="21">
        <f t="shared" si="8"/>
        <v>39.64</v>
      </c>
      <c r="BY6" s="21">
        <f t="shared" si="8"/>
        <v>40</v>
      </c>
      <c r="BZ6" s="21">
        <f t="shared" si="8"/>
        <v>48.98</v>
      </c>
      <c r="CA6" s="20" t="str">
        <f>IF(CA7="","",IF(CA7="-","【-】","【"&amp;SUBSTITUTE(TEXT(CA7,"#,##0.00"),"-","△")&amp;"】"))</f>
        <v>【41.91】</v>
      </c>
      <c r="CB6" s="21">
        <f>IF(CB7="",NA(),CB7)</f>
        <v>344.73</v>
      </c>
      <c r="CC6" s="21">
        <f t="shared" ref="CC6:CK6" si="9">IF(CC7="",NA(),CC7)</f>
        <v>412.96</v>
      </c>
      <c r="CD6" s="21">
        <f t="shared" si="9"/>
        <v>736.97</v>
      </c>
      <c r="CE6" s="21">
        <f t="shared" si="9"/>
        <v>439.26</v>
      </c>
      <c r="CF6" s="21">
        <f t="shared" si="9"/>
        <v>332.8</v>
      </c>
      <c r="CG6" s="21">
        <f t="shared" si="9"/>
        <v>400.44</v>
      </c>
      <c r="CH6" s="21">
        <f t="shared" si="9"/>
        <v>417.56</v>
      </c>
      <c r="CI6" s="21">
        <f t="shared" si="9"/>
        <v>449.72</v>
      </c>
      <c r="CJ6" s="21">
        <f t="shared" si="9"/>
        <v>437.27</v>
      </c>
      <c r="CK6" s="21">
        <f t="shared" si="9"/>
        <v>362.51</v>
      </c>
      <c r="CL6" s="20" t="str">
        <f>IF(CL7="","",IF(CL7="-","【-】","【"&amp;SUBSTITUTE(TEXT(CL7,"#,##0.00"),"-","△")&amp;"】"))</f>
        <v>【420.17】</v>
      </c>
      <c r="CM6" s="21">
        <f>IF(CM7="",NA(),CM7)</f>
        <v>18.78</v>
      </c>
      <c r="CN6" s="20">
        <f t="shared" ref="CN6:CV6" si="10">IF(CN7="",NA(),CN7)</f>
        <v>0</v>
      </c>
      <c r="CO6" s="21">
        <f t="shared" si="10"/>
        <v>22.45</v>
      </c>
      <c r="CP6" s="21">
        <f t="shared" si="10"/>
        <v>17.55</v>
      </c>
      <c r="CQ6" s="21">
        <f t="shared" si="10"/>
        <v>17.55</v>
      </c>
      <c r="CR6" s="21">
        <f t="shared" si="10"/>
        <v>32.229999999999997</v>
      </c>
      <c r="CS6" s="21">
        <f t="shared" si="10"/>
        <v>32.479999999999997</v>
      </c>
      <c r="CT6" s="21">
        <f t="shared" si="10"/>
        <v>30.19</v>
      </c>
      <c r="CU6" s="21">
        <f t="shared" si="10"/>
        <v>28.77</v>
      </c>
      <c r="CV6" s="21">
        <f t="shared" si="10"/>
        <v>37.67</v>
      </c>
      <c r="CW6" s="20" t="str">
        <f>IF(CW7="","",IF(CW7="-","【-】","【"&amp;SUBSTITUTE(TEXT(CW7,"#,##0.00"),"-","△")&amp;"】"))</f>
        <v>【29.92】</v>
      </c>
      <c r="CX6" s="21">
        <f>IF(CX7="",NA(),CX7)</f>
        <v>88.57</v>
      </c>
      <c r="CY6" s="21">
        <f t="shared" ref="CY6:DG6" si="11">IF(CY7="",NA(),CY7)</f>
        <v>86.57</v>
      </c>
      <c r="CZ6" s="21">
        <f t="shared" si="11"/>
        <v>90.7</v>
      </c>
      <c r="DA6" s="21">
        <f t="shared" si="11"/>
        <v>92.86</v>
      </c>
      <c r="DB6" s="21">
        <f t="shared" si="11"/>
        <v>92.62</v>
      </c>
      <c r="DC6" s="21">
        <f t="shared" si="11"/>
        <v>80.8</v>
      </c>
      <c r="DD6" s="21">
        <f t="shared" si="11"/>
        <v>79.2</v>
      </c>
      <c r="DE6" s="21">
        <f t="shared" si="11"/>
        <v>79.09</v>
      </c>
      <c r="DF6" s="21">
        <f t="shared" si="11"/>
        <v>78.900000000000006</v>
      </c>
      <c r="DG6" s="21">
        <f t="shared" si="11"/>
        <v>87.94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17</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0.02</v>
      </c>
      <c r="EO6" s="20" t="str">
        <f>IF(EO7="","",IF(EO7="-","【-】","【"&amp;SUBSTITUTE(TEXT(EO7,"#,##0.00"),"-","△")&amp;"】"))</f>
        <v>【0.01】</v>
      </c>
    </row>
    <row r="7" spans="1:145" s="22" customFormat="1" x14ac:dyDescent="0.15">
      <c r="A7" s="14"/>
      <c r="B7" s="23">
        <v>2022</v>
      </c>
      <c r="C7" s="23">
        <v>46060</v>
      </c>
      <c r="D7" s="23">
        <v>47</v>
      </c>
      <c r="E7" s="23">
        <v>17</v>
      </c>
      <c r="F7" s="23">
        <v>6</v>
      </c>
      <c r="G7" s="23">
        <v>0</v>
      </c>
      <c r="H7" s="23" t="s">
        <v>97</v>
      </c>
      <c r="I7" s="23" t="s">
        <v>98</v>
      </c>
      <c r="J7" s="23" t="s">
        <v>99</v>
      </c>
      <c r="K7" s="23" t="s">
        <v>100</v>
      </c>
      <c r="L7" s="23" t="s">
        <v>101</v>
      </c>
      <c r="M7" s="23" t="s">
        <v>102</v>
      </c>
      <c r="N7" s="24" t="s">
        <v>103</v>
      </c>
      <c r="O7" s="24" t="s">
        <v>104</v>
      </c>
      <c r="P7" s="24">
        <v>1.03</v>
      </c>
      <c r="Q7" s="24">
        <v>63.59</v>
      </c>
      <c r="R7" s="24">
        <v>3240</v>
      </c>
      <c r="S7" s="24">
        <v>11979</v>
      </c>
      <c r="T7" s="24">
        <v>163.4</v>
      </c>
      <c r="U7" s="24">
        <v>73.31</v>
      </c>
      <c r="V7" s="24">
        <v>122</v>
      </c>
      <c r="W7" s="24">
        <v>0.17</v>
      </c>
      <c r="X7" s="24">
        <v>717.65</v>
      </c>
      <c r="Y7" s="24">
        <v>94.7</v>
      </c>
      <c r="Z7" s="24">
        <v>97.9</v>
      </c>
      <c r="AA7" s="24">
        <v>98.37</v>
      </c>
      <c r="AB7" s="24">
        <v>87.85</v>
      </c>
      <c r="AC7" s="24">
        <v>64.97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607.88</v>
      </c>
      <c r="BP7" s="24">
        <v>1078.44</v>
      </c>
      <c r="BQ7" s="24">
        <v>46.99</v>
      </c>
      <c r="BR7" s="24">
        <v>39.619999999999997</v>
      </c>
      <c r="BS7" s="24">
        <v>22.42</v>
      </c>
      <c r="BT7" s="24">
        <v>37.47</v>
      </c>
      <c r="BU7" s="24">
        <v>47.81</v>
      </c>
      <c r="BV7" s="24">
        <v>43.43</v>
      </c>
      <c r="BW7" s="24">
        <v>41.41</v>
      </c>
      <c r="BX7" s="24">
        <v>39.64</v>
      </c>
      <c r="BY7" s="24">
        <v>40</v>
      </c>
      <c r="BZ7" s="24">
        <v>48.98</v>
      </c>
      <c r="CA7" s="24">
        <v>41.91</v>
      </c>
      <c r="CB7" s="24">
        <v>344.73</v>
      </c>
      <c r="CC7" s="24">
        <v>412.96</v>
      </c>
      <c r="CD7" s="24">
        <v>736.97</v>
      </c>
      <c r="CE7" s="24">
        <v>439.26</v>
      </c>
      <c r="CF7" s="24">
        <v>332.8</v>
      </c>
      <c r="CG7" s="24">
        <v>400.44</v>
      </c>
      <c r="CH7" s="24">
        <v>417.56</v>
      </c>
      <c r="CI7" s="24">
        <v>449.72</v>
      </c>
      <c r="CJ7" s="24">
        <v>437.27</v>
      </c>
      <c r="CK7" s="24">
        <v>362.51</v>
      </c>
      <c r="CL7" s="24">
        <v>420.17</v>
      </c>
      <c r="CM7" s="24">
        <v>18.78</v>
      </c>
      <c r="CN7" s="24">
        <v>0</v>
      </c>
      <c r="CO7" s="24">
        <v>22.45</v>
      </c>
      <c r="CP7" s="24">
        <v>17.55</v>
      </c>
      <c r="CQ7" s="24">
        <v>17.55</v>
      </c>
      <c r="CR7" s="24">
        <v>32.229999999999997</v>
      </c>
      <c r="CS7" s="24">
        <v>32.479999999999997</v>
      </c>
      <c r="CT7" s="24">
        <v>30.19</v>
      </c>
      <c r="CU7" s="24">
        <v>28.77</v>
      </c>
      <c r="CV7" s="24">
        <v>37.67</v>
      </c>
      <c r="CW7" s="24">
        <v>29.92</v>
      </c>
      <c r="CX7" s="24">
        <v>88.57</v>
      </c>
      <c r="CY7" s="24">
        <v>86.57</v>
      </c>
      <c r="CZ7" s="24">
        <v>90.7</v>
      </c>
      <c r="DA7" s="24">
        <v>92.86</v>
      </c>
      <c r="DB7" s="24">
        <v>92.62</v>
      </c>
      <c r="DC7" s="24">
        <v>80.8</v>
      </c>
      <c r="DD7" s="24">
        <v>79.2</v>
      </c>
      <c r="DE7" s="24">
        <v>79.09</v>
      </c>
      <c r="DF7" s="24">
        <v>78.900000000000006</v>
      </c>
      <c r="DG7" s="24">
        <v>87.94</v>
      </c>
      <c r="DH7" s="24">
        <v>80.39</v>
      </c>
      <c r="DI7" s="24"/>
      <c r="DJ7" s="24"/>
      <c r="DK7" s="24"/>
      <c r="DL7" s="24"/>
      <c r="DM7" s="24"/>
      <c r="DN7" s="24"/>
      <c r="DO7" s="24"/>
      <c r="DP7" s="24"/>
      <c r="DQ7" s="24"/>
      <c r="DR7" s="24"/>
      <c r="DS7" s="24"/>
      <c r="DT7" s="24"/>
      <c r="DU7" s="24"/>
      <c r="DV7" s="24"/>
      <c r="DW7" s="24"/>
      <c r="DX7" s="24"/>
      <c r="DY7" s="24"/>
      <c r="DZ7" s="24"/>
      <c r="EA7" s="24"/>
      <c r="EB7" s="24"/>
      <c r="EC7" s="24"/>
      <c r="ED7" s="24"/>
      <c r="EE7" s="24">
        <v>17</v>
      </c>
      <c r="EF7" s="24">
        <v>0</v>
      </c>
      <c r="EG7" s="24">
        <v>0</v>
      </c>
      <c r="EH7" s="24">
        <v>0</v>
      </c>
      <c r="EI7" s="24">
        <v>0</v>
      </c>
      <c r="EJ7" s="24">
        <v>0.02</v>
      </c>
      <c r="EK7" s="24">
        <v>0.01</v>
      </c>
      <c r="EL7" s="24">
        <v>1.6</v>
      </c>
      <c r="EM7" s="24">
        <v>0.01</v>
      </c>
      <c r="EN7" s="24">
        <v>0.02</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2024-02-09T06:38:11Z</cp:lastPrinted>
  <dcterms:created xsi:type="dcterms:W3CDTF">2023-12-12T02:57:23Z</dcterms:created>
  <dcterms:modified xsi:type="dcterms:W3CDTF">2024-02-19T05:34:43Z</dcterms:modified>
  <cp:category/>
</cp:coreProperties>
</file>