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01 班共通\07 予算\R5予算\●予算要求\05 6月補正（経済対策・原油）\★000 交付要綱＆申請様式等\CMS貼付ファイル用\"/>
    </mc:Choice>
  </mc:AlternateContent>
  <bookViews>
    <workbookView xWindow="0" yWindow="0" windowWidth="28800" windowHeight="12210" tabRatio="822" firstSheet="1" activeTab="1"/>
  </bookViews>
  <sheets>
    <sheet name="（はじめにお読みください）本申請書の使い方" sheetId="25" state="hidden" r:id="rId1"/>
    <sheet name="はじめに必ずお読みください" sheetId="47" r:id="rId2"/>
    <sheet name="①交付申請書兼実績報告書（別記様式第１号）" sheetId="20" r:id="rId3"/>
    <sheet name="②補助金額算出内訳書（別紙１）" sheetId="43" r:id="rId4"/>
    <sheet name="別紙２" sheetId="44" r:id="rId5"/>
    <sheet name="台帳" sheetId="45" state="hidden" r:id="rId6"/>
    <sheet name="計算用" sheetId="46" state="hidden" r:id="rId7"/>
    <sheet name="集計用" sheetId="48" state="hidden" r:id="rId8"/>
  </sheets>
  <definedNames>
    <definedName name="_xlnm._FilterDatabase" localSheetId="6" hidden="1">計算用!$A$39:$A$43</definedName>
    <definedName name="_xlnm._FilterDatabase" localSheetId="5" hidden="1">台帳!$L$1:$L$1673</definedName>
    <definedName name="_xlnm.Print_Area" localSheetId="2">'①交付申請書兼実績報告書（別記様式第１号）'!$A$1:$AB$44</definedName>
    <definedName name="_xlnm.Print_Area" localSheetId="3">'②補助金額算出内訳書（別紙１）'!$A$1:$K$117</definedName>
    <definedName name="_xlnm.Print_Area" localSheetId="7">集計用!$A$1:$V$102</definedName>
    <definedName name="_xlnm.Print_Area" localSheetId="4">別紙２!$A$1:$BW$247</definedName>
    <definedName name="_xlnm.Print_Titles" localSheetId="2">'①交付申請書兼実績報告書（別記様式第１号）'!#REF!</definedName>
    <definedName name="_xlnm.Print_Titles" localSheetId="7">集計用!$1:$5</definedName>
    <definedName name="QK_Excel出力_体制加算データ_指定">台帳!$A$2:$AI$1181</definedName>
    <definedName name="QW_事業所一覧2" localSheetId="1">#REF!</definedName>
    <definedName name="QW_事業所一覧2" localSheetId="6">#REF!</definedName>
    <definedName name="QW_事業所一覧2">#REF!</definedName>
  </definedNames>
  <calcPr calcId="162913" calcOnSave="0"/>
</workbook>
</file>

<file path=xl/calcChain.xml><?xml version="1.0" encoding="utf-8"?>
<calcChain xmlns="http://schemas.openxmlformats.org/spreadsheetml/2006/main">
  <c r="G4" i="43" l="1"/>
  <c r="W16" i="20" s="1"/>
  <c r="D48" i="43"/>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76" i="43"/>
  <c r="D47" i="43"/>
  <c r="H9" i="43"/>
  <c r="H10" i="43"/>
  <c r="H11" i="43"/>
  <c r="H12" i="43"/>
  <c r="H13" i="43"/>
  <c r="H14" i="43"/>
  <c r="H15" i="43"/>
  <c r="H16" i="43"/>
  <c r="H17" i="43"/>
  <c r="H18" i="43"/>
  <c r="H19" i="43"/>
  <c r="H20" i="43"/>
  <c r="H21" i="43"/>
  <c r="H22" i="43"/>
  <c r="H23" i="43"/>
  <c r="H24" i="43"/>
  <c r="H25" i="43"/>
  <c r="H26" i="43"/>
  <c r="H27" i="43"/>
  <c r="H28" i="43"/>
  <c r="H29" i="43"/>
  <c r="H30" i="43"/>
  <c r="H31" i="43"/>
  <c r="H32" i="43"/>
  <c r="H33" i="43"/>
  <c r="H34" i="43"/>
  <c r="H35" i="43"/>
  <c r="H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8" i="43"/>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8" i="43"/>
  <c r="E11" i="20" l="1"/>
  <c r="H13" i="20"/>
  <c r="K13" i="20"/>
  <c r="E14" i="20"/>
  <c r="M16" i="20"/>
  <c r="E12" i="20"/>
  <c r="A1673" i="45" l="1"/>
  <c r="A1672" i="45"/>
  <c r="A1671" i="45"/>
  <c r="A1670" i="45"/>
  <c r="A1669" i="45"/>
  <c r="A1668" i="45"/>
  <c r="A1667" i="45"/>
  <c r="A1666" i="45"/>
  <c r="A1665" i="45"/>
  <c r="A1664" i="45"/>
  <c r="A1663" i="45"/>
  <c r="A1662" i="45"/>
  <c r="A1661" i="45"/>
  <c r="A1660" i="45"/>
  <c r="A1659" i="45"/>
  <c r="A1658" i="45"/>
  <c r="A1657" i="45"/>
  <c r="A1656" i="45"/>
  <c r="A1655" i="45"/>
  <c r="A1654" i="45"/>
  <c r="A1653" i="45"/>
  <c r="A1652" i="45"/>
  <c r="A1651" i="45"/>
  <c r="A1650" i="45"/>
  <c r="A1649" i="45"/>
  <c r="A1648" i="45"/>
  <c r="A1647" i="45"/>
  <c r="A1646" i="45"/>
  <c r="A1645" i="45"/>
  <c r="A1644" i="45"/>
  <c r="A1643" i="45"/>
  <c r="A1642" i="45"/>
  <c r="A1641" i="45"/>
  <c r="A1640" i="45"/>
  <c r="A1639" i="45"/>
  <c r="A1638" i="45"/>
  <c r="A1637" i="45"/>
  <c r="A1636" i="45"/>
  <c r="A1635" i="45"/>
  <c r="A1634" i="45"/>
  <c r="A1633" i="45"/>
  <c r="A1632" i="45"/>
  <c r="A1631" i="45"/>
  <c r="A1630" i="45"/>
  <c r="A1629" i="45"/>
  <c r="A1628" i="45"/>
  <c r="A1627" i="45"/>
  <c r="A1626" i="45"/>
  <c r="A1625" i="45"/>
  <c r="A1624" i="45"/>
  <c r="A1623" i="45"/>
  <c r="A1622" i="45"/>
  <c r="A1621" i="45"/>
  <c r="A1620" i="45"/>
  <c r="A1619" i="45"/>
  <c r="A1618" i="45"/>
  <c r="A1617" i="45"/>
  <c r="A1616" i="45"/>
  <c r="A1615" i="45"/>
  <c r="A1614" i="45"/>
  <c r="A1613" i="45"/>
  <c r="A1612" i="45"/>
  <c r="A1611" i="45"/>
  <c r="A1610" i="45"/>
  <c r="A1609" i="45"/>
  <c r="A1608" i="45"/>
  <c r="A1607" i="45"/>
  <c r="A1606" i="45"/>
  <c r="A1605" i="45"/>
  <c r="A1604" i="45"/>
  <c r="A1603" i="45"/>
  <c r="A1602" i="45"/>
  <c r="A1601" i="45"/>
  <c r="A1600" i="45"/>
  <c r="A1599" i="45"/>
  <c r="A1598" i="45"/>
  <c r="A1597" i="45"/>
  <c r="A1596" i="45"/>
  <c r="A1595" i="45"/>
  <c r="A1594" i="45"/>
  <c r="A1593" i="45"/>
  <c r="A1592" i="45"/>
  <c r="A1591" i="45"/>
  <c r="A1590" i="45"/>
  <c r="A1589" i="45"/>
  <c r="A1588" i="45"/>
  <c r="A1587" i="45"/>
  <c r="A1586" i="45"/>
  <c r="A1585" i="45"/>
  <c r="A1584" i="45"/>
  <c r="A1583" i="45"/>
  <c r="A1582" i="45"/>
  <c r="A1581" i="45"/>
  <c r="A1580" i="45"/>
  <c r="A1579" i="45"/>
  <c r="A1578" i="45"/>
  <c r="A1577" i="45"/>
  <c r="A1576" i="45"/>
  <c r="A1575" i="45"/>
  <c r="A1574" i="45"/>
  <c r="A1573" i="45"/>
  <c r="A1572" i="45"/>
  <c r="A1571" i="45"/>
  <c r="A1570" i="45"/>
  <c r="A1569" i="45"/>
  <c r="A1568" i="45"/>
  <c r="A1567" i="45"/>
  <c r="A1566" i="45"/>
  <c r="A1565" i="45"/>
  <c r="A1564" i="45"/>
  <c r="A1563" i="45"/>
  <c r="A1562" i="45"/>
  <c r="A1561" i="45"/>
  <c r="A1560" i="45"/>
  <c r="A1559" i="45"/>
  <c r="A1558" i="45"/>
  <c r="A1557" i="45"/>
  <c r="A1556" i="45"/>
  <c r="A1555" i="45"/>
  <c r="A1554" i="45"/>
  <c r="A1553" i="45"/>
  <c r="A1552" i="45"/>
  <c r="A1551" i="45"/>
  <c r="A1550" i="45"/>
  <c r="A1549" i="45"/>
  <c r="A1548" i="45"/>
  <c r="A1547" i="45"/>
  <c r="A1546" i="45"/>
  <c r="A1545" i="45"/>
  <c r="A1544" i="45"/>
  <c r="A1543" i="45"/>
  <c r="A1542" i="45"/>
  <c r="A1541" i="45"/>
  <c r="A1540" i="45"/>
  <c r="A1539" i="45"/>
  <c r="A1538" i="45"/>
  <c r="A1537" i="45"/>
  <c r="A1536" i="45"/>
  <c r="A1535" i="45"/>
  <c r="A1534" i="45"/>
  <c r="A1533" i="45"/>
  <c r="A1532" i="45"/>
  <c r="A1531" i="45"/>
  <c r="A1530" i="45"/>
  <c r="A1529" i="45"/>
  <c r="A1528" i="45"/>
  <c r="A1527" i="45"/>
  <c r="A1526" i="45"/>
  <c r="A1525" i="45"/>
  <c r="A1524" i="45"/>
  <c r="A1523" i="45"/>
  <c r="A1522" i="45"/>
  <c r="A1521" i="45"/>
  <c r="A1520" i="45"/>
  <c r="A1519" i="45"/>
  <c r="A1518" i="45"/>
  <c r="A1517" i="45"/>
  <c r="A1516" i="45"/>
  <c r="A1515" i="45"/>
  <c r="A1514" i="45"/>
  <c r="A1513" i="45"/>
  <c r="A1512" i="45"/>
  <c r="A1511" i="45"/>
  <c r="A1510" i="45"/>
  <c r="A1509" i="45"/>
  <c r="A1508" i="45"/>
  <c r="A1507" i="45"/>
  <c r="A1506" i="45"/>
  <c r="A1505" i="45"/>
  <c r="A1504" i="45"/>
  <c r="A1503" i="45"/>
  <c r="A1502" i="45"/>
  <c r="A1501" i="45"/>
  <c r="A1500" i="45"/>
  <c r="A1499" i="45"/>
  <c r="A1498" i="45"/>
  <c r="A1497" i="45"/>
  <c r="A1496" i="45"/>
  <c r="A1495" i="45"/>
  <c r="A1494" i="45"/>
  <c r="A1493" i="45"/>
  <c r="A1492" i="45"/>
  <c r="A1491" i="45"/>
  <c r="A1490" i="45"/>
  <c r="A1489" i="45"/>
  <c r="A1488" i="45"/>
  <c r="A1487" i="45"/>
  <c r="A1486" i="45"/>
  <c r="A1485" i="45"/>
  <c r="A1484" i="45"/>
  <c r="A1483" i="45"/>
  <c r="A1482" i="45"/>
  <c r="A1481" i="45"/>
  <c r="A1480" i="45"/>
  <c r="A1479" i="45"/>
  <c r="A1478" i="45"/>
  <c r="A1477" i="45"/>
  <c r="A1476" i="45"/>
  <c r="A1475" i="45"/>
  <c r="A1474" i="45"/>
  <c r="A1473" i="45"/>
  <c r="A1472" i="45"/>
  <c r="A1471" i="45"/>
  <c r="A1470" i="45"/>
  <c r="A1469" i="45"/>
  <c r="A1468" i="45"/>
  <c r="A1467" i="45"/>
  <c r="A1466" i="45"/>
  <c r="A1465" i="45"/>
  <c r="A1464" i="45"/>
  <c r="A1463" i="45"/>
  <c r="A1462" i="45"/>
  <c r="A1461" i="45"/>
  <c r="A1460" i="45"/>
  <c r="A1459" i="45"/>
  <c r="A1458" i="45"/>
  <c r="A1457" i="45"/>
  <c r="A1456" i="45"/>
  <c r="A1455" i="45"/>
  <c r="A1454" i="45"/>
  <c r="A1453" i="45"/>
  <c r="A1452" i="45"/>
  <c r="A1451" i="45"/>
  <c r="A1450" i="45"/>
  <c r="A1449" i="45"/>
  <c r="A1448" i="45"/>
  <c r="A1447" i="45"/>
  <c r="A1446" i="45"/>
  <c r="A1445" i="45"/>
  <c r="A1444" i="45"/>
  <c r="A1443" i="45"/>
  <c r="A1442" i="45"/>
  <c r="A1441" i="45"/>
  <c r="A1440" i="45"/>
  <c r="A1439" i="45"/>
  <c r="A1438" i="45"/>
  <c r="A1437" i="45"/>
  <c r="A1436" i="45"/>
  <c r="A1435" i="45"/>
  <c r="A1434" i="45"/>
  <c r="A1433" i="45"/>
  <c r="A1432" i="45"/>
  <c r="A1431" i="45"/>
  <c r="A1430" i="45"/>
  <c r="A1429" i="45"/>
  <c r="A1428" i="45"/>
  <c r="A1427" i="45"/>
  <c r="A1426" i="45"/>
  <c r="A1425" i="45"/>
  <c r="A1424" i="45"/>
  <c r="A1423" i="45"/>
  <c r="A1422" i="45"/>
  <c r="A1421" i="45"/>
  <c r="A1420" i="45"/>
  <c r="A1419" i="45"/>
  <c r="A1418" i="45"/>
  <c r="A1417" i="45"/>
  <c r="A1416" i="45"/>
  <c r="A1415" i="45"/>
  <c r="A1414" i="45"/>
  <c r="A1413" i="45"/>
  <c r="A1412" i="45"/>
  <c r="A1411" i="45"/>
  <c r="A1410" i="45"/>
  <c r="A1409" i="45"/>
  <c r="A1408" i="45"/>
  <c r="A1407" i="45"/>
  <c r="A1406" i="45"/>
  <c r="A1405" i="45"/>
  <c r="A1404" i="45"/>
  <c r="A1403" i="45"/>
  <c r="A1402" i="45"/>
  <c r="A1401" i="45"/>
  <c r="A1400" i="45"/>
  <c r="A1399" i="45"/>
  <c r="A1398" i="45"/>
  <c r="A1397" i="45"/>
  <c r="A1396" i="45"/>
  <c r="A1395" i="45"/>
  <c r="A1394" i="45"/>
  <c r="A1393" i="45"/>
  <c r="A1392" i="45"/>
  <c r="A1391" i="45"/>
  <c r="A1390" i="45"/>
  <c r="A1389" i="45"/>
  <c r="A1388" i="45"/>
  <c r="A1387" i="45"/>
  <c r="A1386" i="45"/>
  <c r="A1385" i="45"/>
  <c r="A1384" i="45"/>
  <c r="A1383" i="45"/>
  <c r="A1382" i="45"/>
  <c r="A1381" i="45"/>
  <c r="A1380" i="45"/>
  <c r="A1379" i="45"/>
  <c r="A1378" i="45"/>
  <c r="A1377" i="45"/>
  <c r="A1376" i="45"/>
  <c r="A1375" i="45"/>
  <c r="A1374" i="45"/>
  <c r="A1373" i="45"/>
  <c r="A1372" i="45"/>
  <c r="A1371" i="45"/>
  <c r="A1370" i="45"/>
  <c r="A1369" i="45"/>
  <c r="A1368" i="45"/>
  <c r="A1367" i="45"/>
  <c r="A1366" i="45"/>
  <c r="A1365" i="45"/>
  <c r="A1364" i="45"/>
  <c r="A1363" i="45"/>
  <c r="A1362" i="45"/>
  <c r="A1361" i="45"/>
  <c r="A1360" i="45"/>
  <c r="A1359" i="45"/>
  <c r="A1358" i="45"/>
  <c r="A1357" i="45"/>
  <c r="A1356" i="45"/>
  <c r="A1355" i="45"/>
  <c r="A1354" i="45"/>
  <c r="A1353" i="45"/>
  <c r="A1352" i="45"/>
  <c r="A1351" i="45"/>
  <c r="A1350" i="45"/>
  <c r="A1349" i="45"/>
  <c r="A1348" i="45"/>
  <c r="A1347" i="45"/>
  <c r="A1346" i="45"/>
  <c r="A1345" i="45"/>
  <c r="A1344" i="45"/>
  <c r="A1343" i="45"/>
  <c r="A1342" i="45"/>
  <c r="A1341" i="45"/>
  <c r="A1340" i="45"/>
  <c r="A1339" i="45"/>
  <c r="A1338" i="45"/>
  <c r="A1337" i="45"/>
  <c r="A1336" i="45"/>
  <c r="A1335" i="45"/>
  <c r="A1334" i="45"/>
  <c r="A1333" i="45"/>
  <c r="A1332" i="45"/>
  <c r="A1331" i="45"/>
  <c r="A1330" i="45"/>
  <c r="A1329" i="45"/>
  <c r="A1328" i="45"/>
  <c r="A1327" i="45"/>
  <c r="A1326" i="45"/>
  <c r="A1325" i="45"/>
  <c r="A1324" i="45"/>
  <c r="A1323" i="45"/>
  <c r="A1322" i="45"/>
  <c r="A1321" i="45"/>
  <c r="A1320" i="45"/>
  <c r="A1319" i="45"/>
  <c r="A1318" i="45"/>
  <c r="A1317" i="45"/>
  <c r="A1316" i="45"/>
  <c r="A1315" i="45"/>
  <c r="A1314" i="45"/>
  <c r="A1313" i="45"/>
  <c r="A1312" i="45"/>
  <c r="A1311" i="45"/>
  <c r="A1310" i="45"/>
  <c r="A1309" i="45"/>
  <c r="A1308" i="45"/>
  <c r="A1307" i="45"/>
  <c r="A1306" i="45"/>
  <c r="A1305" i="45"/>
  <c r="A1304" i="45"/>
  <c r="A1303" i="45"/>
  <c r="A1302" i="45"/>
  <c r="A1301" i="45"/>
  <c r="A1300" i="45"/>
  <c r="A1299" i="45"/>
  <c r="A1298" i="45"/>
  <c r="A1297" i="45"/>
  <c r="A1296" i="45"/>
  <c r="A1295" i="45"/>
  <c r="A1294" i="45"/>
  <c r="A1293" i="45"/>
  <c r="A1292" i="45"/>
  <c r="A1291" i="45"/>
  <c r="A1290" i="45"/>
  <c r="A1289" i="45"/>
  <c r="A1288" i="45"/>
  <c r="A1287" i="45"/>
  <c r="A1286" i="45"/>
  <c r="A1285" i="45"/>
  <c r="A1284" i="45"/>
  <c r="A1283" i="45"/>
  <c r="A1282" i="45"/>
  <c r="A1281" i="45"/>
  <c r="A1280" i="45"/>
  <c r="A1279" i="45"/>
  <c r="A1278" i="45"/>
  <c r="A1277" i="45"/>
  <c r="A1276" i="45"/>
  <c r="A1275" i="45"/>
  <c r="A1274" i="45"/>
  <c r="A1273" i="45"/>
  <c r="A1272" i="45"/>
  <c r="A1271" i="45"/>
  <c r="A1270" i="45"/>
  <c r="A1269" i="45"/>
  <c r="A1268" i="45"/>
  <c r="A1267" i="45"/>
  <c r="A1266" i="45"/>
  <c r="A1265" i="45"/>
  <c r="A1264" i="45"/>
  <c r="A1263" i="45"/>
  <c r="A1262" i="45"/>
  <c r="A1261" i="45"/>
  <c r="A1260" i="45"/>
  <c r="A1259" i="45"/>
  <c r="A1258" i="45"/>
  <c r="A1257" i="45"/>
  <c r="A1256" i="45"/>
  <c r="A1255" i="45"/>
  <c r="A1254" i="45"/>
  <c r="A1253" i="45"/>
  <c r="A1252" i="45"/>
  <c r="A1251" i="45"/>
  <c r="A1250" i="45"/>
  <c r="A1249" i="45"/>
  <c r="A1248" i="45"/>
  <c r="A1247" i="45"/>
  <c r="A1246" i="45"/>
  <c r="A1245" i="45"/>
  <c r="A1244" i="45"/>
  <c r="A1243" i="45"/>
  <c r="A1242" i="45"/>
  <c r="A1241" i="45"/>
  <c r="A1240" i="45"/>
  <c r="A1239" i="45"/>
  <c r="A1238" i="45"/>
  <c r="A1237" i="45"/>
  <c r="A1236" i="45"/>
  <c r="A1235" i="45"/>
  <c r="A1234" i="45"/>
  <c r="A1233" i="45"/>
  <c r="A1232" i="45"/>
  <c r="A1231" i="45"/>
  <c r="A1230" i="45"/>
  <c r="A1229" i="45"/>
  <c r="A1228" i="45"/>
  <c r="A1227" i="45"/>
  <c r="A1226" i="45"/>
  <c r="A1225" i="45"/>
  <c r="A1224" i="45"/>
  <c r="A1223" i="45"/>
  <c r="A1222" i="45"/>
  <c r="A1221" i="45"/>
  <c r="A1220" i="45"/>
  <c r="A1219" i="45"/>
  <c r="A1218" i="45"/>
  <c r="A1217" i="45"/>
  <c r="A1216" i="45"/>
  <c r="A1215" i="45"/>
  <c r="A1214" i="45"/>
  <c r="A1213" i="45"/>
  <c r="A1212" i="45"/>
  <c r="A1211" i="45"/>
  <c r="A1210" i="45"/>
  <c r="A1209" i="45"/>
  <c r="A1208" i="45"/>
  <c r="A1207" i="45"/>
  <c r="A1206" i="45"/>
  <c r="A1205" i="45"/>
  <c r="A1204" i="45"/>
  <c r="A1203" i="45"/>
  <c r="A1202" i="45"/>
  <c r="A1201" i="45"/>
  <c r="A1200" i="45"/>
  <c r="A1199" i="45"/>
  <c r="A1198" i="45"/>
  <c r="A1197" i="45"/>
  <c r="A1196" i="45"/>
  <c r="A1195" i="45"/>
  <c r="A1194" i="45"/>
  <c r="A1193" i="45"/>
  <c r="A1192" i="45"/>
  <c r="A1191" i="45"/>
  <c r="A1190" i="45"/>
  <c r="A1189" i="45"/>
  <c r="A1188" i="45"/>
  <c r="A1187" i="45"/>
  <c r="A1186" i="45"/>
  <c r="A1185" i="45"/>
  <c r="A1184" i="45"/>
  <c r="A1183" i="45"/>
  <c r="A1182" i="45"/>
  <c r="A1181" i="45"/>
  <c r="A1180" i="45"/>
  <c r="A1179" i="45"/>
  <c r="A1178" i="45"/>
  <c r="A1177" i="45"/>
  <c r="A1176" i="45"/>
  <c r="A1175" i="45"/>
  <c r="A1174" i="45"/>
  <c r="A1173" i="45"/>
  <c r="A1172" i="45"/>
  <c r="A1171" i="45"/>
  <c r="A1170" i="45"/>
  <c r="A1169" i="45"/>
  <c r="A1168" i="45"/>
  <c r="A1167" i="45"/>
  <c r="A1166" i="45"/>
  <c r="A1165" i="45"/>
  <c r="A1164" i="45"/>
  <c r="A1163" i="45"/>
  <c r="A1162" i="45"/>
  <c r="A1161" i="45"/>
  <c r="A1160" i="45"/>
  <c r="A1159" i="45"/>
  <c r="A1158" i="45"/>
  <c r="A1157" i="45"/>
  <c r="A1156" i="45"/>
  <c r="A1155" i="45"/>
  <c r="A1154" i="45"/>
  <c r="A1153" i="45"/>
  <c r="A1152" i="45"/>
  <c r="A1151" i="45"/>
  <c r="A1150" i="45"/>
  <c r="A1149" i="45"/>
  <c r="A1148" i="45"/>
  <c r="A1147" i="45"/>
  <c r="A1146" i="45"/>
  <c r="A1145" i="45"/>
  <c r="A1144" i="45"/>
  <c r="A1143" i="45"/>
  <c r="A1142" i="45"/>
  <c r="A1141" i="45"/>
  <c r="A1140" i="45"/>
  <c r="A1139" i="45"/>
  <c r="A1138" i="45"/>
  <c r="A1137" i="45"/>
  <c r="A1136" i="45"/>
  <c r="A1135" i="45"/>
  <c r="A1134" i="45"/>
  <c r="A1133" i="45"/>
  <c r="A1132" i="45"/>
  <c r="A1131" i="45"/>
  <c r="A1130" i="45"/>
  <c r="A1129" i="45"/>
  <c r="A1128" i="45"/>
  <c r="A1127" i="45"/>
  <c r="A1126" i="45"/>
  <c r="A1125" i="45"/>
  <c r="A1124" i="45"/>
  <c r="A1123" i="45"/>
  <c r="A1122" i="45"/>
  <c r="A1121" i="45"/>
  <c r="A1120" i="45"/>
  <c r="A1119" i="45"/>
  <c r="A1118" i="45"/>
  <c r="A1117" i="45"/>
  <c r="A1116" i="45"/>
  <c r="A1115" i="45"/>
  <c r="A1114" i="45"/>
  <c r="A1113" i="45"/>
  <c r="A1112" i="45"/>
  <c r="A1111" i="45"/>
  <c r="A1110" i="45"/>
  <c r="A1109" i="45"/>
  <c r="A1108" i="45"/>
  <c r="A1107" i="45"/>
  <c r="A1106" i="45"/>
  <c r="A1105" i="45"/>
  <c r="A1104" i="45"/>
  <c r="A1103" i="45"/>
  <c r="A1102" i="45"/>
  <c r="A1101" i="45"/>
  <c r="A1100" i="45"/>
  <c r="A1099" i="45"/>
  <c r="A1098" i="45"/>
  <c r="A1097" i="45"/>
  <c r="A1096" i="45"/>
  <c r="A1095" i="45"/>
  <c r="A1094" i="45"/>
  <c r="A1093" i="45"/>
  <c r="A1092" i="45"/>
  <c r="A1091" i="45"/>
  <c r="A1090" i="45"/>
  <c r="A1089" i="45"/>
  <c r="A1088" i="45"/>
  <c r="A1087" i="45"/>
  <c r="A1086" i="45"/>
  <c r="A1085" i="45"/>
  <c r="A1084" i="45"/>
  <c r="A1083" i="45"/>
  <c r="A1082" i="45"/>
  <c r="A1081" i="45"/>
  <c r="A1080" i="45"/>
  <c r="A1079" i="45"/>
  <c r="A1078" i="45"/>
  <c r="A1077" i="45"/>
  <c r="A1076" i="45"/>
  <c r="A1075" i="45"/>
  <c r="A1074" i="45"/>
  <c r="A1073" i="45"/>
  <c r="A1072" i="45"/>
  <c r="A1071" i="45"/>
  <c r="A1070" i="45"/>
  <c r="A1069" i="45"/>
  <c r="A1068" i="45"/>
  <c r="A1067" i="45"/>
  <c r="A1066" i="45"/>
  <c r="A1065" i="45"/>
  <c r="A1064" i="45"/>
  <c r="A1063" i="45"/>
  <c r="A1062" i="45"/>
  <c r="A1061" i="45"/>
  <c r="A1060" i="45"/>
  <c r="A1059" i="45"/>
  <c r="A1058" i="45"/>
  <c r="A1057" i="45"/>
  <c r="A1056" i="45"/>
  <c r="A1055" i="45"/>
  <c r="A1054" i="45"/>
  <c r="A1053" i="45"/>
  <c r="A1052" i="45"/>
  <c r="A1051" i="45"/>
  <c r="A1050" i="45"/>
  <c r="A1049" i="45"/>
  <c r="A1048" i="45"/>
  <c r="A1047" i="45"/>
  <c r="A1046" i="45"/>
  <c r="A1045" i="45"/>
  <c r="A1044" i="45"/>
  <c r="A1043" i="45"/>
  <c r="A1042" i="45"/>
  <c r="A1041" i="45"/>
  <c r="A1040" i="45"/>
  <c r="A1039" i="45"/>
  <c r="A1038" i="45"/>
  <c r="A1037" i="45"/>
  <c r="A1036" i="45"/>
  <c r="A1035" i="45"/>
  <c r="A1034" i="45"/>
  <c r="A1033" i="45"/>
  <c r="A1032" i="45"/>
  <c r="A1031" i="45"/>
  <c r="A1030" i="45"/>
  <c r="A1029" i="45"/>
  <c r="A1028" i="45"/>
  <c r="A1027" i="45"/>
  <c r="A1026" i="45"/>
  <c r="A1025" i="45"/>
  <c r="A1024" i="45"/>
  <c r="A1023" i="45"/>
  <c r="A1022" i="45"/>
  <c r="A1021" i="45"/>
  <c r="A1020" i="45"/>
  <c r="A1019" i="45"/>
  <c r="A1018" i="45"/>
  <c r="A1017" i="45"/>
  <c r="A1016" i="45"/>
  <c r="A1015" i="45"/>
  <c r="A1014" i="45"/>
  <c r="A1013" i="45"/>
  <c r="A1012" i="45"/>
  <c r="A1011" i="45"/>
  <c r="A1010" i="45"/>
  <c r="A1009" i="45"/>
  <c r="A1008" i="45"/>
  <c r="A1007" i="45"/>
  <c r="A1006" i="45"/>
  <c r="A1005" i="45"/>
  <c r="A1004" i="45"/>
  <c r="A1003" i="45"/>
  <c r="A1002" i="45"/>
  <c r="A1001" i="45"/>
  <c r="A1000" i="45"/>
  <c r="A999" i="45"/>
  <c r="A998" i="45"/>
  <c r="A997" i="45"/>
  <c r="A996" i="45"/>
  <c r="A995" i="45"/>
  <c r="A994" i="45"/>
  <c r="A993" i="45"/>
  <c r="A992" i="45"/>
  <c r="A991" i="45"/>
  <c r="A990" i="45"/>
  <c r="A989" i="45"/>
  <c r="A988" i="45"/>
  <c r="A987" i="45"/>
  <c r="A986" i="45"/>
  <c r="A985" i="45"/>
  <c r="A984" i="45"/>
  <c r="A983" i="45"/>
  <c r="A982" i="45"/>
  <c r="A981" i="45"/>
  <c r="A980" i="45"/>
  <c r="A979" i="45"/>
  <c r="A978" i="45"/>
  <c r="A977" i="45"/>
  <c r="A976" i="45"/>
  <c r="A975" i="45"/>
  <c r="A974" i="45"/>
  <c r="A973" i="45"/>
  <c r="A972" i="45"/>
  <c r="A971" i="45"/>
  <c r="A970" i="45"/>
  <c r="A969" i="45"/>
  <c r="A968" i="45"/>
  <c r="A967" i="45"/>
  <c r="A966" i="45"/>
  <c r="A965" i="45"/>
  <c r="A964" i="45"/>
  <c r="A963" i="45"/>
  <c r="A962" i="45"/>
  <c r="A961" i="45"/>
  <c r="A960" i="45"/>
  <c r="A959" i="45"/>
  <c r="A958" i="45"/>
  <c r="A957" i="45"/>
  <c r="A956" i="45"/>
  <c r="A955" i="45"/>
  <c r="A954" i="45"/>
  <c r="A953" i="45"/>
  <c r="A952" i="45"/>
  <c r="A951" i="45"/>
  <c r="A950" i="45"/>
  <c r="A949" i="45"/>
  <c r="A948" i="45"/>
  <c r="A947" i="45"/>
  <c r="A946" i="45"/>
  <c r="A945" i="45"/>
  <c r="A944" i="45"/>
  <c r="A943" i="45"/>
  <c r="A942" i="45"/>
  <c r="A941" i="45"/>
  <c r="A940" i="45"/>
  <c r="A939" i="45"/>
  <c r="A938" i="45"/>
  <c r="A937" i="45"/>
  <c r="A936" i="45"/>
  <c r="A935" i="45"/>
  <c r="A934" i="45"/>
  <c r="A933" i="45"/>
  <c r="A932" i="45"/>
  <c r="A931" i="45"/>
  <c r="A930" i="45"/>
  <c r="A929" i="45"/>
  <c r="A928" i="45"/>
  <c r="A927" i="45"/>
  <c r="A926" i="45"/>
  <c r="A925" i="45"/>
  <c r="A924" i="45"/>
  <c r="A923" i="45"/>
  <c r="A922" i="45"/>
  <c r="A921" i="45"/>
  <c r="A920" i="45"/>
  <c r="A919" i="45"/>
  <c r="A918" i="45"/>
  <c r="A917" i="45"/>
  <c r="A916" i="45"/>
  <c r="A915" i="45"/>
  <c r="A914" i="45"/>
  <c r="A913" i="45"/>
  <c r="A912" i="45"/>
  <c r="A911" i="45"/>
  <c r="A910" i="45"/>
  <c r="A909" i="45"/>
  <c r="A908" i="45"/>
  <c r="A907" i="45"/>
  <c r="A906" i="45"/>
  <c r="A905" i="45"/>
  <c r="A904" i="45"/>
  <c r="A903" i="45"/>
  <c r="A902" i="45"/>
  <c r="A901" i="45"/>
  <c r="A900" i="45"/>
  <c r="A899" i="45"/>
  <c r="A898" i="45"/>
  <c r="A897" i="45"/>
  <c r="A896" i="45"/>
  <c r="A895" i="45"/>
  <c r="A894" i="45"/>
  <c r="A893" i="45"/>
  <c r="A892" i="45"/>
  <c r="A891" i="45"/>
  <c r="A890" i="45"/>
  <c r="A889" i="45"/>
  <c r="A888" i="45"/>
  <c r="A887" i="45"/>
  <c r="A886" i="45"/>
  <c r="A885" i="45"/>
  <c r="A884" i="45"/>
  <c r="A883" i="45"/>
  <c r="A882" i="45"/>
  <c r="A881" i="45"/>
  <c r="A880" i="45"/>
  <c r="A879" i="45"/>
  <c r="A878" i="45"/>
  <c r="A877" i="45"/>
  <c r="A876" i="45"/>
  <c r="A875" i="45"/>
  <c r="A874" i="45"/>
  <c r="A873" i="45"/>
  <c r="A872" i="45"/>
  <c r="A871" i="45"/>
  <c r="A870" i="45"/>
  <c r="A869" i="45"/>
  <c r="A868" i="45"/>
  <c r="A867" i="45"/>
  <c r="A866" i="45"/>
  <c r="A865" i="45"/>
  <c r="A864" i="45"/>
  <c r="A863" i="45"/>
  <c r="A862" i="45"/>
  <c r="A861" i="45"/>
  <c r="A860" i="45"/>
  <c r="A859" i="45"/>
  <c r="A858" i="45"/>
  <c r="A857" i="45"/>
  <c r="A856" i="45"/>
  <c r="A855" i="45"/>
  <c r="A854" i="45"/>
  <c r="A853" i="45"/>
  <c r="A852" i="45"/>
  <c r="A851" i="45"/>
  <c r="A850" i="45"/>
  <c r="A849" i="45"/>
  <c r="A848" i="45"/>
  <c r="A847" i="45"/>
  <c r="A846" i="45"/>
  <c r="A845" i="45"/>
  <c r="A844" i="45"/>
  <c r="A843" i="45"/>
  <c r="A842" i="45"/>
  <c r="A841" i="45"/>
  <c r="A840" i="45"/>
  <c r="A839" i="45"/>
  <c r="A838" i="45"/>
  <c r="A837" i="45"/>
  <c r="A836" i="45"/>
  <c r="A835" i="45"/>
  <c r="A834" i="45"/>
  <c r="A833" i="45"/>
  <c r="A832" i="45"/>
  <c r="A831" i="45"/>
  <c r="A830" i="45"/>
  <c r="A829" i="45"/>
  <c r="A828" i="45"/>
  <c r="A827" i="45"/>
  <c r="A826" i="45"/>
  <c r="A825" i="45"/>
  <c r="A824" i="45"/>
  <c r="A823" i="45"/>
  <c r="A822" i="45"/>
  <c r="A821" i="45"/>
  <c r="A820" i="45"/>
  <c r="A819" i="45"/>
  <c r="A818" i="45"/>
  <c r="A817" i="45"/>
  <c r="A816" i="45"/>
  <c r="A815" i="45"/>
  <c r="A814" i="45"/>
  <c r="A813" i="45"/>
  <c r="A812" i="45"/>
  <c r="A811" i="45"/>
  <c r="A810" i="45"/>
  <c r="A809" i="45"/>
  <c r="A808" i="45"/>
  <c r="A807" i="45"/>
  <c r="A806" i="45"/>
  <c r="A805" i="45"/>
  <c r="A804" i="45"/>
  <c r="A803" i="45"/>
  <c r="A802" i="45"/>
  <c r="A801" i="45"/>
  <c r="A800" i="45"/>
  <c r="A799" i="45"/>
  <c r="A798" i="45"/>
  <c r="A797" i="45"/>
  <c r="A796" i="45"/>
  <c r="A795" i="45"/>
  <c r="A794" i="45"/>
  <c r="A793" i="45"/>
  <c r="A792" i="45"/>
  <c r="A791" i="45"/>
  <c r="A790" i="45"/>
  <c r="A789" i="45"/>
  <c r="A788" i="45"/>
  <c r="A787" i="45"/>
  <c r="A786" i="45"/>
  <c r="A785" i="45"/>
  <c r="A784" i="45"/>
  <c r="A783" i="45"/>
  <c r="A782" i="45"/>
  <c r="A781" i="45"/>
  <c r="A780" i="45"/>
  <c r="A779" i="45"/>
  <c r="A778" i="45"/>
  <c r="A777" i="45"/>
  <c r="A776" i="45"/>
  <c r="A775" i="45"/>
  <c r="A774" i="45"/>
  <c r="A773" i="45"/>
  <c r="A772" i="45"/>
  <c r="A771" i="45"/>
  <c r="A770" i="45"/>
  <c r="A769" i="45"/>
  <c r="A768" i="45"/>
  <c r="A767" i="45"/>
  <c r="A766" i="45"/>
  <c r="A765" i="45"/>
  <c r="A764" i="45"/>
  <c r="A763" i="45"/>
  <c r="A762" i="45"/>
  <c r="A761" i="45"/>
  <c r="A760" i="45"/>
  <c r="A759" i="45"/>
  <c r="A758" i="45"/>
  <c r="A757" i="45"/>
  <c r="A756" i="45"/>
  <c r="A755" i="45"/>
  <c r="A754" i="45"/>
  <c r="A753" i="45"/>
  <c r="A752" i="45"/>
  <c r="A751" i="45"/>
  <c r="A750" i="45"/>
  <c r="A749" i="45"/>
  <c r="A748" i="45"/>
  <c r="A747" i="45"/>
  <c r="A746" i="45"/>
  <c r="A745" i="45"/>
  <c r="A744" i="45"/>
  <c r="A743" i="45"/>
  <c r="A742" i="45"/>
  <c r="A741" i="45"/>
  <c r="A740" i="45"/>
  <c r="A739" i="45"/>
  <c r="A738" i="45"/>
  <c r="A737" i="45"/>
  <c r="A736" i="45"/>
  <c r="A735" i="45"/>
  <c r="A734" i="45"/>
  <c r="A733" i="45"/>
  <c r="A732" i="45"/>
  <c r="A731" i="45"/>
  <c r="A730" i="45"/>
  <c r="A729" i="45"/>
  <c r="A728" i="45"/>
  <c r="A727" i="45"/>
  <c r="A726" i="45"/>
  <c r="A725" i="45"/>
  <c r="A724" i="45"/>
  <c r="A723" i="45"/>
  <c r="A722" i="45"/>
  <c r="A721" i="45"/>
  <c r="A720" i="45"/>
  <c r="A719" i="45"/>
  <c r="A718" i="45"/>
  <c r="A717" i="45"/>
  <c r="A716" i="45"/>
  <c r="A715" i="45"/>
  <c r="A714" i="45"/>
  <c r="A713" i="45"/>
  <c r="A712" i="45"/>
  <c r="A711" i="45"/>
  <c r="A710" i="45"/>
  <c r="A709" i="45"/>
  <c r="A708" i="45"/>
  <c r="A707" i="45"/>
  <c r="A706" i="45"/>
  <c r="A705" i="45"/>
  <c r="A704" i="45"/>
  <c r="A703" i="45"/>
  <c r="A702" i="45"/>
  <c r="A701" i="45"/>
  <c r="A700" i="45"/>
  <c r="A699" i="45"/>
  <c r="A698" i="45"/>
  <c r="A697" i="45"/>
  <c r="A696" i="45"/>
  <c r="A695" i="45"/>
  <c r="A694" i="45"/>
  <c r="A693" i="45"/>
  <c r="A692" i="45"/>
  <c r="A691" i="45"/>
  <c r="A690" i="45"/>
  <c r="A689" i="45"/>
  <c r="A688" i="45"/>
  <c r="A687" i="45"/>
  <c r="A686" i="45"/>
  <c r="A685" i="45"/>
  <c r="A684" i="45"/>
  <c r="A683" i="45"/>
  <c r="A682" i="45"/>
  <c r="A681" i="45"/>
  <c r="A680" i="45"/>
  <c r="A679" i="45"/>
  <c r="A678" i="45"/>
  <c r="A677" i="45"/>
  <c r="A676" i="45"/>
  <c r="A675" i="45"/>
  <c r="A674" i="45"/>
  <c r="A673" i="45"/>
  <c r="A672" i="45"/>
  <c r="A671" i="45"/>
  <c r="A670" i="45"/>
  <c r="A669" i="45"/>
  <c r="A668" i="45"/>
  <c r="A667" i="45"/>
  <c r="A666" i="45"/>
  <c r="A665" i="45"/>
  <c r="A664" i="45"/>
  <c r="A663" i="45"/>
  <c r="A662" i="45"/>
  <c r="A661" i="45"/>
  <c r="A660" i="45"/>
  <c r="A659" i="45"/>
  <c r="A658" i="45"/>
  <c r="A657" i="45"/>
  <c r="A656" i="45"/>
  <c r="A655" i="45"/>
  <c r="A654" i="45"/>
  <c r="A653" i="45"/>
  <c r="A652" i="45"/>
  <c r="A651" i="45"/>
  <c r="A650" i="45"/>
  <c r="A649" i="45"/>
  <c r="A648" i="45"/>
  <c r="A647" i="45"/>
  <c r="A646" i="45"/>
  <c r="A645" i="45"/>
  <c r="A644" i="45"/>
  <c r="A643" i="45"/>
  <c r="A642" i="45"/>
  <c r="A641" i="45"/>
  <c r="A640" i="45"/>
  <c r="A639" i="45"/>
  <c r="A638" i="45"/>
  <c r="A637" i="45"/>
  <c r="A636" i="45"/>
  <c r="A635" i="45"/>
  <c r="A634" i="45"/>
  <c r="A633" i="45"/>
  <c r="A632" i="45"/>
  <c r="A631" i="45"/>
  <c r="A630" i="45"/>
  <c r="A629" i="45"/>
  <c r="A628" i="45"/>
  <c r="A627" i="45"/>
  <c r="A626" i="45"/>
  <c r="A625" i="45"/>
  <c r="A624" i="45"/>
  <c r="A623" i="45"/>
  <c r="A622" i="45"/>
  <c r="A621" i="45"/>
  <c r="A620" i="45"/>
  <c r="A619" i="45"/>
  <c r="A618" i="45"/>
  <c r="A617" i="45"/>
  <c r="A616" i="45"/>
  <c r="A615" i="45"/>
  <c r="A614" i="45"/>
  <c r="A613" i="45"/>
  <c r="A612" i="45"/>
  <c r="A611" i="45"/>
  <c r="A610" i="45"/>
  <c r="A609" i="45"/>
  <c r="A608" i="45"/>
  <c r="A607" i="45"/>
  <c r="A606" i="45"/>
  <c r="A605" i="45"/>
  <c r="A604" i="45"/>
  <c r="A603" i="45"/>
  <c r="A602" i="45"/>
  <c r="A601" i="45"/>
  <c r="A600" i="45"/>
  <c r="A599" i="45"/>
  <c r="A598" i="45"/>
  <c r="A597" i="45"/>
  <c r="A596" i="45"/>
  <c r="A595" i="45"/>
  <c r="A594" i="45"/>
  <c r="A593" i="45"/>
  <c r="A592" i="45"/>
  <c r="A591" i="45"/>
  <c r="A590" i="45"/>
  <c r="A589" i="45"/>
  <c r="A588" i="45"/>
  <c r="A587" i="45"/>
  <c r="A586" i="45"/>
  <c r="A585" i="45"/>
  <c r="A584" i="45"/>
  <c r="A583" i="45"/>
  <c r="A582" i="45"/>
  <c r="A581" i="45"/>
  <c r="A580" i="45"/>
  <c r="A579" i="45"/>
  <c r="A578" i="45"/>
  <c r="A577" i="45"/>
  <c r="A576" i="45"/>
  <c r="A575" i="45"/>
  <c r="A574" i="45"/>
  <c r="A573" i="45"/>
  <c r="A572" i="45"/>
  <c r="A571" i="45"/>
  <c r="A570" i="45"/>
  <c r="A569" i="45"/>
  <c r="A568" i="45"/>
  <c r="A567" i="45"/>
  <c r="A566" i="45"/>
  <c r="A565" i="45"/>
  <c r="A564" i="45"/>
  <c r="A563" i="45"/>
  <c r="A562" i="45"/>
  <c r="A561" i="45"/>
  <c r="A560" i="45"/>
  <c r="A559" i="45"/>
  <c r="A558" i="45"/>
  <c r="A557" i="45"/>
  <c r="A556" i="45"/>
  <c r="A555" i="45"/>
  <c r="A554" i="45"/>
  <c r="A553" i="45"/>
  <c r="A552" i="45"/>
  <c r="A551" i="45"/>
  <c r="A550" i="45"/>
  <c r="A549" i="45"/>
  <c r="A548" i="45"/>
  <c r="A547" i="45"/>
  <c r="A546" i="45"/>
  <c r="A545" i="45"/>
  <c r="A544" i="45"/>
  <c r="A543" i="45"/>
  <c r="A542" i="45"/>
  <c r="A541" i="45"/>
  <c r="A540" i="45"/>
  <c r="A539" i="45"/>
  <c r="A538" i="45"/>
  <c r="A537" i="45"/>
  <c r="A536" i="45"/>
  <c r="A535" i="45"/>
  <c r="A534" i="45"/>
  <c r="A533" i="45"/>
  <c r="A532" i="45"/>
  <c r="A531" i="45"/>
  <c r="A530" i="45"/>
  <c r="A529" i="45"/>
  <c r="A528" i="45"/>
  <c r="A527" i="45"/>
  <c r="A526" i="45"/>
  <c r="A525" i="45"/>
  <c r="A524" i="45"/>
  <c r="A523" i="45"/>
  <c r="A522" i="45"/>
  <c r="A521" i="45"/>
  <c r="A520" i="45"/>
  <c r="A519" i="45"/>
  <c r="A518" i="45"/>
  <c r="A517" i="45"/>
  <c r="A516" i="45"/>
  <c r="A515" i="45"/>
  <c r="A514" i="45"/>
  <c r="A513" i="45"/>
  <c r="A512" i="45"/>
  <c r="A511" i="45"/>
  <c r="A510" i="45"/>
  <c r="A509" i="45"/>
  <c r="A508" i="45"/>
  <c r="A507" i="45"/>
  <c r="A506" i="45"/>
  <c r="A505" i="45"/>
  <c r="A504" i="45"/>
  <c r="A503" i="45"/>
  <c r="A502" i="45"/>
  <c r="A501" i="45"/>
  <c r="A500" i="45"/>
  <c r="A499" i="45"/>
  <c r="A498" i="45"/>
  <c r="A497" i="45"/>
  <c r="A496" i="45"/>
  <c r="A495" i="45"/>
  <c r="A494" i="45"/>
  <c r="A493" i="45"/>
  <c r="A492" i="45"/>
  <c r="A491" i="45"/>
  <c r="A490" i="45"/>
  <c r="A489" i="45"/>
  <c r="A488" i="45"/>
  <c r="A487" i="45"/>
  <c r="A486" i="45"/>
  <c r="A485" i="45"/>
  <c r="A484" i="45"/>
  <c r="A483" i="45"/>
  <c r="A482" i="45"/>
  <c r="A481" i="45"/>
  <c r="A480" i="45"/>
  <c r="A479" i="45"/>
  <c r="A478" i="45"/>
  <c r="A477" i="45"/>
  <c r="A476" i="45"/>
  <c r="A475" i="45"/>
  <c r="A474" i="45"/>
  <c r="A473" i="45"/>
  <c r="A472" i="45"/>
  <c r="A471" i="45"/>
  <c r="A470" i="45"/>
  <c r="A469" i="45"/>
  <c r="A468" i="45"/>
  <c r="A467" i="45"/>
  <c r="A466" i="45"/>
  <c r="A465" i="45"/>
  <c r="A464" i="45"/>
  <c r="A463" i="45"/>
  <c r="A462" i="45"/>
  <c r="A461" i="45"/>
  <c r="A460" i="45"/>
  <c r="A459" i="45"/>
  <c r="A458" i="45"/>
  <c r="A457" i="45"/>
  <c r="A456" i="45"/>
  <c r="A455" i="45"/>
  <c r="A454" i="45"/>
  <c r="A453" i="45"/>
  <c r="A452" i="45"/>
  <c r="A451" i="45"/>
  <c r="A450" i="45"/>
  <c r="A449" i="45"/>
  <c r="A448" i="45"/>
  <c r="A447" i="45"/>
  <c r="A446" i="45"/>
  <c r="A445" i="45"/>
  <c r="A444" i="45"/>
  <c r="A443" i="45"/>
  <c r="A442" i="45"/>
  <c r="A441" i="45"/>
  <c r="A440" i="45"/>
  <c r="A439" i="45"/>
  <c r="A438" i="45"/>
  <c r="A437" i="45"/>
  <c r="A436" i="45"/>
  <c r="A435" i="45"/>
  <c r="A434" i="45"/>
  <c r="A433" i="45"/>
  <c r="A432" i="45"/>
  <c r="A431" i="45"/>
  <c r="A430" i="45"/>
  <c r="A429" i="45"/>
  <c r="A428" i="45"/>
  <c r="A427" i="45"/>
  <c r="A426" i="45"/>
  <c r="A425" i="45"/>
  <c r="A424" i="45"/>
  <c r="A423" i="45"/>
  <c r="A422" i="45"/>
  <c r="A421" i="45"/>
  <c r="A420" i="45"/>
  <c r="A419" i="45"/>
  <c r="A418" i="45"/>
  <c r="A417" i="45"/>
  <c r="A416" i="45"/>
  <c r="A415" i="45"/>
  <c r="A414" i="45"/>
  <c r="A413" i="45"/>
  <c r="A412" i="45"/>
  <c r="A411" i="45"/>
  <c r="A410" i="45"/>
  <c r="A409" i="45"/>
  <c r="A408" i="45"/>
  <c r="A407" i="45"/>
  <c r="A406" i="45"/>
  <c r="A405" i="45"/>
  <c r="A404" i="45"/>
  <c r="A403" i="45"/>
  <c r="A402" i="45"/>
  <c r="A401" i="45"/>
  <c r="A400" i="45"/>
  <c r="A399" i="45"/>
  <c r="A398" i="45"/>
  <c r="A397" i="45"/>
  <c r="A396" i="45"/>
  <c r="A395" i="45"/>
  <c r="A394" i="45"/>
  <c r="A393" i="45"/>
  <c r="A392" i="45"/>
  <c r="A391" i="45"/>
  <c r="A390" i="45"/>
  <c r="A389" i="45"/>
  <c r="A388" i="45"/>
  <c r="A387" i="45"/>
  <c r="A386" i="45"/>
  <c r="A385" i="45"/>
  <c r="A384" i="45"/>
  <c r="A383" i="45"/>
  <c r="A382" i="45"/>
  <c r="A381" i="45"/>
  <c r="A380" i="45"/>
  <c r="A379" i="45"/>
  <c r="A378" i="45"/>
  <c r="A377" i="45"/>
  <c r="A376" i="45"/>
  <c r="A375" i="45"/>
  <c r="A374" i="45"/>
  <c r="A373" i="45"/>
  <c r="A372" i="45"/>
  <c r="A371" i="45"/>
  <c r="A370" i="45"/>
  <c r="A369" i="45"/>
  <c r="A368" i="45"/>
  <c r="A367" i="45"/>
  <c r="A366" i="45"/>
  <c r="A365" i="45"/>
  <c r="A364" i="45"/>
  <c r="A363" i="45"/>
  <c r="A362" i="45"/>
  <c r="A361" i="45"/>
  <c r="A360" i="45"/>
  <c r="A359" i="45"/>
  <c r="A358" i="45"/>
  <c r="A357" i="45"/>
  <c r="A356" i="45"/>
  <c r="A355" i="45"/>
  <c r="A354" i="45"/>
  <c r="A353" i="45"/>
  <c r="A352" i="45"/>
  <c r="A351" i="45"/>
  <c r="A350" i="45"/>
  <c r="A349" i="45"/>
  <c r="A348" i="45"/>
  <c r="A347" i="45"/>
  <c r="A346" i="45"/>
  <c r="A345" i="45"/>
  <c r="A344" i="45"/>
  <c r="A343" i="45"/>
  <c r="A342" i="45"/>
  <c r="A341" i="45"/>
  <c r="A340" i="45"/>
  <c r="A339" i="45"/>
  <c r="A338" i="45"/>
  <c r="A337" i="45"/>
  <c r="A336" i="45"/>
  <c r="A335" i="45"/>
  <c r="A334" i="45"/>
  <c r="A333" i="45"/>
  <c r="A332" i="45"/>
  <c r="A331" i="45"/>
  <c r="A330" i="45"/>
  <c r="A329" i="45"/>
  <c r="A328" i="45"/>
  <c r="A327" i="45"/>
  <c r="A326" i="45"/>
  <c r="A325" i="45"/>
  <c r="A324" i="45"/>
  <c r="A323" i="45"/>
  <c r="A322" i="45"/>
  <c r="A321" i="45"/>
  <c r="A320" i="45"/>
  <c r="A319" i="45"/>
  <c r="A318" i="45"/>
  <c r="A317" i="45"/>
  <c r="A316" i="45"/>
  <c r="A315" i="45"/>
  <c r="A314" i="45"/>
  <c r="A313" i="45"/>
  <c r="A312" i="45"/>
  <c r="A311" i="45"/>
  <c r="A310" i="45"/>
  <c r="A309" i="45"/>
  <c r="A308" i="45"/>
  <c r="A307" i="45"/>
  <c r="A306" i="45"/>
  <c r="A305" i="45"/>
  <c r="A304" i="45"/>
  <c r="A303" i="45"/>
  <c r="A302" i="45"/>
  <c r="A301" i="45"/>
  <c r="A300" i="45"/>
  <c r="A299" i="45"/>
  <c r="A298" i="45"/>
  <c r="A297" i="45"/>
  <c r="A296" i="45"/>
  <c r="A295" i="45"/>
  <c r="A294" i="45"/>
  <c r="A293" i="45"/>
  <c r="A292" i="45"/>
  <c r="A291" i="45"/>
  <c r="A290" i="45"/>
  <c r="A289" i="45"/>
  <c r="A288" i="45"/>
  <c r="A287" i="45"/>
  <c r="A286" i="45"/>
  <c r="A285" i="45"/>
  <c r="A284" i="45"/>
  <c r="A283" i="45"/>
  <c r="A282" i="45"/>
  <c r="A281" i="45"/>
  <c r="A280" i="45"/>
  <c r="A279" i="45"/>
  <c r="A278" i="45"/>
  <c r="A277" i="45"/>
  <c r="A276" i="45"/>
  <c r="A275" i="45"/>
  <c r="A274" i="45"/>
  <c r="A273" i="45"/>
  <c r="A272" i="45"/>
  <c r="A271" i="45"/>
  <c r="A270" i="45"/>
  <c r="A269" i="45"/>
  <c r="A268" i="45"/>
  <c r="A267" i="45"/>
  <c r="A266" i="45"/>
  <c r="A265" i="45"/>
  <c r="A264" i="45"/>
  <c r="A263" i="45"/>
  <c r="A262" i="45"/>
  <c r="A261" i="45"/>
  <c r="A260" i="45"/>
  <c r="A259" i="45"/>
  <c r="A258" i="45"/>
  <c r="A257" i="45"/>
  <c r="A256" i="45"/>
  <c r="A255" i="45"/>
  <c r="A254" i="45"/>
  <c r="A253" i="45"/>
  <c r="A252" i="45"/>
  <c r="A251" i="45"/>
  <c r="A250" i="45"/>
  <c r="A249" i="45"/>
  <c r="A248" i="45"/>
  <c r="A247" i="45"/>
  <c r="A246" i="45"/>
  <c r="A245" i="45"/>
  <c r="A244" i="45"/>
  <c r="A243" i="45"/>
  <c r="A242" i="45"/>
  <c r="A241" i="45"/>
  <c r="A240" i="45"/>
  <c r="A239" i="45"/>
  <c r="A238" i="45"/>
  <c r="A237" i="45"/>
  <c r="A236" i="45"/>
  <c r="A235" i="45"/>
  <c r="A234" i="45"/>
  <c r="A233" i="45"/>
  <c r="A232" i="45"/>
  <c r="A231" i="45"/>
  <c r="A230" i="45"/>
  <c r="A229" i="45"/>
  <c r="A228" i="45"/>
  <c r="A227" i="45"/>
  <c r="A226" i="45"/>
  <c r="A225" i="45"/>
  <c r="A224" i="45"/>
  <c r="A223" i="45"/>
  <c r="A222" i="45"/>
  <c r="A221" i="45"/>
  <c r="A220" i="45"/>
  <c r="A219" i="45"/>
  <c r="A218" i="45"/>
  <c r="A217" i="45"/>
  <c r="A216" i="45"/>
  <c r="A215" i="45"/>
  <c r="A214" i="45"/>
  <c r="A213" i="45"/>
  <c r="A212" i="45"/>
  <c r="A211" i="45"/>
  <c r="A210" i="45"/>
  <c r="A209" i="45"/>
  <c r="A208" i="45"/>
  <c r="A207" i="45"/>
  <c r="A206" i="45"/>
  <c r="A205" i="45"/>
  <c r="A204" i="45"/>
  <c r="A203" i="45"/>
  <c r="A202" i="45"/>
  <c r="A201" i="45"/>
  <c r="A200" i="45"/>
  <c r="A199" i="45"/>
  <c r="A198" i="45"/>
  <c r="A197" i="45"/>
  <c r="A196" i="45"/>
  <c r="A195" i="45"/>
  <c r="A194" i="45"/>
  <c r="A193" i="45"/>
  <c r="A192" i="45"/>
  <c r="A191" i="45"/>
  <c r="A190" i="45"/>
  <c r="A189" i="45"/>
  <c r="A188" i="45"/>
  <c r="A187" i="45"/>
  <c r="A186" i="45"/>
  <c r="A185" i="45"/>
  <c r="A184" i="45"/>
  <c r="A183" i="45"/>
  <c r="A182" i="45"/>
  <c r="A181" i="45"/>
  <c r="A180" i="45"/>
  <c r="A179" i="45"/>
  <c r="A178" i="45"/>
  <c r="A177" i="45"/>
  <c r="A176" i="45"/>
  <c r="A175" i="45"/>
  <c r="A174" i="45"/>
  <c r="A173" i="45"/>
  <c r="A172" i="45"/>
  <c r="A171" i="45"/>
  <c r="A170" i="45"/>
  <c r="A169" i="45"/>
  <c r="A168" i="45"/>
  <c r="A167" i="45"/>
  <c r="A166" i="45"/>
  <c r="A165" i="45"/>
  <c r="A164" i="45"/>
  <c r="A163" i="45"/>
  <c r="A162" i="45"/>
  <c r="A161" i="45"/>
  <c r="A160" i="45"/>
  <c r="A159" i="45"/>
  <c r="A158" i="45"/>
  <c r="A157" i="45"/>
  <c r="A156" i="45"/>
  <c r="A155" i="45"/>
  <c r="A154" i="45"/>
  <c r="A153" i="45"/>
  <c r="A152" i="45"/>
  <c r="A151" i="45"/>
  <c r="A150" i="45"/>
  <c r="A149" i="45"/>
  <c r="A148" i="45"/>
  <c r="A147" i="45"/>
  <c r="A146" i="45"/>
  <c r="A145" i="45"/>
  <c r="A144" i="45"/>
  <c r="A143" i="45"/>
  <c r="A142" i="45"/>
  <c r="A141" i="45"/>
  <c r="A140" i="45"/>
  <c r="A139" i="45"/>
  <c r="A138" i="45"/>
  <c r="A137" i="45"/>
  <c r="A136" i="45"/>
  <c r="A135" i="45"/>
  <c r="A134" i="45"/>
  <c r="A133" i="45"/>
  <c r="A132" i="45"/>
  <c r="A131" i="45"/>
  <c r="A130" i="45"/>
  <c r="A129" i="45"/>
  <c r="A128" i="45"/>
  <c r="A127" i="45"/>
  <c r="A126" i="45"/>
  <c r="A125" i="45"/>
  <c r="A124" i="45"/>
  <c r="A123" i="45"/>
  <c r="A122" i="45"/>
  <c r="A121" i="45"/>
  <c r="A120" i="45"/>
  <c r="A119" i="45"/>
  <c r="A118" i="45"/>
  <c r="A117" i="45"/>
  <c r="A116" i="45"/>
  <c r="A115" i="45"/>
  <c r="A114" i="45"/>
  <c r="A113" i="45"/>
  <c r="A112" i="45"/>
  <c r="A111" i="45"/>
  <c r="A110" i="45"/>
  <c r="A109" i="45"/>
  <c r="A108" i="45"/>
  <c r="A107" i="45"/>
  <c r="A106" i="45"/>
  <c r="A105" i="45"/>
  <c r="A104" i="45"/>
  <c r="A103" i="45"/>
  <c r="A102" i="45"/>
  <c r="A101" i="45"/>
  <c r="A100" i="45"/>
  <c r="A99" i="45"/>
  <c r="A98" i="45"/>
  <c r="A97" i="45"/>
  <c r="A96" i="45"/>
  <c r="A95" i="45"/>
  <c r="A94" i="45"/>
  <c r="A93" i="45"/>
  <c r="A92" i="45"/>
  <c r="A91" i="45"/>
  <c r="A90" i="45"/>
  <c r="A89" i="45"/>
  <c r="A88" i="45"/>
  <c r="A87" i="45"/>
  <c r="A86" i="45"/>
  <c r="A85" i="45"/>
  <c r="A84" i="45"/>
  <c r="A83" i="45"/>
  <c r="A82" i="45"/>
  <c r="A81" i="45"/>
  <c r="A80" i="45"/>
  <c r="A79" i="45"/>
  <c r="A78" i="45"/>
  <c r="A77" i="45"/>
  <c r="A76" i="45"/>
  <c r="A75" i="45"/>
  <c r="A74" i="45"/>
  <c r="A73" i="45"/>
  <c r="A72" i="45"/>
  <c r="A71" i="45"/>
  <c r="A70" i="45"/>
  <c r="A69" i="45"/>
  <c r="A68" i="45"/>
  <c r="A67" i="45"/>
  <c r="A66" i="45"/>
  <c r="A65" i="45"/>
  <c r="A64" i="45"/>
  <c r="A63" i="45"/>
  <c r="A62" i="45"/>
  <c r="A61" i="45"/>
  <c r="A60" i="45"/>
  <c r="A59" i="45"/>
  <c r="A58" i="45"/>
  <c r="A57" i="45"/>
  <c r="A56" i="45"/>
  <c r="A55" i="45"/>
  <c r="A54" i="45"/>
  <c r="A53" i="45"/>
  <c r="A52" i="45"/>
  <c r="A51" i="45"/>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6" i="45"/>
  <c r="A5" i="45"/>
  <c r="A4" i="45"/>
  <c r="A3" i="45"/>
  <c r="E74" i="48" l="1"/>
  <c r="E75" i="48"/>
  <c r="E76" i="48"/>
  <c r="E77" i="48"/>
  <c r="E78" i="48"/>
  <c r="E79" i="48"/>
  <c r="E80" i="48"/>
  <c r="E81" i="48"/>
  <c r="E82" i="48"/>
  <c r="E83" i="48"/>
  <c r="E84" i="48"/>
  <c r="E85" i="48"/>
  <c r="E86" i="48"/>
  <c r="E87" i="48"/>
  <c r="E88" i="48"/>
  <c r="E89" i="48"/>
  <c r="E90" i="48"/>
  <c r="E91" i="48"/>
  <c r="E92" i="48"/>
  <c r="E93" i="48"/>
  <c r="E94" i="48"/>
  <c r="E95" i="48"/>
  <c r="E96" i="48"/>
  <c r="E97" i="48"/>
  <c r="E98" i="48"/>
  <c r="E99" i="48"/>
  <c r="E100" i="48"/>
  <c r="E101" i="48"/>
  <c r="E102"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E41" i="48"/>
  <c r="E42" i="48"/>
  <c r="E43" i="48"/>
  <c r="E44" i="48"/>
  <c r="E45" i="48"/>
  <c r="E46" i="48"/>
  <c r="E47" i="48"/>
  <c r="E48" i="48"/>
  <c r="E49" i="48"/>
  <c r="E50" i="48"/>
  <c r="E51" i="48"/>
  <c r="E52" i="48"/>
  <c r="E53" i="48"/>
  <c r="E54" i="48"/>
  <c r="E55" i="48"/>
  <c r="E56" i="48"/>
  <c r="E57" i="48"/>
  <c r="E58" i="48"/>
  <c r="E59" i="48"/>
  <c r="E60" i="48"/>
  <c r="E61" i="48"/>
  <c r="E62" i="48"/>
  <c r="E63" i="48"/>
  <c r="E64" i="48"/>
  <c r="E65" i="48"/>
  <c r="E66" i="48"/>
  <c r="E67" i="48"/>
  <c r="E68" i="48"/>
  <c r="E69"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F9" i="48"/>
  <c r="F10" i="48"/>
  <c r="F11" i="48"/>
  <c r="F12" i="48"/>
  <c r="F13" i="48"/>
  <c r="F14" i="48"/>
  <c r="F15" i="48"/>
  <c r="F16" i="48"/>
  <c r="F17" i="48"/>
  <c r="F18" i="48"/>
  <c r="F19" i="48"/>
  <c r="F20" i="48"/>
  <c r="F21" i="48"/>
  <c r="F22" i="48"/>
  <c r="F23" i="48"/>
  <c r="F24" i="48"/>
  <c r="F25" i="48"/>
  <c r="F26" i="48"/>
  <c r="F27" i="48"/>
  <c r="F28" i="48"/>
  <c r="F29" i="48"/>
  <c r="F30" i="48"/>
  <c r="F31" i="48"/>
  <c r="F32" i="48"/>
  <c r="F33" i="48"/>
  <c r="F34" i="48"/>
  <c r="F35"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J245" i="44" l="1"/>
  <c r="J237" i="44"/>
  <c r="J229" i="44"/>
  <c r="J221" i="44"/>
  <c r="J213" i="44"/>
  <c r="J205" i="44"/>
  <c r="J197" i="44"/>
  <c r="J189" i="44"/>
  <c r="J181" i="44"/>
  <c r="J173" i="44"/>
  <c r="J165" i="44"/>
  <c r="J157" i="44"/>
  <c r="J149" i="44"/>
  <c r="J141" i="44"/>
  <c r="J133" i="44"/>
  <c r="J125" i="44"/>
  <c r="J117" i="44"/>
  <c r="J109" i="44"/>
  <c r="J101" i="44"/>
  <c r="J93" i="44"/>
  <c r="J85" i="44"/>
  <c r="J77" i="44"/>
  <c r="J69" i="44"/>
  <c r="J61" i="44"/>
  <c r="J53" i="44"/>
  <c r="J45" i="44"/>
  <c r="J37" i="44"/>
  <c r="J29" i="44"/>
  <c r="J21" i="44"/>
  <c r="J13" i="44" l="1"/>
  <c r="AY5" i="44" s="1"/>
  <c r="I83" i="43" l="1"/>
  <c r="G74" i="48" s="1"/>
  <c r="I84" i="43"/>
  <c r="G75" i="48" s="1"/>
  <c r="I85" i="43"/>
  <c r="G76" i="48" s="1"/>
  <c r="I86" i="43"/>
  <c r="G77" i="48" s="1"/>
  <c r="I87" i="43"/>
  <c r="G78" i="48" s="1"/>
  <c r="I88" i="43"/>
  <c r="G79" i="48" s="1"/>
  <c r="I89" i="43"/>
  <c r="G80" i="48" s="1"/>
  <c r="I90" i="43"/>
  <c r="G81" i="48" s="1"/>
  <c r="I91" i="43"/>
  <c r="G82" i="48" s="1"/>
  <c r="I92" i="43"/>
  <c r="G83" i="48" s="1"/>
  <c r="I93" i="43"/>
  <c r="G84" i="48" s="1"/>
  <c r="I94" i="43"/>
  <c r="G85" i="48" s="1"/>
  <c r="I95" i="43"/>
  <c r="G86" i="48" s="1"/>
  <c r="I96" i="43"/>
  <c r="G87" i="48" s="1"/>
  <c r="I97" i="43"/>
  <c r="G88" i="48" s="1"/>
  <c r="I98" i="43"/>
  <c r="G89" i="48" s="1"/>
  <c r="I99" i="43"/>
  <c r="G90" i="48" s="1"/>
  <c r="I100" i="43"/>
  <c r="G91" i="48" s="1"/>
  <c r="I101" i="43"/>
  <c r="G92" i="48" s="1"/>
  <c r="I102" i="43"/>
  <c r="G93" i="48" s="1"/>
  <c r="I103" i="43"/>
  <c r="G94" i="48" s="1"/>
  <c r="I104" i="43"/>
  <c r="G95" i="48" s="1"/>
  <c r="I105" i="43"/>
  <c r="G96" i="48" s="1"/>
  <c r="I106" i="43"/>
  <c r="G97" i="48" s="1"/>
  <c r="I107" i="43"/>
  <c r="G98" i="48" s="1"/>
  <c r="I108" i="43"/>
  <c r="G99" i="48" s="1"/>
  <c r="I109" i="43"/>
  <c r="G100" i="48" s="1"/>
  <c r="I110" i="43"/>
  <c r="G101" i="48" s="1"/>
  <c r="I111" i="43"/>
  <c r="G102" i="48" s="1"/>
  <c r="B86" i="43"/>
  <c r="L49" i="43"/>
  <c r="L48" i="43"/>
  <c r="L50" i="43"/>
  <c r="L51" i="43"/>
  <c r="L52" i="43"/>
  <c r="L53" i="43"/>
  <c r="L54" i="43"/>
  <c r="L55" i="43"/>
  <c r="L56" i="43"/>
  <c r="L57" i="43"/>
  <c r="L58" i="43"/>
  <c r="L59" i="43"/>
  <c r="L60" i="43"/>
  <c r="L61" i="43"/>
  <c r="L62" i="43"/>
  <c r="L63" i="43"/>
  <c r="L64" i="43"/>
  <c r="L65" i="43"/>
  <c r="L66" i="43"/>
  <c r="L67" i="43"/>
  <c r="L68" i="43"/>
  <c r="L69" i="43"/>
  <c r="L70" i="43"/>
  <c r="L71" i="43"/>
  <c r="L72" i="43"/>
  <c r="L73" i="43"/>
  <c r="L74" i="43"/>
  <c r="L75" i="43"/>
  <c r="L76" i="43"/>
  <c r="J39" i="44" l="1"/>
  <c r="A77" i="48"/>
  <c r="C84" i="43"/>
  <c r="B75" i="48" s="1"/>
  <c r="C85" i="43"/>
  <c r="B76" i="48" s="1"/>
  <c r="C86" i="43"/>
  <c r="B77" i="48" s="1"/>
  <c r="C87" i="43"/>
  <c r="B78" i="48" s="1"/>
  <c r="C88" i="43"/>
  <c r="B79" i="48" s="1"/>
  <c r="C89" i="43"/>
  <c r="B80" i="48" s="1"/>
  <c r="C90" i="43"/>
  <c r="B81" i="48" s="1"/>
  <c r="C91" i="43"/>
  <c r="B82" i="48" s="1"/>
  <c r="C92" i="43"/>
  <c r="B83" i="48" s="1"/>
  <c r="C93" i="43"/>
  <c r="B84" i="48" s="1"/>
  <c r="C94" i="43"/>
  <c r="B85" i="48" s="1"/>
  <c r="C95" i="43"/>
  <c r="B86" i="48" s="1"/>
  <c r="C96" i="43"/>
  <c r="B87" i="48" s="1"/>
  <c r="C97" i="43"/>
  <c r="B88" i="48" s="1"/>
  <c r="C98" i="43"/>
  <c r="B89" i="48" s="1"/>
  <c r="C99" i="43"/>
  <c r="B90" i="48" s="1"/>
  <c r="C100" i="43"/>
  <c r="B91" i="48" s="1"/>
  <c r="C101" i="43"/>
  <c r="B92" i="48" s="1"/>
  <c r="C102" i="43"/>
  <c r="B93" i="48" s="1"/>
  <c r="C103" i="43"/>
  <c r="B94" i="48" s="1"/>
  <c r="C104" i="43"/>
  <c r="C105" i="43"/>
  <c r="C106" i="43"/>
  <c r="C107" i="43"/>
  <c r="C108" i="43"/>
  <c r="C109" i="43"/>
  <c r="C110" i="43"/>
  <c r="C83" i="43"/>
  <c r="B74" i="48" s="1"/>
  <c r="B84" i="43"/>
  <c r="B85" i="43"/>
  <c r="B87" i="43"/>
  <c r="B88" i="43"/>
  <c r="B89" i="43"/>
  <c r="B90" i="43"/>
  <c r="B91" i="43"/>
  <c r="B92" i="43"/>
  <c r="B93" i="43"/>
  <c r="B94" i="43"/>
  <c r="B95" i="43"/>
  <c r="B96" i="43"/>
  <c r="B97" i="43"/>
  <c r="B98" i="43"/>
  <c r="B99" i="43"/>
  <c r="B100" i="43"/>
  <c r="B101" i="43"/>
  <c r="B102" i="43"/>
  <c r="B103" i="43"/>
  <c r="B104" i="43"/>
  <c r="B105" i="43"/>
  <c r="B106" i="43"/>
  <c r="B107" i="43"/>
  <c r="B108" i="43"/>
  <c r="B109" i="43"/>
  <c r="B110" i="43"/>
  <c r="B83" i="43"/>
  <c r="J49" i="43"/>
  <c r="F42" i="48" s="1"/>
  <c r="J50" i="43"/>
  <c r="F43" i="48" s="1"/>
  <c r="J51" i="43"/>
  <c r="F44" i="48" s="1"/>
  <c r="J52" i="43"/>
  <c r="F45" i="48" s="1"/>
  <c r="J53" i="43"/>
  <c r="F46" i="48" s="1"/>
  <c r="J54" i="43"/>
  <c r="F47" i="48" s="1"/>
  <c r="J55" i="43"/>
  <c r="F48" i="48" s="1"/>
  <c r="J56" i="43"/>
  <c r="F49" i="48" s="1"/>
  <c r="J57" i="43"/>
  <c r="F50" i="48" s="1"/>
  <c r="J58" i="43"/>
  <c r="F51" i="48" s="1"/>
  <c r="J59" i="43"/>
  <c r="F52" i="48" s="1"/>
  <c r="J60" i="43"/>
  <c r="F53" i="48" s="1"/>
  <c r="J61" i="43"/>
  <c r="F54" i="48" s="1"/>
  <c r="J62" i="43"/>
  <c r="F55" i="48" s="1"/>
  <c r="J63" i="43"/>
  <c r="F56" i="48" s="1"/>
  <c r="J64" i="43"/>
  <c r="F57" i="48" s="1"/>
  <c r="J65" i="43"/>
  <c r="F58" i="48" s="1"/>
  <c r="J66" i="43"/>
  <c r="F59" i="48" s="1"/>
  <c r="J67" i="43"/>
  <c r="F60" i="48" s="1"/>
  <c r="J68" i="43"/>
  <c r="F61" i="48" s="1"/>
  <c r="J69" i="43"/>
  <c r="F62" i="48" s="1"/>
  <c r="J70" i="43"/>
  <c r="F63" i="48" s="1"/>
  <c r="J71" i="43"/>
  <c r="F64" i="48" s="1"/>
  <c r="J72" i="43"/>
  <c r="F65" i="48" s="1"/>
  <c r="J73" i="43"/>
  <c r="F66" i="48" s="1"/>
  <c r="J74" i="43"/>
  <c r="F67" i="48" s="1"/>
  <c r="J75" i="43"/>
  <c r="F68" i="48" s="1"/>
  <c r="J48" i="43"/>
  <c r="F41" i="48" s="1"/>
  <c r="J233" i="44" l="1"/>
  <c r="B101" i="48"/>
  <c r="J231" i="44"/>
  <c r="A101" i="48"/>
  <c r="J225" i="44"/>
  <c r="B100" i="48"/>
  <c r="J223" i="44"/>
  <c r="A100" i="48"/>
  <c r="J217" i="44"/>
  <c r="B99" i="48"/>
  <c r="J215" i="44"/>
  <c r="A99" i="48"/>
  <c r="J209" i="44"/>
  <c r="B98" i="48"/>
  <c r="J207" i="44"/>
  <c r="A98" i="48"/>
  <c r="J201" i="44"/>
  <c r="B97" i="48"/>
  <c r="J199" i="44"/>
  <c r="A97" i="48"/>
  <c r="J193" i="44"/>
  <c r="B96" i="48"/>
  <c r="J191" i="44"/>
  <c r="A96" i="48"/>
  <c r="J185" i="44"/>
  <c r="B95" i="48"/>
  <c r="J183" i="44"/>
  <c r="A95" i="48"/>
  <c r="J175" i="44"/>
  <c r="A94" i="48"/>
  <c r="J167" i="44"/>
  <c r="A93" i="48"/>
  <c r="J159" i="44"/>
  <c r="A92" i="48"/>
  <c r="J151" i="44"/>
  <c r="A91" i="48"/>
  <c r="J143" i="44"/>
  <c r="A90" i="48"/>
  <c r="J135" i="44"/>
  <c r="A89" i="48"/>
  <c r="J127" i="44"/>
  <c r="A88" i="48"/>
  <c r="J119" i="44"/>
  <c r="A87" i="48"/>
  <c r="J111" i="44"/>
  <c r="A86" i="48"/>
  <c r="J103" i="44"/>
  <c r="A85" i="48"/>
  <c r="J95" i="44"/>
  <c r="A84" i="48"/>
  <c r="J87" i="44"/>
  <c r="A83" i="48"/>
  <c r="J79" i="44"/>
  <c r="A82" i="48"/>
  <c r="J71" i="44"/>
  <c r="A81" i="48"/>
  <c r="J63" i="44"/>
  <c r="A80" i="48"/>
  <c r="J55" i="44"/>
  <c r="A79" i="48"/>
  <c r="J47" i="44"/>
  <c r="A78" i="48"/>
  <c r="J31" i="44"/>
  <c r="A76" i="48"/>
  <c r="J23" i="44"/>
  <c r="A75" i="48"/>
  <c r="J15" i="44"/>
  <c r="A74" i="48"/>
  <c r="D102" i="43"/>
  <c r="C93" i="48" s="1"/>
  <c r="C60" i="48"/>
  <c r="D95" i="43"/>
  <c r="C86" i="48" s="1"/>
  <c r="C53" i="48"/>
  <c r="D101" i="43"/>
  <c r="C92" i="48" s="1"/>
  <c r="C59" i="48"/>
  <c r="D96" i="43"/>
  <c r="C87" i="48" s="1"/>
  <c r="C54" i="48"/>
  <c r="D89" i="43"/>
  <c r="C80" i="48" s="1"/>
  <c r="C47" i="48"/>
  <c r="D86" i="43"/>
  <c r="C77" i="48" s="1"/>
  <c r="C44" i="48"/>
  <c r="D88" i="43"/>
  <c r="C79" i="48" s="1"/>
  <c r="C46" i="48"/>
  <c r="D94" i="43"/>
  <c r="C52" i="48"/>
  <c r="D110" i="43"/>
  <c r="C101" i="48" s="1"/>
  <c r="C68" i="48"/>
  <c r="D109" i="43"/>
  <c r="C100" i="48" s="1"/>
  <c r="C67" i="48"/>
  <c r="D108" i="43"/>
  <c r="C99" i="48" s="1"/>
  <c r="C66" i="48"/>
  <c r="D87" i="43"/>
  <c r="C78" i="48" s="1"/>
  <c r="C45" i="48"/>
  <c r="D100" i="43"/>
  <c r="C91" i="48" s="1"/>
  <c r="C58" i="48"/>
  <c r="D93" i="43"/>
  <c r="C84" i="48" s="1"/>
  <c r="C51" i="48"/>
  <c r="D99" i="43"/>
  <c r="C90" i="48" s="1"/>
  <c r="C57" i="48"/>
  <c r="D105" i="43"/>
  <c r="C96" i="48" s="1"/>
  <c r="C63" i="48"/>
  <c r="D83" i="43"/>
  <c r="C74" i="48" s="1"/>
  <c r="C41" i="48"/>
  <c r="D107" i="43"/>
  <c r="C65" i="48"/>
  <c r="D92" i="43"/>
  <c r="C83" i="48" s="1"/>
  <c r="C50" i="48"/>
  <c r="D98" i="43"/>
  <c r="C89" i="48" s="1"/>
  <c r="C56" i="48"/>
  <c r="D104" i="43"/>
  <c r="C95" i="48" s="1"/>
  <c r="C62" i="48"/>
  <c r="D90" i="43"/>
  <c r="C81" i="48" s="1"/>
  <c r="C48" i="48"/>
  <c r="D85" i="43"/>
  <c r="C76" i="48" s="1"/>
  <c r="C43" i="48"/>
  <c r="D84" i="43"/>
  <c r="C75" i="48" s="1"/>
  <c r="C42" i="48"/>
  <c r="D106" i="43"/>
  <c r="C97" i="48" s="1"/>
  <c r="C64" i="48"/>
  <c r="D91" i="43"/>
  <c r="C82" i="48" s="1"/>
  <c r="C49" i="48"/>
  <c r="D97" i="43"/>
  <c r="C88" i="48" s="1"/>
  <c r="C55" i="48"/>
  <c r="D103" i="43"/>
  <c r="C94" i="48" s="1"/>
  <c r="C61" i="48"/>
  <c r="M67" i="43"/>
  <c r="J171" i="44"/>
  <c r="J172" i="44" s="1"/>
  <c r="M66" i="43"/>
  <c r="J163" i="44"/>
  <c r="J164" i="44" s="1"/>
  <c r="M50" i="43"/>
  <c r="J35" i="44"/>
  <c r="J36" i="44" s="1"/>
  <c r="M73" i="43"/>
  <c r="J219" i="44"/>
  <c r="J220" i="44" s="1"/>
  <c r="M65" i="43"/>
  <c r="J155" i="44"/>
  <c r="J156" i="44" s="1"/>
  <c r="M57" i="43"/>
  <c r="J91" i="44"/>
  <c r="J92" i="44" s="1"/>
  <c r="M49" i="43"/>
  <c r="J27" i="44"/>
  <c r="J28" i="44" s="1"/>
  <c r="M72" i="43"/>
  <c r="J211" i="44"/>
  <c r="J212" i="44" s="1"/>
  <c r="M64" i="43"/>
  <c r="J147" i="44"/>
  <c r="J148" i="44" s="1"/>
  <c r="M56" i="43"/>
  <c r="J83" i="44"/>
  <c r="J84" i="44" s="1"/>
  <c r="M59" i="43"/>
  <c r="J107" i="44"/>
  <c r="J108" i="44" s="1"/>
  <c r="M74" i="43"/>
  <c r="J227" i="44"/>
  <c r="J228" i="44" s="1"/>
  <c r="M58" i="43"/>
  <c r="J99" i="44"/>
  <c r="J100" i="44" s="1"/>
  <c r="M71" i="43"/>
  <c r="J203" i="44"/>
  <c r="J204" i="44" s="1"/>
  <c r="M63" i="43"/>
  <c r="J139" i="44"/>
  <c r="J140" i="44" s="1"/>
  <c r="M55" i="43"/>
  <c r="J75" i="44"/>
  <c r="J76" i="44" s="1"/>
  <c r="M70" i="43"/>
  <c r="J195" i="44"/>
  <c r="J196" i="44" s="1"/>
  <c r="M62" i="43"/>
  <c r="J131" i="44"/>
  <c r="J132" i="44" s="1"/>
  <c r="M54" i="43"/>
  <c r="J67" i="44"/>
  <c r="J68" i="44" s="1"/>
  <c r="M75" i="43"/>
  <c r="L110" i="43" s="1"/>
  <c r="J235" i="44"/>
  <c r="J236" i="44" s="1"/>
  <c r="M51" i="43"/>
  <c r="J43" i="44"/>
  <c r="J44" i="44" s="1"/>
  <c r="M69" i="43"/>
  <c r="J187" i="44"/>
  <c r="J188" i="44" s="1"/>
  <c r="M61" i="43"/>
  <c r="J123" i="44"/>
  <c r="J124" i="44" s="1"/>
  <c r="M53" i="43"/>
  <c r="J59" i="44"/>
  <c r="J60" i="44" s="1"/>
  <c r="J19" i="44"/>
  <c r="J20" i="44" s="1"/>
  <c r="M48" i="43"/>
  <c r="M68" i="43"/>
  <c r="J179" i="44"/>
  <c r="J180" i="44" s="1"/>
  <c r="M60" i="43"/>
  <c r="J115" i="44"/>
  <c r="J116" i="44" s="1"/>
  <c r="M52" i="43"/>
  <c r="J51" i="44"/>
  <c r="J52" i="44" s="1"/>
  <c r="J137" i="44"/>
  <c r="H98" i="43"/>
  <c r="F89" i="48" s="1"/>
  <c r="J73" i="44"/>
  <c r="H90" i="43"/>
  <c r="F81" i="48" s="1"/>
  <c r="J17" i="44"/>
  <c r="H83" i="43"/>
  <c r="F74" i="48" s="1"/>
  <c r="J177" i="44"/>
  <c r="H103" i="43"/>
  <c r="F94" i="48" s="1"/>
  <c r="J113" i="44"/>
  <c r="H95" i="43"/>
  <c r="F86" i="48" s="1"/>
  <c r="J49" i="44"/>
  <c r="H87" i="43"/>
  <c r="F78" i="48" s="1"/>
  <c r="J57" i="44"/>
  <c r="H88" i="43"/>
  <c r="F79" i="48" s="1"/>
  <c r="J169" i="44"/>
  <c r="H102" i="43"/>
  <c r="F93" i="48" s="1"/>
  <c r="J105" i="44"/>
  <c r="H94" i="43"/>
  <c r="F85" i="48" s="1"/>
  <c r="J41" i="44"/>
  <c r="H86" i="43"/>
  <c r="F77" i="48" s="1"/>
  <c r="J129" i="44"/>
  <c r="H97" i="43"/>
  <c r="F88" i="48" s="1"/>
  <c r="J65" i="44"/>
  <c r="H89" i="43"/>
  <c r="F80" i="48" s="1"/>
  <c r="J161" i="44"/>
  <c r="H101" i="43"/>
  <c r="F92" i="48" s="1"/>
  <c r="J97" i="44"/>
  <c r="H93" i="43"/>
  <c r="F84" i="48" s="1"/>
  <c r="J33" i="44"/>
  <c r="H85" i="43"/>
  <c r="F76" i="48" s="1"/>
  <c r="J153" i="44"/>
  <c r="H100" i="43"/>
  <c r="F91" i="48" s="1"/>
  <c r="J89" i="44"/>
  <c r="H92" i="43"/>
  <c r="F83" i="48" s="1"/>
  <c r="J25" i="44"/>
  <c r="H84" i="43"/>
  <c r="J121" i="44"/>
  <c r="H96" i="43"/>
  <c r="F87" i="48" s="1"/>
  <c r="J145" i="44"/>
  <c r="H99" i="43"/>
  <c r="F90" i="48" s="1"/>
  <c r="J81" i="44"/>
  <c r="H91" i="43"/>
  <c r="F82" i="48" s="1"/>
  <c r="L83" i="43"/>
  <c r="J120" i="44"/>
  <c r="J232" i="44"/>
  <c r="L89" i="43"/>
  <c r="L100" i="43"/>
  <c r="J152" i="44"/>
  <c r="L95" i="43"/>
  <c r="L94" i="43"/>
  <c r="I10" i="43"/>
  <c r="H10" i="48" s="1"/>
  <c r="I11" i="43"/>
  <c r="H11" i="48" s="1"/>
  <c r="I12" i="43"/>
  <c r="H12" i="48" s="1"/>
  <c r="I13" i="43"/>
  <c r="H13" i="48" s="1"/>
  <c r="I14" i="43"/>
  <c r="H14" i="48" s="1"/>
  <c r="I15" i="43"/>
  <c r="H15" i="48" s="1"/>
  <c r="I16" i="43"/>
  <c r="H16" i="48" s="1"/>
  <c r="I17" i="43"/>
  <c r="H17" i="48" s="1"/>
  <c r="I18" i="43"/>
  <c r="H18" i="48" s="1"/>
  <c r="I19" i="43"/>
  <c r="H19" i="48" s="1"/>
  <c r="I20" i="43"/>
  <c r="H20" i="48" s="1"/>
  <c r="I21" i="43"/>
  <c r="H21" i="48" s="1"/>
  <c r="I22" i="43"/>
  <c r="H22" i="48" s="1"/>
  <c r="I23" i="43"/>
  <c r="H23" i="48" s="1"/>
  <c r="I24" i="43"/>
  <c r="H24" i="48" s="1"/>
  <c r="I25" i="43"/>
  <c r="H25" i="48" s="1"/>
  <c r="I26" i="43"/>
  <c r="H26" i="48" s="1"/>
  <c r="I27" i="43"/>
  <c r="H27" i="48" s="1"/>
  <c r="I28" i="43"/>
  <c r="H28" i="48" s="1"/>
  <c r="I29" i="43"/>
  <c r="H29" i="48" s="1"/>
  <c r="I30" i="43"/>
  <c r="H30" i="48" s="1"/>
  <c r="I31" i="43"/>
  <c r="H31" i="48" s="1"/>
  <c r="I32" i="43"/>
  <c r="H32" i="48" s="1"/>
  <c r="I33" i="43"/>
  <c r="H33" i="48" s="1"/>
  <c r="I34" i="43"/>
  <c r="H34" i="48" s="1"/>
  <c r="G10" i="48"/>
  <c r="G11" i="48"/>
  <c r="G12" i="48"/>
  <c r="G13" i="48"/>
  <c r="G14" i="48"/>
  <c r="G15" i="48"/>
  <c r="G16" i="48"/>
  <c r="G17" i="48"/>
  <c r="G18" i="48"/>
  <c r="G19" i="48"/>
  <c r="G20" i="48"/>
  <c r="G21" i="48"/>
  <c r="G22" i="48"/>
  <c r="G23" i="48"/>
  <c r="G24" i="48"/>
  <c r="G25" i="48"/>
  <c r="G26" i="48"/>
  <c r="G27" i="48"/>
  <c r="G28" i="48"/>
  <c r="G29" i="48"/>
  <c r="G30" i="48"/>
  <c r="G31" i="48"/>
  <c r="G32" i="48"/>
  <c r="G33" i="48"/>
  <c r="E12" i="48"/>
  <c r="E13" i="48"/>
  <c r="E14" i="48"/>
  <c r="E15" i="48"/>
  <c r="E16" i="48"/>
  <c r="E17" i="48"/>
  <c r="E18" i="48"/>
  <c r="E19" i="48"/>
  <c r="E20" i="48"/>
  <c r="E21" i="48"/>
  <c r="E22" i="48"/>
  <c r="E23" i="48"/>
  <c r="E24" i="48"/>
  <c r="E25" i="48"/>
  <c r="E26" i="48"/>
  <c r="E27" i="48"/>
  <c r="E28" i="48"/>
  <c r="E29" i="48"/>
  <c r="E30" i="48"/>
  <c r="E31" i="48"/>
  <c r="E11" i="48"/>
  <c r="E10" i="48"/>
  <c r="C32" i="48"/>
  <c r="C31" i="48"/>
  <c r="C30" i="48"/>
  <c r="C29" i="48"/>
  <c r="C28" i="48"/>
  <c r="C27" i="48"/>
  <c r="C26" i="48"/>
  <c r="C25" i="48"/>
  <c r="C24" i="48"/>
  <c r="C23" i="48"/>
  <c r="C22" i="48"/>
  <c r="C21" i="48"/>
  <c r="C20" i="48"/>
  <c r="C19" i="48"/>
  <c r="C18" i="48"/>
  <c r="C17" i="48"/>
  <c r="C16" i="48"/>
  <c r="C15" i="48"/>
  <c r="C14" i="48"/>
  <c r="C13" i="48"/>
  <c r="C12" i="48"/>
  <c r="C11" i="48"/>
  <c r="C10" i="48"/>
  <c r="J112" i="44" l="1"/>
  <c r="J72" i="44"/>
  <c r="F75" i="48"/>
  <c r="J26" i="44"/>
  <c r="L93" i="43"/>
  <c r="L109" i="43"/>
  <c r="L107" i="43"/>
  <c r="J80" i="44"/>
  <c r="J40" i="44"/>
  <c r="L86" i="43"/>
  <c r="J224" i="44"/>
  <c r="J216" i="44"/>
  <c r="L108" i="43"/>
  <c r="J200" i="44"/>
  <c r="J184" i="44"/>
  <c r="L104" i="43"/>
  <c r="J168" i="44"/>
  <c r="L102" i="43"/>
  <c r="L96" i="43"/>
  <c r="J96" i="44"/>
  <c r="L91" i="43"/>
  <c r="J64" i="44"/>
  <c r="J56" i="44"/>
  <c r="L88" i="43"/>
  <c r="J48" i="44"/>
  <c r="L87" i="43"/>
  <c r="L106" i="43"/>
  <c r="L90" i="43"/>
  <c r="J16" i="44"/>
  <c r="J176" i="44"/>
  <c r="J192" i="44"/>
  <c r="J128" i="44"/>
  <c r="J136" i="44"/>
  <c r="J144" i="44"/>
  <c r="J160" i="44"/>
  <c r="J104" i="44"/>
  <c r="C85" i="48"/>
  <c r="L97" i="43"/>
  <c r="L98" i="43"/>
  <c r="L99" i="43"/>
  <c r="L101" i="43"/>
  <c r="J208" i="44"/>
  <c r="C98" i="48"/>
  <c r="J88" i="44"/>
  <c r="J24" i="44"/>
  <c r="J32" i="44"/>
  <c r="L103" i="43"/>
  <c r="L105" i="43"/>
  <c r="L92" i="43"/>
  <c r="L84" i="43"/>
  <c r="L85" i="43"/>
  <c r="J146" i="44"/>
  <c r="J99" i="43"/>
  <c r="J154" i="44"/>
  <c r="J100" i="43"/>
  <c r="J66" i="44"/>
  <c r="J89" i="43"/>
  <c r="J170" i="44"/>
  <c r="J102" i="43"/>
  <c r="J178" i="44"/>
  <c r="J103" i="43"/>
  <c r="J18" i="44"/>
  <c r="J83" i="43"/>
  <c r="J122" i="44"/>
  <c r="J96" i="43"/>
  <c r="J84" i="43"/>
  <c r="J98" i="44"/>
  <c r="J93" i="43"/>
  <c r="J42" i="44"/>
  <c r="J86" i="43"/>
  <c r="J50" i="44"/>
  <c r="J87" i="43"/>
  <c r="J74" i="44"/>
  <c r="J90" i="43"/>
  <c r="J34" i="44"/>
  <c r="J85" i="43"/>
  <c r="J58" i="44"/>
  <c r="J88" i="43"/>
  <c r="J90" i="44"/>
  <c r="J92" i="43"/>
  <c r="J106" i="44"/>
  <c r="J94" i="43"/>
  <c r="J114" i="44"/>
  <c r="J95" i="43"/>
  <c r="J138" i="44"/>
  <c r="J98" i="43"/>
  <c r="J130" i="44"/>
  <c r="J97" i="43"/>
  <c r="J82" i="44"/>
  <c r="J91" i="43"/>
  <c r="J162" i="44"/>
  <c r="J101" i="43"/>
  <c r="J26" i="43"/>
  <c r="I26" i="48" s="1"/>
  <c r="J21" i="43"/>
  <c r="I21" i="48" s="1"/>
  <c r="J18" i="43"/>
  <c r="I18" i="48" s="1"/>
  <c r="J13" i="43"/>
  <c r="I13" i="48" s="1"/>
  <c r="J10" i="43"/>
  <c r="I10" i="48" s="1"/>
  <c r="J22" i="43"/>
  <c r="I22" i="48" s="1"/>
  <c r="J14" i="43"/>
  <c r="I14" i="48" s="1"/>
  <c r="J23" i="43"/>
  <c r="I23" i="48" s="1"/>
  <c r="J15" i="43"/>
  <c r="I15" i="48" s="1"/>
  <c r="J25" i="43"/>
  <c r="I25" i="48" s="1"/>
  <c r="J17" i="43"/>
  <c r="I17" i="48" s="1"/>
  <c r="J24" i="43"/>
  <c r="I24" i="48" s="1"/>
  <c r="J16" i="43"/>
  <c r="I16" i="48" s="1"/>
  <c r="J28" i="43"/>
  <c r="I28" i="48" s="1"/>
  <c r="J20" i="43"/>
  <c r="I20" i="48" s="1"/>
  <c r="J12" i="43"/>
  <c r="I12" i="48" s="1"/>
  <c r="J27" i="43"/>
  <c r="I27" i="48" s="1"/>
  <c r="J19" i="43"/>
  <c r="I19" i="48" s="1"/>
  <c r="J11" i="43"/>
  <c r="I11" i="48" s="1"/>
  <c r="E73" i="48"/>
  <c r="J102" i="44" l="1"/>
  <c r="H84" i="48"/>
  <c r="J150" i="44"/>
  <c r="H90" i="48"/>
  <c r="J110" i="44"/>
  <c r="H85" i="48"/>
  <c r="J174" i="44"/>
  <c r="H93" i="48"/>
  <c r="J38" i="44"/>
  <c r="H76" i="48"/>
  <c r="J182" i="44"/>
  <c r="H94" i="48"/>
  <c r="J86" i="44"/>
  <c r="H82" i="48"/>
  <c r="J78" i="44"/>
  <c r="H81" i="48"/>
  <c r="J94" i="44"/>
  <c r="H83" i="48"/>
  <c r="J70" i="44"/>
  <c r="H80" i="48"/>
  <c r="J118" i="44"/>
  <c r="H86" i="48"/>
  <c r="J134" i="44"/>
  <c r="H88" i="48"/>
  <c r="J126" i="44"/>
  <c r="H87" i="48"/>
  <c r="J142" i="44"/>
  <c r="H89" i="48"/>
  <c r="J46" i="44"/>
  <c r="H77" i="48"/>
  <c r="J22" i="44"/>
  <c r="H74" i="48"/>
  <c r="J158" i="44"/>
  <c r="H91" i="48"/>
  <c r="J166" i="44"/>
  <c r="H92" i="48"/>
  <c r="J54" i="44"/>
  <c r="H78" i="48"/>
  <c r="J62" i="44"/>
  <c r="H79" i="48"/>
  <c r="J30" i="44"/>
  <c r="H75" i="48"/>
  <c r="L47" i="43"/>
  <c r="U4" i="48" l="1"/>
  <c r="T4" i="48"/>
  <c r="S4" i="48"/>
  <c r="R4" i="48"/>
  <c r="A71" i="48"/>
  <c r="A72" i="48"/>
  <c r="B72" i="48"/>
  <c r="C72" i="48"/>
  <c r="D72" i="48"/>
  <c r="F72" i="48"/>
  <c r="H72" i="48"/>
  <c r="D73" i="48"/>
  <c r="E40" i="48"/>
  <c r="B40" i="48"/>
  <c r="D40" i="48"/>
  <c r="A40" i="48"/>
  <c r="D8" i="48"/>
  <c r="F8" i="48"/>
  <c r="B8" i="48"/>
  <c r="A8" i="48"/>
  <c r="Q4" i="48"/>
  <c r="P4" i="48"/>
  <c r="O4" i="48"/>
  <c r="N4" i="48"/>
  <c r="L4" i="48" l="1"/>
  <c r="K4" i="48"/>
  <c r="J4" i="48"/>
  <c r="I4" i="48"/>
  <c r="G4" i="48"/>
  <c r="I8" i="43" l="1"/>
  <c r="H8" i="48" s="1"/>
  <c r="J76" i="43"/>
  <c r="F69" i="48" s="1"/>
  <c r="J47" i="43"/>
  <c r="J11" i="44" s="1"/>
  <c r="M76" i="43" l="1"/>
  <c r="J243" i="44"/>
  <c r="J244" i="44" s="1"/>
  <c r="F40" i="48"/>
  <c r="M47" i="43"/>
  <c r="C111" i="43" l="1"/>
  <c r="C82" i="43"/>
  <c r="B111" i="43"/>
  <c r="B82" i="43"/>
  <c r="J241" i="44" l="1"/>
  <c r="B102" i="48"/>
  <c r="J239" i="44"/>
  <c r="A102" i="48"/>
  <c r="B73" i="48"/>
  <c r="J9" i="44"/>
  <c r="A73" i="48"/>
  <c r="J7" i="44"/>
  <c r="H111" i="43"/>
  <c r="J12" i="44"/>
  <c r="J242" i="44" l="1"/>
  <c r="F102" i="48"/>
  <c r="I35" i="43"/>
  <c r="H35" i="48" s="1"/>
  <c r="I9" i="43"/>
  <c r="H9" i="48" s="1"/>
  <c r="G35" i="48"/>
  <c r="G34" i="48"/>
  <c r="G9" i="48"/>
  <c r="J111" i="43" l="1"/>
  <c r="H110" i="43"/>
  <c r="H109" i="43"/>
  <c r="H108" i="43"/>
  <c r="H107" i="43"/>
  <c r="F98" i="48" s="1"/>
  <c r="H106" i="43"/>
  <c r="F97" i="48" s="1"/>
  <c r="H105" i="43"/>
  <c r="F96" i="48" s="1"/>
  <c r="H104" i="43"/>
  <c r="F95" i="48" s="1"/>
  <c r="I82" i="43"/>
  <c r="G73" i="48" s="1"/>
  <c r="J246" i="44" l="1"/>
  <c r="H102" i="48"/>
  <c r="J218" i="44"/>
  <c r="F99" i="48"/>
  <c r="J226" i="44"/>
  <c r="F100" i="48"/>
  <c r="J234" i="44"/>
  <c r="F101" i="48"/>
  <c r="J194" i="44"/>
  <c r="J210" i="44"/>
  <c r="J202" i="44"/>
  <c r="J186" i="44"/>
  <c r="J109" i="43"/>
  <c r="J108" i="43"/>
  <c r="J110" i="43"/>
  <c r="J107" i="43"/>
  <c r="J106" i="43"/>
  <c r="J105" i="43"/>
  <c r="J104" i="43"/>
  <c r="H82" i="43"/>
  <c r="G8" i="48"/>
  <c r="J206" i="44" l="1"/>
  <c r="H97" i="48"/>
  <c r="J214" i="44"/>
  <c r="H98" i="48"/>
  <c r="J230" i="44"/>
  <c r="H100" i="48"/>
  <c r="J238" i="44"/>
  <c r="H101" i="48"/>
  <c r="J222" i="44"/>
  <c r="H99" i="48"/>
  <c r="J190" i="44"/>
  <c r="H95" i="48"/>
  <c r="J198" i="44"/>
  <c r="H96" i="48"/>
  <c r="F73" i="48"/>
  <c r="J10" i="44"/>
  <c r="J82" i="43"/>
  <c r="J14" i="44" s="1"/>
  <c r="BP5" i="44" s="1"/>
  <c r="J112" i="43" l="1"/>
  <c r="H73" i="48"/>
  <c r="C69" i="48"/>
  <c r="E33" i="48"/>
  <c r="C9" i="48"/>
  <c r="C34" i="48"/>
  <c r="E35" i="48"/>
  <c r="E9" i="48"/>
  <c r="E34" i="48"/>
  <c r="C35" i="48"/>
  <c r="E32" i="48"/>
  <c r="C33" i="48"/>
  <c r="E8" i="48"/>
  <c r="C4" i="48"/>
  <c r="B4" i="48"/>
  <c r="E4" i="48"/>
  <c r="D4" i="48"/>
  <c r="C8" i="48"/>
  <c r="D111" i="43" l="1"/>
  <c r="C102" i="48" s="1"/>
  <c r="D82" i="43"/>
  <c r="J8" i="44" s="1"/>
  <c r="C40" i="48"/>
  <c r="J32" i="43"/>
  <c r="I32" i="48" s="1"/>
  <c r="J9" i="43"/>
  <c r="I9" i="48" s="1"/>
  <c r="J29" i="43"/>
  <c r="I29" i="48" s="1"/>
  <c r="J34" i="43"/>
  <c r="I34" i="48" s="1"/>
  <c r="J30" i="43"/>
  <c r="I30" i="48" s="1"/>
  <c r="J33" i="43"/>
  <c r="I33" i="48" s="1"/>
  <c r="J31" i="43"/>
  <c r="I31" i="48" s="1"/>
  <c r="J35" i="43"/>
  <c r="I35" i="48" s="1"/>
  <c r="J8" i="43"/>
  <c r="I8" i="48" s="1"/>
  <c r="A4" i="48"/>
  <c r="K5" i="44"/>
  <c r="L111" i="43" l="1"/>
  <c r="J240" i="44"/>
  <c r="L82" i="43"/>
  <c r="C73" i="48"/>
  <c r="J36" i="43"/>
  <c r="J116" i="43" l="1"/>
  <c r="J20" i="20" s="1"/>
  <c r="H4" i="48" s="1"/>
</calcChain>
</file>

<file path=xl/comments1.xml><?xml version="1.0" encoding="utf-8"?>
<comments xmlns="http://schemas.openxmlformats.org/spreadsheetml/2006/main">
  <authors>
    <author>kai Hayasaka</author>
    <author>宮城県</author>
  </authors>
  <commentList>
    <comment ref="E12" authorId="0" shapeId="0">
      <text>
        <r>
          <rPr>
            <b/>
            <sz val="9"/>
            <color indexed="81"/>
            <rFont val="ＭＳ Ｐゴシック"/>
            <family val="3"/>
            <charset val="128"/>
          </rPr>
          <t>法人名</t>
        </r>
      </text>
    </comment>
    <comment ref="Q29" authorId="1" shapeId="0">
      <text>
        <r>
          <rPr>
            <sz val="9"/>
            <color indexed="81"/>
            <rFont val="MS P ゴシック"/>
            <family val="3"/>
            <charset val="128"/>
          </rPr>
          <t>リストから選択してください。</t>
        </r>
      </text>
    </comment>
    <comment ref="Y29" authorId="1" shapeId="0">
      <text>
        <r>
          <rPr>
            <sz val="9"/>
            <color indexed="81"/>
            <rFont val="MS P ゴシック"/>
            <family val="3"/>
            <charset val="128"/>
          </rPr>
          <t>リストから選択してください。</t>
        </r>
      </text>
    </comment>
    <comment ref="Y30" authorId="1" shapeId="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authors>
    <author>宮城県</author>
  </authors>
  <commentList>
    <comment ref="F82" authorId="0" shapeId="0">
      <text>
        <r>
          <rPr>
            <sz val="8"/>
            <color indexed="81"/>
            <rFont val="MS P ゴシック"/>
            <family val="3"/>
            <charset val="128"/>
          </rPr>
          <t>(１)補助対象とできる車両の上限，を超えないように入力して下さい。</t>
        </r>
      </text>
    </comment>
    <comment ref="F83" authorId="0" shapeId="0">
      <text>
        <r>
          <rPr>
            <sz val="8"/>
            <color indexed="81"/>
            <rFont val="MS P ゴシック"/>
            <family val="3"/>
            <charset val="128"/>
          </rPr>
          <t>(１)補助対象とできる車両の上限，を超えないように入力して下さい。</t>
        </r>
      </text>
    </comment>
    <comment ref="F84" authorId="0" shapeId="0">
      <text>
        <r>
          <rPr>
            <sz val="8"/>
            <color indexed="81"/>
            <rFont val="MS P ゴシック"/>
            <family val="3"/>
            <charset val="128"/>
          </rPr>
          <t xml:space="preserve">(１)補助対象とできる車両の上限，を超えないように入力して下さい。
</t>
        </r>
      </text>
    </comment>
    <comment ref="F85" authorId="0" shapeId="0">
      <text>
        <r>
          <rPr>
            <sz val="8"/>
            <color indexed="81"/>
            <rFont val="MS P ゴシック"/>
            <family val="3"/>
            <charset val="128"/>
          </rPr>
          <t xml:space="preserve">(１)補助対象とできる車両の上限，を超えないように入力して下さい。
</t>
        </r>
      </text>
    </comment>
    <comment ref="F86" authorId="0" shapeId="0">
      <text>
        <r>
          <rPr>
            <sz val="8"/>
            <color indexed="81"/>
            <rFont val="MS P ゴシック"/>
            <family val="3"/>
            <charset val="128"/>
          </rPr>
          <t xml:space="preserve">(１)補助対象とできる車両の上限，を超えないように入力して下さい。
</t>
        </r>
      </text>
    </comment>
    <comment ref="F87" authorId="0" shapeId="0">
      <text>
        <r>
          <rPr>
            <sz val="8"/>
            <color indexed="81"/>
            <rFont val="MS P ゴシック"/>
            <family val="3"/>
            <charset val="128"/>
          </rPr>
          <t xml:space="preserve">(１)補助対象とできる車両の上限，を超えないように入力して下さい。
</t>
        </r>
      </text>
    </comment>
    <comment ref="F88" authorId="0" shapeId="0">
      <text>
        <r>
          <rPr>
            <sz val="8"/>
            <color indexed="81"/>
            <rFont val="MS P ゴシック"/>
            <family val="3"/>
            <charset val="128"/>
          </rPr>
          <t xml:space="preserve">(１)補助対象とできる車両の上限，を超えないように入力して下さい。
</t>
        </r>
      </text>
    </comment>
    <comment ref="F89" authorId="0" shapeId="0">
      <text>
        <r>
          <rPr>
            <sz val="8"/>
            <color indexed="81"/>
            <rFont val="MS P ゴシック"/>
            <family val="3"/>
            <charset val="128"/>
          </rPr>
          <t xml:space="preserve">(１)補助対象とできる車両の上限，を超えないように入力して下さい。
</t>
        </r>
      </text>
    </comment>
    <comment ref="F90" authorId="0" shapeId="0">
      <text>
        <r>
          <rPr>
            <sz val="8"/>
            <color indexed="81"/>
            <rFont val="MS P ゴシック"/>
            <family val="3"/>
            <charset val="128"/>
          </rPr>
          <t xml:space="preserve">(１)補助対象とできる車両の上限，を超えないように入力して下さい。
</t>
        </r>
      </text>
    </comment>
    <comment ref="F91" authorId="0" shapeId="0">
      <text>
        <r>
          <rPr>
            <sz val="8"/>
            <color indexed="81"/>
            <rFont val="MS P ゴシック"/>
            <family val="3"/>
            <charset val="128"/>
          </rPr>
          <t xml:space="preserve">(１)補助対象とできる車両の上限，を超えないように入力して下さい。
</t>
        </r>
      </text>
    </comment>
    <comment ref="F92" authorId="0" shapeId="0">
      <text>
        <r>
          <rPr>
            <sz val="8"/>
            <color indexed="81"/>
            <rFont val="MS P ゴシック"/>
            <family val="3"/>
            <charset val="128"/>
          </rPr>
          <t xml:space="preserve">(１)補助対象とできる車両の上限，を超えないように入力して下さい。
</t>
        </r>
      </text>
    </comment>
    <comment ref="F93" authorId="0" shapeId="0">
      <text>
        <r>
          <rPr>
            <sz val="8"/>
            <color indexed="81"/>
            <rFont val="MS P ゴシック"/>
            <family val="3"/>
            <charset val="128"/>
          </rPr>
          <t xml:space="preserve">(１)補助対象とできる車両の上限，を超えないように入力して下さい。
</t>
        </r>
      </text>
    </comment>
    <comment ref="F94" authorId="0" shapeId="0">
      <text>
        <r>
          <rPr>
            <sz val="8"/>
            <color indexed="81"/>
            <rFont val="MS P ゴシック"/>
            <family val="3"/>
            <charset val="128"/>
          </rPr>
          <t xml:space="preserve">(１)補助対象とできる車両の上限，を超えないように入力して下さい。
</t>
        </r>
      </text>
    </comment>
    <comment ref="F95" authorId="0" shapeId="0">
      <text>
        <r>
          <rPr>
            <sz val="8"/>
            <color indexed="81"/>
            <rFont val="MS P ゴシック"/>
            <family val="3"/>
            <charset val="128"/>
          </rPr>
          <t xml:space="preserve">(１)補助対象とできる車両の上限，を超えないように入力して下さい。
</t>
        </r>
      </text>
    </comment>
    <comment ref="F96" authorId="0" shapeId="0">
      <text>
        <r>
          <rPr>
            <sz val="8"/>
            <color indexed="81"/>
            <rFont val="MS P ゴシック"/>
            <family val="3"/>
            <charset val="128"/>
          </rPr>
          <t xml:space="preserve">(１)補助対象とできる車両の上限，を超えないように入力して下さい。
</t>
        </r>
      </text>
    </comment>
    <comment ref="F97" authorId="0" shapeId="0">
      <text>
        <r>
          <rPr>
            <sz val="8"/>
            <color indexed="81"/>
            <rFont val="MS P ゴシック"/>
            <family val="3"/>
            <charset val="128"/>
          </rPr>
          <t xml:space="preserve">(１)補助対象とできる車両の上限，を超えないように入力して下さい。
</t>
        </r>
      </text>
    </comment>
    <comment ref="F98" authorId="0" shapeId="0">
      <text>
        <r>
          <rPr>
            <sz val="8"/>
            <color indexed="81"/>
            <rFont val="MS P ゴシック"/>
            <family val="3"/>
            <charset val="128"/>
          </rPr>
          <t xml:space="preserve">(１)補助対象とできる車両の上限，を超えないように入力して下さい。
</t>
        </r>
      </text>
    </comment>
    <comment ref="F99" authorId="0" shapeId="0">
      <text>
        <r>
          <rPr>
            <sz val="8"/>
            <color indexed="81"/>
            <rFont val="MS P ゴシック"/>
            <family val="3"/>
            <charset val="128"/>
          </rPr>
          <t xml:space="preserve">(１)補助対象とできる車両の上限，を超えないように入力して下さい。
</t>
        </r>
      </text>
    </comment>
    <comment ref="F100" authorId="0" shapeId="0">
      <text>
        <r>
          <rPr>
            <sz val="8"/>
            <color indexed="81"/>
            <rFont val="MS P ゴシック"/>
            <family val="3"/>
            <charset val="128"/>
          </rPr>
          <t xml:space="preserve">(１)補助対象とできる車両の上限，を超えないように入力して下さい。
</t>
        </r>
      </text>
    </comment>
    <comment ref="F101" authorId="0" shapeId="0">
      <text>
        <r>
          <rPr>
            <sz val="8"/>
            <color indexed="81"/>
            <rFont val="MS P ゴシック"/>
            <family val="3"/>
            <charset val="128"/>
          </rPr>
          <t xml:space="preserve">(１)補助対象とできる車両の上限，を超えないように入力して下さい。
</t>
        </r>
      </text>
    </comment>
    <comment ref="F102" authorId="0" shapeId="0">
      <text>
        <r>
          <rPr>
            <sz val="8"/>
            <color indexed="81"/>
            <rFont val="MS P ゴシック"/>
            <family val="3"/>
            <charset val="128"/>
          </rPr>
          <t xml:space="preserve">(１)補助対象とできる車両の上限，を超えないように入力して下さい。
</t>
        </r>
      </text>
    </comment>
    <comment ref="F103" authorId="0" shapeId="0">
      <text>
        <r>
          <rPr>
            <sz val="8"/>
            <color indexed="81"/>
            <rFont val="MS P ゴシック"/>
            <family val="3"/>
            <charset val="128"/>
          </rPr>
          <t xml:space="preserve">(１)補助対象とできる車両の上限，を超えないように入力して下さい。
</t>
        </r>
      </text>
    </comment>
    <comment ref="F104" authorId="0" shapeId="0">
      <text>
        <r>
          <rPr>
            <sz val="8"/>
            <color indexed="81"/>
            <rFont val="MS P ゴシック"/>
            <family val="3"/>
            <charset val="128"/>
          </rPr>
          <t xml:space="preserve">(１)補助対象とできる車両の上限，を超えないように入力して下さい。
</t>
        </r>
      </text>
    </comment>
    <comment ref="F105" authorId="0" shapeId="0">
      <text>
        <r>
          <rPr>
            <sz val="8"/>
            <color indexed="81"/>
            <rFont val="MS P ゴシック"/>
            <family val="3"/>
            <charset val="128"/>
          </rPr>
          <t xml:space="preserve">(１)補助対象とできる車両の上限，を超えないように入力して下さい。
</t>
        </r>
      </text>
    </comment>
    <comment ref="F106" authorId="0" shapeId="0">
      <text>
        <r>
          <rPr>
            <sz val="8"/>
            <color indexed="81"/>
            <rFont val="MS P ゴシック"/>
            <family val="3"/>
            <charset val="128"/>
          </rPr>
          <t xml:space="preserve">(１)補助対象とできる車両の上限，を超えないように入力して下さい。
</t>
        </r>
      </text>
    </comment>
    <comment ref="F107" authorId="0" shapeId="0">
      <text>
        <r>
          <rPr>
            <sz val="8"/>
            <color indexed="81"/>
            <rFont val="MS P ゴシック"/>
            <family val="3"/>
            <charset val="128"/>
          </rPr>
          <t xml:space="preserve">(１)補助対象とできる車両の上限，を超えないように入力して下さい。
</t>
        </r>
      </text>
    </comment>
    <comment ref="F108" authorId="0" shapeId="0">
      <text>
        <r>
          <rPr>
            <sz val="8"/>
            <color indexed="81"/>
            <rFont val="MS P ゴシック"/>
            <family val="3"/>
            <charset val="128"/>
          </rPr>
          <t xml:space="preserve">(１)補助対象とできる車両の上限，を超えないように入力して下さい。
</t>
        </r>
      </text>
    </comment>
    <comment ref="F109" authorId="0" shapeId="0">
      <text>
        <r>
          <rPr>
            <sz val="8"/>
            <color indexed="81"/>
            <rFont val="MS P ゴシック"/>
            <family val="3"/>
            <charset val="128"/>
          </rPr>
          <t xml:space="preserve">(１)補助対象とできる車両の上限，を超えないように入力して下さい。
</t>
        </r>
      </text>
    </comment>
    <comment ref="F110" authorId="0" shapeId="0">
      <text>
        <r>
          <rPr>
            <sz val="8"/>
            <color indexed="81"/>
            <rFont val="MS P ゴシック"/>
            <family val="3"/>
            <charset val="128"/>
          </rPr>
          <t xml:space="preserve">(１)補助対象とできる車両の上限，を超えないように入力して下さい。
</t>
        </r>
      </text>
    </comment>
    <comment ref="F111" authorId="0" shapeId="0">
      <text>
        <r>
          <rPr>
            <sz val="8"/>
            <color indexed="81"/>
            <rFont val="MS P ゴシック"/>
            <family val="3"/>
            <charset val="128"/>
          </rPr>
          <t xml:space="preserve">(１)補助対象とできる車両の上限，を超えないように入力して下さい。
</t>
        </r>
      </text>
    </comment>
  </commentList>
</comments>
</file>

<file path=xl/sharedStrings.xml><?xml version="1.0" encoding="utf-8"?>
<sst xmlns="http://schemas.openxmlformats.org/spreadsheetml/2006/main" count="39108" uniqueCount="8730">
  <si>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</si>
  <si>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</si>
  <si>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</si>
  <si>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</si>
  <si>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</si>
  <si>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</si>
  <si>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</si>
  <si>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</si>
  <si>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</si>
  <si>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</si>
  <si>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</si>
  <si>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</si>
  <si>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</si>
  <si>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</si>
  <si>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　請　者</t>
    <rPh sb="0" eb="1">
      <t>サル</t>
    </rPh>
    <rPh sb="2" eb="3">
      <t>ショウ</t>
    </rPh>
    <rPh sb="4" eb="5">
      <t>シャ</t>
    </rPh>
    <phoneticPr fontId="4"/>
  </si>
  <si>
    <t>所在地</t>
    <rPh sb="0" eb="3">
      <t>ショザイチ</t>
    </rPh>
    <phoneticPr fontId="4"/>
  </si>
  <si>
    <t>E-mail</t>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</si>
  <si>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</si>
  <si>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</si>
  <si>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</si>
  <si>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</si>
  <si>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</si>
  <si>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</si>
  <si>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</si>
  <si>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</si>
  <si>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</si>
  <si>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</si>
  <si>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</si>
  <si>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事業所番号</t>
    <rPh sb="0" eb="3">
      <t>ジギョウショ</t>
    </rPh>
    <rPh sb="3" eb="5">
      <t>バンゴウ</t>
    </rPh>
    <phoneticPr fontId="4"/>
  </si>
  <si>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4"/>
  </si>
  <si>
    <t>Excelファイル名を代表となる事業所の事業所番号に変更</t>
    <phoneticPr fontId="4"/>
  </si>
  <si>
    <t>申請に関する担当者※</t>
    <rPh sb="0" eb="2">
      <t>シンセイ</t>
    </rPh>
    <rPh sb="3" eb="4">
      <t>カン</t>
    </rPh>
    <rPh sb="6" eb="9">
      <t>タントウシャ</t>
    </rPh>
    <phoneticPr fontId="4"/>
  </si>
  <si>
    <t>申請書の提出先（国保連or都道府県）について確認
≪都道府県が受付・支払い業務を国保連に委託する場合≫
本Excelを使用する
≪都道府県が提出先となる場合≫
「都道府県提出用」の申請様式を使用する</t>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</si>
  <si>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</si>
  <si>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【国保連提出用】</t>
    <rPh sb="1" eb="3">
      <t>コクホ</t>
    </rPh>
    <rPh sb="3" eb="4">
      <t>レン</t>
    </rPh>
    <rPh sb="4" eb="6">
      <t>テイシュツ</t>
    </rPh>
    <rPh sb="6" eb="7">
      <t>ヨウ</t>
    </rPh>
    <phoneticPr fontId="4"/>
  </si>
  <si>
    <t>完成したExcelファイルを電子請求受付システムからアップロード</t>
    <rPh sb="0" eb="2">
      <t>カンセイ</t>
    </rPh>
    <rPh sb="14" eb="16">
      <t>デンシ</t>
    </rPh>
    <rPh sb="16" eb="18">
      <t>セイキュウ</t>
    </rPh>
    <rPh sb="18" eb="20">
      <t>ウケツケ</t>
    </rPh>
    <phoneticPr fontId="4"/>
  </si>
  <si>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</si>
  <si>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4"/>
  </si>
  <si>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4"/>
  </si>
  <si>
    <t>申請者名称</t>
  </si>
  <si>
    <t>申請者カナ名称</t>
  </si>
  <si>
    <t>主たる事務所の郵便番号</t>
  </si>
  <si>
    <t>主たる事務所の所在地</t>
  </si>
  <si>
    <t>主たる事務所の電話番号</t>
  </si>
  <si>
    <t>主たる事務所のFAX番号</t>
  </si>
  <si>
    <t>代表者の職名</t>
  </si>
  <si>
    <t>代表者の氏名</t>
  </si>
  <si>
    <t>代表事業所名称</t>
  </si>
  <si>
    <t>事業所番号</t>
  </si>
  <si>
    <t>サービス種類名</t>
  </si>
  <si>
    <t>事業所名称</t>
  </si>
  <si>
    <t>事業所カナ名称</t>
  </si>
  <si>
    <t>事業所郵便番号</t>
  </si>
  <si>
    <t>事業所市町村名</t>
  </si>
  <si>
    <t>事業所所在地</t>
  </si>
  <si>
    <t>事業所電話番号</t>
  </si>
  <si>
    <t>事業所FAX番号</t>
  </si>
  <si>
    <t>指定状態</t>
  </si>
  <si>
    <t>社会福祉法人　ふれあいの里</t>
  </si>
  <si>
    <t>ｼｬｶｲﾌｸｼﾎｳｼﾞﾝ ﾌﾚｱｲﾉｻﾄ</t>
  </si>
  <si>
    <t>宮城県登米市迫町新田字狼ノ欠20番地420</t>
  </si>
  <si>
    <t>0220-29-4311</t>
  </si>
  <si>
    <t>0220-29-4611</t>
  </si>
  <si>
    <t>理事長</t>
  </si>
  <si>
    <t>宮崎　裕</t>
  </si>
  <si>
    <t>在宅障害者多機能支援施設　ラボラーレ</t>
  </si>
  <si>
    <t>石巻市</t>
  </si>
  <si>
    <t>宮城県石巻市桃生町中津山字八木54番</t>
  </si>
  <si>
    <t>0225-79-2071</t>
  </si>
  <si>
    <t>0225-76-5191</t>
  </si>
  <si>
    <t>0410200026</t>
  </si>
  <si>
    <t>生活介護</t>
  </si>
  <si>
    <t>在宅障害者多機能支援施設ラボラーレ</t>
  </si>
  <si>
    <t>ｻﾞｲﾀｸｼｮｳｶﾞｲｼｬﾀｷﾉｳｼｴﾝｼｾﾂﾗﾎﾞﾗｰﾚ</t>
  </si>
  <si>
    <t>提供中</t>
  </si>
  <si>
    <t>就労移行支援</t>
  </si>
  <si>
    <t>休止</t>
  </si>
  <si>
    <t>社会福祉法人石巻祥心会</t>
  </si>
  <si>
    <t>ｼｬｶｲﾌｸｼﾎｳｼﾞﾝ ｲｼﾉﾏｷｼｮｳｼﾝｶｲ</t>
  </si>
  <si>
    <t>宮城県石巻市門脇字元捨喰５番の１</t>
  </si>
  <si>
    <t>0225-93-0519</t>
  </si>
  <si>
    <t>0225-23-1305</t>
  </si>
  <si>
    <t>宍戸　義光</t>
  </si>
  <si>
    <t>ひたかみ園</t>
  </si>
  <si>
    <t>ﾋﾀｶﾐｴﾝ</t>
  </si>
  <si>
    <t>宮城県石巻市門脇字元捨喰5番の1</t>
  </si>
  <si>
    <t>0225-93-9063</t>
  </si>
  <si>
    <t>0225-93-9031</t>
  </si>
  <si>
    <t>0410200042</t>
  </si>
  <si>
    <t>障害者支援施設　ひたかみ園</t>
  </si>
  <si>
    <t>ｼｮｳｶﾞｲｼｬｼｴﾝｼｾﾂ ﾋﾀｶﾐｴﾝ</t>
  </si>
  <si>
    <t>短期入所</t>
  </si>
  <si>
    <t>宮城県石巻市門脇字元捨喰５－１</t>
  </si>
  <si>
    <t>第二ひたかみ園</t>
  </si>
  <si>
    <t>ﾀﾞｲ2ﾋﾀｶﾐｴﾝ</t>
  </si>
  <si>
    <t>宮城県石巻市蛇田字小斉２１番１</t>
  </si>
  <si>
    <t>0225-94-8597</t>
  </si>
  <si>
    <t>0225-94-8757</t>
  </si>
  <si>
    <t>0410200059</t>
  </si>
  <si>
    <t>宮城県石巻市蛇田字小斎32-2</t>
  </si>
  <si>
    <t>社会福祉法人旭壽会</t>
  </si>
  <si>
    <t>ｼｬｶｲﾌｸｼﾎｳｼﾞﾝｷｮｸｼﾞｭｶｲ</t>
  </si>
  <si>
    <t>宮城県石巻市北村字幕ヶ崎一１７番地２</t>
  </si>
  <si>
    <t>0225-73-2323</t>
  </si>
  <si>
    <t>0225-73-2315</t>
  </si>
  <si>
    <t>菅野隆</t>
  </si>
  <si>
    <t>特別養護老人ホーム　雄心苑</t>
  </si>
  <si>
    <t>ﾄｸﾍﾞﾂﾖｳｺﾞﾛｳｼﾞﾝﾎｰﾑ ﾕｳｼﾝｴﾝ</t>
  </si>
  <si>
    <t>宮城県石巻市雄勝町小島字和田123</t>
  </si>
  <si>
    <t>0225-57-3612</t>
  </si>
  <si>
    <t>0225-57-3615</t>
  </si>
  <si>
    <t>0410200067</t>
  </si>
  <si>
    <t>社会福祉法人東北福祉会</t>
  </si>
  <si>
    <t>ｼｬｶｲﾌｸｼﾎｳｼﾞﾝﾄｳﾎｸﾌｸｼｶｲ</t>
  </si>
  <si>
    <t>宮城県仙台市青葉区国見ケ丘六丁目１４９番地1</t>
  </si>
  <si>
    <t>022-277-1133</t>
  </si>
  <si>
    <t>022-719-0688</t>
  </si>
  <si>
    <t>佐藤　牧人</t>
  </si>
  <si>
    <t>せんだんの杜ものう短期入所生活介護事業所</t>
  </si>
  <si>
    <t>ｾﾝﾀﾞﾝﾉﾓﾘﾓﾉｳﾀﾝｷﾆｭｳｼｮｾｲｶﾂｶｲｺﾞｼﾞｷﾞｮｳｼｮ</t>
  </si>
  <si>
    <t>宮城県石巻市桃生町中津山字八木46-3</t>
  </si>
  <si>
    <t>0225-76-5325</t>
  </si>
  <si>
    <t>0225-76-2853</t>
  </si>
  <si>
    <t>0410200075</t>
  </si>
  <si>
    <t>有限会社ピー・エイチ・エス</t>
  </si>
  <si>
    <t>ﾕｳｹﾞﾝｶｲｼｬﾋﾟｰ･ｴｲﾁ･ｴｽ</t>
  </si>
  <si>
    <t>宮城県石巻市丸井戸三丁目３－８</t>
  </si>
  <si>
    <t>0225-96-6626</t>
  </si>
  <si>
    <t>0225-96-6627</t>
  </si>
  <si>
    <t>代表取締役</t>
  </si>
  <si>
    <t>渡邊俊雄</t>
  </si>
  <si>
    <t>ぱんぷきん介護センターウェルキャブステーション</t>
  </si>
  <si>
    <t>ﾊﾟﾝﾌﾟｷﾝｶｲｺﾞｾﾝﾀｰｳｪﾙｷｬﾌﾞｽﾃｰｼｮﾝ</t>
  </si>
  <si>
    <t>宮城県石巻市門脇字二番谷地１３番地２１</t>
  </si>
  <si>
    <t>0225-21-6711</t>
  </si>
  <si>
    <t>0225-98-9853</t>
  </si>
  <si>
    <t>0410200125</t>
  </si>
  <si>
    <t>居宅介護</t>
  </si>
  <si>
    <t>重度訪問介護</t>
  </si>
  <si>
    <t>社会福祉法人石巻市社会福祉協議会</t>
  </si>
  <si>
    <t>ｼｬｶｲﾌｸｼﾎｳｼﾞﾝｲｼﾉﾏｷｼｼｬｶｲﾌｸｼｷｮｳｷﾞｶｲ</t>
  </si>
  <si>
    <t>宮城県石巻市穀町１５番２号</t>
  </si>
  <si>
    <t>0225-96-5290</t>
  </si>
  <si>
    <t>0225-96-5223</t>
  </si>
  <si>
    <t>会長</t>
  </si>
  <si>
    <t>林　久善</t>
  </si>
  <si>
    <t>宮城県石巻市小船越字山畑417-54</t>
  </si>
  <si>
    <t>0225-62-1079</t>
  </si>
  <si>
    <t>石巻市社協ホームヘルパーセンター</t>
  </si>
  <si>
    <t>ｲｼﾉﾏｷｼｼｬｷｮｳﾎｰﾑﾍﾙﾊﾟｰｾﾝﾀｰ</t>
  </si>
  <si>
    <t>宮城県石巻市開成１番２６</t>
  </si>
  <si>
    <t>0410200174</t>
  </si>
  <si>
    <t>0225-23-4151</t>
  </si>
  <si>
    <t>0225-23-4271</t>
  </si>
  <si>
    <t>ぱんぷきん株式会社</t>
  </si>
  <si>
    <t>ﾊﾟﾝﾌﾟｷﾝｶﾌﾞｼｷｶｲｼｬ</t>
  </si>
  <si>
    <t>宮城県石巻市丸井戸３丁目３番８号</t>
  </si>
  <si>
    <t>0225-96-7845</t>
  </si>
  <si>
    <t>0225-93-4871</t>
  </si>
  <si>
    <t>渡邊　智仁</t>
  </si>
  <si>
    <t>ぱんぷきん介護センター　ヘルパーステーションぱんぷきん</t>
  </si>
  <si>
    <t>ﾊﾟﾝﾌﾟｷﾝｶｲｺﾞｾﾝﾀｰ ﾍﾙﾊﾟｰｽﾃｰｼｮﾝﾊﾟﾝﾌﾟｷﾝ</t>
  </si>
  <si>
    <t>0225-96-8388</t>
  </si>
  <si>
    <t>0225-93-8551</t>
  </si>
  <si>
    <t>0410200182</t>
  </si>
  <si>
    <t>宮城県石巻市大街道南五丁目２番２８号</t>
  </si>
  <si>
    <t>ヘルプグループ”ＫＡＩ”</t>
  </si>
  <si>
    <t>ﾍﾙﾌﾟｸﾞﾙｰﾌﾟ"ｶｲ"</t>
  </si>
  <si>
    <t>0225-25-6707</t>
  </si>
  <si>
    <t>0410200224</t>
  </si>
  <si>
    <t>宮城県石巻市門脇字元拾喰5番の4</t>
  </si>
  <si>
    <t>0909426-4888</t>
  </si>
  <si>
    <t>行動援護</t>
  </si>
  <si>
    <t>医療法人社団健育会</t>
  </si>
  <si>
    <t>ｲﾘｮｳﾎｳｼﾞﾝｼｬﾀﾞﾝｹﾝｲｸｶｲ</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</si>
  <si>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</si>
  <si>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</si>
  <si>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</si>
  <si>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</si>
  <si>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</si>
  <si>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</si>
  <si>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宮城県石巻市大街道西３丁目１番２８号</t>
  </si>
  <si>
    <t>0225-21-5153</t>
  </si>
  <si>
    <t>0225-21-5152</t>
  </si>
  <si>
    <t>0410200232</t>
  </si>
  <si>
    <t>サンネットなごみ</t>
  </si>
  <si>
    <t>ｻﾝﾈｯﾄﾅｺﾞﾐ</t>
  </si>
  <si>
    <t>宮城県石巻市蛇田字小斉２９</t>
  </si>
  <si>
    <t>0225-94-3001</t>
  </si>
  <si>
    <t>0225-94-3230</t>
  </si>
  <si>
    <t>0410200356</t>
  </si>
  <si>
    <t>ワークスつばさ</t>
  </si>
  <si>
    <t>ﾜｰｸｽﾂﾊﾞｻ</t>
  </si>
  <si>
    <t>宮城県石巻市沢田字広見山１３－１</t>
  </si>
  <si>
    <t>0225-25-0757</t>
  </si>
  <si>
    <t>0225-25-0758</t>
  </si>
  <si>
    <t>0410200364</t>
  </si>
  <si>
    <t>かなん</t>
  </si>
  <si>
    <t>ｶﾅﾝ</t>
  </si>
  <si>
    <t>宮城県石巻市和渕字笈入前１－１</t>
  </si>
  <si>
    <t>0225-86-3360</t>
  </si>
  <si>
    <t>0225-86-3361</t>
  </si>
  <si>
    <t>0410200372</t>
  </si>
  <si>
    <t>せんだんの杜ものう訪問介護事業所</t>
  </si>
  <si>
    <t>ｾﾝﾀﾞﾝﾉﾓﾘﾓﾉｳﾎｳﾓﾝｶｲｺﾞｼﾞｷﾞｮｳｼｮ</t>
  </si>
  <si>
    <t>0410200380</t>
  </si>
  <si>
    <t>株式会社ニチイ学館</t>
  </si>
  <si>
    <t>ｶﾌﾞｼｷｶﾞｲｼｬﾆﾁｲｶﾞｯｶﾝ</t>
  </si>
  <si>
    <t>03-3291-2121</t>
  </si>
  <si>
    <t>03-3291-6889</t>
  </si>
  <si>
    <t>代表取締役社長</t>
  </si>
  <si>
    <t>森信介</t>
  </si>
  <si>
    <t>ニチイケアセンター石巻</t>
  </si>
  <si>
    <t>ﾆﾁｲｹｱｾﾝﾀｰｲｼﾉﾏｷ</t>
  </si>
  <si>
    <t>宮城県石巻市美園三丁目３番地３</t>
  </si>
  <si>
    <t>0225-92-6671</t>
  </si>
  <si>
    <t>0225-92-6672</t>
  </si>
  <si>
    <t>0410200448</t>
  </si>
  <si>
    <t>同行援護</t>
  </si>
  <si>
    <t>セントケア宮城株式会社</t>
  </si>
  <si>
    <t>ｾﾝﾄｹｱﾐﾔｷﾞｶﾌﾞｼｷｶﾞｲｼｬ</t>
  </si>
  <si>
    <t>宮城県仙台市青葉区本町１丁目１１番１１号</t>
  </si>
  <si>
    <t>022-217-1044</t>
  </si>
  <si>
    <t>022-217-1043</t>
  </si>
  <si>
    <t>楠本　大</t>
  </si>
  <si>
    <t>セントケア石巻中央</t>
  </si>
  <si>
    <t>ｾﾝﾄｹｱｲｼﾉﾏｷﾁｭｳｵｳ</t>
  </si>
  <si>
    <t>宮城県石巻市開成１番地３５　石巻ルネッサンス館１Ｆ</t>
  </si>
  <si>
    <t>0225-23-8630</t>
  </si>
  <si>
    <t>0225-23-8631</t>
  </si>
  <si>
    <t>0410200455</t>
  </si>
  <si>
    <t>セントケア石巻東</t>
  </si>
  <si>
    <t>ｾﾝﾄｹｱｲｼﾉﾏｷﾋｶﾞｼ</t>
  </si>
  <si>
    <t>宮城県石巻市垂水町一丁目６－６</t>
  </si>
  <si>
    <t>0225-25-0880</t>
  </si>
  <si>
    <t>0225-25-0881</t>
  </si>
  <si>
    <t>0410200463</t>
  </si>
  <si>
    <t>株式会社イコール</t>
  </si>
  <si>
    <t>ｶﾌﾞｼｷｶﾞｲｼｬｲｺｰﾙ</t>
  </si>
  <si>
    <t>青森県青森市浪岡大字浪岡字佐野２９－１８</t>
  </si>
  <si>
    <t>0172-69-1227</t>
  </si>
  <si>
    <t>0172-69-1186</t>
  </si>
  <si>
    <t>なのはな居宅介護センター</t>
  </si>
  <si>
    <t>ﾅﾉﾊﾅｷｮﾀｸｶｲｺﾞｾﾝﾀｰ</t>
  </si>
  <si>
    <t>宮城県石巻市大街道西１丁目４－７　ソラーナ参番館１０１号</t>
  </si>
  <si>
    <t>0225-98-4390</t>
  </si>
  <si>
    <t>0225-98-4381</t>
  </si>
  <si>
    <t>0410200521</t>
  </si>
  <si>
    <t>くじらのしっぽ</t>
  </si>
  <si>
    <t>ｸｼﾞﾗﾉｼｯﾎﾟ</t>
  </si>
  <si>
    <t>0225-44-1753</t>
  </si>
  <si>
    <t>0225-44-1754</t>
  </si>
  <si>
    <t>0410200539</t>
  </si>
  <si>
    <t>宮城県石巻市鮎川浜清崎山７番</t>
  </si>
  <si>
    <t>アースサポート株式会社</t>
  </si>
  <si>
    <t>ｱｰｽｻﾎﾟｰﾄｶﾌﾞｼｷｶﾞｲｼｬ</t>
  </si>
  <si>
    <t>東京都渋谷区本町１丁目４番１４号</t>
  </si>
  <si>
    <t>03-3377-1100</t>
  </si>
  <si>
    <t>03-3377-1772</t>
  </si>
  <si>
    <t>森山典明</t>
  </si>
  <si>
    <t>アースサポート石巻</t>
  </si>
  <si>
    <t>ｱｰｽｻﾎﾟｰﾄｲｼﾉﾏｷ</t>
  </si>
  <si>
    <t>宮城県石巻市蛇田字下谷地１番地６</t>
  </si>
  <si>
    <t>0225-23-6911</t>
  </si>
  <si>
    <t>0225-23-6912</t>
  </si>
  <si>
    <t>0410200562</t>
  </si>
  <si>
    <t>つくし</t>
  </si>
  <si>
    <t>ﾂｸｼ</t>
  </si>
  <si>
    <t>宮城県石巻市鹿又字扇平123</t>
  </si>
  <si>
    <t>0225-75-3065</t>
  </si>
  <si>
    <t>0410200570</t>
  </si>
  <si>
    <t>社会福祉法人　夢みの里</t>
  </si>
  <si>
    <t>ｼｬｶｲﾌｸｼﾎｳｼﾞﾝ ﾕﾒﾐﾉｻﾄ</t>
  </si>
  <si>
    <t>宮城県石巻市門脇町1丁目2－21</t>
  </si>
  <si>
    <t>0225-22-1416</t>
  </si>
  <si>
    <t>菅原　桂子</t>
  </si>
  <si>
    <t>デイサービスセンター　桜・さくら</t>
  </si>
  <si>
    <t>ﾃﾞｲｻｰﾋﾞｽｾﾝﾀｰ ｻｸﾗ･ｻｸﾗ</t>
  </si>
  <si>
    <t>宮城県石巻市蛇田字北経塚２６番１号</t>
  </si>
  <si>
    <t>0225-23-5844</t>
  </si>
  <si>
    <t>0410200596</t>
  </si>
  <si>
    <t>就労継続支援センター桜・さくら</t>
  </si>
  <si>
    <t>ｼｭｳﾛｳｹｲｿﾞｸｼｴﾝｾﾝﾀｰｻｸﾗ･ｻｸﾗ</t>
  </si>
  <si>
    <t>0225-98-3457</t>
  </si>
  <si>
    <t>デイサービスセンター　こもれび</t>
  </si>
  <si>
    <t>ﾃﾞｲｻｰﾋﾞｽｾﾝﾀｰ ｺﾓﾚﾋﾞ</t>
  </si>
  <si>
    <t>宮城県石巻市和渕字笈入13-2</t>
  </si>
  <si>
    <t>0225-86-3045</t>
  </si>
  <si>
    <t>0410200612</t>
  </si>
  <si>
    <t>株式会社北上の郷</t>
  </si>
  <si>
    <t>ｶﾌﾞｼｷｶﾞｲｼｬｷﾀｶﾐﾉｻﾄ</t>
  </si>
  <si>
    <t>宮城県石巻市鹿又字山下東５１番</t>
  </si>
  <si>
    <t>0225-24-8025</t>
  </si>
  <si>
    <t>河村光将</t>
  </si>
  <si>
    <t>北上の郷</t>
  </si>
  <si>
    <t>ｷﾀｶﾐﾉｻﾄ</t>
  </si>
  <si>
    <t>0225-24-8026</t>
  </si>
  <si>
    <t>0410200646</t>
  </si>
  <si>
    <t>0225-24-8036</t>
  </si>
  <si>
    <t>株式会社フィール・ライフ</t>
  </si>
  <si>
    <t>ｶﾌﾞｼｷｶﾞｲｼｬﾌｨｰﾙ･ﾗｲﾌ</t>
  </si>
  <si>
    <t>青森県南津軽郡藤崎町大字藤崎字西村井３２－１</t>
  </si>
  <si>
    <t>0172-75-5844</t>
  </si>
  <si>
    <t>0172-75-5802</t>
  </si>
  <si>
    <t>居宅介護センター　フィール・ライフ</t>
  </si>
  <si>
    <t>ｷｮﾀｸｶｲｺﾞｾﾝﾀｰ ﾌｨｰﾙ･ﾗｲﾌ</t>
  </si>
  <si>
    <t>宮城県石巻市大街道西一丁目4-8　ソラーナ参番館１０１号</t>
  </si>
  <si>
    <t>0225-98-3561</t>
  </si>
  <si>
    <t>0225-98-3562</t>
  </si>
  <si>
    <t>0410200653</t>
  </si>
  <si>
    <t>就労支援センターAKARI</t>
  </si>
  <si>
    <t>ｼｭｳﾛｳｼｴﾝｾﾝﾀｰｱｶﾘ</t>
  </si>
  <si>
    <t>0225-24-8027</t>
  </si>
  <si>
    <t>0410200661</t>
  </si>
  <si>
    <t>就労定着支援</t>
  </si>
  <si>
    <t>相川商会合同会社</t>
  </si>
  <si>
    <t>ｱｲｶﾜｼｮｳｶｲｺﾞｳﾄﾞｳｶﾞｲｼｬ</t>
  </si>
  <si>
    <t>宮城県石巻市大街道南４丁目４番４３号</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</si>
  <si>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</si>
  <si>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</si>
  <si>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</si>
  <si>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</si>
  <si>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</si>
  <si>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</si>
  <si>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</si>
  <si>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</si>
  <si>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宮城県石巻市鹿妻南一丁目１６－１７</t>
  </si>
  <si>
    <t>0225-23-5630</t>
  </si>
  <si>
    <t>0410210058</t>
  </si>
  <si>
    <t>小国の郷</t>
  </si>
  <si>
    <t>ｵｸﾞﾆﾉｻﾄ</t>
  </si>
  <si>
    <t>宮城県石巻市須江字小国68</t>
  </si>
  <si>
    <t>0225-24-8741</t>
  </si>
  <si>
    <t>0410210074</t>
  </si>
  <si>
    <t>石巻市社協みどり園</t>
  </si>
  <si>
    <t>ｲｼﾉﾏｷｼｼｬｷｮｳﾐﾄﾞﾘｴﾝ</t>
  </si>
  <si>
    <t>宮城県石巻市不動町一丁目13番27号</t>
  </si>
  <si>
    <t>0225-93-5494</t>
  </si>
  <si>
    <t>0225-92-8755</t>
  </si>
  <si>
    <t>0410210082</t>
  </si>
  <si>
    <t>石巻市社協かしわホーム</t>
  </si>
  <si>
    <t>ｲｼﾉﾏｷｼｼｬｷｮｳｶｼﾜﾎｰﾑ</t>
  </si>
  <si>
    <t>0225-62-1078</t>
  </si>
  <si>
    <t>0410210090</t>
  </si>
  <si>
    <t>愛さんさん宅食株式会社</t>
  </si>
  <si>
    <t>ｱｲｻﾝｻﾝﾀｸｼｮｸｶﾌﾞｼｷｶﾞｲｼｬ</t>
  </si>
  <si>
    <t>宮城県塩竈市本町１２－５</t>
  </si>
  <si>
    <t>022-366-8813</t>
  </si>
  <si>
    <t>022-349-4202</t>
  </si>
  <si>
    <t>小尾　勝吉</t>
  </si>
  <si>
    <t>福祉人財養成学院　石巻教室</t>
  </si>
  <si>
    <t>宮城県石巻市大街道南４丁目６－２０</t>
  </si>
  <si>
    <t>0225-90-4213</t>
  </si>
  <si>
    <t>0225-90-4214</t>
  </si>
  <si>
    <t>0410210132</t>
  </si>
  <si>
    <t>愛さんさん　石巻事業所</t>
  </si>
  <si>
    <t>ｱｲｻﾝｻﾝ ｲｼﾉﾏｷｼﾞｷﾞｮｳｼｮ</t>
  </si>
  <si>
    <t>共生型福祉施設　はぴねすプラザ</t>
  </si>
  <si>
    <t>ｷｮｳｾｲｶﾞﾀﾌｸｼｼｾﾂ ﾊﾋﾟﾈｽﾌﾟﾗｻﾞ</t>
  </si>
  <si>
    <t>宮城県石巻市鹿妻南2丁目2番8号</t>
  </si>
  <si>
    <t>0225-98-8030</t>
  </si>
  <si>
    <t>0225-98-8031</t>
  </si>
  <si>
    <t>0410210140</t>
  </si>
  <si>
    <t>株式会社希望の光</t>
  </si>
  <si>
    <t>ｶﾌﾞｼｷｶﾞｲｼｬｷﾎﾞｳﾉﾋｶﾘ</t>
  </si>
  <si>
    <t>宮城県石巻市鹿又字新八幡前6番地</t>
  </si>
  <si>
    <t>0225-98-6844</t>
  </si>
  <si>
    <t>丸谷浩章</t>
  </si>
  <si>
    <t>のぞみ</t>
  </si>
  <si>
    <t>ﾉｿﾞﾐ</t>
  </si>
  <si>
    <t>宮城県石巻市桃生町神取字山下４４番地１</t>
  </si>
  <si>
    <t>0225-98-4850</t>
  </si>
  <si>
    <t>0225-98-4855</t>
  </si>
  <si>
    <t>0410210173</t>
  </si>
  <si>
    <t>特定非営利活動法人Switch</t>
  </si>
  <si>
    <t>ﾄｸﾃｲﾋｴｲﾘｶﾂﾄﾞｳﾎｳｼﾞﾝSwitch</t>
  </si>
  <si>
    <t>宮城県仙台市宮城野区榴岡1丁目6番3号－602</t>
  </si>
  <si>
    <t>022-762-5851</t>
  </si>
  <si>
    <t>022-762-5853</t>
  </si>
  <si>
    <t>スイッチ・イシノマキ</t>
  </si>
  <si>
    <t>ｽｲｯﾁ･ｲｼﾉﾏｷ</t>
  </si>
  <si>
    <t>宮城県石巻市鋳銭場1-9ペガサスビル2階</t>
  </si>
  <si>
    <t>0225-24-6511</t>
  </si>
  <si>
    <t>0225-25-6512</t>
  </si>
  <si>
    <t>0410210199</t>
  </si>
  <si>
    <t>株式会社ダンライフ</t>
  </si>
  <si>
    <t>ｶﾌﾞｼｷｶﾞｲｼｬﾀﾞﾝﾗｲﾌ</t>
  </si>
  <si>
    <t>宮城県石巻市鹿又字役場前４３番３</t>
  </si>
  <si>
    <t>0225-98-9303</t>
  </si>
  <si>
    <t>0225-98-9313</t>
  </si>
  <si>
    <t>菊地　政彦</t>
  </si>
  <si>
    <t>ダンライフ</t>
  </si>
  <si>
    <t>ﾀﾞﾝﾗｲﾌ</t>
  </si>
  <si>
    <t>0410210231</t>
  </si>
  <si>
    <t>宮城県石巻市鹿又字役場前43番地3</t>
  </si>
  <si>
    <t>0225-72-3883</t>
  </si>
  <si>
    <t>0225-72-3887</t>
  </si>
  <si>
    <t>特定非営利活動法人ワーカーズコープ</t>
  </si>
  <si>
    <t>ﾄｸﾃｲﾋｴｲﾘｶﾂﾄﾞｳﾎｳｼﾞﾝﾜｰｶｰｽﾞｺｰﾌﾟ</t>
  </si>
  <si>
    <t>東京都豊島区東池袋１丁目４４－３池袋ＩＳＰタマビル</t>
  </si>
  <si>
    <t>03-6907-8030</t>
  </si>
  <si>
    <t>03-6907-8031</t>
  </si>
  <si>
    <t>代表理事</t>
  </si>
  <si>
    <t>田嶋　羊子</t>
  </si>
  <si>
    <t>就労継続Ｂ型事業所　YUTTARI</t>
  </si>
  <si>
    <t>宮城県石巻市大森字的場５３－５</t>
  </si>
  <si>
    <t>0225-24-6482</t>
  </si>
  <si>
    <t>0225-24-6483</t>
  </si>
  <si>
    <t>0410210249</t>
  </si>
  <si>
    <t>多機能型事業所　YUTTARI</t>
  </si>
  <si>
    <t>ﾀｷﾉｳｶﾞﾀｼﾞｷﾞｮｳｼｮ ﾕｯﾀﾘ</t>
  </si>
  <si>
    <t>株式会社ジョウセイ</t>
  </si>
  <si>
    <t>ｶﾌﾞｼｷｶﾞｲｼｬｼﾞｮｳｾｲ</t>
  </si>
  <si>
    <t>宮城県石巻市鹿妻南４丁目５番地４５号</t>
  </si>
  <si>
    <t>0225-23-7176</t>
  </si>
  <si>
    <t>万城目　和佳子</t>
  </si>
  <si>
    <t>かづまホームケアサービス</t>
  </si>
  <si>
    <t>ｶﾂﾞﾏﾎｰﾑｹｱｻｰﾋﾞｽ</t>
  </si>
  <si>
    <t>宮城県石巻市蛇田字西境谷地14－2セゾンソレイユⅥ号室</t>
  </si>
  <si>
    <t>0410210256</t>
  </si>
  <si>
    <t>特定非営利活動法人輝くなかまチャレンジド</t>
  </si>
  <si>
    <t>ﾄｸﾃｲﾋｴｲﾘｶﾂﾄﾞｳﾎｳｼﾞﾝｶｶﾞﾔｸﾅｶﾏﾁｬﾚﾝｼﾞﾄﾞ</t>
  </si>
  <si>
    <t>宮城県石巻市中浦一丁目2番62号</t>
  </si>
  <si>
    <t>0225-23-0659</t>
  </si>
  <si>
    <t>武山　快子</t>
  </si>
  <si>
    <t>織音</t>
  </si>
  <si>
    <t>ｵﾘｵﾝ</t>
  </si>
  <si>
    <t>宮城県石巻市中浦一丁目２番地６２</t>
  </si>
  <si>
    <t>0410210264</t>
  </si>
  <si>
    <t>よつば</t>
  </si>
  <si>
    <t>ﾖﾂﾊﾞ</t>
  </si>
  <si>
    <t>宮城県石巻市渡波字新千刈４８番地</t>
  </si>
  <si>
    <t>0410210322</t>
  </si>
  <si>
    <t>愛さんさんビレッジ株式会社</t>
  </si>
  <si>
    <t>ｱｲｻﾝｻﾝﾋﾞﾚｯｼﾞｶﾌﾞｼｷｶﾞｲｼｬ</t>
  </si>
  <si>
    <t>宮城県石巻市大街道南４丁目６番２０号</t>
  </si>
  <si>
    <t>愛さんさん訪問介護　石巻（障）</t>
  </si>
  <si>
    <t>ｱｲｻﾝｻﾝﾎｳﾓﾝｶｲｺﾞ ｲｼﾉﾏｷ(ｼｮｳ)</t>
  </si>
  <si>
    <t>宮城県石巻市大街道南4-6-20</t>
  </si>
  <si>
    <t>0410210330</t>
  </si>
  <si>
    <t>株式会社北村笑店</t>
  </si>
  <si>
    <t>ｶﾌﾞｼｷｶﾞｲｼｬｷﾀﾑﾗｼｮｳﾃﾝ</t>
  </si>
  <si>
    <t>北村誠悟</t>
  </si>
  <si>
    <t>きゅう</t>
  </si>
  <si>
    <t>ｷｭｳ</t>
  </si>
  <si>
    <t>宮城県石巻市中央２丁目７番６号開北ビル１階</t>
  </si>
  <si>
    <t>0225-90-4916</t>
  </si>
  <si>
    <t>0225-90-4917</t>
  </si>
  <si>
    <t>0410210355</t>
  </si>
  <si>
    <t>特定非営利活動法人高橋園</t>
  </si>
  <si>
    <t>ﾄｸﾃｲﾋｴｲﾘｶﾂﾄﾞｳﾎｳｼﾞﾝﾀｶﾊｼｴﾝ</t>
  </si>
  <si>
    <t>宮城県石巻市中央３丁目１番３２号</t>
  </si>
  <si>
    <t>0225-96-0141</t>
  </si>
  <si>
    <t>高橋　博美</t>
  </si>
  <si>
    <t>みっちゃんち</t>
  </si>
  <si>
    <t>ﾐｯﾁｬﾝﾁ</t>
  </si>
  <si>
    <t>0410210363</t>
  </si>
  <si>
    <t>一般社団法人地域障害者雇用促進協会Ｎさぽーと・みやぎ</t>
  </si>
  <si>
    <t>ｲｯﾊﾟﾝｼｬﾀﾞﾝﾎｳｼﾞﾝﾁｲｷｼｮｳｶﾞｲｼｬｺﾖｳｿｸｼﾝｷｮｳｶｲNｻﾎﾟｰﾄ･ﾐﾔｷﾞ</t>
  </si>
  <si>
    <t>宮城県石巻市開成１－２０　メディアテック株式会社様内</t>
  </si>
  <si>
    <t>0225-24-6160</t>
  </si>
  <si>
    <t>022-774-2703</t>
  </si>
  <si>
    <t>木村　恵美子</t>
  </si>
  <si>
    <t>就労支援カレッジ　ぴゅあ・さぽーと</t>
  </si>
  <si>
    <t>ｼｭｳﾛｳｼｴﾝｶﾚｯｼﾞ ﾋﾟｭｱ･ｻﾎﾟｰﾄ</t>
  </si>
  <si>
    <t>宮城県石巻市開成１番地２０</t>
  </si>
  <si>
    <t>0410210371</t>
  </si>
  <si>
    <t>0225-98-7180</t>
  </si>
  <si>
    <t>一般社団法人石巻グリーフサポート</t>
  </si>
  <si>
    <t>ｲｯﾊﾟﾝｼｬﾀﾞﾝﾎｳｼﾞﾝｲｼﾉﾏｷｸﾞﾘｰﾌｻﾎﾟｰﾄ</t>
  </si>
  <si>
    <t>宮城県石巻市前谷地字小谷地８０番地</t>
  </si>
  <si>
    <t>0225-24-6190</t>
  </si>
  <si>
    <t>0225-24-6191</t>
  </si>
  <si>
    <t>木村　直隆</t>
  </si>
  <si>
    <t>パーラー山と田んぼ</t>
  </si>
  <si>
    <t>ﾊﾟｰﾗｰﾔﾏﾄﾀﾝﾎﾞ</t>
  </si>
  <si>
    <t>宮城県石巻市前谷地字黒沢前８４番地３</t>
  </si>
  <si>
    <t>080-31474961</t>
  </si>
  <si>
    <t>0410210389</t>
  </si>
  <si>
    <t>ｲｼﾉﾏｷｼ</t>
  </si>
  <si>
    <t>宮城県石巻市門脇町一丁目２－２１</t>
  </si>
  <si>
    <t>0225-98-4005</t>
  </si>
  <si>
    <t>石巻市立病院</t>
  </si>
  <si>
    <t>ｲｼﾉﾏｷｼﾘﾂﾋﾞｮｳｲﾝ</t>
  </si>
  <si>
    <t>宮城県石巻市穀町15番1号</t>
  </si>
  <si>
    <t>0225-25-5555</t>
  </si>
  <si>
    <t>0225-25-5673</t>
  </si>
  <si>
    <t>0410210405</t>
  </si>
  <si>
    <t>株式会社こすもす訪問介護石巻</t>
  </si>
  <si>
    <t>ｶﾌﾞｼｷｶｲｼｬｺｽﾓｽﾎｳﾓﾝｶｲｺﾞｲｼﾉﾏｷ</t>
  </si>
  <si>
    <t>宮城県石巻市大街道北三丁目４番８０号</t>
  </si>
  <si>
    <t>0225-25-5421</t>
  </si>
  <si>
    <t>平　純子</t>
  </si>
  <si>
    <t>訪問介護こすもす</t>
  </si>
  <si>
    <t>ﾎｳﾓﾝｶｲｺﾞｺｽﾓｽ</t>
  </si>
  <si>
    <t>0410210421</t>
  </si>
  <si>
    <t>ゆにばーさるプラザ</t>
  </si>
  <si>
    <t>ﾕﾆﾊﾞｰｻﾙﾌﾟﾗｻﾞ</t>
  </si>
  <si>
    <t>宮城県石巻市門脇町一丁目2－21</t>
  </si>
  <si>
    <t>0225-96-4847</t>
  </si>
  <si>
    <t>0410210439</t>
  </si>
  <si>
    <t>株式会社　幸樹</t>
  </si>
  <si>
    <t>ｶﾌﾞｼｷｶｲｼｬ ｺｳｼﾞｭ</t>
  </si>
  <si>
    <t>宮城県石巻市鹿又字曽波神前190番地1</t>
  </si>
  <si>
    <t>0225-75-3210</t>
  </si>
  <si>
    <t>0225-90-3271</t>
  </si>
  <si>
    <t>森岡　秋美</t>
  </si>
  <si>
    <t>実里ケアサポート</t>
  </si>
  <si>
    <t>ﾐﾉﾘｹｱｻﾎﾟｰﾄ</t>
  </si>
  <si>
    <t>0410210462</t>
  </si>
  <si>
    <t>有限会社太陽介護サービス</t>
  </si>
  <si>
    <t>ﾕｳｹﾞﾝｶﾞｲｼｬﾀｲﾖｳｶｲｺﾞｻｰﾋﾞｽ</t>
  </si>
  <si>
    <t>宮城県石巻市中屋敷１丁目４番１１号</t>
  </si>
  <si>
    <t>0225-21-7888</t>
  </si>
  <si>
    <t>0225-21-7839</t>
  </si>
  <si>
    <t>菊田　とよ子</t>
  </si>
  <si>
    <t>デイサービスセンターわたぼうし</t>
  </si>
  <si>
    <t>ﾃﾞｲｻｰﾋﾞｽｾﾝﾀｰﾜﾀﾎﾞｳｼ</t>
  </si>
  <si>
    <t>宮城県石巻市鹿又字蓬莱275番地</t>
  </si>
  <si>
    <t>0225-98-9872</t>
  </si>
  <si>
    <t>0225-98-9873</t>
  </si>
  <si>
    <t>0410210470</t>
  </si>
  <si>
    <t>ニチイケアセンターあゆみ野</t>
  </si>
  <si>
    <t>ﾆﾁｲｹｱｾﾝﾀｰｱﾕﾐﾉ</t>
  </si>
  <si>
    <t>宮城県石巻市あゆみ野三丁目２－１４ヤマホンあゆみ野ビル２階</t>
  </si>
  <si>
    <t>0225-21-8155</t>
  </si>
  <si>
    <t>0225-95-8988</t>
  </si>
  <si>
    <t>0410210504</t>
  </si>
  <si>
    <t>株式会社めだか</t>
  </si>
  <si>
    <t>ｶﾌﾞｼｷｶｲｼｬﾒﾀﾞｶ</t>
  </si>
  <si>
    <t>宮城県石巻市蛇田字土和田山４５番地１</t>
  </si>
  <si>
    <t>0225-93-5527</t>
  </si>
  <si>
    <t>0225-23-2593</t>
  </si>
  <si>
    <t>代表者</t>
  </si>
  <si>
    <t>井上　光</t>
  </si>
  <si>
    <t>めだかのたいよう</t>
  </si>
  <si>
    <t>ﾒﾀﾞｶﾉﾀｲﾖｳ</t>
  </si>
  <si>
    <t>宮城県石巻市蛇田字小斎８０</t>
  </si>
  <si>
    <t>0410210512</t>
  </si>
  <si>
    <t>株式会社manaby</t>
  </si>
  <si>
    <t>ｶﾌﾞｼｷｶｲｼｬﾏﾅﾋﾞｰ</t>
  </si>
  <si>
    <t>宮城県仙台市宮城野区榴岡1-6-30　ディーグランツ仙台ビル５F</t>
  </si>
  <si>
    <t>022-290-6026</t>
  </si>
  <si>
    <t>022-290-6867</t>
  </si>
  <si>
    <t>岡崎　衛</t>
  </si>
  <si>
    <t>manaby石巻駅前事業所</t>
  </si>
  <si>
    <t>宮城県石巻市清水町１丁目１－２ニューシティビルニイヌマ１Ｆ</t>
  </si>
  <si>
    <t>0225-90-4977</t>
  </si>
  <si>
    <t>0225-90-4978</t>
  </si>
  <si>
    <t>0410210520</t>
  </si>
  <si>
    <t>manabyｲｼﾉﾏｷｴｷﾏｴｼﾞｷﾞｮｳｼｮ</t>
  </si>
  <si>
    <t>Ecoリサイクル松並工場</t>
  </si>
  <si>
    <t>Ecoﾘｻｲｸﾙﾏﾂﾅﾐｺｳｼﾞｮｳ</t>
  </si>
  <si>
    <t>宮城県石巻市松並２丁目１４番３</t>
  </si>
  <si>
    <t>0410210538</t>
  </si>
  <si>
    <t>ニチイケアセンターわたのは</t>
  </si>
  <si>
    <t>ﾆﾁｲｹｱｾﾝﾀｰﾜﾀﾉﾊ</t>
  </si>
  <si>
    <t>宮城県石巻市渡波字旭ヶ浦１４７番地</t>
  </si>
  <si>
    <t>0225-25-3233</t>
  </si>
  <si>
    <t>0225-25-3288</t>
  </si>
  <si>
    <t>0410210546</t>
  </si>
  <si>
    <t>有限会社しらさぎ苑</t>
  </si>
  <si>
    <t>ﾕｳｹﾞﾝｶｲｼｬｼﾗｻｷﾞｴﾝ</t>
  </si>
  <si>
    <t>宮城県石巻市須江字しらさぎ台３－２１－３</t>
  </si>
  <si>
    <t>0225-73-4855</t>
  </si>
  <si>
    <t>0225-73-4857</t>
  </si>
  <si>
    <t>加藤　稔</t>
  </si>
  <si>
    <t>訪問介護事業所　すえの森</t>
  </si>
  <si>
    <t>ﾎｳﾓﾝｶｲｺﾞｼﾞｷﾞｮｳｼｮ ｽｴﾉﾓﾘ</t>
  </si>
  <si>
    <t>0410210553</t>
  </si>
  <si>
    <t>つむぎ</t>
  </si>
  <si>
    <t>ﾂﾑｷﾞ</t>
  </si>
  <si>
    <t>宮城県石巻市須江字中埣145-1</t>
  </si>
  <si>
    <t>0225-25-7737</t>
  </si>
  <si>
    <t>0225-25-7738</t>
  </si>
  <si>
    <t>0410210587</t>
  </si>
  <si>
    <t>株式会社アップルファーム</t>
  </si>
  <si>
    <t>ｶﾌﾞｼｷｶｲｼｬｱｯﾌﾟﾙﾌｧｰﾑ</t>
  </si>
  <si>
    <t>宮城県仙台市若林区六丁目字南97-3</t>
  </si>
  <si>
    <t>022-390-1101</t>
  </si>
  <si>
    <t>022-390-1102</t>
  </si>
  <si>
    <t>渡辺　哲也</t>
  </si>
  <si>
    <t>あっぷるぷらす</t>
  </si>
  <si>
    <t>ｱｯﾌﾟﾙﾌﾟﾗｽ</t>
  </si>
  <si>
    <t>宮城県石巻市駅前北通り2丁目12-17</t>
  </si>
  <si>
    <t>0410210595</t>
  </si>
  <si>
    <t>石巻メンテナンスセンター</t>
  </si>
  <si>
    <t>ｲｼﾉﾏｷﾒﾝﾃﾅﾝｽｾﾝﾀｰ</t>
  </si>
  <si>
    <t>宮城県石巻市湊字鳥井崎１－１</t>
  </si>
  <si>
    <t>0225-24-6731</t>
  </si>
  <si>
    <t>0225-24-6732</t>
  </si>
  <si>
    <t>0410210603</t>
  </si>
  <si>
    <t>ｼｬｶｲﾌｸｼﾎｳｼﾞﾝｲｼﾉﾏｷｼｮｳｼﾝｶｲ</t>
  </si>
  <si>
    <t>てのひら</t>
  </si>
  <si>
    <t>ﾃﾉﾋﾗ</t>
  </si>
  <si>
    <t>宮城県石巻市蛇田字小斉２１－１</t>
  </si>
  <si>
    <t>090-7797-822</t>
  </si>
  <si>
    <t>0410210611</t>
  </si>
  <si>
    <t>一般社団法人震災こころのケア・ネットワークみやぎ</t>
  </si>
  <si>
    <t>ｲｯﾊﾟﾝｼｬﾀﾞﾝﾎｳｼﾞﾝｼﾝｻｲｺｺﾛﾉｹｱﾃﾝﾈｯﾄﾜｰｸﾐﾔｷﾞ</t>
  </si>
  <si>
    <t>宮城県石巻市鋳銭場３番地１９号　秋田屋ビル１階</t>
  </si>
  <si>
    <t>0225942966</t>
  </si>
  <si>
    <t>0225209021</t>
  </si>
  <si>
    <t>原　敬造</t>
  </si>
  <si>
    <t>自立生活援助センターからころ</t>
  </si>
  <si>
    <t>ｼﾞﾘﾂｾｲｶﾂｴﾝｼﾞｮｾﾝﾀｰｶﾗｺﾛ</t>
  </si>
  <si>
    <t>0410210645</t>
  </si>
  <si>
    <t>自立生活援助</t>
  </si>
  <si>
    <t>ぷりけあ株式会社</t>
  </si>
  <si>
    <t>ﾌﾟﾘｹｱｶﾌﾞｼｷｶﾞｲｼｬ</t>
  </si>
  <si>
    <t>宮城県石巻市蛇田字南久林14-3ユニバーサルⅠ-102</t>
  </si>
  <si>
    <t>0225-98-6491</t>
  </si>
  <si>
    <t>渡部　あかね</t>
  </si>
  <si>
    <t>ぷりけあデイサービス</t>
  </si>
  <si>
    <t>ﾌﾟﾘｹｱﾃﾞｲｻｰﾋﾞｽ</t>
  </si>
  <si>
    <t>宮城県石巻市駅前北通り1-14-29ダルセーニョ壱番館2階</t>
  </si>
  <si>
    <t>0410210652</t>
  </si>
  <si>
    <t>社会福祉法人夢みの里</t>
  </si>
  <si>
    <t>ｼｬｶｲﾌｸｼﾎｳｼﾞﾝﾕﾒﾐﾉｻﾄ</t>
  </si>
  <si>
    <t>宮城県石巻市水押２丁目１－３６</t>
  </si>
  <si>
    <t>09028828688</t>
  </si>
  <si>
    <t>0225984005</t>
  </si>
  <si>
    <t>短期入所事業所あじさい館</t>
  </si>
  <si>
    <t>ﾀﾝｷﾆｭｳｼｮｼﾞｷﾞｮｳｼｮｱｼﾞｻｲｶﾝ</t>
  </si>
  <si>
    <t>0410210660</t>
  </si>
  <si>
    <t>株式会社ラシエル</t>
  </si>
  <si>
    <t>ｶﾌﾞｼｷｶｲｼｬﾗｼｴﾙ</t>
  </si>
  <si>
    <t>宮城県石巻市穀町１０番４５号</t>
  </si>
  <si>
    <t>0225-25-6530</t>
  </si>
  <si>
    <t>0225-25-6351</t>
  </si>
  <si>
    <t>石野　政道</t>
  </si>
  <si>
    <t>グループホームRASIEL石巻</t>
  </si>
  <si>
    <t>ｸﾞﾙｰﾌﾟﾎｰﾑﾗｼｴﾙｲｼﾉﾏｷ</t>
  </si>
  <si>
    <t>0225-25-6531</t>
  </si>
  <si>
    <t>0410210678</t>
  </si>
  <si>
    <t>社会福祉法人あしたば福祉会</t>
  </si>
  <si>
    <t>ｼｬｶｲﾌｸｼﾎｳｼﾞﾝ ｱｼﾀﾊﾞﾌｸｼｶｲｶｲ</t>
  </si>
  <si>
    <t>宮城県塩竈市今宮町１０番２０号</t>
  </si>
  <si>
    <t>022-361-9981</t>
  </si>
  <si>
    <t>022-361-9982</t>
  </si>
  <si>
    <t>仙石　久芳</t>
  </si>
  <si>
    <t>あすなろ</t>
  </si>
  <si>
    <t>ｱｽﾅﾛ</t>
  </si>
  <si>
    <t>塩竈市</t>
  </si>
  <si>
    <t>宮城県塩竈市今宮町10番20号</t>
  </si>
  <si>
    <t>0410300016</t>
  </si>
  <si>
    <t>生活介護事業あすなろ</t>
  </si>
  <si>
    <t>ｾｲｶﾂｶｲｺﾞｼﾞｷﾞｮｳｱｽﾅﾛ</t>
  </si>
  <si>
    <t>あすなろショートステイ</t>
  </si>
  <si>
    <t>ｱｽﾅﾛｼｮｰﾄｽﾃｲ</t>
  </si>
  <si>
    <t>宮城県塩竈市栄町7-13</t>
  </si>
  <si>
    <t>022-367-3234</t>
  </si>
  <si>
    <t>社会福祉法人宮城県障がい者福祉協会</t>
  </si>
  <si>
    <t>ｼｬｶｲﾌｸｼﾎｳｼﾞﾝﾐﾔｷﾞｹﾝｼｮｳｶﾞｲｼｬﾌｸｼｷｮｳｶｲ</t>
  </si>
  <si>
    <t>宮城県仙台市宮城野区幸町４丁目６番２号</t>
  </si>
  <si>
    <t>022-291-1522</t>
  </si>
  <si>
    <t>022-291-1588</t>
  </si>
  <si>
    <t>森正義</t>
  </si>
  <si>
    <t>杏友園</t>
  </si>
  <si>
    <t>宮城県塩竈市新富町14-10</t>
  </si>
  <si>
    <t>022-361-6815</t>
  </si>
  <si>
    <t>022-361-6817</t>
  </si>
  <si>
    <t>0410300024</t>
  </si>
  <si>
    <t>ｷﾖｳﾕｳｴﾝ</t>
  </si>
  <si>
    <t>特定非営利活動法人まごころサービス塩竈センター</t>
  </si>
  <si>
    <t>ﾄｸﾃｲﾋｴｲﾘｶﾂﾄﾞｳﾎｳｼﾞﾝﾏｺﾞｺﾛｻｰﾋﾞｽｼｵｶﾞﾏｾﾝﾀｰ</t>
  </si>
  <si>
    <t>宮城県塩竈市袖野田町３９番２号</t>
  </si>
  <si>
    <t>022-362-2030</t>
  </si>
  <si>
    <t>022-362-3303</t>
  </si>
  <si>
    <t>坂井正義</t>
  </si>
  <si>
    <t>まごころ塩釜</t>
  </si>
  <si>
    <t>ﾏｺﾞｺﾛｼｵｶﾞﾏ</t>
  </si>
  <si>
    <t>0410300057</t>
  </si>
  <si>
    <t>社会福祉法人　塩釜市社会福祉協議会</t>
  </si>
  <si>
    <t>ｼｬｶｲﾌｸｼﾎｳｼﾞﾝ  ｼｵｶﾞﾏｼｼｬｶｲﾌｸｼｷｮｳｷﾞｶｲ</t>
  </si>
  <si>
    <t>宮城県塩竈市北浜四丁目6番52号　塩釜市市民センター内</t>
  </si>
  <si>
    <t>022-364-1213</t>
  </si>
  <si>
    <t>022-364-6482</t>
  </si>
  <si>
    <t>塩釜市社会福祉協議会ホームヘルパーステーション</t>
  </si>
  <si>
    <t>ｼｵｶﾞﾏｼｼｬｶｲﾌｸｼｷｮｳｷﾞｶｲﾎｰﾑﾍﾙﾊﾟｰｽﾃｰｼｮﾝ</t>
  </si>
  <si>
    <t>宮城県塩竈市北浜四丁目3番12号</t>
  </si>
  <si>
    <t>022-364-3535</t>
  </si>
  <si>
    <t>022-354-3666</t>
  </si>
  <si>
    <t>0410300081</t>
  </si>
  <si>
    <t>022-364-3666</t>
  </si>
  <si>
    <t>アースサポート塩釜</t>
  </si>
  <si>
    <t>ｱｰｽｻﾎﾟｰﾄｼｵｶﾞﾏ</t>
  </si>
  <si>
    <t>宮城県塩竈市旭町１８－１３</t>
  </si>
  <si>
    <t>022-362-9611</t>
  </si>
  <si>
    <t>022-362-9610</t>
  </si>
  <si>
    <t>0410300107</t>
  </si>
  <si>
    <t>公益財団法人　宮城厚生協会</t>
  </si>
  <si>
    <t>ｺｳｴｷｻﾞｲﾀﾞﾝﾎｳｼﾞﾝ ﾐﾔｷﾞｺｳｾｲｷｮｳｶｲ</t>
  </si>
  <si>
    <t>宮城県多賀城市下馬２丁目１３－７</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</si>
  <si>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</si>
  <si>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</si>
  <si>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</si>
  <si>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</si>
  <si>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</si>
  <si>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宮城県塩竈市庚塚１－３</t>
  </si>
  <si>
    <t>022-366-5511</t>
  </si>
  <si>
    <t>022-366-5674</t>
  </si>
  <si>
    <t>0410300115</t>
  </si>
  <si>
    <t>ニチイケアセンター栄</t>
  </si>
  <si>
    <t>ﾆﾁｲｹｱｾﾝﾀｰｻｶｴ</t>
  </si>
  <si>
    <t>宮城県塩竈市栄町8番4号</t>
  </si>
  <si>
    <t>022-361-3701</t>
  </si>
  <si>
    <t>022-361-4465</t>
  </si>
  <si>
    <t>0410300164</t>
  </si>
  <si>
    <t>セントケア塩釜</t>
  </si>
  <si>
    <t>ｾﾝﾄｹｱｼｵｶﾞﾏ</t>
  </si>
  <si>
    <t>宮城県塩竈市野田１９番３号</t>
  </si>
  <si>
    <t>022-361-7350</t>
  </si>
  <si>
    <t>022-361-7351</t>
  </si>
  <si>
    <t>0410300172</t>
  </si>
  <si>
    <t>社会福祉法人　嶋福祉会</t>
  </si>
  <si>
    <t>ｼｬｶｲﾌｸｼﾎｳｼﾞﾝ ｼﾏﾌｸｼｶｲ</t>
  </si>
  <si>
    <t>宮城県塩竈市杉の入４丁目３番１７号</t>
  </si>
  <si>
    <t>022-361-3318</t>
  </si>
  <si>
    <t>022-361-0332</t>
  </si>
  <si>
    <t>岡田昌成</t>
  </si>
  <si>
    <t>さくら学園</t>
  </si>
  <si>
    <t>ｻｸﾗｶﾞｸｴﾝ</t>
  </si>
  <si>
    <t>宮城県塩竈市杉の入4-3-8</t>
  </si>
  <si>
    <t>022-361-0331</t>
  </si>
  <si>
    <t>0410300180</t>
  </si>
  <si>
    <t>特定非営利活動法人利府の杜</t>
  </si>
  <si>
    <t>ﾄｸﾃｲﾋｴｲﾘｶﾂﾄﾞｳﾎｳｼﾞﾝﾘﾌﾉﾓﾘ</t>
  </si>
  <si>
    <t>宮城県塩竈市藤倉三丁目２番６号</t>
  </si>
  <si>
    <t>022-362-7682</t>
  </si>
  <si>
    <t>理事</t>
  </si>
  <si>
    <t>野呂　友紀</t>
  </si>
  <si>
    <t>ワカメの里</t>
  </si>
  <si>
    <t>ﾜｶﾒﾉｻﾄ</t>
  </si>
  <si>
    <t>宮城郡利府町</t>
  </si>
  <si>
    <t>宮城県宮城郡利府町赤沼字須賀１１６番地</t>
  </si>
  <si>
    <t>022-354-1025</t>
  </si>
  <si>
    <t>0410300222</t>
  </si>
  <si>
    <t>医療法人菅野愛生会</t>
  </si>
  <si>
    <t>ｲﾘｮｳﾎｳｼﾞﾝｶﾝﾉｱｲｾｲｶｲ</t>
  </si>
  <si>
    <t>宮城県塩竈市西玉川町１番１６号</t>
  </si>
  <si>
    <t>022-362-5555</t>
  </si>
  <si>
    <t>022-366-6243</t>
  </si>
  <si>
    <t>菅野喜與</t>
  </si>
  <si>
    <t>メープルガーデン</t>
  </si>
  <si>
    <t>ﾒｰﾌﾟﾙｶﾞｰﾃﾞﾝ</t>
  </si>
  <si>
    <t>宮城県塩竈市西玉川町８番６号</t>
  </si>
  <si>
    <t>022-762-5037</t>
  </si>
  <si>
    <t>022-762-5038</t>
  </si>
  <si>
    <t>0410300230</t>
  </si>
  <si>
    <t>株式会社MKアシスト</t>
  </si>
  <si>
    <t>ｶﾌﾞｼｷｶﾞｲｼｬｴﾑｹｰｱｼｽﾄ</t>
  </si>
  <si>
    <t>宮城県塩竈市新浜町1丁目27番16号</t>
  </si>
  <si>
    <t>022-362-9641</t>
  </si>
  <si>
    <t>022-215-5377</t>
  </si>
  <si>
    <t>松原　茂</t>
  </si>
  <si>
    <t>0410300289</t>
  </si>
  <si>
    <t>愛さんさん塩竈事業所</t>
  </si>
  <si>
    <t>ｱｲｻﾝｻﾝｼｵｶﾞﾏｼﾞｷﾞｮｳｼｮ</t>
  </si>
  <si>
    <t>宮城県塩竈市本町12-5</t>
  </si>
  <si>
    <t>0410300305</t>
  </si>
  <si>
    <t>愛さんさん訪問介護（障）塩釜</t>
  </si>
  <si>
    <t>ｱｲｻﾝｻﾝﾎｳﾓﾝｶｲｺﾞ(ｻﾜ)ｼｵｶﾞﾏ</t>
  </si>
  <si>
    <t>0410300321</t>
  </si>
  <si>
    <t>合同会社フルール</t>
  </si>
  <si>
    <t>ｺﾞｳﾄﾞｳｶﾞｲｼｬﾌﾙｰﾙ</t>
  </si>
  <si>
    <t>宮城県宮城郡七ケ浜町汐見台南一丁目２６番地の２</t>
  </si>
  <si>
    <t>022-357-5715</t>
  </si>
  <si>
    <t>佐藤由美子</t>
  </si>
  <si>
    <t>フルール介護ステーション</t>
  </si>
  <si>
    <t>ﾌﾙｰﾙｶｲｺﾞｽﾃｰｼｮﾝ</t>
  </si>
  <si>
    <t>0410300339</t>
  </si>
  <si>
    <t>022-767-8107</t>
  </si>
  <si>
    <t>社会福祉法人やまとみらい福祉会</t>
  </si>
  <si>
    <t>ｼｬｶｲﾌｸｼﾎｳｼﾞﾝﾔﾏﾄﾐﾗｲﾌｸｼｶｲ</t>
  </si>
  <si>
    <t>宮城県仙台市泉区上谷刈字向原3番地の30</t>
  </si>
  <si>
    <t>022-772-3073</t>
  </si>
  <si>
    <t>022-772-3071</t>
  </si>
  <si>
    <t>早坂了悦</t>
  </si>
  <si>
    <t>ホームヘルパーステーション東雲</t>
  </si>
  <si>
    <t>ﾎｰﾑﾍﾙﾊﾟｰｽﾃｰｼｮﾝｼﾉﾉﾒ</t>
  </si>
  <si>
    <t>宮城県塩竈市新浜町2丁目2-43</t>
  </si>
  <si>
    <t>022-361-8777</t>
  </si>
  <si>
    <t>022-361-8766</t>
  </si>
  <si>
    <t>0410300347</t>
  </si>
  <si>
    <t>有限会社大裕</t>
  </si>
  <si>
    <t>ﾕｳｹﾞﾝｶｲｼｬﾀﾞｲﾕｳ</t>
  </si>
  <si>
    <t>青森県青森市富田一丁目１７番６号</t>
  </si>
  <si>
    <t>017-752-6566</t>
  </si>
  <si>
    <t>017-752-6597</t>
  </si>
  <si>
    <t>奈良岡　大輔</t>
  </si>
  <si>
    <t>チョコしおがま</t>
  </si>
  <si>
    <t>ﾁｮｺｼｵｶﾞﾏ</t>
  </si>
  <si>
    <t>宮城県塩竈市清水沢四丁目１５番１</t>
  </si>
  <si>
    <t>022-290-5452</t>
  </si>
  <si>
    <t>022-290-5243</t>
  </si>
  <si>
    <t>0410300354</t>
  </si>
  <si>
    <t>一般社団法人ハッピーキャンパー</t>
  </si>
  <si>
    <t>ｲｯﾊﾟﾝｼｬﾀﾞﾝﾎｳｼﾞﾝﾊｯﾋﾟｰｷｬﾝﾊﾟｰ</t>
  </si>
  <si>
    <t>宮城県多賀城市浮島字高原181番地2</t>
  </si>
  <si>
    <t>090-2978-049</t>
  </si>
  <si>
    <t>吉田　英士</t>
  </si>
  <si>
    <t>ワークスタイル　にこ</t>
  </si>
  <si>
    <t>ﾜｰｸｽﾀｲﾙ ﾆｺ</t>
  </si>
  <si>
    <t>宮城県塩竈市新浜町二丁目22番3号</t>
  </si>
  <si>
    <t>022-352-3893</t>
  </si>
  <si>
    <t>0410300370</t>
  </si>
  <si>
    <t>愛さんさん　ファーム</t>
  </si>
  <si>
    <t>ｱｲｻﾝｻﾝ ﾌｧｰﾑ</t>
  </si>
  <si>
    <t>宮城県塩竈市本町12-6</t>
  </si>
  <si>
    <t>0410300388</t>
  </si>
  <si>
    <t>株式会社メディカル・サイドポート</t>
  </si>
  <si>
    <t>ｶﾌﾞｼｷガイシャメデカルサイドポｰト</t>
  </si>
  <si>
    <t>宮城県塩竈市玉川３丁目８番６号</t>
  </si>
  <si>
    <t>022-355-5530</t>
  </si>
  <si>
    <t>大友明美</t>
  </si>
  <si>
    <t>にじいろ居宅介護</t>
  </si>
  <si>
    <t>ﾆｼﾞｲﾛｷｮﾀｸｶｲｺﾞ</t>
  </si>
  <si>
    <t>0410300396</t>
  </si>
  <si>
    <t>社会福祉法人キングス・ガーデン宮城</t>
  </si>
  <si>
    <t>ｼｬｶｲﾌｸｼﾎｳｼﾞﾝ ｷﾝｸﾞｽ･ｶﾞｰﾃﾞﾝﾐﾔｷﾞ</t>
  </si>
  <si>
    <t>宮城県気仙沼市岩月星谷６４番の３</t>
  </si>
  <si>
    <t>0226-26-1111</t>
  </si>
  <si>
    <t>0226-26-1135</t>
  </si>
  <si>
    <t>佐藤　由美子</t>
  </si>
  <si>
    <t>幸町ブランチ</t>
  </si>
  <si>
    <t>ｻｲﾜｲﾁｮｳﾌﾞﾗﾝﾁ</t>
  </si>
  <si>
    <t>気仙沼市</t>
  </si>
  <si>
    <t>宮城県気仙沼市松崎面瀬17-1</t>
  </si>
  <si>
    <t>0226-23-2535</t>
  </si>
  <si>
    <t>0410500045</t>
  </si>
  <si>
    <t>社会福祉法人洗心会</t>
  </si>
  <si>
    <t>ｼｬｶｲﾌｸｼﾎｳｼﾞﾝ ｾﾝｼﾝｶｲ</t>
  </si>
  <si>
    <t>宮城県気仙沼市唐桑町只越３６６番地５</t>
  </si>
  <si>
    <t>0226-32-3055</t>
  </si>
  <si>
    <t>0226-32-3057</t>
  </si>
  <si>
    <t>馬場　康彦</t>
  </si>
  <si>
    <t>高松園</t>
  </si>
  <si>
    <t>ﾀｶﾏﾂｴﾝ</t>
  </si>
  <si>
    <t>宮城県気仙沼市唐桑町浦195</t>
  </si>
  <si>
    <t>0226-32-4143</t>
  </si>
  <si>
    <t>0226-32-4139</t>
  </si>
  <si>
    <t>0410500052</t>
  </si>
  <si>
    <t>宮城県気仙沼市唐桑町字浦195</t>
  </si>
  <si>
    <t>第二高松園</t>
  </si>
  <si>
    <t>ﾀﾞｲ2ﾀｶﾏﾂｴﾝ</t>
  </si>
  <si>
    <t>宮城県気仙沼市唐桑町只越366-5</t>
  </si>
  <si>
    <t>0410500060</t>
  </si>
  <si>
    <t>宮城県気仙沼市唐桑町字只越366-5</t>
  </si>
  <si>
    <t>夢の森</t>
  </si>
  <si>
    <t>ﾕﾒﾉﾓﾘ</t>
  </si>
  <si>
    <t>宮城県気仙沼市赤岩大滝2-1</t>
  </si>
  <si>
    <t>0226-25-3445</t>
  </si>
  <si>
    <t>0410500078</t>
  </si>
  <si>
    <t>社会福祉法人憲心会</t>
  </si>
  <si>
    <t>ｼｬｶｲﾌｸｼﾎｳｼﾞﾝｹﾝｼﾝｶｲ</t>
  </si>
  <si>
    <t>宮城県気仙沼市唐桑町只越３４６番１７</t>
  </si>
  <si>
    <t>0226-31-2131</t>
  </si>
  <si>
    <t>0226-31-2132</t>
  </si>
  <si>
    <t>小野寺憲</t>
  </si>
  <si>
    <t>障害者支援施設　只越荘</t>
  </si>
  <si>
    <t>ｼｮｳｶﾞｲｼｬｼｴﾝｼｾﾂ ﾀﾀﾞｺｼｿｳ</t>
  </si>
  <si>
    <t>宮城県気仙沼市唐桑町只越346-17</t>
  </si>
  <si>
    <t>0410500086</t>
  </si>
  <si>
    <t>身体障害者短期入所事業　只越荘　　</t>
  </si>
  <si>
    <t>ｼﾝﾀｲｼｮｳｶﾞｲｼｬﾀﾝｷﾆｭｳｼｮｼﾞｷﾞｮｳ ﾀﾀﾞｺｼｿｳ</t>
  </si>
  <si>
    <t>生活介護事業所只越荘</t>
  </si>
  <si>
    <t>ｾｲｶﾂｶｲｺﾞｼﾞｷﾞｮｳｼｮﾀﾀﾞｺｼｿｳ</t>
  </si>
  <si>
    <t>0410500193</t>
  </si>
  <si>
    <t>社会福祉法人気仙沼市社会福祉協議会</t>
  </si>
  <si>
    <t>ｼｬｶｲﾌｸｼﾎｳｼﾞﾝ ｹｾﾝﾇﾏｼｼｬｶｲﾌｸｼｷｮｳｷﾞｶｲ</t>
  </si>
  <si>
    <t>宮城県気仙沼市東新城２丁目１番地２</t>
  </si>
  <si>
    <t>0226-22-0709</t>
  </si>
  <si>
    <t>0226-22-4467</t>
  </si>
  <si>
    <t>齊藤　典夫</t>
  </si>
  <si>
    <t>気仙沼市ホームヘルプサービス事業所</t>
  </si>
  <si>
    <t>ｹｾﾝﾇﾏｼﾎｰﾑﾍﾙﾌﾟｻｰﾋﾞｽｼﾞｷﾞｮｳｼｮ</t>
  </si>
  <si>
    <t>0226-23-7117</t>
  </si>
  <si>
    <t>0410500243</t>
  </si>
  <si>
    <t>宮城県気仙沼市松川前１５４－２</t>
  </si>
  <si>
    <t>ワークショップひまわり</t>
  </si>
  <si>
    <t>ﾜｰｸｼｮｯﾌﾟﾋﾏﾜﾘ</t>
  </si>
  <si>
    <t>宮城県気仙沼市赤岩牧沢38-3</t>
  </si>
  <si>
    <t>0226-24-8255</t>
  </si>
  <si>
    <t>0410500276</t>
  </si>
  <si>
    <t>ヘルパーステーションもとよし</t>
  </si>
  <si>
    <t>ﾍﾙﾊﾟｰｽﾃｰｼｮﾝﾓﾄﾖｼ</t>
  </si>
  <si>
    <t>宮城県気仙沼市本吉町津谷舘岡51番地6</t>
  </si>
  <si>
    <t>0226-31-1105</t>
  </si>
  <si>
    <t>0226-31-1039</t>
  </si>
  <si>
    <t>0410500284</t>
  </si>
  <si>
    <t>気仙沼市松峰園</t>
  </si>
  <si>
    <t>ｹｾﾝﾇﾏｼｼｮｳﾎｳｴﾝ</t>
  </si>
  <si>
    <t>宮城県気仙沼市松崎柳沢216-8</t>
  </si>
  <si>
    <t>0226-23-9922</t>
  </si>
  <si>
    <t>0226-24-4775</t>
  </si>
  <si>
    <t>0410500300</t>
  </si>
  <si>
    <t>気仙沼市みのりの園</t>
  </si>
  <si>
    <t>ｹｾﾝﾇﾏｼﾐﾉﾘﾉｿﾉ</t>
  </si>
  <si>
    <t>宮城県気仙沼市本吉町中島358－1</t>
  </si>
  <si>
    <t>0226-42-3730</t>
  </si>
  <si>
    <t>0410500334</t>
  </si>
  <si>
    <t>訪問介護ステーションからくわ</t>
  </si>
  <si>
    <t>ﾎｳﾓﾝｶｲｺﾞｽﾃｰｼｮﾝｶﾗｸﾜ</t>
  </si>
  <si>
    <t>宮城県気仙沼市唐桑町石浜２８２－３</t>
  </si>
  <si>
    <t>0226-31-2051</t>
  </si>
  <si>
    <t>0226-31-2052</t>
  </si>
  <si>
    <t>0410500342</t>
  </si>
  <si>
    <t>一般社団法人コ・エル</t>
  </si>
  <si>
    <t>ｲｯﾊﾟﾝｼｬﾀﾞﾝﾎｳｼﾞﾝｺ･ｴﾙ</t>
  </si>
  <si>
    <t>宮城県気仙沼市本郷１１－１０</t>
  </si>
  <si>
    <t>0226-25-9123</t>
  </si>
  <si>
    <t>0226-25-7518</t>
  </si>
  <si>
    <t>小林　明美</t>
  </si>
  <si>
    <t>就労サポートセンターとれいん</t>
  </si>
  <si>
    <t>ｼｭｳﾛｳｻﾎﾟｰﾄｾﾝﾀｰﾄﾚｲﾝ</t>
  </si>
  <si>
    <t>0410500367</t>
  </si>
  <si>
    <t>就労サポートセンター　とれいんプラス</t>
  </si>
  <si>
    <t>ｼｭｳﾛｳｻﾎﾟｰﾄｾﾝﾀｰ ﾄﾚｲﾝﾌﾟﾗｽ</t>
  </si>
  <si>
    <t>ワークショップふれあい</t>
  </si>
  <si>
    <t>ﾜｰｸｼｮｯﾌﾟﾌﾚｱｲ</t>
  </si>
  <si>
    <t>宮城県気仙沼市唐桑町石浜298-12</t>
  </si>
  <si>
    <t>0226-32-3101</t>
  </si>
  <si>
    <t>0410500375</t>
  </si>
  <si>
    <t>株式会社希望舎</t>
  </si>
  <si>
    <t>ｶﾌﾞｼｷｶﾞｲｼｬｷﾎﾞｳｼｬ</t>
  </si>
  <si>
    <t>群馬県富岡市藤木２７６番地１</t>
  </si>
  <si>
    <t>027-225-7997</t>
  </si>
  <si>
    <t>027-225-7996</t>
  </si>
  <si>
    <t>比嘉　正元</t>
  </si>
  <si>
    <t>HOPE　GARDEN　気仙沼</t>
  </si>
  <si>
    <t>ﾎｰﾌﾟｶﾞｰﾃﾞﾝｹｾﾝﾇﾏ</t>
  </si>
  <si>
    <t>宮城県気仙沼市田中前3丁目1番地23</t>
  </si>
  <si>
    <t>0226-25-7679</t>
  </si>
  <si>
    <t>0226-25-7579</t>
  </si>
  <si>
    <t>0410500458</t>
  </si>
  <si>
    <t>特定非営利活動法人セミナーレ</t>
  </si>
  <si>
    <t>ﾄｸﾃｲﾋｴｲﾘｶﾂﾄﾞｳﾎｳｼﾞﾝｾﾐﾅｰﾚ</t>
  </si>
  <si>
    <t>宮城県気仙沼市本吉町登米沢２４番地１</t>
  </si>
  <si>
    <t>0226-25-7710</t>
  </si>
  <si>
    <t>佐藤　工</t>
  </si>
  <si>
    <t>短期入所ほっぷ</t>
  </si>
  <si>
    <t>ﾀﾝｷﾆｭｳｼｮﾎｯﾌﾟ</t>
  </si>
  <si>
    <t>0410500474</t>
  </si>
  <si>
    <t>指定生活介護すてっぷ</t>
  </si>
  <si>
    <t>ｼﾃｲｾｲｶﾂｶｲｺﾞｽﾃｯﾌﾟ</t>
  </si>
  <si>
    <t>宮城県気仙沼市本吉町登米沢２４－１</t>
  </si>
  <si>
    <t>医療法人くさの実会</t>
  </si>
  <si>
    <t>ｲﾘｮｳﾎｳｼﾞﾝ ｸｻﾉﾐｶｲ</t>
  </si>
  <si>
    <t>宮城県気仙沼市浪板１４０番地</t>
  </si>
  <si>
    <t>0226-22-6920</t>
  </si>
  <si>
    <t>0226-23-1140</t>
  </si>
  <si>
    <t>老人保健施設　リバーサイド春圃</t>
  </si>
  <si>
    <t>ﾛｳｼﾞﾝﾎｹﾝｼｾﾂ ﾘﾊﾞｰｻｲﾄﾞｼｭﾝﾎﾟ</t>
  </si>
  <si>
    <t>宮城県気仙沼市舘山一丁目1番43号</t>
  </si>
  <si>
    <t>0226-24-1732</t>
  </si>
  <si>
    <t>0226-24-3510</t>
  </si>
  <si>
    <t>0410500540</t>
  </si>
  <si>
    <t>特定非営利活動法人ネットワークオレンジ</t>
  </si>
  <si>
    <t>ﾄｸﾃｲﾋｴｲﾘｶﾂﾄﾞｳﾎｳｼﾞﾝﾈｯﾄﾜｰｸｵﾚﾝｼﾞ</t>
  </si>
  <si>
    <t>宮城県気仙沼市三日町２丁目２番１５号</t>
  </si>
  <si>
    <t>0226-22-6723</t>
  </si>
  <si>
    <t>0226-22-6884</t>
  </si>
  <si>
    <t>小野寺　美厚</t>
  </si>
  <si>
    <t>オレンジフラッグ</t>
  </si>
  <si>
    <t>ｵﾚﾝｼﾞﾌﾗｯｸﾞ</t>
  </si>
  <si>
    <t>宮城県気仙沼市三日町二丁目２番１５号</t>
  </si>
  <si>
    <t>0226-25-7515</t>
  </si>
  <si>
    <t>0226-25-7519</t>
  </si>
  <si>
    <t>0410500565</t>
  </si>
  <si>
    <t>Ｏｒａｎｇｅ　Ｍａｔｅｓ</t>
  </si>
  <si>
    <t>Orange Matesｵﾚﾝｼﾞﾒｲﾂ</t>
  </si>
  <si>
    <t>気仙沼地域福祉事業所すろーらいふ</t>
  </si>
  <si>
    <t>ｹｾﾝﾇﾏﾁｲｷﾌｸｼｼﾞｷﾞｮｳｼｮｽﾛｰﾗｲﾌ</t>
  </si>
  <si>
    <t>宮城県気仙沼市台２４９番地３</t>
  </si>
  <si>
    <t>0226-25-7281</t>
  </si>
  <si>
    <t>0226-25-7291</t>
  </si>
  <si>
    <t>0410500573</t>
  </si>
  <si>
    <t>一般社団法人かもみーる</t>
  </si>
  <si>
    <t>ｲｯﾊﾟﾝｼｬﾀﾞﾝﾎｳｼﾞﾝｶﾓﾐｰﾙ</t>
  </si>
  <si>
    <t>0226-28-9968</t>
  </si>
  <si>
    <t>小原　美佐子</t>
  </si>
  <si>
    <t>働希舎かもみ～る</t>
  </si>
  <si>
    <t>ﾄﾞｳｷｼｬｶﾓﾐ~ﾙ</t>
  </si>
  <si>
    <t>宮城県気仙沼市古町三丁目３番８号</t>
  </si>
  <si>
    <t>0226-28-9818</t>
  </si>
  <si>
    <t>0410500581</t>
  </si>
  <si>
    <t>キングスガーデン・ヘルパーステーション</t>
  </si>
  <si>
    <t>ｷﾝｸﾞｽｶﾞｰﾃﾞﾝ･ﾍﾙﾊﾟｰｽﾃｰｼｮﾝ</t>
  </si>
  <si>
    <t>宮城県気仙沼市松崎面瀬１７－１</t>
  </si>
  <si>
    <t>0226-25-7882</t>
  </si>
  <si>
    <t>0410500599</t>
  </si>
  <si>
    <t>特定非営利活動法人水梨かふぇ</t>
  </si>
  <si>
    <t>ﾄｸﾃｲﾋｴｲﾘｶﾂﾄﾞｳﾎｳｼﾞﾝﾐｽﾞﾅｼｶﾌｪ</t>
  </si>
  <si>
    <t>宮城県気仙沼市物倉山6番地</t>
  </si>
  <si>
    <t>0226-37-4585</t>
  </si>
  <si>
    <t>0226-37-4925</t>
  </si>
  <si>
    <t>秋山　順子</t>
  </si>
  <si>
    <t>いっぽ</t>
  </si>
  <si>
    <t>ｲｯﾎﾟ</t>
  </si>
  <si>
    <t>0410500607</t>
  </si>
  <si>
    <t>生活介護　いっぽ</t>
  </si>
  <si>
    <t>ｾｲｶﾂｶｲｺﾞ ｲｯﾎﾟ</t>
  </si>
  <si>
    <t>社会福祉法人白石陽光園</t>
  </si>
  <si>
    <t>ｼｬｶｲﾌｸｼﾎｳｼﾞﾝ ｼﾛｲｼﾖｳｺｳｴﾝ</t>
  </si>
  <si>
    <t>宮城県白石市福岡長袋字小倉山１４番地の２</t>
  </si>
  <si>
    <t>0224-25-9511</t>
  </si>
  <si>
    <t>0224-25-9562</t>
  </si>
  <si>
    <t>保科　惣一郎</t>
  </si>
  <si>
    <t>とも</t>
  </si>
  <si>
    <t>ﾄﾓ</t>
  </si>
  <si>
    <t>白石市</t>
  </si>
  <si>
    <t>宮城県白石市福岡長袋字岩崎８１番地１４</t>
  </si>
  <si>
    <t>0224-24-2608</t>
  </si>
  <si>
    <t>0410600035</t>
  </si>
  <si>
    <t>宮城県白石市福岡長袋（その他）字岩崎81-14</t>
  </si>
  <si>
    <t>0224-29-3037</t>
  </si>
  <si>
    <t>白石陽光園</t>
  </si>
  <si>
    <t>ｼﾛｲｼﾖｳｺｳｴﾝ</t>
  </si>
  <si>
    <t>0410600043</t>
  </si>
  <si>
    <t>宮城県白石市福岡長袋字小倉山１４－２</t>
  </si>
  <si>
    <t>白石あけぼの園</t>
  </si>
  <si>
    <t>ｼﾛｲｼｱｹﾎﾞﾉｴﾝ</t>
  </si>
  <si>
    <t>宮城県白石市斎川字町尻南1-1</t>
  </si>
  <si>
    <t>0224-25-1107</t>
  </si>
  <si>
    <t>0410600050</t>
  </si>
  <si>
    <t>白石寿光園</t>
  </si>
  <si>
    <t>ｼﾛｲｼｼﾞｭｺｳｴﾝ</t>
  </si>
  <si>
    <t>宮城県白石市福岡長袋字小倉山１１番地の１</t>
  </si>
  <si>
    <t>0224-25-7331</t>
  </si>
  <si>
    <t>0410600068</t>
  </si>
  <si>
    <t>宮城県白石市福岡長袋字小倉山１１－１</t>
  </si>
  <si>
    <t>株式会社ほほえみの里</t>
  </si>
  <si>
    <t>ｶﾌﾞｼｷｶｲｼｬﾎﾎｴﾐﾉｻﾄ</t>
  </si>
  <si>
    <t>宮城県白石市白川小奥字表前６８番地</t>
  </si>
  <si>
    <t>0224-35-1711</t>
  </si>
  <si>
    <t>0224-35-1710</t>
  </si>
  <si>
    <t>菅原カツ子</t>
  </si>
  <si>
    <t>0410600084</t>
  </si>
  <si>
    <t>社会福祉法人白石市社会福祉協議会</t>
  </si>
  <si>
    <t>ｼｬｶｲﾌｸｼﾎｳｼﾞﾝｼﾛｲｼｼｼｬｶｲﾌｸｼｷｮｳｷﾞｶｲ</t>
  </si>
  <si>
    <t>宮城県白石市福岡蔵本字茶園６２番地の１</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</si>
  <si>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</si>
  <si>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</si>
  <si>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</si>
  <si>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</si>
  <si>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</si>
  <si>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</si>
  <si>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</si>
  <si>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ホームヘルプステーション　ぽかぽか</t>
  </si>
  <si>
    <t>ﾎｰﾑﾍﾙﾌﾟｽﾃｰｼｮﾝ ﾎﾟｶﾎﾟｶ</t>
  </si>
  <si>
    <t>宮城県白石市東町二丁目２番地３</t>
  </si>
  <si>
    <t>0224-22-2561</t>
  </si>
  <si>
    <t>0224-22-2562</t>
  </si>
  <si>
    <t>0410600118</t>
  </si>
  <si>
    <t>宮城県白石市東町２丁目２番地３</t>
  </si>
  <si>
    <t>八枚田</t>
  </si>
  <si>
    <t>ﾊﾁﾏｲﾀﾞ</t>
  </si>
  <si>
    <t>宮城県白石市大鷹沢三沢字坂端５８－１</t>
  </si>
  <si>
    <t>0224-22-0271</t>
  </si>
  <si>
    <t>0224-22-0272</t>
  </si>
  <si>
    <t>0410600167</t>
  </si>
  <si>
    <t>社会福祉法人白石ひまわり</t>
  </si>
  <si>
    <t>ｼｬｶｲﾌｸｼﾎｳｼﾞﾝ ｼﾛｲｼﾋﾏﾜﾘ</t>
  </si>
  <si>
    <t>宮城県白石市福岡蔵本字薬師堂２８番地２</t>
  </si>
  <si>
    <t>0224-24-2526</t>
  </si>
  <si>
    <t>0224-24-2527</t>
  </si>
  <si>
    <t>谷津　伸仁</t>
  </si>
  <si>
    <t>社会福祉法人白石ひまわり　ひまわり福祉センター</t>
  </si>
  <si>
    <t>ｼｬｶｲﾌｸｼﾎｳｼﾞﾝｼﾛｲｼﾋﾏﾜﾘ ﾋﾏﾜﾘﾌｸｼｾﾝﾀｰ</t>
  </si>
  <si>
    <t>0410600191</t>
  </si>
  <si>
    <t>セントケアしろいし</t>
  </si>
  <si>
    <t>ｾﾝﾄｹｱｼﾛｲｼ</t>
  </si>
  <si>
    <t>宮城県白石市銚子ケ森４番６号</t>
  </si>
  <si>
    <t>0224-25-0391</t>
  </si>
  <si>
    <t>0224-25-0392</t>
  </si>
  <si>
    <t>0410600217</t>
  </si>
  <si>
    <t>株式会社エスシー</t>
  </si>
  <si>
    <t>ｶﾌﾞｼｷｶﾞｲｼｬｴｽｼｰ</t>
  </si>
  <si>
    <t>宮城県白石市福岡深谷字三本松１００番地</t>
  </si>
  <si>
    <t>0224-29-3165</t>
  </si>
  <si>
    <t>0224-29-3170</t>
  </si>
  <si>
    <t>木須芳枝</t>
  </si>
  <si>
    <t>ABAIN</t>
  </si>
  <si>
    <t>ｱﾊﾞｲﾝ</t>
  </si>
  <si>
    <t>宮城県白石市福岡深谷字三本松100番地</t>
  </si>
  <si>
    <t>0410600225</t>
  </si>
  <si>
    <t>株式会社万緑</t>
  </si>
  <si>
    <t>ｶﾌﾞｼｷｶﾞｲｼｬﾊﾞﾝﾘｮｸ</t>
  </si>
  <si>
    <t>宮城県白石市西益岡町５番５３号</t>
  </si>
  <si>
    <t>0224-24-4644</t>
  </si>
  <si>
    <t>0224-26-6966</t>
  </si>
  <si>
    <t>ヘルパーステーションはぐ・はんず</t>
  </si>
  <si>
    <t>ﾍﾙﾊﾟｰｽﾃｰｼｮﾝﾊｸﾞ･ﾊﾝｽﾞ</t>
  </si>
  <si>
    <t>宮城県白石市東町２丁目10-26-3</t>
  </si>
  <si>
    <t>0224-26-8839</t>
  </si>
  <si>
    <t>0224-26-8815</t>
  </si>
  <si>
    <t>0410610034</t>
  </si>
  <si>
    <t>社会福祉法人　みのり会</t>
  </si>
  <si>
    <t>ｼｬｶｲﾌｸｼﾎｳｼﾞﾝ ﾐﾉﾘｶｲ</t>
  </si>
  <si>
    <t>宮城県名取市上余田字千刈田528-1</t>
  </si>
  <si>
    <t>022-382-9851</t>
  </si>
  <si>
    <t>022-382-9850</t>
  </si>
  <si>
    <t>今野幸信</t>
  </si>
  <si>
    <t>るばーと</t>
  </si>
  <si>
    <t>ﾙﾊﾞｰﾄ</t>
  </si>
  <si>
    <t>名取市</t>
  </si>
  <si>
    <t>0410700033</t>
  </si>
  <si>
    <t>有限会社東北福祉サービス</t>
  </si>
  <si>
    <t>ﾕｳｹﾞﾝｶﾞｲｼｬﾄｳﾎｸﾌｸｼｻｰﾋﾞｽ</t>
  </si>
  <si>
    <t>022-384-8367</t>
  </si>
  <si>
    <t>022-384-7310</t>
  </si>
  <si>
    <t>田中利幸</t>
  </si>
  <si>
    <t>ﾕｳｹﾞﾝｶﾞｲｼｬ ﾄｳﾎｸﾌｸｼｻｰﾋﾞｽ</t>
  </si>
  <si>
    <t>0410700066</t>
  </si>
  <si>
    <t>宮城県名取市大手町５丁目１２－５</t>
  </si>
  <si>
    <t>社会福祉法人名取市社会福祉協議会</t>
  </si>
  <si>
    <t>ｼｬｶｲﾌｸｼﾎｳｼﾞﾝﾅﾄﾘｼｼｬｶｲﾌｸｼｷｮｳｷﾞｶｲ</t>
  </si>
  <si>
    <t>宮城県名取市増田5-13-35</t>
  </si>
  <si>
    <t>022-384-6669</t>
  </si>
  <si>
    <t>022-384-6844</t>
  </si>
  <si>
    <t>相澤　喜美</t>
  </si>
  <si>
    <t>指定居宅サービス事業所ほっとなとり</t>
  </si>
  <si>
    <t>ｼﾃｲｷｮﾀｸｻｰﾋﾞｽｼﾞｷﾞｮｳｼｮﾎｯﾄﾅﾄﾘ</t>
  </si>
  <si>
    <t>0410700074</t>
  </si>
  <si>
    <t>022-398-6745</t>
  </si>
  <si>
    <t>022-383-3186</t>
  </si>
  <si>
    <t>特定非営利活動法人なとりホームヘルプ協会</t>
  </si>
  <si>
    <t>ﾄｸﾃｲﾋｴｲﾘｶﾂﾄﾞｳﾎｳｼﾞﾝﾅﾄﾘﾎｰﾑﾍﾙﾌﾟｷｮｳｶｲ</t>
  </si>
  <si>
    <t>宮城県名取市高舘吉田字真坂１０番１</t>
  </si>
  <si>
    <t>022-738-8318</t>
  </si>
  <si>
    <t>022-784-3880</t>
  </si>
  <si>
    <t>梅森昭彦</t>
  </si>
  <si>
    <t>ＮＰＯ法人　なとりホームヘルプ協会</t>
  </si>
  <si>
    <t>NPOﾎｳｼﾞﾝ ﾅﾄﾘﾎｰﾑﾍﾙﾌﾟｷｮｳｶｲ</t>
  </si>
  <si>
    <t>0410700082</t>
  </si>
  <si>
    <t>株式会社バイタルケア</t>
  </si>
  <si>
    <t>ｶﾌﾞｼｷｶｲｼｬﾊﾞｲﾀﾙｹｱ</t>
  </si>
  <si>
    <t>宮城県名取市下余田字鹿島１０</t>
  </si>
  <si>
    <t>022-384-2504</t>
  </si>
  <si>
    <t>022-384-1680</t>
  </si>
  <si>
    <t>小泉　敦保</t>
  </si>
  <si>
    <t>バイタルケア名取</t>
  </si>
  <si>
    <t>ﾊﾞｲﾀﾙｹｱﾅﾄﾘ</t>
  </si>
  <si>
    <t>022-384-2594</t>
  </si>
  <si>
    <t>022-384-9895</t>
  </si>
  <si>
    <t>0410700108</t>
  </si>
  <si>
    <t>ニチイケアセンター　たてこし</t>
  </si>
  <si>
    <t>ﾆﾁｲｹｱｾﾝﾀｰ ﾀﾃｺｼ</t>
  </si>
  <si>
    <t>宮城県名取市植松４丁目17-12</t>
  </si>
  <si>
    <t>022-381-5641</t>
  </si>
  <si>
    <t>022-383-1335</t>
  </si>
  <si>
    <t>0410700124</t>
  </si>
  <si>
    <t>ベストケア有限会社</t>
  </si>
  <si>
    <t>ﾍﾞｽﾄｹｱﾕｳｹﾞﾝｶｲｼｬ</t>
  </si>
  <si>
    <t>宮城県名取市名取が丘六丁目4番10号</t>
  </si>
  <si>
    <t>022-383-5202</t>
  </si>
  <si>
    <t>022-382-5420</t>
  </si>
  <si>
    <t>小畑勝治</t>
  </si>
  <si>
    <t>0410700157</t>
  </si>
  <si>
    <t>有限会社すぽっとけあサポート</t>
  </si>
  <si>
    <t>ﾕｳｹﾞﾝｶｲｼｬｽﾎﾟｯﾄｹｱｻﾎﾟｰﾄ</t>
  </si>
  <si>
    <t>宮城県名取市植松一丁目４－１０</t>
  </si>
  <si>
    <t>022-381-6520</t>
  </si>
  <si>
    <t>022-381-6525</t>
  </si>
  <si>
    <t>取締役社長</t>
  </si>
  <si>
    <t>浅尾末治</t>
  </si>
  <si>
    <t>介護サービスセンターたすき</t>
  </si>
  <si>
    <t>ｶｲｺﾞｻｰﾋﾞｽｾﾝﾀｰﾀｽｷ</t>
  </si>
  <si>
    <t>0410700165</t>
  </si>
  <si>
    <t>特定非営利活動法人ドリーム・ゲート</t>
  </si>
  <si>
    <t>ﾄｸﾃｲﾋｴｲﾘｶﾂﾄﾞｳﾎｳｼﾞﾝﾄﾞﾘｰﾑ･ｹﾞｰﾄ</t>
  </si>
  <si>
    <t>宮城県名取市大手町二丁目１番３号ひまわりビル１０１号室</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</si>
  <si>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</si>
  <si>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</si>
  <si>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</si>
  <si>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</si>
  <si>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</si>
  <si>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</si>
  <si>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名取市友愛作業所</t>
  </si>
  <si>
    <t>ﾅﾄﾘｼﾕｳｱｲｻｷﾞｮｳｼｮ</t>
  </si>
  <si>
    <t>宮城県名取市増田1丁目7-28</t>
  </si>
  <si>
    <t>022-384-8876</t>
  </si>
  <si>
    <t>022-384-9018</t>
  </si>
  <si>
    <t>0410700249</t>
  </si>
  <si>
    <t>一般社団法人東北復興プロジェクト</t>
  </si>
  <si>
    <t>ｲｯﾊﾟﾝｼｬﾀﾞﾝﾎｳｼﾞﾝﾄｳﾎｸﾌｯｺｳﾌﾟﾛｼﾞｪｸﾄ</t>
  </si>
  <si>
    <t>宮城県名取市杜せきのした五丁目３１番１号</t>
  </si>
  <si>
    <t>022-796-4125</t>
  </si>
  <si>
    <t>022-796-4215</t>
  </si>
  <si>
    <t>渡部　哲也</t>
  </si>
  <si>
    <t>ロクファーム　アタラタ</t>
  </si>
  <si>
    <t>ﾛｸﾌｧｰﾑ ｱﾀﾗﾀ</t>
  </si>
  <si>
    <t>宮城県名取市杜せきのした5-31</t>
  </si>
  <si>
    <t>0410700280</t>
  </si>
  <si>
    <t>合同会社　にこライフケアセンター</t>
  </si>
  <si>
    <t>ｺﾞｳﾄﾞｳｶﾞｲｼｬ ﾆｺﾗｲﾌｹｱｾﾝﾀｰ</t>
  </si>
  <si>
    <t>宮城県名取市増田六丁目５番２４号</t>
  </si>
  <si>
    <t>022-382-1447</t>
  </si>
  <si>
    <t>草野　みち子</t>
  </si>
  <si>
    <t>訪問介護　にこライフ</t>
  </si>
  <si>
    <t>ﾎｳﾓﾝｶｲｺﾞ ﾆｺﾗｲﾌ</t>
  </si>
  <si>
    <t>0410700322</t>
  </si>
  <si>
    <t>医療法人一秀会</t>
  </si>
  <si>
    <t>ｲﾘｮｳﾎｳｼﾞﾝｲｯｼｭｳｶｲ</t>
  </si>
  <si>
    <t>宮城県栗原市金成末野台下３１－１</t>
  </si>
  <si>
    <t>0228-43-1222</t>
  </si>
  <si>
    <t>0228-43-1233</t>
  </si>
  <si>
    <t>金野真一</t>
  </si>
  <si>
    <t>訪問介護ステーション　ハウス・クルーなとり</t>
  </si>
  <si>
    <t>ﾎｳﾓﾝｶｲｺﾞｽﾃｰｼｮﾝ ﾊｳｽ･ｸﾙｰﾅﾄﾘ</t>
  </si>
  <si>
    <t>09014904502</t>
  </si>
  <si>
    <t>022-393-9066</t>
  </si>
  <si>
    <t>0410700348</t>
  </si>
  <si>
    <t>宮城県名取市美田園８丁目１ー２ソレアード城之内Ａ２0１</t>
  </si>
  <si>
    <t>022-383-6070</t>
  </si>
  <si>
    <t>株式会社　ライフアップ</t>
  </si>
  <si>
    <t>ｶﾌﾞｼｷｶﾞｲｼｬ ﾗｲﾌｱｯﾌﾟ</t>
  </si>
  <si>
    <t>宮城県仙台市泉区山の寺1丁目25番3号</t>
  </si>
  <si>
    <t>022-374-8745</t>
  </si>
  <si>
    <t>022-374-8731</t>
  </si>
  <si>
    <t>岩淵　徹</t>
  </si>
  <si>
    <t>生活介護ひまわり</t>
  </si>
  <si>
    <t>ｾｲｶﾂｶｲｺﾞﾋﾏﾜﾘ</t>
  </si>
  <si>
    <t>宮城県名取市那智が丘5丁目1番地5</t>
  </si>
  <si>
    <t>022-393-4471</t>
  </si>
  <si>
    <t>022-393-4476</t>
  </si>
  <si>
    <t>0410700363</t>
  </si>
  <si>
    <t>一般社団法人こねくと</t>
  </si>
  <si>
    <t>ｲｯﾊﾟﾝｼｬﾀﾞﾝﾎｳｼﾞﾝｺﾈｸﾄ</t>
  </si>
  <si>
    <t>宮城県名取市増田三丁目３番１２号</t>
  </si>
  <si>
    <t>022-226-7757</t>
  </si>
  <si>
    <t>022-226-7758</t>
  </si>
  <si>
    <t>芦田　伸也</t>
  </si>
  <si>
    <t>wara</t>
  </si>
  <si>
    <t>ﾜﾗ</t>
  </si>
  <si>
    <t>宮城県名取市大手町六丁目４番地１</t>
  </si>
  <si>
    <t>0410700371</t>
  </si>
  <si>
    <t>名取市みのり園</t>
  </si>
  <si>
    <t>ﾅﾄﾘｼﾐﾉﾘｴﾝ</t>
  </si>
  <si>
    <t>宮城県名取市増田一丁目８番３４号</t>
  </si>
  <si>
    <t>022-384-1594</t>
  </si>
  <si>
    <t>0410700389</t>
  </si>
  <si>
    <t>株式会社ゼンシン</t>
  </si>
  <si>
    <t>ｶﾌﾞｼｷｶﾞｲｼｬｾﾞﾝｼﾝ</t>
  </si>
  <si>
    <t>宮城県名取市高舘吉田字前沖７５－１８</t>
  </si>
  <si>
    <t>022-796-9941</t>
  </si>
  <si>
    <t>022-796-9940</t>
  </si>
  <si>
    <t>前田　忠嗣</t>
  </si>
  <si>
    <t>テラグラッサ</t>
  </si>
  <si>
    <t>ﾃﾗｸﾞﾗｯｻ</t>
  </si>
  <si>
    <t>0410700397</t>
  </si>
  <si>
    <t>社会福祉法人むそう</t>
  </si>
  <si>
    <t>ｼｬｶｲﾌｸｼﾎｳｼﾞﾝﾑｿｳ</t>
  </si>
  <si>
    <t>愛知県半田市天王町1-40-5</t>
  </si>
  <si>
    <t>0569-22-4072</t>
  </si>
  <si>
    <t>0569-22-4073</t>
  </si>
  <si>
    <t>戸枝　陽基</t>
  </si>
  <si>
    <t>生活支援センターあっと名取</t>
  </si>
  <si>
    <t>ｾｲｶﾂｼｴﾝｾﾝﾀｰｱｯﾄﾅﾄﾘ</t>
  </si>
  <si>
    <t>宮城県名取市下増田鶴巻前5-7</t>
  </si>
  <si>
    <t>022-384-2214</t>
  </si>
  <si>
    <t>022-384-2215</t>
  </si>
  <si>
    <t>0410700405</t>
  </si>
  <si>
    <t>合同会社フロンティア</t>
  </si>
  <si>
    <t>ｺﾞｳﾄﾞｳｶﾞｲｼｬﾌﾛﾝﾃｨｱ</t>
  </si>
  <si>
    <t>宮城県名取市上余田字市坪5番地の7</t>
  </si>
  <si>
    <t>022-765-9424</t>
  </si>
  <si>
    <t>岩田　楽</t>
  </si>
  <si>
    <t>ライフサポート　つばさ</t>
  </si>
  <si>
    <t>ﾗｲﾌｻﾎﾟｰﾄ ﾂﾊﾞｻ</t>
  </si>
  <si>
    <t>宮城県名取市上余田字市坪５－７－２</t>
  </si>
  <si>
    <t>022-797-6143</t>
  </si>
  <si>
    <t>022-797-6144</t>
  </si>
  <si>
    <t>0410700439</t>
  </si>
  <si>
    <t>株式会社リーベン</t>
  </si>
  <si>
    <t>ｶﾌﾞｼｷｶﾞｲｼｬﾘｰﾍﾞﾝ</t>
  </si>
  <si>
    <t>宮城県仙台市太白区八木山本町一丁目13番5号102</t>
  </si>
  <si>
    <t>022-381-7280</t>
  </si>
  <si>
    <t>022-381-7283</t>
  </si>
  <si>
    <t>佐藤　理</t>
  </si>
  <si>
    <t>桂實苑</t>
  </si>
  <si>
    <t>宮城県名取市本郷東六軒132-1</t>
  </si>
  <si>
    <t>022-361-0767</t>
  </si>
  <si>
    <t>022-381-0768</t>
  </si>
  <si>
    <t>0410700447</t>
  </si>
  <si>
    <t>ｶﾂﾗｼﾞﾂｴﾝ</t>
  </si>
  <si>
    <t>有限会社こすごう</t>
  </si>
  <si>
    <t>ﾕｳｹﾞﾝｶﾞｲｼｬｺｽｺﾞｳ</t>
  </si>
  <si>
    <t>宮城県名取市本郷字町田４６</t>
  </si>
  <si>
    <t>022-384-3790</t>
  </si>
  <si>
    <t>越河英人</t>
  </si>
  <si>
    <t>ヘルパーステーションふるさと</t>
  </si>
  <si>
    <t>ﾍﾙﾊﾟｰｽﾃｰｼｮﾝﾌﾙｻﾄ</t>
  </si>
  <si>
    <t>0410700454</t>
  </si>
  <si>
    <t>まるっとますだ</t>
  </si>
  <si>
    <t>ﾏﾙｯﾄﾏｽﾀﾞ</t>
  </si>
  <si>
    <t>0410700462</t>
  </si>
  <si>
    <t>宮城県名取市増田八丁目1-51</t>
  </si>
  <si>
    <t>022-393-6412</t>
  </si>
  <si>
    <t>グループホーム　那智の郷</t>
  </si>
  <si>
    <t>ｸﾞﾙｰﾌﾟﾎｰﾑ ﾅﾁﾉｻﾄ</t>
  </si>
  <si>
    <t>宮城県名取市那智が丘2-8-1</t>
  </si>
  <si>
    <t>022-738-9435</t>
  </si>
  <si>
    <t>022-738-9436</t>
  </si>
  <si>
    <t>0410700470</t>
  </si>
  <si>
    <t>特定非営利活動法人名取メンタルヘルス協会</t>
  </si>
  <si>
    <t>ﾄｸﾃｲﾋｴｲﾘｶﾂﾄﾞｳﾎｳｼﾞﾝﾅﾄﾘﾒﾝﾀﾙﾍﾙｽｷｮｳｶｲ</t>
  </si>
  <si>
    <t>宮城県名取市下余田字中荷６２７番地１５</t>
  </si>
  <si>
    <t>022-382-7790</t>
  </si>
  <si>
    <t>022-797-0829</t>
  </si>
  <si>
    <t>小泉潤</t>
  </si>
  <si>
    <t>きらく</t>
  </si>
  <si>
    <t>ｷﾗｸ</t>
  </si>
  <si>
    <t>022-797-0329</t>
  </si>
  <si>
    <t>0410700488</t>
  </si>
  <si>
    <t>ラ・フレーズ</t>
  </si>
  <si>
    <t>ﾗ･ﾌﾚｰｽﾞ</t>
  </si>
  <si>
    <t>022-796-0813</t>
  </si>
  <si>
    <t>022-796-0814</t>
  </si>
  <si>
    <t>0410700496</t>
  </si>
  <si>
    <t>宮城県名取市増田３－３－１２</t>
  </si>
  <si>
    <t>株式会社ゲンマ</t>
  </si>
  <si>
    <t>ｶﾌﾞｼｷｶﾞｲｼｬｹﾞﾝﾏ</t>
  </si>
  <si>
    <t>宮城県仙台市泉区泉中央一丁目３８番地の１１</t>
  </si>
  <si>
    <t>022-773-0487</t>
  </si>
  <si>
    <t>大場　光政</t>
  </si>
  <si>
    <t>就労継続支援B型　MAKANA(マカナ)</t>
  </si>
  <si>
    <t>ｼｭｳﾛｳｹｲｿﾞｸｼｴﾝBｶﾞﾀ MAKANA(ﾏｶﾅ)</t>
  </si>
  <si>
    <t>0410700512</t>
  </si>
  <si>
    <t>宮城県名取市上余田千刈田５０８－１</t>
  </si>
  <si>
    <t>株式会社ウエルシスパートナーズ</t>
  </si>
  <si>
    <t>ｶﾌﾞｼｷｶｲｼｬｳｴﾙｼｽﾊﾟｰﾄﾅｰｽﾞ</t>
  </si>
  <si>
    <t>宮城県仙台市青葉区一番町１丁目１番３０号</t>
  </si>
  <si>
    <t>022-263-0844</t>
  </si>
  <si>
    <t>022-263-0845</t>
  </si>
  <si>
    <t>佐藤英樹</t>
  </si>
  <si>
    <t>短期入所　あすもね</t>
  </si>
  <si>
    <t>ﾀﾝｷﾆｭｳｼｮ ｱｽﾓﾈ</t>
  </si>
  <si>
    <t>宮城県名取市美田園五丁目４－４</t>
  </si>
  <si>
    <t>022-797-2185</t>
  </si>
  <si>
    <t>022-797-2186</t>
  </si>
  <si>
    <t>0410700520</t>
  </si>
  <si>
    <t>豊かな心株式会社</t>
  </si>
  <si>
    <t>ﾕﾀｶﾅｺｺﾛｶﾌﾞｼｷｶﾞｲｼｬ</t>
  </si>
  <si>
    <t>宮城県名取市手倉田字堰根356番地</t>
  </si>
  <si>
    <t>022-398-6628</t>
  </si>
  <si>
    <t>022-398-6697</t>
  </si>
  <si>
    <t>浅川　義貴</t>
  </si>
  <si>
    <t>ケアステーションあかり</t>
  </si>
  <si>
    <t>ｹｱｽﾃｰｼｮﾝｱｶﾘ</t>
  </si>
  <si>
    <t>0410700553</t>
  </si>
  <si>
    <t>生活介護　あすもね</t>
  </si>
  <si>
    <t>0410700579</t>
  </si>
  <si>
    <t>生活介護あすもね</t>
  </si>
  <si>
    <t>ｾｲｶﾂｶｲｺﾞｱｽﾓﾈ</t>
  </si>
  <si>
    <t>特定非営利活動法人スマイル・ワン</t>
  </si>
  <si>
    <t>ﾄｸﾃｲﾋｴｲﾘｶﾂﾄﾞｳﾎｳｼﾞﾝｽﾏｲﾙ･ﾜﾝ</t>
  </si>
  <si>
    <t>宮城県仙台市青葉区錦ケ丘七丁目１３番地の１０</t>
  </si>
  <si>
    <t>022-399-7362</t>
  </si>
  <si>
    <t>佐々木富美</t>
  </si>
  <si>
    <t>訪問介護センター　スマイル・ワン</t>
  </si>
  <si>
    <t>ﾎｳﾓﾝｶｲｺﾞｾﾝﾀｰ ｽﾏｲﾙ･ﾜﾝ</t>
  </si>
  <si>
    <t>宮城県名取市植松3丁目9-23</t>
  </si>
  <si>
    <t>022-796-1810</t>
  </si>
  <si>
    <t>0410700587</t>
  </si>
  <si>
    <t>一般社団法人明日葉</t>
  </si>
  <si>
    <t>ｲｯﾊﾟﾝｼｬﾀﾞﾝﾎｳｼﾞﾝｱｼﾀﾊﾞ</t>
  </si>
  <si>
    <t>宮城県名取市愛島台六丁目10番地の26</t>
  </si>
  <si>
    <t>022-796-4784</t>
  </si>
  <si>
    <t>022-796-4812</t>
  </si>
  <si>
    <t>辻村　幸治</t>
  </si>
  <si>
    <t>在宅介護支援事業所　あしたば</t>
  </si>
  <si>
    <t>ｻﾞｲﾀｸｶｲｺﾞｼｴﾝｼﾞｷﾞｮｳｼｮ ｱｼﾀﾊﾞ</t>
  </si>
  <si>
    <t>宮城県名取市増田一丁目3-4(2号室)</t>
  </si>
  <si>
    <t>0410700595</t>
  </si>
  <si>
    <t>一般社団法人HELLOS</t>
  </si>
  <si>
    <t>ｲｯﾊﾟﾝｼｬﾀﾞﾝﾎｳｼﾞﾝﾊﾛｰｽﾞ</t>
  </si>
  <si>
    <t>東京都八王子市東町一丁目6番地橋完LKビル5階</t>
  </si>
  <si>
    <t>042-649-9945</t>
  </si>
  <si>
    <t>042-649-9946</t>
  </si>
  <si>
    <t>北川　美徳</t>
  </si>
  <si>
    <t>HELLOS名取（A型）</t>
  </si>
  <si>
    <t>ﾊﾛｰｽﾞﾅﾄﾘ(Aｶﾞﾀ)ｴｰｶﾞﾀ</t>
  </si>
  <si>
    <t>宮城県名取市手倉田字諏訪518-2</t>
  </si>
  <si>
    <t>022-796-9652</t>
  </si>
  <si>
    <t>022-796-9653</t>
  </si>
  <si>
    <t>0410700603</t>
  </si>
  <si>
    <t>株式会社アッタカーム</t>
  </si>
  <si>
    <t>ｶﾌﾞｼｷｶﾞｲｼｬｱｯﾀｶｰﾑ</t>
  </si>
  <si>
    <t>宮城県名取市増田4丁目7-20</t>
  </si>
  <si>
    <t>022-381-5880</t>
  </si>
  <si>
    <t>022-381-5881</t>
  </si>
  <si>
    <t>遠藤　可奈子</t>
  </si>
  <si>
    <t>manaby CREATORS 名取駅前</t>
  </si>
  <si>
    <t>manaby CREATORS ﾅﾄﾘｴｷﾏｴ</t>
  </si>
  <si>
    <t>宮城県名取市増田3丁目7-20グローリオレジデンス名取駅前2階</t>
  </si>
  <si>
    <t>0410700611</t>
  </si>
  <si>
    <t>合同会社もも佳</t>
  </si>
  <si>
    <t>ｺﾞｳﾄﾞｳｶﾞｲｼｬﾓﾓｶ</t>
  </si>
  <si>
    <t>宮城県名取市植松３丁目５番２４号</t>
  </si>
  <si>
    <t>022-765-0783</t>
  </si>
  <si>
    <t>HELLOS名取（B型）</t>
  </si>
  <si>
    <t>ﾊﾛｰｽﾞﾅﾄﾘ(Bｶﾞﾀ)</t>
  </si>
  <si>
    <t>022-384-7861</t>
  </si>
  <si>
    <t>022-384-7871</t>
  </si>
  <si>
    <t>0410700637</t>
  </si>
  <si>
    <t>宮城県名取市手倉田字諏訪５３２－１ラスティコート名取１階</t>
  </si>
  <si>
    <t>特定非営利活動法人　環</t>
  </si>
  <si>
    <t>ﾄｸﾃｲﾋｴｲﾘｶﾂﾄﾞｳﾎｳｼﾞﾝ ﾀﾏｷ</t>
  </si>
  <si>
    <t>宮城県仙台市太白区中田2丁目27番9号</t>
  </si>
  <si>
    <t>022-302-5271</t>
  </si>
  <si>
    <t>022-302-5279</t>
  </si>
  <si>
    <t>黒須　敏夫</t>
  </si>
  <si>
    <t>生活介護　ココア（心愛）Ⅲ</t>
  </si>
  <si>
    <t>ｾｲｶﾂｶｲｺﾞ ｺｺｱ(ｺｺｱ)3</t>
  </si>
  <si>
    <t>宮城県名取市愛島塩手字北野32番</t>
  </si>
  <si>
    <t>0410700645</t>
  </si>
  <si>
    <t>社会福祉法人臥牛三敬会</t>
  </si>
  <si>
    <t>ｼｬｶｲﾌｸｼﾎｳｼﾞﾝｶﾞｷﾞｭｳﾐｹｲｶｲ</t>
  </si>
  <si>
    <t>宮城県角田市佐倉字町裏一番６３番地</t>
  </si>
  <si>
    <t>0224-63-1481</t>
  </si>
  <si>
    <t>0224-63-3262</t>
  </si>
  <si>
    <t>湯村　利憲</t>
  </si>
  <si>
    <t>第二虹の園</t>
  </si>
  <si>
    <t>ﾀﾞｲﾆﾆｼﾞﾉｿﾉ</t>
  </si>
  <si>
    <t>角田市</t>
  </si>
  <si>
    <t>宮城県角田市佐倉字町裏一番６３</t>
  </si>
  <si>
    <t>0410800015</t>
  </si>
  <si>
    <t>社会福祉法人　恵萩会</t>
  </si>
  <si>
    <t>ｼｬｶｲﾌｸｼﾎｳｼﾞﾝ ｹｲｼｭｳｶｲ</t>
  </si>
  <si>
    <t>宮城県角田市島田字御蔵林５９番地</t>
  </si>
  <si>
    <t>0224-62-3321</t>
  </si>
  <si>
    <t>0224-62-5966</t>
  </si>
  <si>
    <t>都築　三雄</t>
  </si>
  <si>
    <t>はぐくみ学園</t>
  </si>
  <si>
    <t>ﾊｸﾞｸﾐｶﾞｸｴﾝ</t>
  </si>
  <si>
    <t>0410800023</t>
  </si>
  <si>
    <t>宮城県角田市島田字御蔵林５９</t>
  </si>
  <si>
    <t>虹の園</t>
  </si>
  <si>
    <t>ﾆｼﾞﾉｿﾉ</t>
  </si>
  <si>
    <t>0410800031</t>
  </si>
  <si>
    <t>株式会社ツクイ</t>
  </si>
  <si>
    <t>ｶﾌﾞｼｷｶﾞｲｼｬ ﾂｸｲ</t>
  </si>
  <si>
    <t>神奈川県横浜市港南区上大岡西１丁目６番１号</t>
  </si>
  <si>
    <t>045-842-4115</t>
  </si>
  <si>
    <t>045-842-0249</t>
  </si>
  <si>
    <t>高畠　毅</t>
  </si>
  <si>
    <t>ツクイ角田北郷</t>
  </si>
  <si>
    <t>ﾂｸｲｶｸﾀﾞｷﾀｺﾞｳ</t>
  </si>
  <si>
    <t>宮城県角田市岡字内川２３２</t>
  </si>
  <si>
    <t>0224-67-1511</t>
  </si>
  <si>
    <t>0224-67-1521</t>
  </si>
  <si>
    <t>0410800072</t>
  </si>
  <si>
    <t>ニチイケアセンター角田</t>
  </si>
  <si>
    <t>ﾆﾁｲｹｱｾﾝﾀｰｶｸﾀﾞ</t>
  </si>
  <si>
    <t>宮城県角田市角田字扇町１１－５</t>
  </si>
  <si>
    <t>0224-61-1336</t>
  </si>
  <si>
    <t>0224-61-1340</t>
  </si>
  <si>
    <t>0410800098</t>
  </si>
  <si>
    <t>セントケア角田</t>
  </si>
  <si>
    <t>ｾﾝﾄｹｱｶｸﾀﾞ</t>
  </si>
  <si>
    <t>0224-61-1286</t>
  </si>
  <si>
    <t>0224-61-1287</t>
  </si>
  <si>
    <t>0410800106</t>
  </si>
  <si>
    <t>第三虹の園</t>
  </si>
  <si>
    <t>ﾀﾞｲｻﾝﾆｼﾞﾉｿﾉ</t>
  </si>
  <si>
    <t>宮城県角田市角田字中島上213</t>
  </si>
  <si>
    <t>0224-63-3662</t>
  </si>
  <si>
    <t>0410800130</t>
  </si>
  <si>
    <t>有限会社かくだ介護センター</t>
  </si>
  <si>
    <t>ﾕｳｹﾞﾝｶﾞｲｼｬｶｸﾀﾞｶｲｺﾞｾﾝﾀｰ</t>
  </si>
  <si>
    <t>宮城県角田市梶賀字高畑北１５４番地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</si>
  <si>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</si>
  <si>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</si>
  <si>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</si>
  <si>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</si>
  <si>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</si>
  <si>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</si>
  <si>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0224-62-3607</t>
  </si>
  <si>
    <t>0410800148</t>
  </si>
  <si>
    <t>社会福祉法人角田市社会福祉協議会</t>
  </si>
  <si>
    <t>ｼｬｶｲﾌｸｼﾎｳｼﾞﾝｶｸﾀﾞｼｼｬｶｲﾌｸｼｷｮｳｷﾞｶｲ</t>
  </si>
  <si>
    <t>宮城県角田市角田字柳町３５番地１</t>
  </si>
  <si>
    <t>0224-63-0055</t>
  </si>
  <si>
    <t>0224-61-2282</t>
  </si>
  <si>
    <t>吉田克哉</t>
  </si>
  <si>
    <t>角田市障害者就労支援施設のぎく</t>
  </si>
  <si>
    <t>ｶｸﾀﾞｼｼｮｳｶﾞｲｼｬｼｭｳﾛｳｼｴﾝｼｾﾂﾉｷﾞｸ</t>
  </si>
  <si>
    <t>宮城県角田市角田字柳町35番地2</t>
  </si>
  <si>
    <t>0224-63-5565</t>
  </si>
  <si>
    <t>0224-63-2857</t>
  </si>
  <si>
    <t>0410800155</t>
  </si>
  <si>
    <t>株式会社ミツイ</t>
  </si>
  <si>
    <t>ｶﾌﾞｼｷｶﾞｲｼｬ ﾐﾂｲ</t>
  </si>
  <si>
    <t>022-302-7093</t>
  </si>
  <si>
    <t>022-302-7094</t>
  </si>
  <si>
    <t>金沢　和樹</t>
  </si>
  <si>
    <t>訪問介護ステーション暖暖</t>
  </si>
  <si>
    <t>ﾎｳﾓﾝｶｲｺﾞｽﾃｰｼｮﾝﾀﾞﾝﾀﾞﾝ</t>
  </si>
  <si>
    <t>宮城県角田市横倉字卯ノ崎９４－１７</t>
  </si>
  <si>
    <t>0224-63-4055</t>
  </si>
  <si>
    <t>0224-61-1630</t>
  </si>
  <si>
    <t>0410800163</t>
  </si>
  <si>
    <t>株式会社ケアハウス青葉</t>
  </si>
  <si>
    <t>ｶﾌﾞｼｷｶﾞｲｼｬｹｱﾊｳｽｱｵﾊﾞ</t>
  </si>
  <si>
    <t>宮城県角田市梶賀字高畑南294番地３トーホクハイツ２号棟１号室</t>
  </si>
  <si>
    <t>0224-63-0310</t>
  </si>
  <si>
    <t>0224-87-8231</t>
  </si>
  <si>
    <t>神田　恵美子</t>
  </si>
  <si>
    <t>訪問介護ステーション　のぞみ</t>
  </si>
  <si>
    <t>ﾎｳﾓﾝｶｲｺﾞｽﾃｰｼｮﾝ ﾉｿﾞﾐ</t>
  </si>
  <si>
    <t>0410800171</t>
  </si>
  <si>
    <t>宮城県角田市梶賀高畑南294番地３トーホクハイツ２号棟１号室</t>
  </si>
  <si>
    <t>一般社団法人みなみの風</t>
  </si>
  <si>
    <t>ｲｯﾊﾟﾝｼｬﾀﾞﾝﾎｳｼﾞﾝﾐﾅﾐﾉｶｾﾞ</t>
  </si>
  <si>
    <t>宮城県角田市角田字柳町36-26</t>
  </si>
  <si>
    <t>0224-62-5611</t>
  </si>
  <si>
    <t>0224-51-9751</t>
  </si>
  <si>
    <t>高橋　克彦</t>
  </si>
  <si>
    <t>就労継続支援Ｂ型　なのはな</t>
  </si>
  <si>
    <t>ｼｭｳﾛｳｹｲｿﾞｸｼｴﾝﾋﾞｰｶﾞﾀ ﾅﾉﾊﾅ</t>
  </si>
  <si>
    <t>0410800221</t>
  </si>
  <si>
    <t>公益財団法人宮城厚生協会ケアステーションつくし　介護</t>
  </si>
  <si>
    <t>ｺｳｴｷｻﾞｲﾀﾞﾝﾎｳｼﾞﾝﾐﾔｷﾞｺｳｾｲｷｮｳｶｲｹｱｽﾃｰｼｮﾝﾂｸｼ ｶｲｺﾞ</t>
  </si>
  <si>
    <t>多賀城市</t>
  </si>
  <si>
    <t>022-365-7781</t>
  </si>
  <si>
    <t>022-361-1312</t>
  </si>
  <si>
    <t>0410900039</t>
  </si>
  <si>
    <t>宮城県多賀城市笠神一丁目８番２８号</t>
  </si>
  <si>
    <t>社会福祉法人　多賀城市社会福祉協議会</t>
  </si>
  <si>
    <t>ｼｬｶｲﾌｸｼﾎｳｼﾞﾝ ﾀｶﾞｼﾞｮｳｼｼｬｶｲﾌｸｼｷｮｳｷﾞｶｲ</t>
  </si>
  <si>
    <t>宮城県多賀城市中央二丁目1-1</t>
  </si>
  <si>
    <t>022-368-6300</t>
  </si>
  <si>
    <t>022-368-7300</t>
  </si>
  <si>
    <t>多賀城市福祉工房のぞみ園</t>
  </si>
  <si>
    <t>ﾀｶﾞｼﾞｮｳｼﾌｸｼｺｳﾎﾞｳﾉｿﾞﾐｴﾝ</t>
  </si>
  <si>
    <t>宮城県多賀城市新田字南安楽寺８７番地</t>
  </si>
  <si>
    <t>022-309-2133</t>
  </si>
  <si>
    <t>022-309-2143</t>
  </si>
  <si>
    <t>0410900047</t>
  </si>
  <si>
    <t>レインボー多賀城</t>
  </si>
  <si>
    <t>ﾚｲﾝﾎﾞｰﾀｶﾞｼﾞｮｳ</t>
  </si>
  <si>
    <t>宮城県多賀城市鶴ケ谷1丁目10-3</t>
  </si>
  <si>
    <t>022-362-8660</t>
  </si>
  <si>
    <t>022-349-8762</t>
  </si>
  <si>
    <t>0410900054</t>
  </si>
  <si>
    <t>株式会社ケアクルー</t>
  </si>
  <si>
    <t>ｶﾌﾞｼｷｶｲｼｬｹｱｸﾙｰ</t>
  </si>
  <si>
    <t>宮城県塩竈市後楽町１２－７</t>
  </si>
  <si>
    <t>022-361-3356</t>
  </si>
  <si>
    <t>022-361-3354</t>
  </si>
  <si>
    <t>今野彰</t>
  </si>
  <si>
    <t>ケアクルー介護ステーション</t>
  </si>
  <si>
    <t>ｹｱｸﾙｰｶｲｺﾞｽﾃｰｼｮﾝ</t>
  </si>
  <si>
    <t>宮城県多賀城市下馬2丁目1番15号Ｋ2プランニングビル301号</t>
  </si>
  <si>
    <t>0410900062</t>
  </si>
  <si>
    <t>株式会社和泉介護サービス</t>
  </si>
  <si>
    <t>ｶﾌﾞｼｷｶﾞｲｼｬｲｽﾞﾐｶｲｺﾞｻｰﾋﾞｽ</t>
  </si>
  <si>
    <t>宮城県仙台市泉区市名坂字御釜田１４３－４</t>
  </si>
  <si>
    <t>022-348-1370</t>
  </si>
  <si>
    <t>022-348-1371</t>
  </si>
  <si>
    <t>後藤信之</t>
  </si>
  <si>
    <t>和泉介護サービス</t>
  </si>
  <si>
    <t>ｲｽﾞﾐｶｲｺﾞｻｰﾋﾞｽ</t>
  </si>
  <si>
    <t>宮城県多賀城市高橋四丁目１０－１２</t>
  </si>
  <si>
    <t>022-368-7779</t>
  </si>
  <si>
    <t>022-368-7793</t>
  </si>
  <si>
    <t>0410900112</t>
  </si>
  <si>
    <t>アースサポート多賀城</t>
  </si>
  <si>
    <t>ｱｰｽｻﾎﾟｰﾄﾀｶﾞｼﾞｮｳ</t>
  </si>
  <si>
    <t>宮城県多賀城市伝上山三丁目１番地２８号</t>
  </si>
  <si>
    <t>022-364-3601</t>
  </si>
  <si>
    <t>022-364-3602</t>
  </si>
  <si>
    <t>0410900120</t>
  </si>
  <si>
    <t>宮城県多賀城市伝上山三丁目１番２８号</t>
  </si>
  <si>
    <t>一般社団法人ＣＯＭ’Ｓ</t>
  </si>
  <si>
    <t>ｲｯﾊﾟﾝｼｬﾀﾞﾝﾎｳｼﾞﾝCOMS</t>
  </si>
  <si>
    <t>宮城県多賀城市桜木３丁目４番１号Ｆ２１号館１Ｆ</t>
  </si>
  <si>
    <t>09052398170</t>
  </si>
  <si>
    <t>西山絵里子</t>
  </si>
  <si>
    <t>ＣＯＭ’Ｓ</t>
  </si>
  <si>
    <t>宮城県多賀城市桜木3丁目4番1号復興パーク内A-11号館1F</t>
  </si>
  <si>
    <t>022-778-6406</t>
  </si>
  <si>
    <t>0410913032</t>
  </si>
  <si>
    <t>ｺﾑｽﾞ</t>
  </si>
  <si>
    <t>株式会社season</t>
  </si>
  <si>
    <t>ｶﾌﾞｼｷｶｲｼｬseason</t>
  </si>
  <si>
    <t>宮城県多賀城市桜木2－2－22</t>
  </si>
  <si>
    <t>022-365-9727</t>
  </si>
  <si>
    <t>022-766-9102</t>
  </si>
  <si>
    <t>渡邊　晃</t>
  </si>
  <si>
    <t>さくらビレッジ訪問介護</t>
  </si>
  <si>
    <t>ｻｸﾗﾋﾞﾚｯｼﾞﾎｳﾓﾝｶｲｺﾞ</t>
  </si>
  <si>
    <t>宮城県多賀城市八幡4-7-50</t>
  </si>
  <si>
    <t>0410915045</t>
  </si>
  <si>
    <t>ＳＯＭＰＯケア株式会社</t>
  </si>
  <si>
    <t>ｿﾝﾎﾟｹｱ</t>
  </si>
  <si>
    <t>東京都品川区東品川4-12-8</t>
  </si>
  <si>
    <t>03-6455-8560</t>
  </si>
  <si>
    <t>03-5783-4170</t>
  </si>
  <si>
    <t>ＳＯＭＰＯケア　仙塩七ヶ浜　訪問介護</t>
  </si>
  <si>
    <t>ｿﾝﾎﾟｹｱ ｾﾝｴﾝｼﾁｶﾞﾊﾏ ﾎｳﾓﾝｶｲｺﾞ</t>
  </si>
  <si>
    <t>宮城県多賀城市大代5-10-45</t>
  </si>
  <si>
    <t>022-361-8560</t>
  </si>
  <si>
    <t>022-361-8554</t>
  </si>
  <si>
    <t>0410917025</t>
  </si>
  <si>
    <t>株式会社ソシエニード</t>
  </si>
  <si>
    <t>ｶﾌﾞｼｷｶﾞｲｼｬｿｼｴﾆｰﾄﾞ</t>
  </si>
  <si>
    <t>宮城県仙台市太白区ひより台3-16</t>
  </si>
  <si>
    <t>022-243-3880</t>
  </si>
  <si>
    <t>022-243-3811</t>
  </si>
  <si>
    <t>齊藤淳</t>
  </si>
  <si>
    <t>城南ヘルパーステーション青空</t>
  </si>
  <si>
    <t>ｼﾞｮｳﾅﾝﾍﾙﾊﾟｰｽﾃｰｼｮﾝｱｵｿﾞﾗ</t>
  </si>
  <si>
    <t>宮城県多賀城市城南2-15-17</t>
  </si>
  <si>
    <t>022-762-9711</t>
  </si>
  <si>
    <t>022-368-8118</t>
  </si>
  <si>
    <t>0410917033</t>
  </si>
  <si>
    <t>株式会社ほいみケアステーション</t>
  </si>
  <si>
    <t>ｶﾌﾞｼｷｶﾞｲｼｬﾎｲﾐｹｱｽﾃｰｼｮﾝ</t>
  </si>
  <si>
    <t>宮城県多賀城市山王字東町浦４７番地の１４</t>
  </si>
  <si>
    <t>022-389-1007</t>
  </si>
  <si>
    <t>022-389-1008</t>
  </si>
  <si>
    <t>曽根信一</t>
  </si>
  <si>
    <t>0410917041</t>
  </si>
  <si>
    <t>ニチイケアセンター多賀城</t>
  </si>
  <si>
    <t>ﾆﾁｲｹｱｾﾝﾀｰﾀｶﾞｼﾞｮｳ</t>
  </si>
  <si>
    <t>宮城県多賀城市八幡3-10-21Ａ号室</t>
  </si>
  <si>
    <t>022-290-8915</t>
  </si>
  <si>
    <t>022-290-8916</t>
  </si>
  <si>
    <t>0410917066</t>
  </si>
  <si>
    <t>株式会社ＮＡＲＩＴＡ</t>
  </si>
  <si>
    <t>ｶﾌﾞｼｷｶﾞｲｼｬﾅﾘﾀ</t>
  </si>
  <si>
    <t>宮城県仙台市青葉区桜ケ丘7-34-35</t>
  </si>
  <si>
    <t>022-781-9711</t>
  </si>
  <si>
    <t>022-781-9722</t>
  </si>
  <si>
    <t>成田　公輝</t>
  </si>
  <si>
    <t>介護の杜</t>
  </si>
  <si>
    <t>ｶｲｺﾞﾉﾓﾘ</t>
  </si>
  <si>
    <t>宮城県多賀城市中央1-9-15エステート多賀城207</t>
  </si>
  <si>
    <t>0410917074</t>
  </si>
  <si>
    <t>特定非営利活動法人結</t>
  </si>
  <si>
    <t>ﾄｸﾃｲﾋｴｲﾘｶﾂﾄﾞｳﾎｳｼﾞﾝﾕｲ</t>
  </si>
  <si>
    <t>宮城県多賀城市栄二丁目６番１８号</t>
  </si>
  <si>
    <t>022-361-4812</t>
  </si>
  <si>
    <t>鎌田　厚司</t>
  </si>
  <si>
    <t>就労支援事業所　ゆい</t>
  </si>
  <si>
    <t>ｼｭｳﾛｳｼｴﾝｼﾞｷﾞｮｳｼｮ ﾕｲ</t>
  </si>
  <si>
    <t>0410917082</t>
  </si>
  <si>
    <t>株式会社グリーンファミリー</t>
  </si>
  <si>
    <t>ｶﾌﾞｼｷｶｲｼｬｸﾞﾘｰﾝﾌｧﾐﾘｰ</t>
  </si>
  <si>
    <t>宮城県多賀城市山王字西町浦９４番地</t>
  </si>
  <si>
    <t>022-368-5732</t>
  </si>
  <si>
    <t>022-389-2632</t>
  </si>
  <si>
    <t>阿部　昇</t>
  </si>
  <si>
    <t>みんなの家</t>
  </si>
  <si>
    <t>ﾐﾝﾅﾉｲｴ</t>
  </si>
  <si>
    <t>宮城県多賀城市山王字東町浦4-1</t>
  </si>
  <si>
    <t>022-389-2633</t>
  </si>
  <si>
    <t>0410917090</t>
  </si>
  <si>
    <t>HELLOS多賀城</t>
  </si>
  <si>
    <t>ﾊﾛｰｽﾞﾀｶﾞｼﾞｮｳ</t>
  </si>
  <si>
    <t>宮城県多賀城市八幡3丁目10-27CK八幡ビル2階</t>
  </si>
  <si>
    <t>022-361-5390</t>
  </si>
  <si>
    <t>022-361-5391</t>
  </si>
  <si>
    <t>0410917108</t>
  </si>
  <si>
    <t>結び株式会社</t>
  </si>
  <si>
    <t>ﾑｽﾋﾞｶﾌﾞｼｷｶﾞｲｼｬ</t>
  </si>
  <si>
    <t>宮城県多賀城市鶴ケ谷三丁目4番28号</t>
  </si>
  <si>
    <t>022-364-8137</t>
  </si>
  <si>
    <t>関口　呈</t>
  </si>
  <si>
    <t>ジョブタス多賀城事業所</t>
  </si>
  <si>
    <t>ｼﾞｮﾌﾞﾀｽﾀｶﾞｼﾞｮｳｼﾞｷﾞｮｳｼｮ</t>
  </si>
  <si>
    <t>宮城県多賀城市鶴ケ谷2丁目1番1号</t>
  </si>
  <si>
    <t>022-369-3358</t>
  </si>
  <si>
    <t>0410917116</t>
  </si>
  <si>
    <t>スタンディ株式会社</t>
  </si>
  <si>
    <t>ｽﾀﾝﾃﾞｨｶﾌﾞｼｷｶｲｼｬ</t>
  </si>
  <si>
    <t>福島県郡山市駅前1-14-21</t>
  </si>
  <si>
    <t>024-900-0133</t>
  </si>
  <si>
    <t>024-927-4424</t>
  </si>
  <si>
    <t>吉田　幸宏</t>
  </si>
  <si>
    <t>ソーシャルビレッジ仙台</t>
  </si>
  <si>
    <t>ｿｰｼｬﾙﾋﾞﾚｯｼﾞｾﾝﾀﾞｲ</t>
  </si>
  <si>
    <t>宮城県多賀城市中央3-10-5　Oggeビル4F</t>
  </si>
  <si>
    <t>022-794-7147</t>
  </si>
  <si>
    <t>022-794-7148</t>
  </si>
  <si>
    <t>0410917124</t>
  </si>
  <si>
    <t>社会福祉法人ゆうゆう舎</t>
  </si>
  <si>
    <t>ｼｬｶｲﾌｸｼﾎｳｼﾞﾝﾕｳﾕｳｼｬ</t>
  </si>
  <si>
    <t>宮城県仙台市宮城野区西宮城野１０番２１号</t>
  </si>
  <si>
    <t>022-257-5092</t>
  </si>
  <si>
    <t>022-293-0646</t>
  </si>
  <si>
    <t>釣舟晴一</t>
  </si>
  <si>
    <t>岩沼市</t>
  </si>
  <si>
    <t>ニチイケアセンター岩沼</t>
  </si>
  <si>
    <t>ﾆﾁｲｹｱｾﾝﾀｰｲﾜﾇﾏ</t>
  </si>
  <si>
    <t>宮城県岩沼市中央1丁目4-15</t>
  </si>
  <si>
    <t>0223-25-2517</t>
  </si>
  <si>
    <t>0411100068</t>
  </si>
  <si>
    <t>社会福祉法人しおかぜ福祉会</t>
  </si>
  <si>
    <t>ｼｬｶｲﾌｸｼﾎｳｼﾞﾝｼｵｶｾﾞﾌｸｼｶｲ</t>
  </si>
  <si>
    <t>宮城県岩沼市早股字五福田20番</t>
  </si>
  <si>
    <t>0223-22-5586</t>
  </si>
  <si>
    <t>0223-22-5604</t>
  </si>
  <si>
    <t>粟野昭治</t>
  </si>
  <si>
    <t>障害福祉サービス事業所しおかぜ</t>
  </si>
  <si>
    <t>ｼｮｳｶﾞｲﾌｸｼｻｰﾋﾞｽｼﾞｷﾞｮｳｼｮｼｵｶｾﾞ</t>
  </si>
  <si>
    <t>0411100100</t>
  </si>
  <si>
    <t>セントケア岩沼</t>
  </si>
  <si>
    <t>ｾﾝﾄｹｱｲﾜﾇﾏ</t>
  </si>
  <si>
    <t>宮城県岩沼市中央１丁目４番３２号</t>
  </si>
  <si>
    <t>0223-25-2151</t>
  </si>
  <si>
    <t>0223-23-8588</t>
  </si>
  <si>
    <t>0411100126</t>
  </si>
  <si>
    <t>特定非営利活動法人ハンス・バーガー協会</t>
  </si>
  <si>
    <t>ﾄｸﾃｲﾋｴｲﾘｶﾂﾄﾞｳﾎｳｼﾞﾝﾊﾝｽ･ﾊﾞｰｶﾞｰｷｮｳｶｲ</t>
  </si>
  <si>
    <t>宮城県岩沼市館下１丁目2-20</t>
  </si>
  <si>
    <t>0223-24-1211</t>
  </si>
  <si>
    <t>0223-24-2265</t>
  </si>
  <si>
    <t>国井陽介</t>
  </si>
  <si>
    <t>サポートセンター　リーチェ</t>
  </si>
  <si>
    <t>ｻﾎﾟｰﾄｾﾝﾀｰ ﾘｰﾁｪ</t>
  </si>
  <si>
    <t>宮城県岩沼市館下１丁目２番２０号</t>
  </si>
  <si>
    <t>0223-36-7782</t>
  </si>
  <si>
    <t>0223-36-7783</t>
  </si>
  <si>
    <t>0411100217</t>
  </si>
  <si>
    <t>株式会社ひよこホールディングス</t>
  </si>
  <si>
    <t>ｶﾌﾞｼｷｶﾞｲｼｬﾋﾖｺﾎｰﾙﾃﾞｨﾝｸﾞｽ</t>
  </si>
  <si>
    <t>宮城県岩沼市中央三丁目２番３号</t>
  </si>
  <si>
    <t>0223-23-1255</t>
  </si>
  <si>
    <t>0223-23-1265</t>
  </si>
  <si>
    <t>青野里美</t>
  </si>
  <si>
    <t>ふぁいん</t>
  </si>
  <si>
    <t>ﾌｧｲﾝ</t>
  </si>
  <si>
    <t>宮城県岩沼市桜一丁目５番３３号</t>
  </si>
  <si>
    <t>0223-23-1256</t>
  </si>
  <si>
    <t>0411100241</t>
  </si>
  <si>
    <t>公益社団法人青年海外協力協会</t>
  </si>
  <si>
    <t>ｺｳｴｷｼｬﾀﾞﾝﾎｳｼﾞﾝｾｲﾈﾝｶｲｶﾞｲｷｮｳﾘｮｸｷｮｳｶｲ</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</si>
  <si>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</si>
  <si>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</si>
  <si>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</si>
  <si>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</si>
  <si>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</si>
  <si>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</si>
  <si>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宮城県岩沼市里の杜3-5-22</t>
  </si>
  <si>
    <t>0223-24-5841</t>
  </si>
  <si>
    <t>0223-24-5842</t>
  </si>
  <si>
    <t>0411100266</t>
  </si>
  <si>
    <t>0223-25-5190</t>
  </si>
  <si>
    <t>0223-24-5824</t>
  </si>
  <si>
    <t>0411100274</t>
  </si>
  <si>
    <t>公益社団法人　青年海外協力協会</t>
  </si>
  <si>
    <t>ｺｳｴｷｼｬﾀﾞﾝﾎｳｼﾞﾝ ｾｲﾈﾝｶｲｶﾞｲｷｮｳﾘｮｸｷｮｳｶｲ</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</si>
  <si>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</si>
  <si>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</si>
  <si>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</si>
  <si>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</si>
  <si>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</si>
  <si>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</si>
  <si>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宮城県岩沼市里の杜三丁目５番２２号</t>
  </si>
  <si>
    <t>0411100282</t>
  </si>
  <si>
    <t>株式会社アイ・ケイ・サポート</t>
  </si>
  <si>
    <t>ｶﾌﾞｼｷｶｲｼｬｱｲ･ｹｲ･ｻﾎﾟｰﾄ</t>
  </si>
  <si>
    <t>宮城県仙台市若林区古城1-5-6-501</t>
  </si>
  <si>
    <t>022-286-5653</t>
  </si>
  <si>
    <t>熊坂　勇一</t>
  </si>
  <si>
    <t>カーサ岩沼　訪問介護事業所</t>
  </si>
  <si>
    <t>ｶｰｻｲﾜﾇﾏ ﾎｳﾓﾝｶｲｺﾞｼﾞｷﾞｮｳｼｮ</t>
  </si>
  <si>
    <t>宮城県岩沼市中央3-7-16</t>
  </si>
  <si>
    <t>0223-25-6380</t>
  </si>
  <si>
    <t>0223-25-6381</t>
  </si>
  <si>
    <t>0411100290</t>
  </si>
  <si>
    <t>株式会社結</t>
  </si>
  <si>
    <t>ｶﾌﾞｼｷｶﾞｲｼｬﾕｲ</t>
  </si>
  <si>
    <t>宮城県岩沼市桜２丁目５番１５号</t>
  </si>
  <si>
    <t>0223-24-6259</t>
  </si>
  <si>
    <t>加茂　善法</t>
  </si>
  <si>
    <t>結ヘルパーステーション</t>
  </si>
  <si>
    <t>ﾕｲﾍﾙﾊﾟｰｽﾃｰｼｮﾝ</t>
  </si>
  <si>
    <t>宮城県岩沼市藤浪一丁目３番４９号</t>
  </si>
  <si>
    <t>0223-35-6574</t>
  </si>
  <si>
    <t>0223-35-6575</t>
  </si>
  <si>
    <t>0411100316</t>
  </si>
  <si>
    <t>ニチイケアセンター玉浦</t>
  </si>
  <si>
    <t>ﾆﾁｲｹｱｾﾝﾀｰﾀﾏｳﾗ</t>
  </si>
  <si>
    <t>0223-25-1155</t>
  </si>
  <si>
    <t>0223-23-6788</t>
  </si>
  <si>
    <t>0411100332</t>
  </si>
  <si>
    <t>宮城県岩沼市下野郷字舘外２０９―１</t>
  </si>
  <si>
    <t>0223251155</t>
  </si>
  <si>
    <t>0223236788</t>
  </si>
  <si>
    <t>宮城県岩沼市下野郷字舘外２０９ー１</t>
  </si>
  <si>
    <t>JOCA東北</t>
  </si>
  <si>
    <t>宮城県岩沼市中央4丁目373-2</t>
  </si>
  <si>
    <t>0223-36-9851</t>
  </si>
  <si>
    <t>0223-36-9857</t>
  </si>
  <si>
    <t>0411100340</t>
  </si>
  <si>
    <t>JOCA東北　J’sWork</t>
  </si>
  <si>
    <t>JOCAﾄｳﾎｸ ｼﾞｪｰｽﾞﾜｰｸ</t>
  </si>
  <si>
    <t>アゼスト株式会社</t>
  </si>
  <si>
    <t>ｱｾﾞｽﾄｶﾌﾞｼｷｶｲｼｬ</t>
  </si>
  <si>
    <t>宮城県岩沼市相の原３ーⅠー３３</t>
  </si>
  <si>
    <t>022-331-1971</t>
  </si>
  <si>
    <t>022-745-2305</t>
  </si>
  <si>
    <t>内藤　久士</t>
  </si>
  <si>
    <t>アゼストケアサービス</t>
  </si>
  <si>
    <t>ｱｾﾞｽﾄｹｱｻｰﾋﾞｽ</t>
  </si>
  <si>
    <t>0411100357</t>
  </si>
  <si>
    <t>株式会社ひよこのみらい</t>
  </si>
  <si>
    <t>ｶﾌﾞｼｷｶﾞｲｼｬﾋﾖｺﾉﾐﾗｲ</t>
  </si>
  <si>
    <t>宮城県岩沼市中央3丁目2-3</t>
  </si>
  <si>
    <t>0223-23-145-</t>
  </si>
  <si>
    <t>0223-23-1450</t>
  </si>
  <si>
    <t>渡邉　利予</t>
  </si>
  <si>
    <t>宮城県岩沼市中央3丁目2-3　森川ビル２階</t>
  </si>
  <si>
    <t>0411100365</t>
  </si>
  <si>
    <t>ｊｓこどもＬａｂｏＮｅｔ</t>
  </si>
  <si>
    <t>jsｺﾄﾞﾓLaboNet</t>
  </si>
  <si>
    <t>宮城県岩沼市中央４丁目３－１</t>
  </si>
  <si>
    <t>0411100373</t>
  </si>
  <si>
    <t>一般社団法人　みやぎたけのこ会</t>
  </si>
  <si>
    <t>ｲｯﾊﾟﾝｼｬﾀﾞﾝﾎｳｼﾞﾝ ﾐﾔｷﾞﾀｹﾉｺｶｲ</t>
  </si>
  <si>
    <t>宮城県岩沼市本町４－３１</t>
  </si>
  <si>
    <t>0223-36-7619</t>
  </si>
  <si>
    <t>渡部　きみ江</t>
  </si>
  <si>
    <t>たけのこ</t>
  </si>
  <si>
    <t>ﾀｹﾉｺ</t>
  </si>
  <si>
    <t>宮城県岩沼市本町4-31</t>
  </si>
  <si>
    <t>0411100381</t>
  </si>
  <si>
    <t>株式会社　ﾗｼｴﾙ</t>
  </si>
  <si>
    <t>ｶﾌﾞｼｷｶﾞｲｼｬ ﾗｼｴﾙ</t>
  </si>
  <si>
    <t>大阪府大阪市北区大深町1番1号　ＬＩＮＫＳ・ＵＭＥＤＡ　８階</t>
  </si>
  <si>
    <t>06-6556-6690</t>
  </si>
  <si>
    <t>グループホームＲＡＳＩＥＬ岩沼</t>
  </si>
  <si>
    <t>ｸﾞﾙｰﾌﾟﾎｰﾑRASIELｲﾜﾇﾏ</t>
  </si>
  <si>
    <t>宮城県岩沼市吹上三丁目６番２５号</t>
  </si>
  <si>
    <t>0223-36-7835</t>
  </si>
  <si>
    <t>0223-36-7959</t>
  </si>
  <si>
    <t>0411100399</t>
  </si>
  <si>
    <t>特定非営利活動法人　どんぐりの家</t>
  </si>
  <si>
    <t>ﾄｸﾃｲﾋｴｲﾘｶﾂﾄﾞｳﾎｳｼﾞﾝ ﾄﾞﾝｸﾞﾘﾉｲｴ</t>
  </si>
  <si>
    <t>宮城県登米市南方町新一ノ曲６２３－１</t>
  </si>
  <si>
    <t>0220-58-4243</t>
  </si>
  <si>
    <t>0220-58-4369</t>
  </si>
  <si>
    <t>石川志穂子</t>
  </si>
  <si>
    <t>登米市</t>
  </si>
  <si>
    <t>0411200017</t>
  </si>
  <si>
    <t>宮城県登米市南方町新一ノ曲623-1</t>
  </si>
  <si>
    <t>社会福祉法人　恵泉会</t>
  </si>
  <si>
    <t>ｼｬｶｲﾌｸｼﾎｳｼﾞﾝ ｹｲｾﾝｶｲ</t>
  </si>
  <si>
    <t>宮城県登米市迫町佐沼字江合３－１６－２</t>
  </si>
  <si>
    <t>0220-22-1160</t>
  </si>
  <si>
    <t>0220-22-1130</t>
  </si>
  <si>
    <t>松坂　勝司</t>
  </si>
  <si>
    <t>若草園</t>
  </si>
  <si>
    <t>ﾜｶｸｻｴﾝ</t>
  </si>
  <si>
    <t>宮城県登米市東和町米川字町裏120－1</t>
  </si>
  <si>
    <t>0220-53-4611</t>
  </si>
  <si>
    <t>0220-53-4612</t>
  </si>
  <si>
    <t>0411200033</t>
  </si>
  <si>
    <t>ﾁﾃｷｼｮｳｶﾞｲｼｬｺｳｾｲｼｾﾂﾜｶｸｻｴﾝ</t>
  </si>
  <si>
    <t>宮城県登米市東和町米川字町裏１２０－１</t>
  </si>
  <si>
    <t>若生園</t>
  </si>
  <si>
    <t>ﾜｺｳｴﾝ</t>
  </si>
  <si>
    <t>宮城県登米市東和町米川字西綱木24</t>
  </si>
  <si>
    <t>0220-45-2224</t>
  </si>
  <si>
    <t>0220-45-2294</t>
  </si>
  <si>
    <t>0411200041</t>
  </si>
  <si>
    <t>ﾁﾃｷｼｮｳｶﾞｲｼｬｺｳｾｲｼｾﾂﾜｺｳｴﾝ</t>
  </si>
  <si>
    <t>宮城県登米市東和町米川字西綱木24番地</t>
  </si>
  <si>
    <t>若葉園</t>
  </si>
  <si>
    <t>ﾜｶﾊﾞｴﾝ</t>
  </si>
  <si>
    <t>宮城県登米市東和町米川字西綱木23番地16</t>
  </si>
  <si>
    <t>0220-45-2223</t>
  </si>
  <si>
    <t>0220-45-2293</t>
  </si>
  <si>
    <t>0411200058</t>
  </si>
  <si>
    <t>迫風園</t>
  </si>
  <si>
    <t>ﾊｸﾌｳｴﾝ</t>
  </si>
  <si>
    <t>宮城県登米市迫町北方字大洞56－6</t>
  </si>
  <si>
    <t>0220-22-1020</t>
  </si>
  <si>
    <t>0220-22-1593</t>
  </si>
  <si>
    <t>0411200066</t>
  </si>
  <si>
    <t>南風園</t>
  </si>
  <si>
    <t>ﾅﾝﾌｳｴﾝ</t>
  </si>
  <si>
    <t>宮城県登米市南方町高石6-43</t>
  </si>
  <si>
    <t>0220-58-4777</t>
  </si>
  <si>
    <t>0220-58-5095</t>
  </si>
  <si>
    <t>0411200074</t>
  </si>
  <si>
    <t>社会福祉法人槃特会</t>
  </si>
  <si>
    <t>ｼｬｶｲﾌｸｼﾎｳｼﾞﾝﾊﾝﾄｸｶｲ</t>
  </si>
  <si>
    <t>宮城県登米市米山町字桜岡貝待井３４番地１</t>
  </si>
  <si>
    <t>0220-55-2727</t>
  </si>
  <si>
    <t>0220-55-4130</t>
  </si>
  <si>
    <t>網野加代子</t>
  </si>
  <si>
    <t>はんとく苑</t>
  </si>
  <si>
    <t>ﾊﾝﾄｸｴﾝ</t>
  </si>
  <si>
    <t>宮城県登米市米山町字桜岡貝待井34-1</t>
  </si>
  <si>
    <t>0411200082</t>
  </si>
  <si>
    <t>はんとく苑指定短期入所事業所</t>
  </si>
  <si>
    <t>ﾊﾝﾄｸｴﾝｼﾃｲﾀﾝｷﾆｭｳｼｮｼﾞｷﾞｮｳｼｮ</t>
  </si>
  <si>
    <t>宮城県登米市字桜岡貝待井34-1</t>
  </si>
  <si>
    <t>有限会社はさま看護婦・家政婦紹介所</t>
  </si>
  <si>
    <t>ﾕｳｹﾞﾝｶﾞｲｼｬﾊｻﾏｶﾝｺﾞﾌ･ｶｾｲﾌｼｮｳｶｲｼｮ</t>
  </si>
  <si>
    <t>宮城県登米市迫町佐沼字中江二丁目２１番地</t>
  </si>
  <si>
    <t>0220-22-8064</t>
  </si>
  <si>
    <t>0220-23-2728</t>
  </si>
  <si>
    <t>菅原清美</t>
  </si>
  <si>
    <t>0411200090</t>
  </si>
  <si>
    <t>株式会社宮城登米広域介護サービス</t>
  </si>
  <si>
    <t>ｶﾌﾞｼｷｶﾞｲｼｬ ﾐﾔｷﾞﾄﾖﾏｺｳｲｷｶｲｺﾞｻｰﾋﾞｽ</t>
  </si>
  <si>
    <t>宮城県登米市迫町佐沼字光ケ丘１４０番地の２</t>
  </si>
  <si>
    <t>0220-23-2345</t>
  </si>
  <si>
    <t>0220-23-1098</t>
  </si>
  <si>
    <t>只野　渡</t>
  </si>
  <si>
    <t>株式会社　宮城登米広域介護サービス</t>
  </si>
  <si>
    <t>宮城県登米市迫町佐沼光ヶ丘140-2</t>
  </si>
  <si>
    <t>0411200108</t>
  </si>
  <si>
    <t>広域介護サービス登米</t>
  </si>
  <si>
    <t>ｺｳｲｷｶｲｺﾞｻｰﾋﾞｽﾄﾖﾏ</t>
  </si>
  <si>
    <t>宮城県登米市登米町寺池桜小路８９番地桜テラス川内１０２号室</t>
  </si>
  <si>
    <t>0220-53-7201</t>
  </si>
  <si>
    <t>0220-53-7202</t>
  </si>
  <si>
    <t>0411200116</t>
  </si>
  <si>
    <t>広域介護サービス東和</t>
  </si>
  <si>
    <t>ｺｳｲｷｶｲｺﾞｻｰﾋﾞｽﾄｳﾜ</t>
  </si>
  <si>
    <t>宮城県登米市東和町錦織字大町8-1</t>
  </si>
  <si>
    <t>0220-53-3501</t>
  </si>
  <si>
    <t>0220-53-3502</t>
  </si>
  <si>
    <t>0411200124</t>
  </si>
  <si>
    <t>社会福祉法人登米市社会福祉協議会</t>
  </si>
  <si>
    <t>ｼｬｶｲﾌｸｼﾎｳｼﾞﾝﾄﾒｼｼｬｶｲﾌｸｼｷｮｳｷﾞｶｲ</t>
  </si>
  <si>
    <t>宮城県登米市迫町北方字大洞45-3</t>
  </si>
  <si>
    <t>0220-21-6310</t>
  </si>
  <si>
    <t>0220-21-6320</t>
  </si>
  <si>
    <t>千葉　博行</t>
  </si>
  <si>
    <t>登米市社協米山訪問介護事業所</t>
  </si>
  <si>
    <t>ﾄﾒｼｼｬｷｮｳﾖﾈﾔﾏﾎｳﾓﾝｶｲｺﾞｼﾞｷﾞｮｳｼｮ</t>
  </si>
  <si>
    <t>宮城県登米市米山町西野字古舘廻8</t>
  </si>
  <si>
    <t>0220-55-2644</t>
  </si>
  <si>
    <t>0220-55-5612</t>
  </si>
  <si>
    <t>0411200140</t>
  </si>
  <si>
    <t>第二はんとく苑</t>
  </si>
  <si>
    <t>ﾀﾞｲ2ﾊﾝﾄｸｴﾝ</t>
  </si>
  <si>
    <t>0411200157</t>
  </si>
  <si>
    <t>宮城県登米市米山町字善王寺相ノ101-1</t>
  </si>
  <si>
    <t>医療法人財団姉歯松風会</t>
  </si>
  <si>
    <t>ｲﾘｮｳﾎｳｼﾞﾝｻﾞｲﾀﾞﾝｱﾈﾊｼｮｳﾌｳｶｲ</t>
  </si>
  <si>
    <t>宮城県登米市石越町南郷字小谷地前２４５</t>
  </si>
  <si>
    <t>0228-34-3211</t>
  </si>
  <si>
    <t>0228-35-5021</t>
  </si>
  <si>
    <t>すけっとホーム</t>
  </si>
  <si>
    <t>ｽｹｯﾄﾎｰﾑ</t>
  </si>
  <si>
    <t>宮城県登米市石越町南郷字小谷地前１－１</t>
  </si>
  <si>
    <t>0228-35-5055</t>
  </si>
  <si>
    <t>0228-35-5066</t>
  </si>
  <si>
    <t>0411200173</t>
  </si>
  <si>
    <t>恵泉会ヘルパーステーション</t>
  </si>
  <si>
    <t>ｹｲｾﾝｶｲﾍﾙﾊﾟｰｽﾃｰｼｮﾝ</t>
  </si>
  <si>
    <t>宮城県登米市迫町佐沼字江合３丁目１６－２</t>
  </si>
  <si>
    <t>0220-22-1103</t>
  </si>
  <si>
    <t>0220-22-3733</t>
  </si>
  <si>
    <t>0411200223</t>
  </si>
  <si>
    <t>さくらワークス</t>
  </si>
  <si>
    <t>ｻｸﾗﾜｰｸｽ</t>
  </si>
  <si>
    <t>宮城県登米市東和町米川字西綱木6番地1</t>
  </si>
  <si>
    <t>0220-45-2280</t>
  </si>
  <si>
    <t>0411200249</t>
  </si>
  <si>
    <t>セントケアはさま</t>
  </si>
  <si>
    <t>ｾﾝﾄｹｱﾊｻﾏ</t>
  </si>
  <si>
    <t>宮城県登米市迫町佐沼字錦１７０　坂本店舗１F</t>
  </si>
  <si>
    <t>0220-22-3191</t>
  </si>
  <si>
    <t>0220-22-3192</t>
  </si>
  <si>
    <t>0411200264</t>
  </si>
  <si>
    <t>パルめぐみ</t>
  </si>
  <si>
    <t>ﾊﾟﾙﾒｸﾞﾐ</t>
  </si>
  <si>
    <t>宮城県登米市迫町佐沼字江合3丁目16番地2</t>
  </si>
  <si>
    <t>0220-22-1102</t>
  </si>
  <si>
    <t>0220-22-3722</t>
  </si>
  <si>
    <t>0411200298</t>
  </si>
  <si>
    <t>社会福祉法人はらから福祉会</t>
  </si>
  <si>
    <t>ｼｬｶｲﾌｸｼﾎｳｼﾞﾝ ﾊﾗｶﾗﾌｸｼｶｲ</t>
  </si>
  <si>
    <t>宮城県柴田郡柴田町船岡中央１丁目２－２３</t>
  </si>
  <si>
    <t>0224-58-3443</t>
  </si>
  <si>
    <t>0224-54-4112</t>
  </si>
  <si>
    <t>武田元</t>
  </si>
  <si>
    <t>登米大地</t>
  </si>
  <si>
    <t>ﾄﾒﾀﾞｲﾁ</t>
  </si>
  <si>
    <t>宮城県登米市迫町新田字山居38-1</t>
  </si>
  <si>
    <t>0220-29-4155</t>
  </si>
  <si>
    <t>0220-29-4156</t>
  </si>
  <si>
    <t>0411200306</t>
  </si>
  <si>
    <t>登米市社協南方福祉作業所あやめ園</t>
  </si>
  <si>
    <t>ﾄﾒｼｼｬｷｮｳﾐﾅﾐｶﾀﾌｸｼｻｷﾞｮｳｼｮｱﾔﾒｴﾝ</t>
  </si>
  <si>
    <t>宮城県登米市南方町山成１８８番地３</t>
  </si>
  <si>
    <t>0220-58-3374</t>
  </si>
  <si>
    <t>0411200322</t>
  </si>
  <si>
    <t>すてっぷ</t>
  </si>
  <si>
    <t>ｽﾃｯﾌﾟ</t>
  </si>
  <si>
    <t>宮城県登米市石越町南郷字小谷地前1-1</t>
  </si>
  <si>
    <t>0228-35-5056</t>
  </si>
  <si>
    <t>0411200330</t>
  </si>
  <si>
    <t>ステップ</t>
  </si>
  <si>
    <t>登米市社協豊里福祉作業所工房なかま</t>
  </si>
  <si>
    <t>ﾄﾒｼｼｬｷｮｳﾄﾖｻﾄﾌｸｼｻｷﾞｮｳｼﾞｮｺｳﾎﾞｳﾅｶﾏ</t>
  </si>
  <si>
    <t>宮城県登米市豊里町新町9番地9</t>
  </si>
  <si>
    <t>0225-76-1606</t>
  </si>
  <si>
    <t>0225-90-3016</t>
  </si>
  <si>
    <t>0411200348</t>
  </si>
  <si>
    <t>指定生活介護事業所第三はんとく苑</t>
  </si>
  <si>
    <t>宮城県登米市登米市米山町字桜岡貝待井34-3</t>
  </si>
  <si>
    <t>0220-55-3561</t>
  </si>
  <si>
    <t>0411200355</t>
  </si>
  <si>
    <t>第三はんとく苑</t>
  </si>
  <si>
    <t>ﾀﾞｲ3ﾊﾝﾄｸｴﾝ</t>
  </si>
  <si>
    <t>株式会社ワンズ</t>
  </si>
  <si>
    <t>ｶﾌﾞｼｷｶﾞｲｼｬﾜﾝｽﾞ</t>
  </si>
  <si>
    <t>宮城県登米市南方町雷１７０</t>
  </si>
  <si>
    <t>0220-44-4215</t>
  </si>
  <si>
    <t>0220-58-4592</t>
  </si>
  <si>
    <t>渡邊　伸</t>
  </si>
  <si>
    <t>しいたけランド</t>
  </si>
  <si>
    <t>ｼｲﾀｹﾗﾝﾄﾞ</t>
  </si>
  <si>
    <t>0411200363</t>
  </si>
  <si>
    <t>0220-44-4250</t>
  </si>
  <si>
    <t>ラボラーレ登米</t>
  </si>
  <si>
    <t>ﾗﾎﾞﾗｰﾚﾄﾒ</t>
  </si>
  <si>
    <t>宮城県登米市迫町新田字対馬51-7</t>
  </si>
  <si>
    <t>0411200371</t>
  </si>
  <si>
    <t>特別養護老人ホーム～Secure～</t>
  </si>
  <si>
    <t>ﾄｸﾍﾞﾂﾖｳｺﾞﾛｳｼﾞﾝﾎｰﾑ  Secure</t>
  </si>
  <si>
    <t>宮城県登米市迫町新田字狼ノ欠20番420</t>
  </si>
  <si>
    <t>0220-44-4391</t>
  </si>
  <si>
    <t>0220-44-4392</t>
  </si>
  <si>
    <t>0411200405</t>
  </si>
  <si>
    <t>有限会社　ふれあい</t>
  </si>
  <si>
    <t>ﾕｳｹﾞﾝｶﾞｲｼｬ ﾌﾚｱｲ</t>
  </si>
  <si>
    <t>宮城県登米市迫町佐沼字梅ノ木二丁目6番地8</t>
  </si>
  <si>
    <t>0220-23-2702</t>
  </si>
  <si>
    <t>0220-23-0236</t>
  </si>
  <si>
    <t>小野寺　和美</t>
  </si>
  <si>
    <t>0411200413</t>
  </si>
  <si>
    <t>登米地域福祉事業所　心りっぷる</t>
  </si>
  <si>
    <t>ﾄﾒﾁｲｷﾌｸｼｼﾞｷﾞｮｳｼｮ ｺｺﾛﾘｯﾌﾟﾙ</t>
  </si>
  <si>
    <t>宮城県登米市米山町善王寺石神16-7</t>
  </si>
  <si>
    <t>0220-23-9113</t>
  </si>
  <si>
    <t>0220-23-9189</t>
  </si>
  <si>
    <t>0411200421</t>
  </si>
  <si>
    <t>登米市社協障害者ケアホーム「カーサにしき」</t>
  </si>
  <si>
    <t>ﾄﾒｼｼｬｷｮｳｼｮｳｶﾞｲｼｬｹｱﾎｰﾑ｢ｶｰｻﾆｼｷ｣</t>
  </si>
  <si>
    <t>宮城県登米市迫町佐沼字錦234番地1</t>
  </si>
  <si>
    <t>0411200470</t>
  </si>
  <si>
    <t>宮城県登米市迫町佐沼字錦234番地１</t>
  </si>
  <si>
    <t>0220-23-9632</t>
  </si>
  <si>
    <t>0220-23-9978</t>
  </si>
  <si>
    <t>株式会社ドリーム</t>
  </si>
  <si>
    <t>ｶﾌﾞｼｷｶﾞｲｼｬﾄﾞﾘｰﾑ</t>
  </si>
  <si>
    <t>宮城県登米市南方町大平８６番地１</t>
  </si>
  <si>
    <t>0220-58-4160</t>
  </si>
  <si>
    <t>0220-58-4685</t>
  </si>
  <si>
    <t>小野寺　利子</t>
  </si>
  <si>
    <t>ドリーム農園</t>
  </si>
  <si>
    <t>ﾄﾞﾘｰﾑﾉｳｴﾝ</t>
  </si>
  <si>
    <t>宮城県登米市南方町大森前８６番１</t>
  </si>
  <si>
    <t>0220-23-7584</t>
  </si>
  <si>
    <t>0220-23-7594</t>
  </si>
  <si>
    <t>0411200504</t>
  </si>
  <si>
    <t>訪問介護　たすくる</t>
  </si>
  <si>
    <t>ﾎｳﾓﾝｶｲｺﾞ ﾀｽｸﾙ</t>
  </si>
  <si>
    <t>0411200520</t>
  </si>
  <si>
    <t>ﾄﾒｼ</t>
  </si>
  <si>
    <t>宮城県登米市迫町佐沼字中江２丁目６－１</t>
  </si>
  <si>
    <t>0220-44-4795</t>
  </si>
  <si>
    <t>0220-22-0345</t>
  </si>
  <si>
    <t>登米市長</t>
  </si>
  <si>
    <t>布施　孝尚</t>
  </si>
  <si>
    <t>登米市立米谷病院</t>
  </si>
  <si>
    <t>ﾄﾒｼﾘﾂﾏｲﾔﾋﾞｮｳｲﾝ</t>
  </si>
  <si>
    <t>宮城県登米市東和町米谷字元町200番地</t>
  </si>
  <si>
    <t>0220-42-2007</t>
  </si>
  <si>
    <t>0220-42-2395</t>
  </si>
  <si>
    <t>0411200546</t>
  </si>
  <si>
    <t>一般社団法人つぐかふえ</t>
  </si>
  <si>
    <t>ｲｯﾊﾟﾝｼｬﾀﾞﾝﾎｳｼﾞﾝﾂｸﾞｶﾌｴ</t>
  </si>
  <si>
    <t>宮城県登米市迫町佐沼字錦１３０番地の１</t>
  </si>
  <si>
    <t>0220-23-9825</t>
  </si>
  <si>
    <t>0220-23-9823</t>
  </si>
  <si>
    <t>佐藤　裕枝</t>
  </si>
  <si>
    <t>就労支援センター　つなぐ</t>
  </si>
  <si>
    <t>ｼｭｳﾛｳｼｴﾝｾﾝﾀｰ ﾂﾅｸﾞ</t>
  </si>
  <si>
    <t>0411200553</t>
  </si>
  <si>
    <t>就労定着支援センターつなぐwork on</t>
  </si>
  <si>
    <t>ｼｭｳﾛｳﾃｲﾁｬｸｼｴﾝｾﾝﾀｰﾂﾅｸﾞﾜｰｸｵﾝ</t>
  </si>
  <si>
    <t>特定非営利活動法人わらいの館四季</t>
  </si>
  <si>
    <t>ﾄｸﾃｲﾋｴｲﾘｶﾂﾄﾞｳﾎｳｼﾞﾝﾜﾗｲﾉﾔｶﾀｼｷ</t>
  </si>
  <si>
    <t>宮城県登米市迫町新田字井守沢２０９番地３０</t>
  </si>
  <si>
    <t>0220-29-4510</t>
  </si>
  <si>
    <t>白石弘美</t>
  </si>
  <si>
    <t>Seed Company</t>
  </si>
  <si>
    <t>ｼｰﾄﾞ ｶﾝﾊﾟﾆｰ</t>
  </si>
  <si>
    <t>0220-29-4310</t>
  </si>
  <si>
    <t>0411200561</t>
  </si>
  <si>
    <t>宮城県登米市迫町新田字狼ノ欠２０番地１２</t>
  </si>
  <si>
    <t>有限会社みんなの家</t>
  </si>
  <si>
    <t>ﾕｳｹﾞﾝｶﾞｲｼｬﾐﾝﾅﾉｲｴ</t>
  </si>
  <si>
    <t>宮城県登米市中田町宝江新井田字新姥沼１９０番地</t>
  </si>
  <si>
    <t>0220-34-7464</t>
  </si>
  <si>
    <t>0220-34-5727</t>
  </si>
  <si>
    <t>猪又　実</t>
  </si>
  <si>
    <t>みんなの家のぞみ</t>
  </si>
  <si>
    <t>ﾐﾝﾅﾉｲｴﾉｿﾞﾐ</t>
  </si>
  <si>
    <t>宮城県登米市中田町宝江新井田字新姥沼１９１番地</t>
  </si>
  <si>
    <t>0411200579</t>
  </si>
  <si>
    <t>わらいの館四季</t>
  </si>
  <si>
    <t>ﾜﾗｲﾉﾔｶﾀｼｷ</t>
  </si>
  <si>
    <t>0411200637</t>
  </si>
  <si>
    <t>グループホームさくらおか</t>
  </si>
  <si>
    <t>ｸﾞﾙｰﾌﾟﾎｰﾑｻｸﾗｵｶ</t>
  </si>
  <si>
    <t>宮城県登米市米山町桜岡大又２３２番地２</t>
  </si>
  <si>
    <t>0220-55-5160</t>
  </si>
  <si>
    <t>0220-55-5161</t>
  </si>
  <si>
    <t>0411200652</t>
  </si>
  <si>
    <t>特定非営利活動法人　奏海の杜</t>
  </si>
  <si>
    <t>ﾄｸﾃｲﾋｴｲﾘｶﾂﾄﾞｳﾎｳｼﾞﾝ ｶﾅﾐﾉﾓﾘ</t>
  </si>
  <si>
    <t>0220-44-4171</t>
  </si>
  <si>
    <t>0220-44-4841</t>
  </si>
  <si>
    <t>太齋　京子</t>
  </si>
  <si>
    <t>ショートステイ　おとま～る</t>
  </si>
  <si>
    <t>ｼｮｰﾄｽﾃｲ ｵﾄﾏｰﾙ</t>
  </si>
  <si>
    <t>0411200660</t>
  </si>
  <si>
    <t>社会福祉法人　槃特会</t>
  </si>
  <si>
    <t>ｼｬｶｲﾌｸｼﾎｳｼﾞﾝ ﾊﾝﾄｸｶｲ</t>
  </si>
  <si>
    <t>宮城県登米市米山町桜岡貝待井34番地１</t>
  </si>
  <si>
    <t>網野　加代子</t>
  </si>
  <si>
    <t>さーらの樹指定短期入所事業所</t>
  </si>
  <si>
    <t>ｻｰﾗﾉｷｼﾃｲﾀﾝｷﾆｭｳｼｮｼﾞｷﾞｮｳｼｮ</t>
  </si>
  <si>
    <t>0220-22-5155</t>
  </si>
  <si>
    <t>0220-55-5150</t>
  </si>
  <si>
    <t>0411200686</t>
  </si>
  <si>
    <t>特定非営利活動法人アンソレイユ</t>
  </si>
  <si>
    <t>ﾄｸﾃｲﾋｴｲﾘｶﾂﾄﾞｳﾎｳｼﾞﾝｱﾝｿﾚｲﾕ</t>
  </si>
  <si>
    <t>宮城県登米市迫町北方字大洞１１８－９９</t>
  </si>
  <si>
    <t>0220-23-7855</t>
  </si>
  <si>
    <t>0220-23-7833</t>
  </si>
  <si>
    <t>中津川　史子</t>
  </si>
  <si>
    <t>多機能型事業所　ひだまりポッケ</t>
  </si>
  <si>
    <t>0411200694</t>
  </si>
  <si>
    <t>生活介護ひだまりポッケ</t>
  </si>
  <si>
    <t>ｾｲｶﾂｶｲｺﾞﾋﾀﾞﾏﾘﾎﾟｯｹ</t>
  </si>
  <si>
    <t>医療法人　仁泉会</t>
  </si>
  <si>
    <t>ｲﾘｮｳﾎｳｼﾞﾝ ｼﾞﾝｾﾝｶｲ</t>
  </si>
  <si>
    <t>青森県八戸市河原木字八太郎山１０番地８１</t>
  </si>
  <si>
    <t>田中　由紀子</t>
  </si>
  <si>
    <t>ヘルパーステーション　あおぞら</t>
  </si>
  <si>
    <t>ﾍﾙﾊﾟｰｽﾃｰｼｮﾝ ｱｵｿﾞﾗ</t>
  </si>
  <si>
    <t>宮城県登米市中田町浅水字上川面65番地1</t>
  </si>
  <si>
    <t>0220-34-8313</t>
  </si>
  <si>
    <t>0220-35-1213</t>
  </si>
  <si>
    <t>0411200702</t>
  </si>
  <si>
    <t>レポス</t>
  </si>
  <si>
    <t>ﾚﾎﾟｽ</t>
  </si>
  <si>
    <t>0411200710</t>
  </si>
  <si>
    <t>宮城県登米市中田町上沼字大柳１１７番地２</t>
  </si>
  <si>
    <t>0220-34-7351</t>
  </si>
  <si>
    <t>0220-35-1558</t>
  </si>
  <si>
    <t>特定非営利活動法人奏海の杜</t>
  </si>
  <si>
    <t>ﾄｸﾃｲﾋｴｲﾘｶﾂﾄﾞｳﾎｳｼﾞﾝｶﾅﾐﾉﾓﾘ</t>
  </si>
  <si>
    <t>宮城県登米市登米町寺池桜小路96番地3</t>
  </si>
  <si>
    <t>就労支援事業所　かなみのもり</t>
  </si>
  <si>
    <t>ｼｭｳﾛｳｼｴﾝｼﾞｷﾞｮｳｼｮ ｶﾅﾐﾉﾓﾘ</t>
  </si>
  <si>
    <t>0411200728</t>
  </si>
  <si>
    <t>合同会社ごえもん</t>
  </si>
  <si>
    <t>ｺﾞｳﾄﾞｳｶﾞｲｼｬｺﾞｴﾓﾝ</t>
  </si>
  <si>
    <t>宮城県登米市中田町石森字駒牽84-7</t>
  </si>
  <si>
    <t>0220-23-8605</t>
  </si>
  <si>
    <t>石川　晃</t>
  </si>
  <si>
    <t>就労継続支援A型事業所　ごえん</t>
  </si>
  <si>
    <t>ｼｭｳﾛｳｹｲｿﾞｸｼｴﾝAｶﾞﾀｼﾞｷﾞｮｳｼｮ ｺﾞｴﾝ</t>
  </si>
  <si>
    <t>0411200736</t>
  </si>
  <si>
    <t>登米鱒淵事業所　呼人里</t>
  </si>
  <si>
    <t>ﾄﾒﾏｽﾌﾞﾁｼﾞｷﾞｮｳｼｮ ｺﾄﾘ</t>
  </si>
  <si>
    <t>宮城県登米市東和町米川字小山下14</t>
  </si>
  <si>
    <t>0220-23-7581</t>
  </si>
  <si>
    <t>0220-23-7582</t>
  </si>
  <si>
    <t>0411200744</t>
  </si>
  <si>
    <t>特定非営利活動法人　虹の駅</t>
  </si>
  <si>
    <t>ﾄｸﾃｲﾋｴｲﾘｶﾂﾄﾞｳﾎｳｼﾞﾝ ﾆｼﾞﾉｴｷ</t>
  </si>
  <si>
    <t>宮城県栗原市志波姫南堀口７０</t>
  </si>
  <si>
    <t>0228-22-9037</t>
  </si>
  <si>
    <t>0228-23-6143</t>
  </si>
  <si>
    <t>佐藤　澄一</t>
  </si>
  <si>
    <t>栗原市</t>
  </si>
  <si>
    <t>0411300015</t>
  </si>
  <si>
    <t>社会福祉法人栗原市社会福祉協議会</t>
  </si>
  <si>
    <t>ｼｬｶｲﾌｸｼﾎｳｼﾞﾝｸﾘﾊﾗｼｼｬｶｲﾌｸｼｷｮｳｷﾞｶｲ</t>
  </si>
  <si>
    <t>宮城県栗原市築館薬師3丁目6-2</t>
  </si>
  <si>
    <t>0228-23-8070</t>
  </si>
  <si>
    <t>0228-21-4774</t>
  </si>
  <si>
    <t>小林　吉雄</t>
  </si>
  <si>
    <t>社会福祉法人栗原市社会福祉協議会生活介護事業所はげましホーム</t>
  </si>
  <si>
    <t>宮城県栗原市築館高田一丁目6番3-11号</t>
  </si>
  <si>
    <t>0228-22-8111</t>
  </si>
  <si>
    <t>0411300023</t>
  </si>
  <si>
    <t>ｼｬｶｲﾌｸｼﾎｳｼﾞﾝｸﾘﾊﾗｼｼｬｶｲﾌｸｼｷｮｳｷﾞｶｲｾｲｶﾂｶｲｺﾞｼﾞｷﾞｮｳｼｮﾊｹﾞﾏｼﾎｰﾑ</t>
  </si>
  <si>
    <t>特定非営利活動法人　みやぎ身体障害者サポートクラブ</t>
  </si>
  <si>
    <t>ﾄｸﾃｲﾋｴｲﾘｶﾂﾄﾞｳﾎｳｼﾞﾝ ﾐﾔｷﾞｼﾝﾀｲｼｮｳｶﾞｲｼｬｻﾎﾟｰﾄｸﾗﾌﾞ</t>
  </si>
  <si>
    <t>宮城県栗原市一迫真坂字鶴町135-4</t>
  </si>
  <si>
    <t>0228-52-2889</t>
  </si>
  <si>
    <t>0228-52-2894</t>
  </si>
  <si>
    <t>野澤タキ子</t>
  </si>
  <si>
    <t>サポートセンターころんぶす</t>
  </si>
  <si>
    <t>ｻﾎﾟｰﾄｾﾝﾀｰｺﾛﾝﾌﾞｽ</t>
  </si>
  <si>
    <t>0411300031</t>
  </si>
  <si>
    <t>ショートステイころんぶす鶴町</t>
  </si>
  <si>
    <t>ｼｮｰﾄｽﾃｲｺﾛﾝﾌﾞｽﾂﾙﾏﾁ</t>
  </si>
  <si>
    <t>社会福祉法人　栗原秀峰会</t>
  </si>
  <si>
    <t>ｼｬｶｲﾌｸｼﾎｳｼﾞﾝ ｸﾘﾊﾗｼｭｳﾎｳｶｲ</t>
  </si>
  <si>
    <t>宮城県栗原市金成梨崎道ノ上７番地の１</t>
  </si>
  <si>
    <t>0228-42-3432</t>
  </si>
  <si>
    <t>0228-42-3433</t>
  </si>
  <si>
    <t>菅原　廣則</t>
  </si>
  <si>
    <t>ほっとさわべ１</t>
  </si>
  <si>
    <t>ﾎｯﾄｻﾜﾍﾞ1</t>
  </si>
  <si>
    <t>宮城県栗原市金成梨崎道ノ上7-1</t>
  </si>
  <si>
    <t>0411300056</t>
  </si>
  <si>
    <t>0411300064</t>
  </si>
  <si>
    <t>ほっとさわべ２</t>
  </si>
  <si>
    <t>ﾎｯﾄｻﾜﾍﾞ2</t>
  </si>
  <si>
    <t>0411300072</t>
  </si>
  <si>
    <t>社会福祉法人栗原市社会福祉協議会　居宅介護事業所</t>
  </si>
  <si>
    <t>ｼｬｶｲﾌｸｼﾎｳｼﾞﾝｸﾘﾊﾗｼｼｬｶｲﾌｸｼｷｮｳｷﾞｶｲ ｷｮﾀｸｶｲｺﾞｼﾞｷﾞｮｳｼｮ</t>
  </si>
  <si>
    <t>宮城県栗原市築館高田一丁目６番３－１２号</t>
  </si>
  <si>
    <t>0228-22-6012</t>
  </si>
  <si>
    <t>0411300098</t>
  </si>
  <si>
    <t>0228-21-2146</t>
  </si>
  <si>
    <t>パン工房いそっぷ</t>
  </si>
  <si>
    <t>ﾊﾟﾝｺｳﾎﾞｳｲｿｯﾌﾟ</t>
  </si>
  <si>
    <t>宮城県栗原市一迫柳目字曽根要害２４</t>
  </si>
  <si>
    <t>0228-57-7366</t>
  </si>
  <si>
    <t>0228-52-5650</t>
  </si>
  <si>
    <t>0411300197</t>
  </si>
  <si>
    <t>社会福祉法人宮城福祉会</t>
  </si>
  <si>
    <t>ｼｬｶｲﾌｸｼﾎｳｼﾞﾝﾐﾔｷﾞﾌｸｼｶｲ</t>
  </si>
  <si>
    <t>宮城県名取市手倉田字山２０８番地の１</t>
  </si>
  <si>
    <t>022-382-3535</t>
  </si>
  <si>
    <t>特別養護老人ホーム山王</t>
  </si>
  <si>
    <t>ﾄｸﾍﾞﾂﾖｳｺﾞﾛｳｼﾞﾝﾎｰﾑｻﾝﾉｳ</t>
  </si>
  <si>
    <t>宮城県栗原市一迫真坂字新道満39</t>
  </si>
  <si>
    <t>0228-52-2880</t>
  </si>
  <si>
    <t>0228-52-2959</t>
  </si>
  <si>
    <t>0411300205</t>
  </si>
  <si>
    <t>ニチイケアセンター高清水</t>
  </si>
  <si>
    <t>ﾆﾁｲｹｱｾﾝﾀｰﾀｶｼﾐｽﾞ</t>
  </si>
  <si>
    <t>宮城県栗原市高清水東浦230-1</t>
  </si>
  <si>
    <t>0228-59-1181</t>
  </si>
  <si>
    <t>0228-58-2812</t>
  </si>
  <si>
    <t>0411300213</t>
  </si>
  <si>
    <t>セントケアつきだて</t>
  </si>
  <si>
    <t>ｾﾝﾄｹｱﾂｷﾀﾞﾃ</t>
  </si>
  <si>
    <t>宮城県栗原市築館木戸９－４６　グリーンアルファ２階</t>
  </si>
  <si>
    <t>0228-21-4067</t>
  </si>
  <si>
    <t>0228-21-4068</t>
  </si>
  <si>
    <t>0411300221</t>
  </si>
  <si>
    <t>セントケア栗駒</t>
  </si>
  <si>
    <t>ｾﾝﾄｹｱｸﾘｺﾏ</t>
  </si>
  <si>
    <t>宮城県栗原市栗駒中野田町西１９７番２号</t>
  </si>
  <si>
    <t>0228-45-1977</t>
  </si>
  <si>
    <t>0228-45-1978</t>
  </si>
  <si>
    <t>0411300239</t>
  </si>
  <si>
    <t>特定非営利活動法人栗原市障害者就労支援センター</t>
  </si>
  <si>
    <t>ﾄｸﾃｲﾋｴｲﾘｶﾂﾄﾞｳﾎｳｼﾞﾝｸﾘﾊﾗｼｼｮｳｶﾞｲｼｬｼｭｳﾛｳｼｴﾝｼｭｳﾛｳｼｴﾝ</t>
  </si>
  <si>
    <t>宮城県栗原市築館藤木4番53号</t>
  </si>
  <si>
    <t>0228-22-3294</t>
  </si>
  <si>
    <t>0228-22-7048</t>
  </si>
  <si>
    <t>大場俊孝</t>
  </si>
  <si>
    <t>ＮＰＯステップアップ</t>
  </si>
  <si>
    <t>NPOｽﾃｯﾌﾟｱｯﾌﾟ</t>
  </si>
  <si>
    <t>宮城県栗原市築館荒田沢38番地1</t>
  </si>
  <si>
    <t>0228-24-7350</t>
  </si>
  <si>
    <t>0228-22-7052</t>
  </si>
  <si>
    <t>0411300247</t>
  </si>
  <si>
    <t>社会福祉法人豊明会</t>
  </si>
  <si>
    <t>ｼｬｶｲﾌｸｼﾎｳｼﾞﾝﾎｳﾒｲｶｲ</t>
  </si>
  <si>
    <t>宮城県栗原市若柳武鎗字藤貫沢85番地</t>
  </si>
  <si>
    <t>0228-32-3130</t>
  </si>
  <si>
    <t>0228-32-4878</t>
  </si>
  <si>
    <t>石橋侑子</t>
  </si>
  <si>
    <t>ふくし工房かつらっぱ</t>
  </si>
  <si>
    <t>ﾌｸｼｺｳﾎﾞｳｶﾂﾗｯﾊﾟ</t>
  </si>
  <si>
    <t>宮城県栗原市高清水新桂葉278番地2</t>
  </si>
  <si>
    <t>0228-58-3880</t>
  </si>
  <si>
    <t>0228-58-3881</t>
  </si>
  <si>
    <t>0411300254</t>
  </si>
  <si>
    <t>株式会社ソワンモンド</t>
  </si>
  <si>
    <t>ｶﾌﾞｼｷｶﾞｲｼｬｿﾜﾝﾓﾝﾄﾞ</t>
  </si>
  <si>
    <t>宮城県大崎市古川字上古川２７１</t>
  </si>
  <si>
    <t>0229-22-8711</t>
  </si>
  <si>
    <t>0229-21-1601</t>
  </si>
  <si>
    <t>佐藤　芳昭</t>
  </si>
  <si>
    <t>ホワイトベア栗原かいご</t>
  </si>
  <si>
    <t>ﾎﾜｲﾄﾍﾞｱｸﾘﾊﾗｶｲｺﾞ</t>
  </si>
  <si>
    <t>宮城県栗原市築館薬師３丁目２番１号</t>
  </si>
  <si>
    <t>0228-21-2770</t>
  </si>
  <si>
    <t>0228-21-2771</t>
  </si>
  <si>
    <t>0411300262</t>
  </si>
  <si>
    <t>ウエック築館ケアステーション</t>
  </si>
  <si>
    <t>ｳｴｯｸﾂｷﾀﾞﾃｹｱｽﾃｰｼｮﾝ</t>
  </si>
  <si>
    <t>宮城県栗原市築館照越永平７７－１</t>
  </si>
  <si>
    <t>0228-24-8818</t>
  </si>
  <si>
    <t>0228-24-8817</t>
  </si>
  <si>
    <t>0411300288</t>
  </si>
  <si>
    <t>訪問介護ステーション　ハウス・クルー</t>
  </si>
  <si>
    <t>ﾎｳﾓﾝｶｲｺﾞｽﾃｰｼｮﾝ ﾊｳｽ･ｸﾙｰ</t>
  </si>
  <si>
    <t>0411300296</t>
  </si>
  <si>
    <t>特定非営利活動法人サン・エー</t>
  </si>
  <si>
    <t>ﾄｸﾃｲﾋｴｲﾘｶﾂﾄﾞｳﾎｳｼﾞﾝ ｻﾝ･ｴｰ</t>
  </si>
  <si>
    <t>宮城県栗原市築館字八沢南沢８５番地</t>
  </si>
  <si>
    <t>0228-21-1210</t>
  </si>
  <si>
    <t>0228-21-1211</t>
  </si>
  <si>
    <t>大場　京子</t>
  </si>
  <si>
    <t>NPO　サン・Ａ</t>
  </si>
  <si>
    <t>NPO ｻﾝ･ｴｰ</t>
  </si>
  <si>
    <t>宮城県栗原市築館字八沢南沢85番地</t>
  </si>
  <si>
    <t>0411300304</t>
  </si>
  <si>
    <t>すぷりんぐ</t>
  </si>
  <si>
    <t>ｽﾌﾟﾘﾝｸﾞ</t>
  </si>
  <si>
    <t>宮城県栗原市若柳字川北片町３</t>
  </si>
  <si>
    <t>0228-35-1230</t>
  </si>
  <si>
    <t>0411300320</t>
  </si>
  <si>
    <t>くりこま「ゆめ工房」</t>
  </si>
  <si>
    <t>ｸﾘｺﾏ｢ﾕﾒｺｳﾎﾞｳ｣</t>
  </si>
  <si>
    <t>宮城県栗原市栗駒岩ケ崎土川１０－５</t>
  </si>
  <si>
    <t>0228-49-3933</t>
  </si>
  <si>
    <t>0411300338</t>
  </si>
  <si>
    <t>株式会社照隅</t>
  </si>
  <si>
    <t>ｶﾌﾞｼｷｶﾞｲｼｬｼｮｳｸﾞｳ</t>
  </si>
  <si>
    <t>宮城県栗原市若柳上畑岡鎌取場121番地</t>
  </si>
  <si>
    <t>0228-33-2175</t>
  </si>
  <si>
    <t>遠藤　祐亮</t>
  </si>
  <si>
    <t>ゆめや</t>
  </si>
  <si>
    <t>ﾕﾒﾔ</t>
  </si>
  <si>
    <t>宮城県栗原市若柳川南南大通15-3</t>
  </si>
  <si>
    <t>0228-24-8575</t>
  </si>
  <si>
    <t>0228-24-8577</t>
  </si>
  <si>
    <t>0411300387</t>
  </si>
  <si>
    <t>一般社団法人Hearts</t>
  </si>
  <si>
    <t>ｲｯﾊﾟﾝｼｬﾀﾞﾝﾎｳｼﾞﾝHearts</t>
  </si>
  <si>
    <t>宮城県栗原市築館上高森４９番地４</t>
  </si>
  <si>
    <t>0228-24-7517</t>
  </si>
  <si>
    <t>0228-24-7518</t>
  </si>
  <si>
    <t>大場一豊</t>
  </si>
  <si>
    <t>Hearts</t>
  </si>
  <si>
    <t>ﾊｰﾂ</t>
  </si>
  <si>
    <t>0411300395</t>
  </si>
  <si>
    <t>株式会社リツワ</t>
  </si>
  <si>
    <t>ｶﾌﾞｼｷｶｲｼｬﾘﾂﾜ</t>
  </si>
  <si>
    <t>宮城県栗原市栗駒岩ケ崎桐木沢６６番地</t>
  </si>
  <si>
    <t>0228-45-5990</t>
  </si>
  <si>
    <t>0228-45-5991</t>
  </si>
  <si>
    <t>佐々木　輝</t>
  </si>
  <si>
    <t>チャレンジド岩ヶ崎</t>
  </si>
  <si>
    <t>ﾁｬﾚﾝｼﾞﾄﾞｲﾜｶﾞｻｷ</t>
  </si>
  <si>
    <t>宮城県栗原市栗駒岩ケ崎下小路２７番地</t>
  </si>
  <si>
    <t>0228-45-6711</t>
  </si>
  <si>
    <t>0228-45-6712</t>
  </si>
  <si>
    <t>0411300452</t>
  </si>
  <si>
    <t>就労支援事業所　チャレンジド岩ヶ崎</t>
  </si>
  <si>
    <t>ｼｭｳﾛｳｼｴﾝｼﾞｷﾞｮｳｼｮ ﾁｬﾚﾝｼﾞﾄﾞｲﾜｶﾞｻｷ</t>
  </si>
  <si>
    <t>ｸﾘﾊﾗｼ</t>
  </si>
  <si>
    <t>宮城県栗原市築館薬師１丁目７番１号</t>
  </si>
  <si>
    <t>0228-32-2335</t>
  </si>
  <si>
    <t>0228-32-5550</t>
  </si>
  <si>
    <t>栗原市長</t>
  </si>
  <si>
    <t>千葉健司</t>
  </si>
  <si>
    <t>栗原市立若柳病院</t>
  </si>
  <si>
    <t>ｸﾘﾊﾗｼﾘﾂﾜｶﾔﾅｷﾞﾋﾞｮｳｲﾝ</t>
  </si>
  <si>
    <t>宮城県栗原市若柳字川北原畑２３番地４</t>
  </si>
  <si>
    <t>0411300460</t>
  </si>
  <si>
    <t>短期入所かつらっぱ</t>
  </si>
  <si>
    <t>ﾀﾝｷﾆｭｳｼｮｶﾂﾗｯﾊﾟ</t>
  </si>
  <si>
    <t>宮城県栗原市高清水新桂葉２７８－２</t>
  </si>
  <si>
    <t>0228-24-8385</t>
  </si>
  <si>
    <t>0228-24-8386</t>
  </si>
  <si>
    <t>0411300486</t>
  </si>
  <si>
    <t>株式会社同仁</t>
  </si>
  <si>
    <t>ｶﾌﾞｼｷｶﾞｲｼｬﾄﾞｳｼﾞﾝ</t>
  </si>
  <si>
    <t>宮城県栗原市鶯沢南郷下日照75番地</t>
  </si>
  <si>
    <t>0228-24-8512</t>
  </si>
  <si>
    <t>後藤きよ子</t>
  </si>
  <si>
    <t>風和の郷</t>
  </si>
  <si>
    <t>ﾌｳﾅﾉｻﾄ</t>
  </si>
  <si>
    <t>宮城県栗原市鶯沢南郷下日照７５番地</t>
  </si>
  <si>
    <t>0411300528</t>
  </si>
  <si>
    <t>ﾌｳﾜﾉｻﾄ</t>
  </si>
  <si>
    <t>新みやぎ農業協同組合</t>
  </si>
  <si>
    <t>ｼﾝﾐﾔｷﾞﾉｳｷﾞｮｳｷｮｳﾄﾞｳｸﾐｱｲ</t>
  </si>
  <si>
    <t>宮城県栗原市築館字照越大ケ原４３番地１</t>
  </si>
  <si>
    <t>0228-25-9000</t>
  </si>
  <si>
    <t>0228-25-9020</t>
  </si>
  <si>
    <t>代表理事組合長</t>
  </si>
  <si>
    <t>ＪＡ新みやぎ栗っこケアサービスセンター</t>
  </si>
  <si>
    <t>ｼﾞｪｲｴｲｼﾝﾐﾔｷﾞｸﾘｯｺｹｱｻｰﾋﾞｽｾﾝﾀｰ</t>
  </si>
  <si>
    <t>宮城県栗原市金成沢辺木戸口５０番地</t>
  </si>
  <si>
    <t>0228-57-3111</t>
  </si>
  <si>
    <t>0228-57-3112</t>
  </si>
  <si>
    <t>0411300536</t>
  </si>
  <si>
    <t>ニチイケアセンターつきだて</t>
  </si>
  <si>
    <t>ﾆﾁｲｹｱｾﾝﾀｰﾂｷﾀﾞﾃ</t>
  </si>
  <si>
    <t>宮城県栗原市築館伊豆２丁目１４－１０　プランドール・ΣⅢ</t>
  </si>
  <si>
    <t>0228-21-4155</t>
  </si>
  <si>
    <t>0228-23-7023</t>
  </si>
  <si>
    <t>0411300544</t>
  </si>
  <si>
    <t>グループホーム　チャレンジド岩ケ崎</t>
  </si>
  <si>
    <t>ｸﾞﾙｰﾌﾟﾎｰﾑ ﾁｬﾚﾝｼﾞﾄﾞｲﾜｶﾞｻｷ</t>
  </si>
  <si>
    <t>宮城県栗原市栗駒岩ケ崎神南50番地</t>
  </si>
  <si>
    <t>0228-45-2116</t>
  </si>
  <si>
    <t>0228-45-2118</t>
  </si>
  <si>
    <t>0411300551</t>
  </si>
  <si>
    <t>チャレンジド岩ケ崎</t>
  </si>
  <si>
    <t>0228-45-2115</t>
  </si>
  <si>
    <t>共同生活援助事業所ふきのとう</t>
  </si>
  <si>
    <t>ｷｮｳﾄﾞｳｾｲｶﾂｴﾝｼﾞｮｼﾞｷﾞｮｳｼｮﾌｷﾉﾄｳ</t>
  </si>
  <si>
    <t>宮城県栗原市築館高田一丁目6番3-7号</t>
  </si>
  <si>
    <t>0228-22-0745</t>
  </si>
  <si>
    <t>0228-24-8610</t>
  </si>
  <si>
    <t>0411300569</t>
  </si>
  <si>
    <t>宮城県栗原市築館高田一丁目６番３－７号</t>
  </si>
  <si>
    <t>シェアワークスくりはら生活介護事業所</t>
  </si>
  <si>
    <t>ｼｪｱﾜｰｸｽｸﾘﾊﾗｾｲｶﾂｶｲｺﾞｼﾞｷﾞｮｳｼｮ</t>
  </si>
  <si>
    <t>宮城県栗原市志波姫沼崎南沖473</t>
  </si>
  <si>
    <t>0120-541-562</t>
  </si>
  <si>
    <t>0411300577</t>
  </si>
  <si>
    <t>社会福祉法人矢本愛育会</t>
  </si>
  <si>
    <t>ｼｬｶｲﾌｸｼﾎｳｼﾞﾝ ﾔﾓﾄｱｲｲｸｶｲ</t>
  </si>
  <si>
    <t>宮城県東松島市大塩字逆川２２番地５５号</t>
  </si>
  <si>
    <t>0225-83-2031</t>
  </si>
  <si>
    <t>0225-83-2012</t>
  </si>
  <si>
    <t>菊池　昌三</t>
  </si>
  <si>
    <t>障害者日中活動支援施設ぎんの星</t>
  </si>
  <si>
    <t>ｼｮｳｶﾞｲｼｬｷﾞﾅｶｶﾂﾄﾞｳｼｴﾝｼｼｴﾝﾝﾉﾎｼ</t>
  </si>
  <si>
    <t>東松島市</t>
  </si>
  <si>
    <t>宮城県東松島市矢本字太子前３２４－３</t>
  </si>
  <si>
    <t>0225-84-1125</t>
  </si>
  <si>
    <t>0225-83-7782</t>
  </si>
  <si>
    <t>0411400021</t>
  </si>
  <si>
    <t>ｼｮｳｶﾞｲｼｬﾆｯﾁｭｳｷﾞﾄﾞｳｼｴﾝｼｾﾂｷﾞﾝﾉﾎｼ</t>
  </si>
  <si>
    <t>ぎんの星</t>
  </si>
  <si>
    <t>ｷﾞﾝﾉﾎｼ</t>
  </si>
  <si>
    <t>障害者日中活動支援施設　共生園</t>
  </si>
  <si>
    <t>ｼｮｳｶﾞｲｼｬﾆｯﾁｭｳｶﾂﾄﾞｳｼｴﾝｼｾﾂ ｷｮｳｾｲｴﾝ</t>
  </si>
  <si>
    <t>宮城県東松島市高松字西風137-8</t>
  </si>
  <si>
    <t>0225-87-2353</t>
  </si>
  <si>
    <t>0411400039</t>
  </si>
  <si>
    <t>0225-87-2393</t>
  </si>
  <si>
    <t>ｼｮｳｶﾞｲｼｬｼﾆｯﾁｭｳﾄﾞｳｼｴﾝｼｾﾂ ｷｮｳｾｲｴﾝ</t>
  </si>
  <si>
    <t>障害者支援施設　第二共生園</t>
  </si>
  <si>
    <t>ｼｮｳｶﾞｲｼｬｼｴﾝｼｾﾂ ﾀﾞｲﾆｷｮｳｾｲｴﾝ</t>
  </si>
  <si>
    <t>宮城県東松島市大塩字逆川22-55</t>
  </si>
  <si>
    <t>0411400047</t>
  </si>
  <si>
    <t>社会福祉法人東松島市社会福祉協議会</t>
  </si>
  <si>
    <t>ｼｬｶｲﾌｸｼﾎｳｼﾞﾝﾋｶﾞｼﾏﾂｼﾏｼｼｬｶｲﾌｸｼｷｮｳｷﾞｶｲ</t>
  </si>
  <si>
    <t>宮城県東松島市矢本字大溜9番地1</t>
  </si>
  <si>
    <t>0225-83-2904</t>
  </si>
  <si>
    <t>0225-83-4336</t>
  </si>
  <si>
    <t>阿部　英一</t>
  </si>
  <si>
    <t>0411400070</t>
  </si>
  <si>
    <t>社会福祉法人慶和会</t>
  </si>
  <si>
    <t>ｼｬｶｲﾌｸｼﾎｳｼﾞﾝｹｲﾜｶｲ</t>
  </si>
  <si>
    <t>宮城県東松島市赤井字七反谷地７３番２</t>
  </si>
  <si>
    <t>0225-84-2177</t>
  </si>
  <si>
    <t>0225-83-5390</t>
  </si>
  <si>
    <t>熱海　義信</t>
  </si>
  <si>
    <t>社会福祉法人慶和会ヘルパーステーション花いちもんめ</t>
  </si>
  <si>
    <t>ｼｬｶｲﾌｸｼﾎｳｼﾞﾝｹｲﾜｶｲﾍﾙﾊﾟｰｽﾃｰｼｮﾝﾊﾅｲﾁﾓﾝﾒ</t>
  </si>
  <si>
    <t>宮城県東松島市赤井字七反谷地73-2</t>
  </si>
  <si>
    <t>0411400088</t>
  </si>
  <si>
    <t>社会福祉法人やすらぎ会</t>
  </si>
  <si>
    <t>ｼｬｶｲﾌｸｼﾎｳｼﾞﾝﾔｽﾗｷﾞｶｲ</t>
  </si>
  <si>
    <t>宮城県東松島市野蒜ヶ丘三丁目２７番地１</t>
  </si>
  <si>
    <t>0225-86-1615</t>
  </si>
  <si>
    <t>0225-87-4811</t>
  </si>
  <si>
    <t>亀井　文行</t>
  </si>
  <si>
    <t>鳴瀬ヘルパーステーション</t>
  </si>
  <si>
    <t>ﾅﾙｾﾍﾙﾊﾟｰｽﾃｰｼｮﾝ</t>
  </si>
  <si>
    <t>0411400146</t>
  </si>
  <si>
    <t>医療法人社団健育会ひまわりデイサービスセンター</t>
  </si>
  <si>
    <t>ｲﾘｮｳﾎｳｼﾞﾝｼｬﾀﾞﾝｹﾝｲｸｶｲﾋﾏﾜﾘﾃﾞｲｻｰﾋﾞｽｾﾝﾀｰ</t>
  </si>
  <si>
    <t>宮城県東松島市赤井字八反谷地１００番地５</t>
  </si>
  <si>
    <t>0225-83-1860</t>
  </si>
  <si>
    <t>0225-83-1861</t>
  </si>
  <si>
    <t>0411400153</t>
  </si>
  <si>
    <t>セントケア石巻矢本</t>
  </si>
  <si>
    <t>ｾﾝﾄｹｱｲｼﾉﾏｷﾔﾓﾄ</t>
  </si>
  <si>
    <t>宮城県東松島市矢本字鹿石前164-1</t>
  </si>
  <si>
    <t>0225-84-1751</t>
  </si>
  <si>
    <t>0225-84-1752</t>
  </si>
  <si>
    <t>0411400161</t>
  </si>
  <si>
    <t>一般社団法人くるり</t>
  </si>
  <si>
    <t>ｲｯﾊﾟﾝｼｬﾀﾞﾝﾎｳｼﾞﾝｸﾙﾘ</t>
  </si>
  <si>
    <t>宮城県東松島市上下堤字萩窪24番地1</t>
  </si>
  <si>
    <t>0225-98-7926</t>
  </si>
  <si>
    <t>0225-98-7946</t>
  </si>
  <si>
    <t>佐藤智江</t>
  </si>
  <si>
    <t>ワークハウスくりの木</t>
  </si>
  <si>
    <t>ﾜｰｸﾊｳｽｸﾘﾉｷ</t>
  </si>
  <si>
    <t>宮城県東松島市赤井字川南7-20</t>
  </si>
  <si>
    <t>0411400260</t>
  </si>
  <si>
    <t>ぱんぷきん介護センター　東松島ステーション</t>
  </si>
  <si>
    <t>ﾊﾟﾝﾌﾟｷﾝｶｲｺﾞｾﾝﾀｰ ﾋｶﾞｼﾏﾂｼﾏｽﾃｰｼｮﾝ</t>
  </si>
  <si>
    <t>宮城県東松島市矢本字上河戸６６番２号</t>
  </si>
  <si>
    <t>0225-98-8145</t>
  </si>
  <si>
    <t>0225-98-8146</t>
  </si>
  <si>
    <t>0411400278</t>
  </si>
  <si>
    <t>株式会社石輝</t>
  </si>
  <si>
    <t>ｶﾌﾞｼｷｶｲｼｬｲﾜｷ</t>
  </si>
  <si>
    <t>宮城県東松島市矢本字南浦３１番地</t>
  </si>
  <si>
    <t>0225-98-5239</t>
  </si>
  <si>
    <t>0225-98-5339</t>
  </si>
  <si>
    <t>石垣　洋子</t>
  </si>
  <si>
    <t>太陽の家　ケアステーション</t>
  </si>
  <si>
    <t>ﾀｲﾖｳﾉｲｴ ｹｱｽﾃｰｼｮﾝ</t>
  </si>
  <si>
    <t>宮城県東松島市矢本字大林14</t>
  </si>
  <si>
    <t>0411400310</t>
  </si>
  <si>
    <t>合同会社タカワ</t>
  </si>
  <si>
    <t>ｺﾞｳﾄﾞｳｶﾞｲｼｬﾀｶﾜ</t>
  </si>
  <si>
    <t>宮城県東松島市矢本字下浦311-10</t>
  </si>
  <si>
    <t>0225-25-6193</t>
  </si>
  <si>
    <t>0225-25-6191</t>
  </si>
  <si>
    <t>佐藤　正子</t>
  </si>
  <si>
    <t>障害福祉施設みらい</t>
  </si>
  <si>
    <t>ｼｮｳｶﾞｲﾌｸｼｼｾﾂﾐﾗｲ</t>
  </si>
  <si>
    <t>宮城県東松島市大曲字筒場9-8</t>
  </si>
  <si>
    <t>0225-98-5461</t>
  </si>
  <si>
    <t>0225-98-5462</t>
  </si>
  <si>
    <t>0411400328</t>
  </si>
  <si>
    <t>社会福祉法人大崎市社会福祉協議会</t>
  </si>
  <si>
    <t>ｼｬｶｲﾌｸｼﾎｳｼﾞﾝｵｵｻｷｼｼｬｶｲﾌｸｼｷｮｳｷﾞｶｲ</t>
  </si>
  <si>
    <t>宮城県大崎市古川三日町２丁目５番１号</t>
  </si>
  <si>
    <t>0229210550</t>
  </si>
  <si>
    <t>0229241158</t>
  </si>
  <si>
    <t>高橋　栄徳</t>
  </si>
  <si>
    <t>生活介護事業所｢元気｣</t>
  </si>
  <si>
    <t>ｾｲｶﾂｶｲｺﾞｼﾞｷﾞｮｳｼｮ｢ｹﾞﾝｷ｣</t>
  </si>
  <si>
    <t>大崎市</t>
  </si>
  <si>
    <t>宮城県大崎市鹿島台大迫字石竹81番24</t>
  </si>
  <si>
    <t>0229-56-9418</t>
  </si>
  <si>
    <t>0229-56-9414</t>
  </si>
  <si>
    <t>0411500010</t>
  </si>
  <si>
    <t>社会福祉法人大崎誠心会</t>
  </si>
  <si>
    <t>ｼｬｶｲﾌｸｼﾎｳｼﾞﾝ ｵｵｻｷｾｲｼﾝｶｲ</t>
  </si>
  <si>
    <t>宮城県大崎市古川小野字嵐山１番地１０</t>
  </si>
  <si>
    <t>0229-28-3102</t>
  </si>
  <si>
    <t>0229-28-3103</t>
  </si>
  <si>
    <t>笠原　利彦</t>
  </si>
  <si>
    <t>すまいるあやめ</t>
  </si>
  <si>
    <t>ｽﾏｲﾙｱﾔﾒ</t>
  </si>
  <si>
    <t>宮城県大崎市古川小野字嵐山１－１</t>
  </si>
  <si>
    <t>0229-28-3100</t>
  </si>
  <si>
    <t>0229-28-3101</t>
  </si>
  <si>
    <t>0411500051</t>
  </si>
  <si>
    <t>0229-28-3262</t>
  </si>
  <si>
    <t>パステルあやめ</t>
  </si>
  <si>
    <t>ﾊﾟｽﾃﾙｱﾔﾒ</t>
  </si>
  <si>
    <t>宮城県大崎市古川小野字嵐山１－12</t>
  </si>
  <si>
    <t>0229-28-3151</t>
  </si>
  <si>
    <t>0229-28-3172</t>
  </si>
  <si>
    <t>0411500069</t>
  </si>
  <si>
    <t>社会福祉法人永楽会</t>
  </si>
  <si>
    <t>ｼｬｶｲﾌｸｼﾎｳｼﾞﾝｴｲﾗｸｶｲ</t>
  </si>
  <si>
    <t>宮城県黒川郡大和町吉岡字中町３２番地２</t>
  </si>
  <si>
    <t>022-779-6645</t>
  </si>
  <si>
    <t>022-779-6646</t>
  </si>
  <si>
    <t>小川　宗寿</t>
  </si>
  <si>
    <t>特別養護老人ホーム　百才館</t>
  </si>
  <si>
    <t>ﾄｸﾍﾞﾂﾖｳｺﾞﾛｳｼﾞﾝﾎｰﾑ ﾋｬｸｻｲｶﾝ</t>
  </si>
  <si>
    <t>宮城県大崎市三本木字大豆坂２４番地の３</t>
  </si>
  <si>
    <t>0229-53-1261</t>
  </si>
  <si>
    <t>0229-53-1264</t>
  </si>
  <si>
    <t>0411500077</t>
  </si>
  <si>
    <t>ハーモニーさんぼんぎ</t>
  </si>
  <si>
    <t>ﾊｰﾓﾆｰｻﾝﾎﾞﾝｷﾞ</t>
  </si>
  <si>
    <t>宮城県大崎市三本木字善並田115番地1</t>
  </si>
  <si>
    <t>0229-53-1030</t>
  </si>
  <si>
    <t>0229-53-1031</t>
  </si>
  <si>
    <t>0411500085</t>
  </si>
  <si>
    <t>0229-83-2870</t>
  </si>
  <si>
    <t>0229-83-2872</t>
  </si>
  <si>
    <t>0411500093</t>
  </si>
  <si>
    <t>0229-91-8215</t>
  </si>
  <si>
    <t>0229-91-8216</t>
  </si>
  <si>
    <t>0411500101</t>
  </si>
  <si>
    <t>宮城県大崎市松山千石字広田１１番地大崎市松山保健福祉センター</t>
  </si>
  <si>
    <t>0229-55-4546</t>
  </si>
  <si>
    <t>0229-55-4548</t>
  </si>
  <si>
    <t>0411500127</t>
  </si>
  <si>
    <t>ホームヘルプステーション「ＲＵＮ」</t>
  </si>
  <si>
    <t>ﾎｰﾑﾍﾙﾌﾟｽﾃｰｼｮﾝ｢RUN｣</t>
  </si>
  <si>
    <t>宮城県大崎市古川江合本町２丁目３－２４　やごしコートＢ－２号</t>
  </si>
  <si>
    <t>0229-21-2235</t>
  </si>
  <si>
    <t>0229-22-8235</t>
  </si>
  <si>
    <t>0411500143</t>
  </si>
  <si>
    <t>アースサポート古川</t>
  </si>
  <si>
    <t>ｱｰｽｻﾎﾟｰﾄﾌﾙｶﾜ</t>
  </si>
  <si>
    <t>宮城県大崎市古川字上古川145番地</t>
  </si>
  <si>
    <t>0229-24-0600</t>
  </si>
  <si>
    <t>0229-24-4896</t>
  </si>
  <si>
    <t>0411500150</t>
  </si>
  <si>
    <t>プロンプター甲斐有限会社</t>
  </si>
  <si>
    <t>ﾌﾟﾛﾝﾌﾟﾀｰｶｲﾕｳｹﾞﾝｶﾞｲｼｬ</t>
  </si>
  <si>
    <t>宮城県大崎市古川飯川字要害６４９</t>
  </si>
  <si>
    <t>0229-26-2958</t>
  </si>
  <si>
    <t>0229-26-3065</t>
  </si>
  <si>
    <t>橋本正弘</t>
  </si>
  <si>
    <t>0411500176</t>
  </si>
  <si>
    <t>社会福祉法人　田尻福祉会</t>
  </si>
  <si>
    <t>ｼｬｶｲﾌｸｼﾎｳｼﾞﾝ ﾀｼﾞﾘﾌｸｼｶｲ</t>
  </si>
  <si>
    <t>宮城県大崎市田尻通木字中崎東２４番地２</t>
  </si>
  <si>
    <t>0229-38-1203</t>
  </si>
  <si>
    <t>0229-38-1177</t>
  </si>
  <si>
    <t>富田　栄</t>
  </si>
  <si>
    <t>スキップホームヘルプサービス</t>
  </si>
  <si>
    <t>ｽｷｯﾌﾟﾎｰﾑﾍﾙﾌﾟｻｰﾋﾞｽ</t>
  </si>
  <si>
    <t>宮城県大崎市田尻通木字中崎東１０－１</t>
  </si>
  <si>
    <t>0229-38-1070</t>
  </si>
  <si>
    <t>0411500192</t>
  </si>
  <si>
    <t>0229-38-1279</t>
  </si>
  <si>
    <t>工房パルコ</t>
  </si>
  <si>
    <t>ｺｳﾎﾞｳﾊﾟﾙｺ</t>
  </si>
  <si>
    <t>宮城県大崎市古川南町三丁目4番34号</t>
  </si>
  <si>
    <t>0229-21-0355</t>
  </si>
  <si>
    <t>0229-22-7333</t>
  </si>
  <si>
    <t>0411500200</t>
  </si>
  <si>
    <t>宮城県</t>
  </si>
  <si>
    <t>ﾐﾔｷﾞｹﾝ</t>
  </si>
  <si>
    <t>宮城県仙台市青葉区本町３丁目８－１</t>
  </si>
  <si>
    <t>022-211-2543</t>
  </si>
  <si>
    <t>022-211-2597</t>
  </si>
  <si>
    <t>知事</t>
  </si>
  <si>
    <t>村井　嘉浩</t>
  </si>
  <si>
    <t>宮城県援護寮</t>
  </si>
  <si>
    <t>ﾐﾔｷﾞｹﾝｴﾝｺﾞﾘｮｳ</t>
  </si>
  <si>
    <t>宮城県大崎市古川旭５丁目７－２１</t>
  </si>
  <si>
    <t>0229-23-1513</t>
  </si>
  <si>
    <t>0229-23-1562</t>
  </si>
  <si>
    <t>0411500283</t>
  </si>
  <si>
    <t>宿泊型自立訓練</t>
  </si>
  <si>
    <t>社会福祉法人　聖心会</t>
  </si>
  <si>
    <t>ｼｬｶｲﾌｸｼﾎｳｼﾞﾝ ｾｲｼﾝｶｲ</t>
  </si>
  <si>
    <t>宮城県大崎市岩出山下野目字南山179-1</t>
  </si>
  <si>
    <t>0229-72-1635</t>
  </si>
  <si>
    <t>0229-72-3125</t>
  </si>
  <si>
    <t>木村　司</t>
  </si>
  <si>
    <t>指定障害者支援施設大崎太陽の村</t>
  </si>
  <si>
    <t>ｼﾃｲｼｮｳｶﾞｲｼｬｼｴﾝｼｾﾂｵｵｻｷﾀｲﾖｳﾉﾑﾗ</t>
  </si>
  <si>
    <t>宮城県大崎市岩出山下野目字南山１７９－１</t>
  </si>
  <si>
    <t>0411500309</t>
  </si>
  <si>
    <t>指定障害福祉サービス事業所　大崎太陽の村</t>
  </si>
  <si>
    <t>ｼﾃｲｼｮｳｶﾞｲﾌｸｼｻｰﾋﾞｽｼﾞｷﾞｮｳｼｮ ｵｵｻｷﾀｲﾖｳﾉﾑﾗ</t>
  </si>
  <si>
    <t>宮城県大崎市岩出山東御名掛１５０－１、１５２</t>
  </si>
  <si>
    <t>0229-72-3986</t>
  </si>
  <si>
    <t>0411500325</t>
  </si>
  <si>
    <t>公益財団法人宮城厚生協会ケアステーションあゆみ　介護</t>
  </si>
  <si>
    <t>ｺｳｴｷｻﾞｲﾀﾞﾝﾎｳｼﾞﾝﾐﾔｷﾞｺｳｾｲｷｮｳｶｲｹｱｽﾃｰｼｮﾝｱﾕﾐ ｶｲｺﾞ</t>
  </si>
  <si>
    <t>宮城県大崎市古川駅東2丁目12-18</t>
  </si>
  <si>
    <t>0229-22-7696</t>
  </si>
  <si>
    <t>0229-24-2998</t>
  </si>
  <si>
    <t>0411500333</t>
  </si>
  <si>
    <t>ニチイケアセンター古川</t>
  </si>
  <si>
    <t>ﾆﾁｲｹｱｾﾝﾀｰﾌﾙｶﾜ</t>
  </si>
  <si>
    <t>宮城県大崎市古川福沼1丁目14-35</t>
  </si>
  <si>
    <t>0229-21-0620</t>
  </si>
  <si>
    <t>0229-21-0622</t>
  </si>
  <si>
    <t>0411500341</t>
  </si>
  <si>
    <t>特定非営利活動法人　くもりのち晴れ</t>
  </si>
  <si>
    <t>ﾄｸﾃｲﾋｴｲﾘｶﾂﾄﾞｳﾎｳｼﾞﾝ ｸﾓﾘﾉﾁﾊﾚ</t>
  </si>
  <si>
    <t>宮城県大崎市古川七日町４番３３号</t>
  </si>
  <si>
    <t>0229-23-2766</t>
  </si>
  <si>
    <t>本田　玲子</t>
  </si>
  <si>
    <t>しあんくれ～る</t>
  </si>
  <si>
    <t>ｼｱﾝｸﾚ～ﾙ</t>
  </si>
  <si>
    <t>0411500382</t>
  </si>
  <si>
    <t>0229-36-1661</t>
  </si>
  <si>
    <t>0229-36-1663</t>
  </si>
  <si>
    <t>0411500408</t>
  </si>
  <si>
    <t>社会福祉法人　おおさきさくら福祉会</t>
  </si>
  <si>
    <t>ｼｬｶｲﾌｸｼﾎｳｼﾞﾝ ｵｵｻｷｻｸﾗﾌｸｼｶｲ</t>
  </si>
  <si>
    <t>宮城県大崎市田尻字町浦２２番</t>
  </si>
  <si>
    <t>0229-39-0030</t>
  </si>
  <si>
    <t>0229-39-0050</t>
  </si>
  <si>
    <t>松倉　義明</t>
  </si>
  <si>
    <t>すずかけの里</t>
  </si>
  <si>
    <t>ｽｽﾞｶｹﾉｻﾄ</t>
  </si>
  <si>
    <t>宮城県大崎市田尻字町浦22番</t>
  </si>
  <si>
    <t>0411500416</t>
  </si>
  <si>
    <t>ホワイトベア　訪問介護事業部</t>
  </si>
  <si>
    <t>ﾎﾜｲﾄﾍﾞｱ ﾎｳﾓﾝｶｲｺﾞｼﾞｷﾞｮｳﾌﾞ</t>
  </si>
  <si>
    <t>0411500440</t>
  </si>
  <si>
    <t>特定非営利活動法人ドリーム・グリーン・プロジェクト</t>
  </si>
  <si>
    <t>ﾄｸﾃｲﾋｴｲﾘｶﾂﾄﾞｳﾎｳｼﾞﾝﾄﾞﾘｰﾑ･ｸﾞﾘｰﾝ･ﾌﾟﾛｼﾞｪｸﾄ</t>
  </si>
  <si>
    <t>宮城県大崎市岩出山字二ノ構３番地１</t>
  </si>
  <si>
    <t>0229-87-5657</t>
  </si>
  <si>
    <t>岩下晴彦</t>
  </si>
  <si>
    <t>NPOドリーム・グリーン・プロジェクト</t>
  </si>
  <si>
    <t>NPOﾄﾞﾘｰﾑ･ｸﾞﾘｰﾝ･ﾌﾟﾛｼﾞｪｸﾄ</t>
  </si>
  <si>
    <t>宮城県大崎市鳴子温泉字末沢西４６番地１</t>
  </si>
  <si>
    <t>0411500473</t>
  </si>
  <si>
    <t>さくらの家</t>
  </si>
  <si>
    <t>ｻｸﾗﾉｲｴ</t>
  </si>
  <si>
    <t>0229-87-4223</t>
  </si>
  <si>
    <t>就労支援センタードリームワン</t>
  </si>
  <si>
    <t>ｼｭｳﾛｳｼｴﾝｾﾝﾀｰﾄﾞﾘｰﾑﾜﾝ</t>
  </si>
  <si>
    <t>宮城県大崎市鳴子温泉末沢西46番地1</t>
  </si>
  <si>
    <t>0229-87-2566</t>
  </si>
  <si>
    <t>株式会社まちの豆腐屋プロジェクト</t>
  </si>
  <si>
    <t>ｶﾌﾞｼｷｶﾞｲｼｬﾏﾁﾉﾄｳﾌﾔﾌﾟﾛｼﾞｪｸﾄ</t>
  </si>
  <si>
    <t>宮城県遠田郡涌谷町字桑木荒１５６番地３</t>
  </si>
  <si>
    <t>0229-29-9127</t>
  </si>
  <si>
    <t>0229-29-9147</t>
  </si>
  <si>
    <t>赤間　久美子</t>
  </si>
  <si>
    <t>古川とうふ店</t>
  </si>
  <si>
    <t>ﾌﾙｶﾜﾄｳﾌﾃﾝ</t>
  </si>
  <si>
    <t>宮城県大崎市古川稲葉３丁目６番地１０</t>
  </si>
  <si>
    <t>0229-87-4135</t>
  </si>
  <si>
    <t>0229-87-4136</t>
  </si>
  <si>
    <t>0411500481</t>
  </si>
  <si>
    <t>アビリティーズジャスコ株式会社</t>
  </si>
  <si>
    <t>ｱﾋﾞﾘﾃｨｰｽﾞｼﾞｬｽｺｶﾌﾞｼｷｶﾞｲｼｬ</t>
  </si>
  <si>
    <t>宮城県仙台市青葉区中央３丁目３－３</t>
  </si>
  <si>
    <t>022-349-1881</t>
  </si>
  <si>
    <t>022-349-1522</t>
  </si>
  <si>
    <t>安達　智子</t>
  </si>
  <si>
    <t>アビリティーズジャスコ古川センター</t>
  </si>
  <si>
    <t>ｱﾋﾞﾘﾃｨｰｽﾞｼﾞｬｽｺﾌﾙｶﾜｾﾝﾀｰ</t>
  </si>
  <si>
    <t>宮城県大崎市古川沢田字筒場浦15番イオンタウン古川内</t>
  </si>
  <si>
    <t>0229-27-1301</t>
  </si>
  <si>
    <t>0411500606</t>
  </si>
  <si>
    <t>宮城県大崎市古川沢田字筒場浦15番</t>
  </si>
  <si>
    <t>社会福祉法人チャレンジドらいふ</t>
  </si>
  <si>
    <t>ｼｬｶｲﾌｸｼﾎｳｼﾞﾝﾁｬﾚﾝｼﾞﾄﾞﾗｲﾌ</t>
  </si>
  <si>
    <t>宮城県仙台市泉区高森7丁目1番地の4</t>
  </si>
  <si>
    <t>022-777-3266</t>
  </si>
  <si>
    <t>022-777-3267</t>
  </si>
  <si>
    <t>白石　圭太郎</t>
  </si>
  <si>
    <t>ボーノボーノ大崎東</t>
  </si>
  <si>
    <t>ﾎﾞｰﾉﾎﾞｰﾉｵｵｻｷﾋｶﾞｼ</t>
  </si>
  <si>
    <t>宮城県大崎市鹿島台船越字鍋田50-2</t>
  </si>
  <si>
    <t>0411500648</t>
  </si>
  <si>
    <t>特定非営利活動法人ユアパートナーおおさき</t>
  </si>
  <si>
    <t>ﾄｸﾃｲﾋｴｲﾘｶﾂﾄﾞｳﾎｳｼﾞﾝﾕｱﾊﾟｰﾄﾅｰｵｵｻｷ</t>
  </si>
  <si>
    <t>宮城県大崎市田尻小塩字渋取57番地5</t>
  </si>
  <si>
    <t>0229-39-2281</t>
  </si>
  <si>
    <t>山下　勝英</t>
  </si>
  <si>
    <t>つばさ</t>
  </si>
  <si>
    <t>ﾂﾊﾞｻ</t>
  </si>
  <si>
    <t>宮城県大崎市田尻通木字一本柳22番地3</t>
  </si>
  <si>
    <t>0229-25-6587</t>
  </si>
  <si>
    <t>0411500655</t>
  </si>
  <si>
    <t>社会福祉法人宮城厚生福祉会</t>
  </si>
  <si>
    <t>ｼｬｶｲﾌｸｼﾎｳｼﾞﾝﾐﾔｷﾞｺｳｾｲﾌｸｼｶｲ</t>
  </si>
  <si>
    <t>宮城県仙台市宮城野区田子字富里153</t>
  </si>
  <si>
    <t>022-388-9968</t>
  </si>
  <si>
    <t>022-388-9969</t>
  </si>
  <si>
    <t>多機能型就労支援事業所てとて古川</t>
  </si>
  <si>
    <t>ﾀｷﾉｳｶﾞﾀｼｭｳﾛｳｼｴﾝｼﾞｷﾞｮｳｼｮﾃﾄﾃﾌﾙｶﾜ</t>
  </si>
  <si>
    <t>宮城県大崎市古川福沼２丁目１８－２７</t>
  </si>
  <si>
    <t>0229-21-8606</t>
  </si>
  <si>
    <t>0229-21-8608</t>
  </si>
  <si>
    <t>0411500697</t>
  </si>
  <si>
    <t>特定非営利活動法人まきばフリースクール</t>
  </si>
  <si>
    <t>ﾄｸﾃｲﾋｴｲﾘｶﾂﾄﾞｳﾎｳｼﾞﾝﾏｷﾊﾞﾌﾘｰｽｸｰﾙ</t>
  </si>
  <si>
    <t>宮城県栗原市高清水袖山62番地18</t>
  </si>
  <si>
    <t>0228-25-4481</t>
  </si>
  <si>
    <t>0228-25-4482</t>
  </si>
  <si>
    <t>武田　和浩</t>
  </si>
  <si>
    <t>まきばの実り</t>
  </si>
  <si>
    <t>ﾏｷﾊﾞﾉﾐﾉﾘ</t>
  </si>
  <si>
    <t>宮城県大崎市田尻諏訪峠字諏訪１８番</t>
  </si>
  <si>
    <t>0229-25-5949</t>
  </si>
  <si>
    <t>0411500713</t>
  </si>
  <si>
    <t>0229-25-4482</t>
  </si>
  <si>
    <t>株式会社コンフォート</t>
  </si>
  <si>
    <t>ｶﾌﾞｼｷｶﾞｲｼｬｺﾝﾌｫｰﾄ</t>
  </si>
  <si>
    <t>宮城県大崎市古川福沼１－１８－１９メモリアルパークＢ棟２０２</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</si>
  <si>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</si>
  <si>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</si>
  <si>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</si>
  <si>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</si>
  <si>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</si>
  <si>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</si>
  <si>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</si>
  <si>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</si>
  <si>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宮城県大崎市古川沢田字新原際１０５</t>
  </si>
  <si>
    <t>0229-25-5561</t>
  </si>
  <si>
    <t>0229-25-5563</t>
  </si>
  <si>
    <t>田中　寛章</t>
  </si>
  <si>
    <t>でもっく</t>
  </si>
  <si>
    <t>ﾃﾞﾓｯｸ</t>
  </si>
  <si>
    <t>0411500747</t>
  </si>
  <si>
    <t>宮城県大崎市三本木字善並田１15-1</t>
  </si>
  <si>
    <t>0411500754</t>
  </si>
  <si>
    <t>社会福祉法人みんなの輪</t>
  </si>
  <si>
    <t>ｼｬｶｲﾌｸｼﾎｳｼﾞﾝﾐﾝﾅﾉﾜ</t>
  </si>
  <si>
    <t>宮城県黒川郡大衡村大衡字鐙沢１２番５４</t>
  </si>
  <si>
    <t>022-388-4188</t>
  </si>
  <si>
    <t>022-388-4191</t>
  </si>
  <si>
    <t>あいあいファーム　わ・は・わ田尻</t>
  </si>
  <si>
    <t>ｱｲｱｲﾌｧｰﾑ ﾜ･ﾊ･ﾜﾀｼﾞﾘ</t>
  </si>
  <si>
    <t>宮城県大崎市田尻八幡字天狗堂２２番１１５</t>
  </si>
  <si>
    <t>0229-25-5751</t>
  </si>
  <si>
    <t>0229-25-5752</t>
  </si>
  <si>
    <t>0411500770</t>
  </si>
  <si>
    <t>短期入所事業所「元気」</t>
  </si>
  <si>
    <t>ﾀﾝｷﾆｭｳｼｮｼﾞｷﾞｮｳｼｮ｢ｹﾞﾝｷ｣</t>
  </si>
  <si>
    <t>宮城県大崎市鹿島台大迫字石竹８１番地２４</t>
  </si>
  <si>
    <t>0411500788</t>
  </si>
  <si>
    <t>企業組合労協センター事業団</t>
  </si>
  <si>
    <t>ｷｷﾞｮｳｸﾐｱｲﾛｳｷｮｳｾﾝﾀｰｼﾞｷﾞｮｳﾀﾞﾝ</t>
  </si>
  <si>
    <t>東京都豊島区東池袋１丁目４４番３号　池袋ISPタマビル７Ｆ</t>
  </si>
  <si>
    <t>田嶋羊子</t>
  </si>
  <si>
    <t>鳴子地域福祉事業所　まるちゃん家</t>
  </si>
  <si>
    <t>ﾅﾙｺﾁｲｷﾌｸｼｼﾞｷﾞｮｳｼｮ ﾏﾙﾁｬﾝﾁ</t>
  </si>
  <si>
    <t>宮城県大崎市鳴子温泉字坂の上１３７番地６</t>
  </si>
  <si>
    <t>0229-87-4620</t>
  </si>
  <si>
    <t>0229-87-4630</t>
  </si>
  <si>
    <t>0411500804</t>
  </si>
  <si>
    <t>株式会社サーパス</t>
  </si>
  <si>
    <t>ｶﾌﾞｼｷｶﾞｲｼｬｻｰﾊﾟｽ</t>
  </si>
  <si>
    <t>宮城県登米市南方町原5番地</t>
  </si>
  <si>
    <t>0220-58-5384</t>
  </si>
  <si>
    <t>0220-44-4021</t>
  </si>
  <si>
    <t>佐々木正</t>
  </si>
  <si>
    <t>訪問介護事業所　クローバー</t>
  </si>
  <si>
    <t>ﾎｳﾓﾝｶｲｺﾞｼﾞｷﾞｮｳｼｮ ｸﾛｰﾊﾞｰ</t>
  </si>
  <si>
    <t>宮城県大崎市田尻字北大杉6-1</t>
  </si>
  <si>
    <t>0229-25-6911</t>
  </si>
  <si>
    <t>0229-25-6922</t>
  </si>
  <si>
    <t>0411500812</t>
  </si>
  <si>
    <t>大崎市病院事業</t>
  </si>
  <si>
    <t>ｵｵｻｷｼﾋﾞｮｳｲﾝｼﾞｷﾞｮｳ</t>
  </si>
  <si>
    <t>宮城県大崎市古川穂波三丁目８番１号</t>
  </si>
  <si>
    <t>0229-23-3311</t>
  </si>
  <si>
    <t>0229-23-5380</t>
  </si>
  <si>
    <t>管理者</t>
  </si>
  <si>
    <t>並木　健二</t>
  </si>
  <si>
    <t>大崎市民病院</t>
  </si>
  <si>
    <t>ｵｵｻｷｼﾐﾝﾋﾞｮｳｲﾝ</t>
  </si>
  <si>
    <t>0411500846</t>
  </si>
  <si>
    <t>特定非営利活動法人　学びの庭</t>
  </si>
  <si>
    <t>ﾄｸﾃｲﾋｴｲﾘｶﾂﾄﾞｳﾎｳｼﾞﾝ ﾏﾅﾋﾞﾉﾆﾜ</t>
  </si>
  <si>
    <t>宮城県大崎市古川西館三丁目６番１６号</t>
  </si>
  <si>
    <t>0229-25-5845</t>
  </si>
  <si>
    <t>0229-25-5844</t>
  </si>
  <si>
    <t>佐藤　靖子</t>
  </si>
  <si>
    <t>就労支援センター　『ジェムストーン』</t>
  </si>
  <si>
    <t>ｼｭｳﾛｳｼｴﾝｾﾝﾀｰ ｢ｼﾞｪﾑｽﾄｰﾝ｣</t>
  </si>
  <si>
    <t>0411500853</t>
  </si>
  <si>
    <t>宮城県大崎市古川駅東三丁目１番３２号</t>
  </si>
  <si>
    <t>0229-25-5922</t>
  </si>
  <si>
    <t>0229-25-5924</t>
  </si>
  <si>
    <t>大崎市民病院鹿島台分院</t>
  </si>
  <si>
    <t>ｵｵｻｷｼﾐﾝﾋﾞｮｳｲﾝｶｼﾏﾀﾞｲﾌﾞﾝｲﾝ</t>
  </si>
  <si>
    <t>宮城県大崎市鹿島台平渡字東要害20番地</t>
  </si>
  <si>
    <t>0229-56-2611</t>
  </si>
  <si>
    <t>0229-56-2035</t>
  </si>
  <si>
    <t>0411500861</t>
  </si>
  <si>
    <t>一般社団法人はぴかむ</t>
  </si>
  <si>
    <t>ｲｯﾊﾟﾝｼｬﾀﾞﾝﾎｳｼﾞﾝﾊﾋﾟｶﾑ</t>
  </si>
  <si>
    <t>宮城県仙台市若林区木ノ下五丁目２－１７パステルコーポ１０３</t>
  </si>
  <si>
    <t>022-355-8127</t>
  </si>
  <si>
    <t>大槻　真太郎</t>
  </si>
  <si>
    <t>指定障害福祉サービス事業所　葵～あおい</t>
  </si>
  <si>
    <t>ｼﾃｲｼｮｳｶﾞｲﾌｸｼｻｰﾋﾞｽｼﾞｷﾞｮｳｼｮ ｱｵｲ~ｱｵｲ</t>
  </si>
  <si>
    <t>宮城県大崎市田尻沼部字下高野東１００－１</t>
  </si>
  <si>
    <t>0229-25-6930</t>
  </si>
  <si>
    <t>0411500879</t>
  </si>
  <si>
    <t>manaby古川事業所</t>
  </si>
  <si>
    <t>ﾏﾅﾋﾞｰﾌﾙｶﾜｼﾞｷﾞｮｳｼｮ</t>
  </si>
  <si>
    <t>宮城県大崎市古川駅前大通6-3-7</t>
  </si>
  <si>
    <t>0229-25-8662</t>
  </si>
  <si>
    <t>0229-25-8663</t>
  </si>
  <si>
    <t>0411500887</t>
  </si>
  <si>
    <t>合同会社リレーション</t>
  </si>
  <si>
    <t>ｺﾞｳﾄﾞｳｶﾞｲｼｬﾘﾚｰｼｮﾝ</t>
  </si>
  <si>
    <t>宮城県大崎市古川大幡字道上30番地8</t>
  </si>
  <si>
    <t>0229-25-4890</t>
  </si>
  <si>
    <t>佐藤　哲也</t>
  </si>
  <si>
    <t>就労継続支援（B型）事業所ライフアップ</t>
  </si>
  <si>
    <t>ｼｭｳﾛｳｹｲｿﾞｸｼｴﾝ(Bｶﾞﾀ)ｼﾞｷﾞｮｳｼｮﾗｲﾌｱｯﾌﾟ</t>
  </si>
  <si>
    <t>宮城県大崎市古川沢田字三ツ江7番地8</t>
  </si>
  <si>
    <t>0411500895</t>
  </si>
  <si>
    <t>社会福祉法人　優愛会</t>
  </si>
  <si>
    <t>ｼｬｶｲﾌｸｼﾎｳｼﾞﾝ ﾕｳｱｲｶｲ</t>
  </si>
  <si>
    <t>宮城県大崎市古川福浦字道ノ上147-1</t>
  </si>
  <si>
    <t>0229-23-5077</t>
  </si>
  <si>
    <t>0229-23-5033</t>
  </si>
  <si>
    <t>松田　純武</t>
  </si>
  <si>
    <t>しあわせカフェ</t>
  </si>
  <si>
    <t>ｼｱﾜｾｶﾌｪ</t>
  </si>
  <si>
    <t>宮城県大崎市古川福浦字道ノ上97-1</t>
  </si>
  <si>
    <t>0229-25-4301</t>
  </si>
  <si>
    <t>0229-25-4302</t>
  </si>
  <si>
    <t>0411500903</t>
  </si>
  <si>
    <t>宮城県大崎市古川下中目字町浦２８－１</t>
  </si>
  <si>
    <t>08044627559</t>
  </si>
  <si>
    <t>茂泉愛</t>
  </si>
  <si>
    <t>短期入所施設アムール</t>
  </si>
  <si>
    <t>ﾀﾝｷﾆｭｳｼｮｼｾﾂｱﾑｰﾙ</t>
  </si>
  <si>
    <t>宮城県大崎市田尻字町２２３－１</t>
  </si>
  <si>
    <t>08060542085</t>
  </si>
  <si>
    <t>0411500911</t>
  </si>
  <si>
    <t>特定非営利活動法人ふうどばんく東北ＡＧＡＩＮ</t>
  </si>
  <si>
    <t>ﾄｸﾃｲﾋｴｲﾘｶﾂﾄﾞｳﾎｳｼﾞﾝﾌｳﾄﾞﾊﾞﾝｸﾄｳﾎｸｱｶﾞｲﾝ</t>
  </si>
  <si>
    <t>宮城県富谷市成田八丁目１－１</t>
  </si>
  <si>
    <t>022-779-7150</t>
  </si>
  <si>
    <t>022-774-1410</t>
  </si>
  <si>
    <t>地主　雅信</t>
  </si>
  <si>
    <t>就労サポートセンターあがいん</t>
  </si>
  <si>
    <t>ｼｭｳﾛｳｻﾎﾟｰﾄｾﾝﾀｰｱｶﾞｲﾝ</t>
  </si>
  <si>
    <t>富谷市</t>
  </si>
  <si>
    <t>0411600026</t>
  </si>
  <si>
    <t>Ｍ２ファーマシー株式会社</t>
  </si>
  <si>
    <t>ｴﾑﾂｰﾌｧｰﾏｼｰｶﾌﾞｼｷｶﾞｲｼｬ</t>
  </si>
  <si>
    <t>宮城県仙台市太白区鈎取本町１丁目１３番１号</t>
  </si>
  <si>
    <t>022-393-7265</t>
  </si>
  <si>
    <t>022-393-8554</t>
  </si>
  <si>
    <t>松村　雅博</t>
  </si>
  <si>
    <t>エムツー訪問介護ステーション　富谷</t>
  </si>
  <si>
    <t>ｴﾑﾂｰﾎｳﾓﾝｶｲｺﾞｽﾃｰｼｮﾝ ﾄﾐﾔ</t>
  </si>
  <si>
    <t>宮城県富谷市日吉台２丁目２４番地６</t>
  </si>
  <si>
    <t>022-341-5261</t>
  </si>
  <si>
    <t>0411600042</t>
  </si>
  <si>
    <t>合同会社おれんじの羽</t>
  </si>
  <si>
    <t>ｺﾞｳﾄﾞｳｶﾞｲｼｬｵﾚﾝｼﾞﾉﾊﾈ</t>
  </si>
  <si>
    <t>宮城県仙台市泉区将監殿四丁目１５番５号</t>
  </si>
  <si>
    <t>022-371-2560</t>
  </si>
  <si>
    <t>022-346-6631</t>
  </si>
  <si>
    <t>新田 保之</t>
  </si>
  <si>
    <t>おれんじ工房</t>
  </si>
  <si>
    <t>ｵﾚﾝｼﾞｺｳﾎﾞｳ</t>
  </si>
  <si>
    <t>022-341-8620</t>
  </si>
  <si>
    <t>022-341-8621</t>
  </si>
  <si>
    <t>0411600059</t>
  </si>
  <si>
    <t>宮城県富谷市富ケ丘二丁目２０番２号２０２</t>
  </si>
  <si>
    <t>ＳＯＭＰＯケア　富谷　訪問介護</t>
  </si>
  <si>
    <t>ｿﾝﾎﾟｹｱ ﾄﾐﾔ ﾎｳﾓﾝｶｲｺﾞ</t>
  </si>
  <si>
    <t>宮城県富谷市日吉台2-6-2</t>
  </si>
  <si>
    <t>022-348-1131</t>
  </si>
  <si>
    <t>022-538-2232</t>
  </si>
  <si>
    <t>0411600075</t>
  </si>
  <si>
    <t>株式会社ゴリラファーム</t>
  </si>
  <si>
    <t>ｶﾌﾞｼｷｶﾞｲｼｬｺﾞﾘﾗﾌｧｰﾑ</t>
  </si>
  <si>
    <t>宮城県仙台市泉区野村字野村９５番地の２</t>
  </si>
  <si>
    <t>09076628586</t>
  </si>
  <si>
    <t>高橋　まち子</t>
  </si>
  <si>
    <t>ＡＭＥＨＡＲＥ</t>
  </si>
  <si>
    <t>AMEHAREｱﾒﾊﾚ</t>
  </si>
  <si>
    <t>宮城県富谷市太子堂１丁目１４番１３号</t>
  </si>
  <si>
    <t>09062236415</t>
  </si>
  <si>
    <t>0411600117</t>
  </si>
  <si>
    <t>社会福祉法人七ヶ宿町社会福祉協議会</t>
  </si>
  <si>
    <t>ｼｬｶｲﾌｸｼﾎｳｼﾞﾝｼﾁｶｼｭｸﾏﾁｼｬｶｲﾌｸｼｷｮｳｷﾞｶｲ</t>
  </si>
  <si>
    <t>宮城県刈田郡七ケ宿町字関１８４番地</t>
  </si>
  <si>
    <t>0224-37-2271</t>
  </si>
  <si>
    <t>0224-37-2272</t>
  </si>
  <si>
    <t>髙橋　正雄</t>
  </si>
  <si>
    <t>七ヶ宿町高齢者生活福祉センター</t>
  </si>
  <si>
    <t>ｼﾁｶｼｭｸﾏﾁｺｳﾚｲｼｬｾｲｶﾂﾌｸｼｾﾝﾀｰ</t>
  </si>
  <si>
    <t>刈田郡七ケ宿町</t>
  </si>
  <si>
    <t>0412100018</t>
  </si>
  <si>
    <t>社会福祉法人蔵王町社会福祉協議会</t>
  </si>
  <si>
    <t>ｼｬｶｲﾌｸｼﾎｳｼﾞﾝｻﾞｵｳﾏﾁｼｬｶｲﾌｸｼｷｮｳｷﾞｶｲ</t>
  </si>
  <si>
    <t>宮城県刈田郡蔵王町大字円田字十文字北３番地１</t>
  </si>
  <si>
    <t>0224-33-2940</t>
  </si>
  <si>
    <t>0224-22-7940</t>
  </si>
  <si>
    <t>刈田郡蔵王町</t>
  </si>
  <si>
    <t>0412100026</t>
  </si>
  <si>
    <t>蔵王すずしろ</t>
  </si>
  <si>
    <t>ｻﾞｵｳｽｽﾞｼﾛ</t>
  </si>
  <si>
    <t>宮城県刈田郡蔵王町遠刈田温泉字七日原1-729</t>
  </si>
  <si>
    <t>0224-34-1331</t>
  </si>
  <si>
    <t>0224-34-1332</t>
  </si>
  <si>
    <t>0412100075</t>
  </si>
  <si>
    <t>株式会社マザーアース</t>
  </si>
  <si>
    <t>ｶﾌﾞｼｷｶﾞｲｼｬﾏｻﾞｰｱｰｽ</t>
  </si>
  <si>
    <t>宮城県刈田郡蔵王町大字小村崎字山崎１４番地１</t>
  </si>
  <si>
    <t>0224-33-4773</t>
  </si>
  <si>
    <t>0224-33-4771</t>
  </si>
  <si>
    <t>真野孝仁</t>
  </si>
  <si>
    <t>マザーアース</t>
  </si>
  <si>
    <t>ﾏｻﾞｰｱｰｽ</t>
  </si>
  <si>
    <t>0412100083</t>
  </si>
  <si>
    <t>はらから蔵王塾</t>
  </si>
  <si>
    <t>ﾊﾗｶﾗｻﾞｵｳｼﾞｭｸ</t>
  </si>
  <si>
    <t>0224-26-6606</t>
  </si>
  <si>
    <t>0224-26-6607</t>
  </si>
  <si>
    <t>0412100109</t>
  </si>
  <si>
    <t>宮城県刈田郡蔵王町遠刈田温泉字八山4番395</t>
  </si>
  <si>
    <t>社会福祉法人常盤福祉会</t>
  </si>
  <si>
    <t>ｼｬｶｲﾌｸｼﾎｳｼﾞﾝﾄｷﾜﾌｸｼｶｲ</t>
  </si>
  <si>
    <t>宮城県柴田郡柴田町船岡中央３丁目１８番３号</t>
  </si>
  <si>
    <t>0224-55-1421</t>
  </si>
  <si>
    <t>0224-55-1645</t>
  </si>
  <si>
    <t>黒田　清</t>
  </si>
  <si>
    <t>多機能型地域ケアホームふなおか</t>
  </si>
  <si>
    <t>ﾀｷﾉｳｶﾞﾀﾁｲｷｹｱﾎｰﾑﾌﾅｵｶ</t>
  </si>
  <si>
    <t>柴田郡柴田町</t>
  </si>
  <si>
    <t>宮城県柴田郡柴田町北船岡２丁目１６番６号</t>
  </si>
  <si>
    <t>0224-54-5181</t>
  </si>
  <si>
    <t>0224-54-5182</t>
  </si>
  <si>
    <t>0412200032</t>
  </si>
  <si>
    <t>社会福祉法人福寿会</t>
  </si>
  <si>
    <t>ｼｬｶｲﾌｸｼﾎｳｼﾞﾝﾌｸｼﾞｭｶｲ</t>
  </si>
  <si>
    <t>宮城県柴田郡柴田町大字本船迫字沢田３９番地</t>
  </si>
  <si>
    <t>0224-56-4160</t>
  </si>
  <si>
    <t>0224-56-4322</t>
  </si>
  <si>
    <t>今野　英繁</t>
  </si>
  <si>
    <t>多機能型事業所　旭園</t>
  </si>
  <si>
    <t>ﾀｷﾉｳｶﾞﾀｼﾞｷﾞｮｳｼｮ ｱｻﾋｴﾝ</t>
  </si>
  <si>
    <t>宮城県柴田郡柴田町大字本船迫字沢田３９</t>
  </si>
  <si>
    <t>0412200040</t>
  </si>
  <si>
    <t>特定非営利活動法人ほっとあい</t>
  </si>
  <si>
    <t>ﾄｸﾃｲﾋｴｲﾘｶﾂﾄﾞｳﾎｳｼﾞﾝﾎｯﾄｱｲ</t>
  </si>
  <si>
    <t>宮城県柴田郡大河原町字町２７９番１</t>
  </si>
  <si>
    <t>0224-52-8555</t>
  </si>
  <si>
    <t>0224-52-8557</t>
  </si>
  <si>
    <t>坂本　一</t>
  </si>
  <si>
    <t>指定居宅介護事業所ほっとあい</t>
  </si>
  <si>
    <t>ｼﾃｲｷｮﾀｸｶｲｺﾞｼﾞｷﾞｮｳｼｮﾎｯﾄｱｲ</t>
  </si>
  <si>
    <t>柴田郡大河原町</t>
  </si>
  <si>
    <t>0412200099</t>
  </si>
  <si>
    <t>宮城県柴田郡大河原町町279-1</t>
  </si>
  <si>
    <t>びいんず夢楽多</t>
  </si>
  <si>
    <t>ﾋﾞｲﾝｽﾞ ﾑﾗﾀ</t>
  </si>
  <si>
    <t>柴田郡村田町</t>
  </si>
  <si>
    <t>宮城県柴田郡村田町大字関場字屋敷前137-1</t>
  </si>
  <si>
    <t>0224-82-1177</t>
  </si>
  <si>
    <t>0224-82-1178</t>
  </si>
  <si>
    <t>0412200222</t>
  </si>
  <si>
    <t>くりえいと柴田</t>
  </si>
  <si>
    <t>ｸﾘｴｲﾄｼﾊﾞﾀ</t>
  </si>
  <si>
    <t>宮城県柴田郡柴田町大字船迫字土平９２</t>
  </si>
  <si>
    <t>0224-58-7773</t>
  </si>
  <si>
    <t>0224-58-7774</t>
  </si>
  <si>
    <t>0412200230</t>
  </si>
  <si>
    <t>ニチイケアセンター大河原</t>
  </si>
  <si>
    <t>ﾆﾁｲｹｱｾﾝﾀｰｵｵｶﾞﾜﾗ</t>
  </si>
  <si>
    <t>宮城県柴田郡大河原町新青川１１－１２</t>
  </si>
  <si>
    <t>0224-51-3860</t>
  </si>
  <si>
    <t>0224-51-3863</t>
  </si>
  <si>
    <t>0412200263</t>
  </si>
  <si>
    <t>セントケア大河原</t>
  </si>
  <si>
    <t>ｾﾝﾄｹｱｵｵｶﾞﾜﾗ</t>
  </si>
  <si>
    <t>宮城県柴田郡大河原町字町５５番２号　サウスロアヴェール店舗１０１号室</t>
  </si>
  <si>
    <t>0224-51-3561</t>
  </si>
  <si>
    <t>0224-51-3562</t>
  </si>
  <si>
    <t>0412200297</t>
  </si>
  <si>
    <t>柴田郡川崎町</t>
  </si>
  <si>
    <t>0224-84-6626</t>
  </si>
  <si>
    <t>レインボー川崎</t>
  </si>
  <si>
    <t>ﾚｲﾝﾎﾞｰｶﾜｻｷ</t>
  </si>
  <si>
    <t>宮城県柴田郡川崎町大字前川字北原22番地9</t>
  </si>
  <si>
    <t>0224-85-1656</t>
  </si>
  <si>
    <t>0224-84-6833</t>
  </si>
  <si>
    <t>0412200339</t>
  </si>
  <si>
    <t>有限会社ケイ</t>
  </si>
  <si>
    <t>ﾕｳｹﾞﾝｶﾞｲｼｬｹｲ</t>
  </si>
  <si>
    <t>宮城県柴田郡大河原町字西桜町２２番地の３</t>
  </si>
  <si>
    <t>0224-51-4601</t>
  </si>
  <si>
    <t>0224-51-4602</t>
  </si>
  <si>
    <t>轡　義治</t>
  </si>
  <si>
    <t>南桜ケアサービス</t>
  </si>
  <si>
    <t>ﾐﾅﾐｻｸﾗｹｱｻｰﾋﾞｽ</t>
  </si>
  <si>
    <t>宮城県柴田郡大河原町南桜町４番地１４</t>
  </si>
  <si>
    <t>0224-51-5056</t>
  </si>
  <si>
    <t>0224-51-5058</t>
  </si>
  <si>
    <t>0412200347</t>
  </si>
  <si>
    <t>障害者支援施設　旭園</t>
  </si>
  <si>
    <t>ｼｮｳｶﾞｲｼｬｼｴﾝｼｾﾂ ｱｻﾋｴﾝ</t>
  </si>
  <si>
    <t>0412200354</t>
  </si>
  <si>
    <t>宮城県柴田郡柴田町本船迫字沢田３９</t>
  </si>
  <si>
    <t>宮城県柴田郡柴田町本船迫字沢田３９番地</t>
  </si>
  <si>
    <t>さくらの風</t>
  </si>
  <si>
    <t>ｻｸﾗﾉｶｾﾞ</t>
  </si>
  <si>
    <t>宮城県柴田郡大河原町広瀬町12番地6</t>
  </si>
  <si>
    <t>0224-51-9027</t>
  </si>
  <si>
    <t>0224-51-9028</t>
  </si>
  <si>
    <t>0412210049</t>
  </si>
  <si>
    <t>エーシーイー株式会社</t>
  </si>
  <si>
    <t>ｴｰｼｰｲｰｶﾌﾞｼｷｶﾞｲｼｬ</t>
  </si>
  <si>
    <t>宮城県刈田郡蔵王町大字小村崎字大久保２０番地１</t>
  </si>
  <si>
    <t>0224-51-8163</t>
  </si>
  <si>
    <t>鹿島　良恵</t>
  </si>
  <si>
    <t>エーシーイー株式会社　ココ・サポ　大河原</t>
  </si>
  <si>
    <t>ｴｰｼｰｲｰｶﾌﾞｼｷｶﾞｲｼｬ ｺｺ･ｻﾎﾟ ｵｵｶﾞﾜﾗ</t>
  </si>
  <si>
    <t>0412210064</t>
  </si>
  <si>
    <t>宮城県柴田郡大河原町町171</t>
  </si>
  <si>
    <t>022-433-3815</t>
  </si>
  <si>
    <t>サポート南桜</t>
  </si>
  <si>
    <t>ｻﾎﾟｰﾄﾐﾅﾐｻｸﾗ</t>
  </si>
  <si>
    <t>0224-51-5626</t>
  </si>
  <si>
    <t>0224-51-5628</t>
  </si>
  <si>
    <t>0412210106</t>
  </si>
  <si>
    <t>ワーク　サポート南桜</t>
  </si>
  <si>
    <t>ﾜｰｸ ｻﾎﾟｰﾄﾐﾅﾐｻｸﾗ</t>
  </si>
  <si>
    <t>宮城県柴田郡大河原町東桜町１番地４</t>
  </si>
  <si>
    <t>一般社団法人ふくのね</t>
  </si>
  <si>
    <t>ｲｯﾊﾟﾝｼｬﾀﾞﾝﾎｳｼﾞﾝﾌｸﾉﾈ</t>
  </si>
  <si>
    <t>宮城県柴田郡大河原町字大巻２番地２</t>
  </si>
  <si>
    <t>0224-82-2341</t>
  </si>
  <si>
    <t>本木　仁</t>
  </si>
  <si>
    <t>宮城県柴田郡村田町小泉字古館1番地2</t>
  </si>
  <si>
    <t>0224-83-5743</t>
  </si>
  <si>
    <t>0412210148</t>
  </si>
  <si>
    <t>株式会社すりーえいち</t>
  </si>
  <si>
    <t>ｶﾌﾞｼｷｶｲｼｬｽﾘｰｴｲﾁ</t>
  </si>
  <si>
    <t>宮城県柴田郡大河原町錦町３番地１８</t>
  </si>
  <si>
    <t>0224-87-6388</t>
  </si>
  <si>
    <t>藤野　由美</t>
  </si>
  <si>
    <t>ケアステーション　はあと</t>
  </si>
  <si>
    <t>ｹｱｽﾃｰｼｮﾝ ﾊｱﾄ</t>
  </si>
  <si>
    <t>0412210163</t>
  </si>
  <si>
    <t>ふぼう</t>
  </si>
  <si>
    <t>ﾌﾎﾞｳ</t>
  </si>
  <si>
    <t>宮城県柴田郡村田町大字沼辺字一本杉1番地1</t>
  </si>
  <si>
    <t>0224-51-8831</t>
  </si>
  <si>
    <t>0224-51-8832</t>
  </si>
  <si>
    <t>0412210189</t>
  </si>
  <si>
    <t>SOMPOケア　柴田　訪問介護</t>
  </si>
  <si>
    <t>ｿﾝﾎﾟｹｱ ｼﾊﾞﾀ ﾎｳﾓﾝｶｲｺﾞ</t>
  </si>
  <si>
    <t>宮城県柴田郡柴田町船岡南１丁目1-17</t>
  </si>
  <si>
    <t>0224-58-2788</t>
  </si>
  <si>
    <t>0224-58-2799</t>
  </si>
  <si>
    <t>0412210213</t>
  </si>
  <si>
    <t>ほっとファーム　株式会社</t>
  </si>
  <si>
    <t>ﾎｯﾄﾌｧｰﾑ ｶﾌﾞｼｷｶﾞｲｼｬ</t>
  </si>
  <si>
    <t>宮城県柴田郡柴田町槻木白幡２丁目４－１</t>
  </si>
  <si>
    <t>022-797-9618</t>
  </si>
  <si>
    <t>022-281-8588</t>
  </si>
  <si>
    <t>相澤　光哉</t>
  </si>
  <si>
    <t>ほっとファーム柴田</t>
  </si>
  <si>
    <t>ﾎｯﾄﾌｧｰﾑｼﾊﾞﾀ</t>
  </si>
  <si>
    <t>宮城県柴田郡柴田町槻木上町３丁目１６－２５</t>
  </si>
  <si>
    <t>0224-86-4721</t>
  </si>
  <si>
    <t>0224-86-4722</t>
  </si>
  <si>
    <t>0412210221</t>
  </si>
  <si>
    <t>障がい者就労支援事業所　かけはし</t>
  </si>
  <si>
    <t>ｼｮｳｶﾞｲｼｬｼｭｳﾛｳｼｴﾝｼﾞｷﾞｮｳｼｮ ｶｹﾊｼ</t>
  </si>
  <si>
    <t>短期入所サポート南桜</t>
  </si>
  <si>
    <t>ﾀﾝｷﾆｭｳｼｮｻﾎﾟｰﾄﾐﾅﾐｻｸﾗ</t>
  </si>
  <si>
    <t>宮城県柴田郡大河原町南桜町４番地２</t>
  </si>
  <si>
    <t>0412210247</t>
  </si>
  <si>
    <t>ほっとハート柴田</t>
  </si>
  <si>
    <t>ﾎｯﾄﾊｰﾄｼﾊﾞﾀ</t>
  </si>
  <si>
    <t>宮城県柴田郡柴田町槻木白幡二丁目４－１</t>
  </si>
  <si>
    <t>0224-51-8602</t>
  </si>
  <si>
    <t>0412210254</t>
  </si>
  <si>
    <t>宮城県柴田郡大河原町南桜町4番地2</t>
  </si>
  <si>
    <t>0412210262</t>
  </si>
  <si>
    <t>アイビスカフェ槻木</t>
  </si>
  <si>
    <t>ｱｲﾋﾞｽｶﾌｪﾂｷﾉｷ</t>
  </si>
  <si>
    <t>宮城県柴田郡柴田町槻木新町1丁目２－３</t>
  </si>
  <si>
    <t>0224-86-5477</t>
  </si>
  <si>
    <t>0224-86-5478</t>
  </si>
  <si>
    <t>0412210270</t>
  </si>
  <si>
    <t>合同会社大進</t>
  </si>
  <si>
    <t>ｺﾞｳﾄﾞｳｶｲｼｬﾀﾞｲｼﾝ</t>
  </si>
  <si>
    <t>宮城県仙台市青葉区宮町二丁目１番６４号エムズコーポ３０１</t>
  </si>
  <si>
    <t>022-395-8963</t>
  </si>
  <si>
    <t>022-398-7764</t>
  </si>
  <si>
    <t>佐々木　英俊</t>
  </si>
  <si>
    <t>ざおう菜園</t>
  </si>
  <si>
    <t>ｻﾞｵｳｻｲｴﾝ</t>
  </si>
  <si>
    <t>宮城県柴田郡川崎町前川字沼ノ平山１番地２６</t>
  </si>
  <si>
    <t>080-8203-000</t>
  </si>
  <si>
    <t>0412210288</t>
  </si>
  <si>
    <t>有限会社　ケイ</t>
  </si>
  <si>
    <t>ﾕｳｹﾞﾝｶﾞｲｼｬ ｹｲ</t>
  </si>
  <si>
    <t>宮城県柴田郡大河原町西桜町22番地3</t>
  </si>
  <si>
    <t>南桜デイサービスセンター</t>
  </si>
  <si>
    <t>ﾐﾅﾐｻﾞｸﾗﾃﾞｲｻｰﾋﾞｽｾﾝﾀｰ</t>
  </si>
  <si>
    <t>0412210296</t>
  </si>
  <si>
    <t>アイビスカフェ船岡</t>
  </si>
  <si>
    <t>ｱｲﾋﾞｽｶﾌｪﾌﾅｵｶ</t>
  </si>
  <si>
    <t>宮城県柴田郡柴田町船岡中央2丁目4-2</t>
  </si>
  <si>
    <t>0224-51-9937</t>
  </si>
  <si>
    <t>0224-51-9938</t>
  </si>
  <si>
    <t>0412210304</t>
  </si>
  <si>
    <t>みずきの里丸森</t>
  </si>
  <si>
    <t>ﾐｽﾞｷﾉｻﾄﾏﾙﾓﾘ</t>
  </si>
  <si>
    <t>伊具郡丸森町</t>
  </si>
  <si>
    <t>宮城県伊具郡丸森町大内字横手１９番地</t>
  </si>
  <si>
    <t>0224-79-2141</t>
  </si>
  <si>
    <t>0224-79-2146</t>
  </si>
  <si>
    <t>0412300022</t>
  </si>
  <si>
    <t>亘理町</t>
  </si>
  <si>
    <t>ﾜﾀﾘﾁｮｳ</t>
  </si>
  <si>
    <t>宮城県亘理郡亘理町字下小路7-4</t>
  </si>
  <si>
    <t>0223-34-1111</t>
  </si>
  <si>
    <t>0223-34-6178</t>
  </si>
  <si>
    <t>亘理町長</t>
  </si>
  <si>
    <t>山田　周伸</t>
  </si>
  <si>
    <t>亘理町ゆうゆう作業所</t>
  </si>
  <si>
    <t>ﾜﾀﾘﾁｮｳﾕｳﾕｳｻｷﾞｮｳｼｮ</t>
  </si>
  <si>
    <t>亘理郡亘理町</t>
  </si>
  <si>
    <t>宮城県亘理郡亘理町旧舘６１番地２２</t>
  </si>
  <si>
    <t>0223-34-2263</t>
  </si>
  <si>
    <t>0412400012</t>
  </si>
  <si>
    <t>社会福祉法人　静和会</t>
  </si>
  <si>
    <t>ｼｬｶｲﾌｸｼﾎｳｼﾞﾝ ｾｲﾜｶｲ</t>
  </si>
  <si>
    <t>宮城県亘理郡山元町高瀬字合戦原111-11</t>
  </si>
  <si>
    <t>0223-37-3880</t>
  </si>
  <si>
    <t>0223-37-3851</t>
  </si>
  <si>
    <t>松村　吉一</t>
  </si>
  <si>
    <t>静和園</t>
  </si>
  <si>
    <t>ｾｲﾜｴﾝ</t>
  </si>
  <si>
    <t>亘理郡山元町</t>
  </si>
  <si>
    <t>宮城県亘理郡山元町真庭字名生東72-2</t>
  </si>
  <si>
    <t>0223-37-0075</t>
  </si>
  <si>
    <t>0223-37-0078</t>
  </si>
  <si>
    <t>0412400038</t>
  </si>
  <si>
    <t>独立行政法人国立病院機構宮城病院</t>
  </si>
  <si>
    <t>ﾄﾞｸﾘﾂｷﾞｮｳｾｲﾎｳｼﾞﾝｺｸﾘﾂﾋﾞｮｳｲﾝｷｺｳﾐﾔｷﾞﾋﾞｮｳｲﾝ</t>
  </si>
  <si>
    <t>宮城県亘理郡山元町高瀬字合戦原１００</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</si>
  <si>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</si>
  <si>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</si>
  <si>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</si>
  <si>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</si>
  <si>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</si>
  <si>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</si>
  <si>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</si>
  <si>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</si>
  <si>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宮城県亘理郡亘理町字旧舘６０番地７</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</si>
  <si>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</si>
  <si>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</si>
  <si>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</si>
  <si>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</si>
  <si>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</si>
  <si>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</si>
  <si>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宮城県亘理郡亘理町字旧舘番地７</t>
  </si>
  <si>
    <t>社会福祉法人山元町社会福祉協議会</t>
  </si>
  <si>
    <t>ｼｬｶｲﾌｸｼﾎｳｼﾞﾝﾔﾏﾓﾄﾁｮｳｼｬｶｲﾌｸｼｷｮｳｷﾞｶｲ</t>
  </si>
  <si>
    <t>宮城県亘理郡山元町浅生原字作田山2番地71</t>
  </si>
  <si>
    <t>0223-37-2785</t>
  </si>
  <si>
    <t>伊藤　長栄</t>
  </si>
  <si>
    <t>社会福祉法人山元町社会福祉協議会　指定訪問介護事業所</t>
  </si>
  <si>
    <t>ｼｬｶｲﾌｸｼﾎｳｼﾞﾝﾔﾏﾓﾄﾁｮｳｼｬｶｲﾌｸｼｷｮｳｷﾞｶｲ ｼﾃｲﾎｳﾓﾝｶｲｺﾞｼﾞｷﾞｮｳｼｮ</t>
  </si>
  <si>
    <t>宮城県亘理郡山元町高瀬字合戦原113-37</t>
  </si>
  <si>
    <t>0223-37-5123</t>
  </si>
  <si>
    <t>0412400079</t>
  </si>
  <si>
    <t>えいむ亘理</t>
  </si>
  <si>
    <t>ｴｲﾑﾜﾀﾘ</t>
  </si>
  <si>
    <t>宮城県亘理郡亘理町吉田字宮前13-1</t>
  </si>
  <si>
    <t>0223-33-1911</t>
  </si>
  <si>
    <t>0223-33-1912</t>
  </si>
  <si>
    <t>0412400095</t>
  </si>
  <si>
    <t>ニチイケアセンター亘理</t>
  </si>
  <si>
    <t>ﾆﾁｲｹｱｾﾝﾀｰﾜﾀﾘ</t>
  </si>
  <si>
    <t>宮城県亘理郡亘理町字新町４５－４</t>
  </si>
  <si>
    <t>0223-33-0455</t>
  </si>
  <si>
    <t>0223-32-0171</t>
  </si>
  <si>
    <t>0412400145</t>
  </si>
  <si>
    <t>ウエック亘理逢隈ケアステーション</t>
  </si>
  <si>
    <t>ｳｴｯｸﾜﾀﾘｵｵｸﾏｹｱｽﾃｰｼｮﾝ</t>
  </si>
  <si>
    <t>宮城県亘理郡亘理町逢隈中泉字上谷地223番１</t>
  </si>
  <si>
    <t>0412400152</t>
  </si>
  <si>
    <t>0223-32-2902</t>
  </si>
  <si>
    <t>特定非営利活動法人幸創</t>
  </si>
  <si>
    <t>ﾄｸﾃｲﾋｴｲﾘｶﾂﾄﾞｳﾎｳｼﾞﾝｺｳｿｳ</t>
  </si>
  <si>
    <t>宮城県宮城郡利府町しらかし台6丁目1-10</t>
  </si>
  <si>
    <t>022-352-7604</t>
  </si>
  <si>
    <t>022-767-6029</t>
  </si>
  <si>
    <t>こうそう亘理</t>
  </si>
  <si>
    <t>ｺｳｿｳﾜﾀﾘ</t>
  </si>
  <si>
    <t>宮城県亘理郡亘理町逢隈上郡字上２０１番地</t>
  </si>
  <si>
    <t>0223-36-8029</t>
  </si>
  <si>
    <t>0412400160</t>
  </si>
  <si>
    <t>山元町</t>
  </si>
  <si>
    <t>ﾔﾏﾓﾄﾁｮｳ</t>
  </si>
  <si>
    <t>0223-37-1113</t>
  </si>
  <si>
    <t>0223-37-4144</t>
  </si>
  <si>
    <t>町長</t>
  </si>
  <si>
    <t>齋藤俊夫</t>
  </si>
  <si>
    <t>山元町共同作業所</t>
  </si>
  <si>
    <t>ﾔﾏﾓﾄﾁｮｳｷｮｳﾄﾞｳｻｷﾞｮｳｼｮ</t>
  </si>
  <si>
    <t>宮城県亘理郡山元町真庭字名生東75-7</t>
  </si>
  <si>
    <t>0223-37-0205</t>
  </si>
  <si>
    <t>0223-37-0203</t>
  </si>
  <si>
    <t>0412400178</t>
  </si>
  <si>
    <t>宮城県亘理郡山元町真庭字真庭字名生東75-7</t>
  </si>
  <si>
    <t>浜吉田僕の家私の家</t>
  </si>
  <si>
    <t>ﾊﾏﾖｼﾀﾞﾎﾞｸﾉｲｴﾜﾀｼﾉｲｴ</t>
  </si>
  <si>
    <t>宮城県亘理郡亘理町吉田字流146-174</t>
  </si>
  <si>
    <t>0223-23-1744</t>
  </si>
  <si>
    <t>0412400228</t>
  </si>
  <si>
    <t>ともに　はま道</t>
  </si>
  <si>
    <t>ﾄﾓﾆ ﾊﾏﾐﾁ</t>
  </si>
  <si>
    <t>宮城県亘理郡亘理町逢隈高屋字棚子１番４グリーンハウス壱番館１階２・３号室</t>
  </si>
  <si>
    <t>0223-35-7605</t>
  </si>
  <si>
    <t>0412400269</t>
  </si>
  <si>
    <t>特定非営利活動法人ポラリス</t>
  </si>
  <si>
    <t>ﾄｸﾃｲﾋｴｲﾘｶﾂﾄﾞｳﾎｳｼﾞﾝﾎﾟﾗﾘｽ</t>
  </si>
  <si>
    <t>宮城県亘理郡山元町高瀬字合戦原７２番地６４</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</si>
  <si>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</si>
  <si>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</si>
  <si>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</si>
  <si>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</si>
  <si>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</si>
  <si>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</si>
  <si>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</si>
  <si>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</si>
  <si>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</si>
  <si>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</si>
  <si>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</si>
  <si>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</si>
  <si>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宮城県亘理郡亘理町五日町２２番地</t>
  </si>
  <si>
    <t>0223-36-8429</t>
  </si>
  <si>
    <t>0412400327</t>
  </si>
  <si>
    <t>特定非営利活動法人にこにこケアサービス</t>
  </si>
  <si>
    <t>ﾆｺﾆｺｹｱｻｰﾋﾞｽ</t>
  </si>
  <si>
    <t>宮城県亘理郡山元町小平字北ノ入５６番地２</t>
  </si>
  <si>
    <t>0223-38-1661</t>
  </si>
  <si>
    <t>後藤正幸</t>
  </si>
  <si>
    <t>すみれヘルパーステーション</t>
  </si>
  <si>
    <t>ｽﾐﾚﾍﾙﾊﾟｰｽﾃｰｼｮﾝ</t>
  </si>
  <si>
    <t>宮城県亘理郡山元町坂元字町４４番地１</t>
  </si>
  <si>
    <t>0223-38-1662</t>
  </si>
  <si>
    <t>0412400335</t>
  </si>
  <si>
    <t>合同会社みらい介護</t>
  </si>
  <si>
    <t>ｺﾞｳﾄﾞｳｶﾞｲｼｬﾐﾗｲｶｲｺﾞ</t>
  </si>
  <si>
    <t>宮城県亘理郡亘理町吉田字原247番地19</t>
  </si>
  <si>
    <t>0223-36-9981</t>
  </si>
  <si>
    <t>0223-36-9971</t>
  </si>
  <si>
    <t>高橋　朝弥</t>
  </si>
  <si>
    <t>みのり訪問介護ステーション</t>
  </si>
  <si>
    <t>ﾐﾉﾘﾎｳﾓﾝｶｲｺﾞｽﾃｰｼｮﾝ</t>
  </si>
  <si>
    <t>0223-36-7885</t>
  </si>
  <si>
    <t>0223-36-7886</t>
  </si>
  <si>
    <t>0412400368</t>
  </si>
  <si>
    <t>社会福祉法人ありのまま舎</t>
  </si>
  <si>
    <t>ｼｬｶｲﾌｸｼﾎｳｼﾞﾝｱﾘﾉﾏﾏｼｬ</t>
  </si>
  <si>
    <t>宮城県仙台市太白区西多賀４丁目１９番１号</t>
  </si>
  <si>
    <t>022-243-1300</t>
  </si>
  <si>
    <t>022-243-0322</t>
  </si>
  <si>
    <t>高橋治</t>
  </si>
  <si>
    <t>障害者支援施設　難病ホスピスケア亘理ありのまま舎</t>
  </si>
  <si>
    <t>ｼｮｳｶﾞｲｼｬｼｴﾝｼｾﾂ ﾅﾝﾋﾞｮｳﾎｽﾋﾟｽｹｱﾜﾀﾘｱﾘﾉﾏﾏｼｬ</t>
  </si>
  <si>
    <t>宮城県亘理郡亘理町旧舘61番地7号</t>
  </si>
  <si>
    <t>0223-23-0760</t>
  </si>
  <si>
    <t>0412400384</t>
  </si>
  <si>
    <t>ライフケア県南ありのまま舎ケアセンター</t>
  </si>
  <si>
    <t>ﾗｲﾌｹｱｹﾝﾅﾝｱﾘﾉﾏﾏｼｬｹｱｾﾝﾀｰ</t>
  </si>
  <si>
    <t>宮城県亘理郡亘理町旧舘61-7</t>
  </si>
  <si>
    <t>0223-23-0804</t>
  </si>
  <si>
    <t>0223-34-3677</t>
  </si>
  <si>
    <t>0412400418</t>
  </si>
  <si>
    <t>株式会社あしすと悠</t>
  </si>
  <si>
    <t>ｶﾌﾞｼｷｶｲｼｬｱｼｽﾄﾕｳ</t>
  </si>
  <si>
    <t>宮城県岩沼市館下二丁目3番30号</t>
  </si>
  <si>
    <t>0223-23-7403</t>
  </si>
  <si>
    <t>村上のり子</t>
  </si>
  <si>
    <t>あしすと悠</t>
  </si>
  <si>
    <t>ｱｼｽﾄﾕｳ</t>
  </si>
  <si>
    <t>宮城県亘理郡亘理町逢隈田沢字遠原22-6</t>
  </si>
  <si>
    <t>0223-36-9363</t>
  </si>
  <si>
    <t>0223-36-9889</t>
  </si>
  <si>
    <t>0412400426</t>
  </si>
  <si>
    <t>ニチイケアセンター山下</t>
  </si>
  <si>
    <t>ﾆﾁｲｹｱｾﾝﾀｰﾔﾏｼﾀ</t>
  </si>
  <si>
    <t>宮城県亘理郡山元町山寺字山下３２番地</t>
  </si>
  <si>
    <t>0223-37-2288</t>
  </si>
  <si>
    <t>0223-37-8850</t>
  </si>
  <si>
    <t>0412400442</t>
  </si>
  <si>
    <t>山元いちご農園株式会社</t>
  </si>
  <si>
    <t>ﾔﾏﾓﾄｲﾁｺﾞﾉｳｴﾝｶﾌﾞｼｷｶﾞｲｼｬ</t>
  </si>
  <si>
    <t>宮城県亘理郡山元町山寺字稲実６０</t>
  </si>
  <si>
    <t>0223-23-1581</t>
  </si>
  <si>
    <t>0223-23-1589</t>
  </si>
  <si>
    <t>岩佐　隆</t>
  </si>
  <si>
    <t>山元いちご農園れいずホーム</t>
  </si>
  <si>
    <t>ﾔﾏﾓﾄｲﾁｺﾞﾉｳｴﾝﾚｲｽﾞﾎｰﾑ</t>
  </si>
  <si>
    <t>宮城県亘理郡山元町山寺字稲実60</t>
  </si>
  <si>
    <t>0412400459</t>
  </si>
  <si>
    <t>認定ＮＰＯ法人さわおとの森</t>
  </si>
  <si>
    <t>ﾆﾝﾃｲNPOﾎｳｼﾞﾝｻﾜｵﾄﾉﾓﾘ</t>
  </si>
  <si>
    <t>宮城県宮城郡利府町沢乙字欠下東18番2</t>
  </si>
  <si>
    <t>022-767-4338</t>
  </si>
  <si>
    <t>多機能サポートランド　さわおとの森</t>
  </si>
  <si>
    <t>ﾀｷﾉｳｻﾎﾟｰﾄﾗﾝﾄﾞ ｻﾜｵﾄﾉﾓﾘ</t>
  </si>
  <si>
    <t>0412600025</t>
  </si>
  <si>
    <t>022-767-4347</t>
  </si>
  <si>
    <t>はまぎく介護ステーション有限会社</t>
  </si>
  <si>
    <t>ﾊﾏｷﾞｸｶｲｺﾞｽﾃｰｼｮﾝﾕｳｹﾞﾝｶｲｼｬ</t>
  </si>
  <si>
    <t>宮城県宮城郡七ケ浜町東宮浜字上ノ台35-2</t>
  </si>
  <si>
    <t>022-355-6465</t>
  </si>
  <si>
    <t>022-355-6460</t>
  </si>
  <si>
    <t>佐藤美和</t>
  </si>
  <si>
    <t>宮城郡七ケ浜町</t>
  </si>
  <si>
    <t>0412600033</t>
  </si>
  <si>
    <t>社会福祉法人松島町社会福祉協議会</t>
  </si>
  <si>
    <t>ｼｬｶｲﾌｸｼﾎｳｼﾞﾝﾏﾂｼﾏﾏﾁｼｬｶｲﾌｸｼｷｮｳｷﾞｶｲ</t>
  </si>
  <si>
    <t>宮城県宮城郡松島町根廻字上山王６－２７</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</si>
  <si>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</si>
  <si>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</si>
  <si>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</si>
  <si>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</si>
  <si>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</si>
  <si>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</si>
  <si>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宮城県宮城郡松島町根廻字上山王6-27</t>
  </si>
  <si>
    <t>0412600041</t>
  </si>
  <si>
    <t>社会福祉法人利府町社会福祉協議会</t>
  </si>
  <si>
    <t>ｼｬｶｲﾌｸｼﾎｳｼﾞﾝﾘﾘﾌﾁｮｳｼｬｶｲﾌｸｼｷｮｳｷﾞｶｲ</t>
  </si>
  <si>
    <t>宮城県宮城郡利府町中央二丁目１１番地１</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</si>
  <si>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</si>
  <si>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</si>
  <si>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</si>
  <si>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</si>
  <si>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</si>
  <si>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</si>
  <si>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宮城県宮城郡利府町中央2-11-1</t>
  </si>
  <si>
    <t>022-767-1391</t>
  </si>
  <si>
    <t>022-249-1288</t>
  </si>
  <si>
    <t>022-349-1288</t>
  </si>
  <si>
    <t>社会福祉法人　松の実福祉会</t>
  </si>
  <si>
    <t>ｼｬｶｲﾌｸｼﾎｳｼﾞﾝ ﾏﾂﾉﾐﾌｸｼｶｲ</t>
  </si>
  <si>
    <t>022-355-0151</t>
  </si>
  <si>
    <t>022-355-0152</t>
  </si>
  <si>
    <t>小島　等</t>
  </si>
  <si>
    <t>松の実</t>
  </si>
  <si>
    <t>ﾏﾂﾉﾐ</t>
  </si>
  <si>
    <t>0412600108</t>
  </si>
  <si>
    <t>みお七ヶ浜</t>
  </si>
  <si>
    <t>ﾐｵｼﾁｶﾞﾊﾏ</t>
  </si>
  <si>
    <t>宮城県宮城郡七ケ浜町遠山５－６－４０</t>
  </si>
  <si>
    <t>022-395-9477</t>
  </si>
  <si>
    <t>022-365-7703</t>
  </si>
  <si>
    <t>0412600124</t>
  </si>
  <si>
    <t>セントケアりふ森の郷</t>
  </si>
  <si>
    <t>ｾﾝﾄｹｱﾘﾌﾓﾘﾉｻﾄ</t>
  </si>
  <si>
    <t>宮城県宮城郡利府町中央１丁目９番７号</t>
  </si>
  <si>
    <t>022-349-0061</t>
  </si>
  <si>
    <t>022-349-0062</t>
  </si>
  <si>
    <t>0412600140</t>
  </si>
  <si>
    <t>こうそう</t>
  </si>
  <si>
    <t>ｺｳｿｳ</t>
  </si>
  <si>
    <t>宮城県宮城郡利府町しらかし台6-1-10</t>
  </si>
  <si>
    <t>022-352-7609</t>
  </si>
  <si>
    <t>0412600157</t>
  </si>
  <si>
    <t>梨花</t>
  </si>
  <si>
    <t>ﾘﾝｶ</t>
  </si>
  <si>
    <t>宮城県宮城郡利府町加瀬字川迎28-1</t>
  </si>
  <si>
    <t>022-349-1770</t>
  </si>
  <si>
    <t>022-349-1771</t>
  </si>
  <si>
    <t>0412600165</t>
  </si>
  <si>
    <t>工房　歩歩</t>
  </si>
  <si>
    <t>ｺｳﾎﾞｳ ﾎﾟﾎﾟ</t>
  </si>
  <si>
    <t>宮城県宮城郡利府町沢乙東3番3</t>
  </si>
  <si>
    <t>022-767-8655</t>
  </si>
  <si>
    <t>022-767-8656</t>
  </si>
  <si>
    <t>0412600181</t>
  </si>
  <si>
    <t>多機能サポートランドさわおとの森　生活介護わのみ</t>
  </si>
  <si>
    <t>ﾀｷﾉｳｻﾎﾟｰﾄﾗﾝﾄﾞｻﾜｵﾄﾉﾓﾘ ｾｲｶﾂｶｲｺﾞﾜﾉﾐ</t>
  </si>
  <si>
    <t>0412610032</t>
  </si>
  <si>
    <t>株式会社千代興業</t>
  </si>
  <si>
    <t>ｶﾌﾞｼｷｶｲｼｬｾﾝﾀﾞｲｺｳｷﾞｮｳ</t>
  </si>
  <si>
    <t>宮城県宮城郡七ケ浜町松ヶ浜字謡２６番地の９</t>
  </si>
  <si>
    <t>022-352-5315</t>
  </si>
  <si>
    <t>022-352-5316</t>
  </si>
  <si>
    <t>中須賀明浩</t>
  </si>
  <si>
    <t>ありすけあ</t>
  </si>
  <si>
    <t>ｱﾘｽｹｱ</t>
  </si>
  <si>
    <t>宮城県宮城郡七ケ浜町湊浜１丁目４－４</t>
  </si>
  <si>
    <t>0412610040</t>
  </si>
  <si>
    <t>一般社団法人松島のかぜ</t>
  </si>
  <si>
    <t>ｲｯﾊﾟﾝｼｬﾀﾞﾝﾎｳｼﾞﾝﾏﾂｼﾏﾉｶｾﾞ</t>
  </si>
  <si>
    <t>宮城県宮城郡松島町磯崎字釜１２番地</t>
  </si>
  <si>
    <t>022-352-3256</t>
  </si>
  <si>
    <t>022-352-3257</t>
  </si>
  <si>
    <t>林　裕志</t>
  </si>
  <si>
    <t>松島のかぜ</t>
  </si>
  <si>
    <t>ﾏﾂｼﾏﾉｶｾﾞ</t>
  </si>
  <si>
    <t>0412620031</t>
  </si>
  <si>
    <t>松島医療生活協同組合</t>
  </si>
  <si>
    <t>ﾏﾂｼﾏｲﾘｮｳｾｲｶﾂｷｮｳﾄﾞｳｸﾐｱｲ</t>
  </si>
  <si>
    <t>宮城県宮城郡松島町松島字普賢堂１番地４</t>
  </si>
  <si>
    <t>022-353-2696</t>
  </si>
  <si>
    <t>022-353-3065</t>
  </si>
  <si>
    <t>蒲生功</t>
  </si>
  <si>
    <t>松島医療生活協同組合　まつしまホームヘルパー</t>
  </si>
  <si>
    <t>ﾏﾂｼﾏｲﾘｮｳｾｲｶﾂｷｮｳﾄﾞｳｸﾐｱｲ ﾏﾂｼﾏﾎｰﾑﾍﾙﾊﾟｰ</t>
  </si>
  <si>
    <t>宮城県宮城郡松島町松島字普賢堂１番地４まつしまの郷</t>
  </si>
  <si>
    <t>022-352-0951</t>
  </si>
  <si>
    <t>022-353-3296</t>
  </si>
  <si>
    <t>0412630022</t>
  </si>
  <si>
    <t>株式会社クリエイティブ笑未</t>
  </si>
  <si>
    <t>ｶﾌﾞｼｷｶｲｼｬｸﾘｴｲﾃｨﾌﾞｴﾐ</t>
  </si>
  <si>
    <t>宮城県宮城郡松島町松島字陰の浜９番地の１</t>
  </si>
  <si>
    <t>09058446181</t>
  </si>
  <si>
    <t>0223546240</t>
  </si>
  <si>
    <t>佐々木　紀恵</t>
  </si>
  <si>
    <t>クリエイティブ笑未</t>
  </si>
  <si>
    <t>ｸﾘｴｲﾃｨﾌﾞｴﾐ</t>
  </si>
  <si>
    <t>0412630048</t>
  </si>
  <si>
    <t>0223529341</t>
  </si>
  <si>
    <t>0223529342</t>
  </si>
  <si>
    <t>株式会社春幸会</t>
  </si>
  <si>
    <t>ｶﾌﾞｼｷｶｲｼｬｼｭﾝｺｳｶｲ</t>
  </si>
  <si>
    <t>宮城県仙台市泉区長命ケ丘五丁目1番10号</t>
  </si>
  <si>
    <t>022-725-6725</t>
  </si>
  <si>
    <t>022-725-6726</t>
  </si>
  <si>
    <t>高橋長啓</t>
  </si>
  <si>
    <t>生活介護つなぐ利府</t>
  </si>
  <si>
    <t>ｾｲｶﾂｶｲｺﾞﾂﾅｸﾞﾘﾌ</t>
  </si>
  <si>
    <t>宮城県宮城郡利府町花園1丁目210-2</t>
  </si>
  <si>
    <t>022-253-7573</t>
  </si>
  <si>
    <t>022-253-7574</t>
  </si>
  <si>
    <t>0412630055</t>
  </si>
  <si>
    <t>ぼくらの家</t>
  </si>
  <si>
    <t>ﾎﾞｸﾗﾉｲｴ</t>
  </si>
  <si>
    <t>宮城県宮城郡利府町利府字八幡崎63-1</t>
  </si>
  <si>
    <t>022-290-3567</t>
  </si>
  <si>
    <t>022-290-6678</t>
  </si>
  <si>
    <t>0412630105</t>
  </si>
  <si>
    <t>株式会社ＬＩＦＥ　ＲＩＣＨ</t>
  </si>
  <si>
    <t>ｶﾌﾞｼｷｶﾞｲｼｬLIFE RICH</t>
  </si>
  <si>
    <t>宮城県多賀城市桜木二丁目8番28-3号</t>
  </si>
  <si>
    <t>022-385-7480</t>
  </si>
  <si>
    <t>遊佐　大輔</t>
  </si>
  <si>
    <t>ライフリッチ在宅サポートセンター</t>
  </si>
  <si>
    <t>ﾗｲﾌﾘｯﾁｻﾞｲﾀｸｻﾎﾟｰﾄｾﾝﾀｰ</t>
  </si>
  <si>
    <t>宮城県宮城郡松島町高城字城内二18</t>
  </si>
  <si>
    <t>022-385-7481</t>
  </si>
  <si>
    <t>0412630113</t>
  </si>
  <si>
    <t>株式会社あすファーム松島</t>
  </si>
  <si>
    <t>ｶﾌﾞｼｷｶﾞｲｼｬｱｽﾌｧｰﾑﾏﾂｼﾏ</t>
  </si>
  <si>
    <t>宮城県宮城郡松島町幡谷字鹿渡２２番地の１</t>
  </si>
  <si>
    <t>022-349-5536</t>
  </si>
  <si>
    <t>022-349-5537</t>
  </si>
  <si>
    <t>丹野　信男</t>
  </si>
  <si>
    <t>株式会社あすファーム松島　品井沼事業所</t>
  </si>
  <si>
    <t>ｶﾌﾞｼｷｶﾞｲｼｬｱｽﾌｧｰﾑﾏﾂｼﾏ ｼﾅｲﾇﾏｼﾞｷﾞｮｳｼｮ</t>
  </si>
  <si>
    <t>0412630139</t>
  </si>
  <si>
    <t>一般社団法人宮城地域振興協会</t>
  </si>
  <si>
    <t>ｲｯﾊﾟﾝｼｬﾀﾞﾝﾎｳｼﾞﾝﾐﾔｷﾞﾁｲｷｼﾝｺｳｷｮｳｶｲ</t>
  </si>
  <si>
    <t>宮城県宮城郡松島町高城字浜４０番地の７</t>
  </si>
  <si>
    <t>022-354-4362</t>
  </si>
  <si>
    <t>菊地　信忠</t>
  </si>
  <si>
    <t>天地人・未知の空</t>
  </si>
  <si>
    <t>ﾃﾝﾁｼﾞﾝ･ﾐﾁﾉｸ</t>
  </si>
  <si>
    <t>宮城県宮城郡松島町高城字浜３７番地の７</t>
  </si>
  <si>
    <t>0412630147</t>
  </si>
  <si>
    <t>榎の実</t>
  </si>
  <si>
    <t>ｴﾉﾐ</t>
  </si>
  <si>
    <t>宮城県宮城郡利府町森郷字一里塚１７</t>
  </si>
  <si>
    <t>0412630154</t>
  </si>
  <si>
    <t>0223613318</t>
  </si>
  <si>
    <t>松ぼっくり</t>
  </si>
  <si>
    <t>ﾏﾂﾎﾞｯｸﾘ</t>
  </si>
  <si>
    <t>0412630162</t>
  </si>
  <si>
    <t>DiyCE</t>
  </si>
  <si>
    <t>ﾀﾞｲｽ</t>
  </si>
  <si>
    <t>宮城県宮城郡七ケ浜町汐見台1丁目1-17</t>
  </si>
  <si>
    <t>022-290-6127</t>
  </si>
  <si>
    <t>0412630170</t>
  </si>
  <si>
    <t>一般社団法人　福祉の里</t>
  </si>
  <si>
    <t>ｲｯﾊﾟﾝｼｬﾀﾞﾝﾎｳｼﾞﾝ ﾌｸｼﾉｻﾄ</t>
  </si>
  <si>
    <t>宮城県東松島市新東名1丁目18-3</t>
  </si>
  <si>
    <t>0225-88-4130</t>
  </si>
  <si>
    <t>後藤　幸法</t>
  </si>
  <si>
    <t>一般社団法人福祉の里　ぴあ・すてーじ</t>
  </si>
  <si>
    <t>宮城県宮城郡利府町森郷字石田25番3</t>
  </si>
  <si>
    <t>022-253-6538</t>
  </si>
  <si>
    <t>022-253-6539</t>
  </si>
  <si>
    <t>0412630188</t>
  </si>
  <si>
    <t>生活介護　ぴあ・すてーじ</t>
  </si>
  <si>
    <t>ｾｲｶﾂｶｲｺﾞ ﾋﾟｱ･ｽﾃｰｼﾞ</t>
  </si>
  <si>
    <t>一般社団法人ステージパス</t>
  </si>
  <si>
    <t>ｲｯﾊﾟﾝｼｬﾀﾞﾝﾎｳｼﾞﾝｽﾃｰｼﾞﾊﾟｽ</t>
  </si>
  <si>
    <t>022-766-8805</t>
  </si>
  <si>
    <t>022-766-8806</t>
  </si>
  <si>
    <t>鈴木　典征</t>
  </si>
  <si>
    <t>ステージパス</t>
  </si>
  <si>
    <t>ｽﾃｰｼﾞﾊﾟｽ</t>
  </si>
  <si>
    <t>宮城県宮城郡七ケ浜町境山2丁目11-20</t>
  </si>
  <si>
    <t>022-76-8806</t>
  </si>
  <si>
    <t>0412630196</t>
  </si>
  <si>
    <t>株式会社はなもも</t>
  </si>
  <si>
    <t>ｶﾌﾞｼｷｶｲｼｬﾊﾅﾓﾓ</t>
  </si>
  <si>
    <t>宮城県宮城郡七ケ浜町遠山二丁目３番２０号</t>
  </si>
  <si>
    <t>0222903922</t>
  </si>
  <si>
    <t>0222903923</t>
  </si>
  <si>
    <t>諏訪亜矢子</t>
  </si>
  <si>
    <t>ヘルパーステーションはなもも</t>
  </si>
  <si>
    <t>ﾍﾙﾊﾟｰｽﾃｰｼｮﾝﾊﾅﾓﾓ</t>
  </si>
  <si>
    <t>0412630204</t>
  </si>
  <si>
    <t>特定非営利活動法人黒川こころの応援団</t>
  </si>
  <si>
    <t>ﾄｸﾃｲﾋｴｲﾘｶﾂﾄﾞｳﾎｳｼﾞﾝ ｸﾛｶﾜｺｺﾛﾉｵｳｴﾝﾀﾞﾝ</t>
  </si>
  <si>
    <t>宮城県黒川郡大和町吉岡字館下４７番</t>
  </si>
  <si>
    <t>022-347-0028</t>
  </si>
  <si>
    <t>022-343-7077</t>
  </si>
  <si>
    <t>小野田豊</t>
  </si>
  <si>
    <t>nisipirica</t>
  </si>
  <si>
    <t>ﾆｼﾋﾟﾘｶ</t>
  </si>
  <si>
    <t>黒川郡大和町</t>
  </si>
  <si>
    <t>宮城県黒川郡大和町吉岡字館下４７</t>
  </si>
  <si>
    <t>0412700015</t>
  </si>
  <si>
    <t>虹の風</t>
  </si>
  <si>
    <t>ﾆｼﾞﾉｶｾﾞ</t>
  </si>
  <si>
    <t>宮城県富谷市富谷桜田1-12</t>
  </si>
  <si>
    <t>022-348-0771</t>
  </si>
  <si>
    <t>022-348-8721</t>
  </si>
  <si>
    <t>0412700023</t>
  </si>
  <si>
    <t>支援施設あさいな</t>
  </si>
  <si>
    <t>ｼｴﾝｼｾﾂｱｻｲﾅ</t>
  </si>
  <si>
    <t>宮城県黒川郡大和町宮床字摺萩24-4</t>
  </si>
  <si>
    <t>022-347-8080</t>
  </si>
  <si>
    <t>022-346-2120</t>
  </si>
  <si>
    <t>0412700064</t>
  </si>
  <si>
    <t>特別養護老人ホーム　杜の風</t>
  </si>
  <si>
    <t>ﾄｸﾍﾞﾂﾖｳｺﾞﾛｳｼﾞﾝﾎｰﾑ ﾓﾘﾉｶｾﾞ</t>
  </si>
  <si>
    <t>宮城県富谷市富谷桜田１－１１</t>
  </si>
  <si>
    <t>022-779-1580</t>
  </si>
  <si>
    <t>022-779-1582</t>
  </si>
  <si>
    <t>0412700072</t>
  </si>
  <si>
    <t>わ・は・わ大郷</t>
  </si>
  <si>
    <t>ﾜ･ﾜ･ﾜｵｵｻﾄ</t>
  </si>
  <si>
    <t>黒川郡大郷町</t>
  </si>
  <si>
    <t>宮城県黒川郡大郷町粕川字田中3-1</t>
  </si>
  <si>
    <t>022-359-3563</t>
  </si>
  <si>
    <t>022-359-3930</t>
  </si>
  <si>
    <t>0412700213</t>
  </si>
  <si>
    <t>特定非営利活動法人ふれあい</t>
  </si>
  <si>
    <t>ﾄｸﾃｲﾋｴｲﾘｶﾂﾄﾞｳﾎｳｼﾞﾝﾌﾚｱｲ</t>
  </si>
  <si>
    <t>宮城県黒川郡大和町宮床字下小路４６－１</t>
  </si>
  <si>
    <t>022-346-5008</t>
  </si>
  <si>
    <t>堀籠清見</t>
  </si>
  <si>
    <t>活動支援センターふれあい</t>
  </si>
  <si>
    <t>ｶﾂﾄﾞｳｼｴﾝｾﾝﾀｰﾌﾚｱｲ</t>
  </si>
  <si>
    <t>宮城県黒川郡大和町宮床下小路４６－１</t>
  </si>
  <si>
    <t>022-346-5044</t>
  </si>
  <si>
    <t>0412700221</t>
  </si>
  <si>
    <t>社会福祉法人宮城県社会福祉協議会</t>
  </si>
  <si>
    <t>ｼｬｶｲﾌｸｼﾎｳｼﾞﾝﾐﾔｷﾞｹﾝｼｬｶｲﾌｸｼｷｮｳｷﾞｶｲ</t>
  </si>
  <si>
    <t>宮城県仙台市青葉区上杉１丁目２番３号</t>
  </si>
  <si>
    <t>022-225-8476</t>
  </si>
  <si>
    <t>022-268-5139</t>
  </si>
  <si>
    <t>加藤　睦男</t>
  </si>
  <si>
    <t>吉岡すまいる</t>
  </si>
  <si>
    <t>ﾖｼｵｶｽﾏｲﾙ</t>
  </si>
  <si>
    <t>宮城県黒川郡大和町吉岡字館下４６－１</t>
  </si>
  <si>
    <t>022-344-3596</t>
  </si>
  <si>
    <t>022-344-3595</t>
  </si>
  <si>
    <t>0412700247</t>
  </si>
  <si>
    <t>株式会社愛心ヘルプサービス</t>
  </si>
  <si>
    <t>ｶﾌﾞｼｷｶｲｼｬｱｲｼﾝﾍﾙﾌﾟｻｰﾋﾞｽ</t>
  </si>
  <si>
    <t>宮城県仙台市青葉区中山９丁目１２番１３号</t>
  </si>
  <si>
    <t>022-343-0643</t>
  </si>
  <si>
    <t>022-303-2043</t>
  </si>
  <si>
    <t>古川武志</t>
  </si>
  <si>
    <t>愛心ヘルプサービス大富</t>
  </si>
  <si>
    <t>ｱｲｼﾝﾍﾙﾌﾟｻｰﾋﾞｽﾀｲﾄﾐ</t>
  </si>
  <si>
    <t>022-779-0767</t>
  </si>
  <si>
    <t>022-779-0768</t>
  </si>
  <si>
    <t>0412700254</t>
  </si>
  <si>
    <t>宮城県富谷市富谷西沢17-8</t>
  </si>
  <si>
    <t>セントケア富谷中央</t>
  </si>
  <si>
    <t>ｾﾝﾄｹｱﾄﾐﾔﾁｭｳｵｳ</t>
  </si>
  <si>
    <t>宮城県富谷市東向陽台３丁目２８－２</t>
  </si>
  <si>
    <t>022-348-8191</t>
  </si>
  <si>
    <t>022-348-8192</t>
  </si>
  <si>
    <t>0412700262</t>
  </si>
  <si>
    <t>社会福祉法人大郷町社会福祉協議会</t>
  </si>
  <si>
    <t>ｼｬｶｲﾌｸｼﾎｳｼﾞﾝｵｵｻﾄﾏﾁｼｬｶｲﾌｸｼｷｮｳｷﾞｶｲ</t>
  </si>
  <si>
    <t>宮城県黒川郡大郷町粕川字東長崎３１番地の７</t>
  </si>
  <si>
    <t>022-359-2753</t>
  </si>
  <si>
    <t>大友敏夫</t>
  </si>
  <si>
    <t>大郷町社会福祉協議会ライフサポートおおさと</t>
  </si>
  <si>
    <t>ｵｵｻﾄﾁｮｳｼｬｶｲﾌｸｼｷｮｳｷﾞｶｲﾗｲﾌｻﾎﾟｰﾄｵｵｻﾄ</t>
  </si>
  <si>
    <t>宮城県黒川郡大郷町粕川字東長崎31-7</t>
  </si>
  <si>
    <t>022-359-4886</t>
  </si>
  <si>
    <t>022-359-4896</t>
  </si>
  <si>
    <t>0412700270</t>
  </si>
  <si>
    <t>特別養護老人ホーム郷和荘</t>
  </si>
  <si>
    <t>ﾄｸﾍﾞﾂﾖｳｺﾞﾛｳｼﾞﾝﾎｰﾑｷｮｳﾜｿｳ</t>
  </si>
  <si>
    <t>宮城県黒川郡大郷町大松沢字鶴田山36番地の2</t>
  </si>
  <si>
    <t>022-359-5151</t>
  </si>
  <si>
    <t>022-359-5152</t>
  </si>
  <si>
    <t>0412700288</t>
  </si>
  <si>
    <t>有限会社　セベック</t>
  </si>
  <si>
    <t>ﾕｳｹﾞﾝｶﾞｲｼｬ ｾﾍﾞｯｸ</t>
  </si>
  <si>
    <t>宮城県富谷市成田６丁目８番地３</t>
  </si>
  <si>
    <t>022-351-6441</t>
  </si>
  <si>
    <t>022-779-1243</t>
  </si>
  <si>
    <t>本多　淑美</t>
  </si>
  <si>
    <t>セベック　ヘルパーステーション</t>
  </si>
  <si>
    <t>ｾﾍﾞｯｸ ﾍﾙﾊﾟｰｽﾃｰｼｮﾝ</t>
  </si>
  <si>
    <t>宮城県富谷市成田２－３－３成田ビル１０３</t>
  </si>
  <si>
    <t>022-739-9510</t>
  </si>
  <si>
    <t>022-343-9137</t>
  </si>
  <si>
    <t>0412700312</t>
  </si>
  <si>
    <t>和泉介護サービス・七ツ森</t>
  </si>
  <si>
    <t>ｲｽﾞﾐｶｲｺﾞｻｰﾋﾞｽ･ﾅﾅﾂﾓﾘ</t>
  </si>
  <si>
    <t>宮城県富谷市ひより台一丁目３８－９シャイニーひより台１０１号室</t>
  </si>
  <si>
    <t>0412700338</t>
  </si>
  <si>
    <t>僕の家　私の家</t>
  </si>
  <si>
    <t>ﾎﾞｸﾉｲｴ ﾜﾀｼﾉｲｴ</t>
  </si>
  <si>
    <t>宮城県富谷市太子堂一丁目１４番２号</t>
  </si>
  <si>
    <t>022-344-6024</t>
  </si>
  <si>
    <t>0412700346</t>
  </si>
  <si>
    <t>特定非営利活動法人ステップアップたいわ</t>
  </si>
  <si>
    <t>ﾄｸﾃｲﾋｴｲﾘｶﾂﾄﾞｳﾎｳｼﾞﾝｽﾃｯﾌﾟｱｯﾌﾟﾀｲﾜ</t>
  </si>
  <si>
    <t>宮城県黒川郡大和町吉岡字下町７０番地</t>
  </si>
  <si>
    <t>022-344-6982</t>
  </si>
  <si>
    <t>022-344-6983</t>
  </si>
  <si>
    <t>ステップアップたいわ</t>
  </si>
  <si>
    <t>ｽﾃｯﾌﾟｱｯﾌﾟﾀｲﾜ</t>
  </si>
  <si>
    <t>宮城県黒川郡大和町吉岡字下町70番地</t>
  </si>
  <si>
    <t>0412700353</t>
  </si>
  <si>
    <t>パン工房　わ・は・わ</t>
  </si>
  <si>
    <t>ﾊﾟﾝｺｳﾎﾞｳ ﾜ･ﾊ･ﾜ</t>
  </si>
  <si>
    <t>宮城県黒川郡大郷町味明字原下62-1</t>
  </si>
  <si>
    <t>022-359-8075</t>
  </si>
  <si>
    <t>022-359-8074</t>
  </si>
  <si>
    <t>0412700379</t>
  </si>
  <si>
    <t>夢の風とみや</t>
  </si>
  <si>
    <t>ﾕﾒﾉｶｾﾞﾄﾐﾔ</t>
  </si>
  <si>
    <t>宮城県富谷市富谷西沢13番地</t>
  </si>
  <si>
    <t>022-346-1402</t>
  </si>
  <si>
    <t>0412700395</t>
  </si>
  <si>
    <t>022-346-4201</t>
  </si>
  <si>
    <t>わ・は・わ味明</t>
  </si>
  <si>
    <t>ﾜ･ﾊ･ﾜﾐｱｹ</t>
  </si>
  <si>
    <t>宮城県黒川郡大郷町味明字原下34</t>
  </si>
  <si>
    <t>022-359-9501</t>
  </si>
  <si>
    <t>022-359-9502</t>
  </si>
  <si>
    <t>0412700429</t>
  </si>
  <si>
    <t>ニチイケアセンター七ツ森</t>
  </si>
  <si>
    <t>ﾆﾁｲｹｱｾﾝﾀｰﾅﾅﾂﾓﾘ</t>
  </si>
  <si>
    <t>022-344-0051</t>
  </si>
  <si>
    <t>022-344-0053</t>
  </si>
  <si>
    <t>0412700437</t>
  </si>
  <si>
    <t>宮城県黒川郡大和町大和町吉岡まほろば2-22-1</t>
  </si>
  <si>
    <t>いこいの家たんぽぽ</t>
  </si>
  <si>
    <t>ｲｺｲﾉｲｴﾀﾝﾎﾟﾎﾟ</t>
  </si>
  <si>
    <t>宮城県黒川郡大和町吉岡字古舘25－2</t>
  </si>
  <si>
    <t>022-345-7822</t>
  </si>
  <si>
    <t>022-345-7828</t>
  </si>
  <si>
    <t>0412700445</t>
  </si>
  <si>
    <t>宮城県船形の郷</t>
  </si>
  <si>
    <t>ﾐﾔｷﾞｹﾝﾌﾅｶﾞﾀﾉｻﾄ</t>
  </si>
  <si>
    <t>宮城県黒川郡大和町吉田字上童子沢２１</t>
  </si>
  <si>
    <t>022-345-3282</t>
  </si>
  <si>
    <t>022-345-3984</t>
  </si>
  <si>
    <t>0412700452</t>
  </si>
  <si>
    <t>宮城県七ツ森希望の家</t>
  </si>
  <si>
    <t>022-345-3701</t>
  </si>
  <si>
    <t>0412700460</t>
  </si>
  <si>
    <t>七ツ森希望の家</t>
  </si>
  <si>
    <t>ﾅﾅﾂﾓﾘｷﾎﾞｳﾉｲｴ</t>
  </si>
  <si>
    <t>一般社団法人　Ａｉえりあサポート福祉会</t>
  </si>
  <si>
    <t>ｲｯﾊﾟﾝｼｬﾀﾞﾝﾎｳｼﾞﾝ Aiｴﾘｱｻﾎﾟｰﾄﾌｸｼｶｲ</t>
  </si>
  <si>
    <t>宮城県富谷市太子堂１丁目７－２</t>
  </si>
  <si>
    <t>022-344-6491</t>
  </si>
  <si>
    <t>022-344-6497</t>
  </si>
  <si>
    <t>千葉　訓偉</t>
  </si>
  <si>
    <t>あいの郷</t>
  </si>
  <si>
    <t>ｱｲﾉｻﾄ</t>
  </si>
  <si>
    <t>0412700478</t>
  </si>
  <si>
    <t>有限会社　シー・キューブ</t>
  </si>
  <si>
    <t>ﾕｳｹﾞﾝｶﾞｲｼｬ ｼｰ･ｷｭｰﾌﾞ</t>
  </si>
  <si>
    <t>宮城県富谷市鷹乃杜一丁目13番9号</t>
  </si>
  <si>
    <t>09086172995</t>
  </si>
  <si>
    <t>022-779-0322</t>
  </si>
  <si>
    <t>齊藤伸子</t>
  </si>
  <si>
    <t>ヘルパーステーション　陽</t>
  </si>
  <si>
    <t>ﾍﾙﾊﾟｰｽﾃｰｼｮﾝ ﾊﾙ</t>
  </si>
  <si>
    <t>宮城県富谷市明石台５－２－２</t>
  </si>
  <si>
    <t>022-771-5877</t>
  </si>
  <si>
    <t>022-771-5878</t>
  </si>
  <si>
    <t>0412700502</t>
  </si>
  <si>
    <t>特定非営利活動法人大郷ファーム</t>
  </si>
  <si>
    <t>ﾄｸﾃｲﾋｴｲﾘｶﾂﾄﾞｳﾎｳｼﾞﾝｵｵｻﾄﾌｧｰﾑ</t>
  </si>
  <si>
    <t>宮城県黒川郡大郷町中村字愛宕下１番１０</t>
  </si>
  <si>
    <t>022-359-3577</t>
  </si>
  <si>
    <t>船水　直樹</t>
  </si>
  <si>
    <t>大郷ファーム</t>
  </si>
  <si>
    <t>ｵｵｻﾄﾌｧｰﾑ</t>
  </si>
  <si>
    <t>宮城県黒川郡大郷町中村字愛宕下1番10</t>
  </si>
  <si>
    <t>0412700536</t>
  </si>
  <si>
    <t>株式会社　ポラリス</t>
  </si>
  <si>
    <t>ｶﾌﾞｼｷｶｲｼｬ ﾎﾟﾗﾘｽ</t>
  </si>
  <si>
    <t>宮城県仙台市泉区上谷刈五丁目２１番３号</t>
  </si>
  <si>
    <t>022-375-8044</t>
  </si>
  <si>
    <t>022-275-8044</t>
  </si>
  <si>
    <t>橋本　展行</t>
  </si>
  <si>
    <t>ポラリス富谷センター</t>
  </si>
  <si>
    <t>ﾎﾟﾗﾘｽﾄﾐﾔｾﾝﾀｰ</t>
  </si>
  <si>
    <t>022-725-8978</t>
  </si>
  <si>
    <t>022-725-8979</t>
  </si>
  <si>
    <t>0412700585</t>
  </si>
  <si>
    <t>宮城県富谷市大清水二丁目２２番１</t>
  </si>
  <si>
    <t>わ・は・わ大衡</t>
  </si>
  <si>
    <t>ﾜ･ﾊ･ﾜｵｵﾋﾗ</t>
  </si>
  <si>
    <t>黒川郡大衡村</t>
  </si>
  <si>
    <t>022-347-4298</t>
  </si>
  <si>
    <t>022-347-4299</t>
  </si>
  <si>
    <t>0412700676</t>
  </si>
  <si>
    <t>宮城県黒川郡大衡村大衡字鐙沢12番54</t>
  </si>
  <si>
    <t>0412700684</t>
  </si>
  <si>
    <t>ワインフォレスト七ツ森</t>
  </si>
  <si>
    <t>ﾜｲﾝﾌｫﾚｽﾄﾅﾅﾂﾓﾘ</t>
  </si>
  <si>
    <t>宮城県黒川郡大和町吉田字旦ノ原３６－１５</t>
  </si>
  <si>
    <t>0412700726</t>
  </si>
  <si>
    <t>トータルケア株式会社</t>
  </si>
  <si>
    <t>ﾄｰﾀﾙｹｱｶﾌﾞｼｷｶｲｼｬ</t>
  </si>
  <si>
    <t>秋田県仙北市角館町小勝田小倉前３１―１</t>
  </si>
  <si>
    <t>0187-52-2100</t>
  </si>
  <si>
    <t>高橋マキ子</t>
  </si>
  <si>
    <t>ヘルパーステーション桧杜の丘</t>
  </si>
  <si>
    <t>ﾍﾙﾊﾟｰｽﾃｰｼｮﾝﾋﾉｷﾓﾘﾉｵｶ</t>
  </si>
  <si>
    <t>宮城県黒川郡大和町杜の丘１丁目１４番２</t>
  </si>
  <si>
    <t>022-346-0290</t>
  </si>
  <si>
    <t>0412700734</t>
  </si>
  <si>
    <t>株式会社土屋</t>
  </si>
  <si>
    <t>ｶﾌﾞｼｷｶｲｼｬﾂﾁﾔ</t>
  </si>
  <si>
    <t>岡山県井原市神代町６６１番地１</t>
  </si>
  <si>
    <t>05037333443</t>
  </si>
  <si>
    <t>05034579334</t>
  </si>
  <si>
    <t>大山敏之</t>
  </si>
  <si>
    <t>社会福祉法人色麻町社会福祉協議会</t>
  </si>
  <si>
    <t>ｼｬｶｲﾌｸｼﾎｳｼﾞﾝｼｶﾏﾁｮｳｼｬｶｲﾌｸｼｷｮｳｷﾞｶｲ</t>
  </si>
  <si>
    <t>宮城県加美郡色麻町四竃字杉成27番地2</t>
  </si>
  <si>
    <t>0229-66-2151</t>
  </si>
  <si>
    <t>0229-66-1713</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</si>
  <si>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</si>
  <si>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</si>
  <si>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</si>
  <si>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宮城県加美郡色麻町四竃字杉成27-2</t>
  </si>
  <si>
    <t>0412800013</t>
  </si>
  <si>
    <t>社会福祉法人加美町社会福祉協議会</t>
  </si>
  <si>
    <t>ｼｬｶｲﾌｸｼﾎｳｼﾞﾝｶﾐﾏﾁｼｬｶｲﾌｸｼｷｮｳｷﾞｶｲ</t>
  </si>
  <si>
    <t>宮城県加美郡加美町字町裏３２０番地</t>
  </si>
  <si>
    <t>0229-63-2547</t>
  </si>
  <si>
    <t>0229-63-2898</t>
  </si>
  <si>
    <t>社会福祉法人加美町社会福祉協議会中新田ヘルパーステーション</t>
  </si>
  <si>
    <t>加美郡加美町</t>
  </si>
  <si>
    <t>0229-63-5956</t>
  </si>
  <si>
    <t>0412800021</t>
  </si>
  <si>
    <t>ｼｬｶｲﾌｸｼﾎｳｼﾞﾝｶﾐﾁｮｳｼｬｶｲﾌｸｼｷｮｳｷﾞｶｲﾅｶﾆｲﾀﾞﾍﾙﾊﾟｰｽﾃｰｼｮﾝ</t>
  </si>
  <si>
    <t>0229-63-6133</t>
  </si>
  <si>
    <t>加美町社協ヘルパーステーション</t>
  </si>
  <si>
    <t>0229-68-1125</t>
  </si>
  <si>
    <t>0412800039</t>
  </si>
  <si>
    <t>ｶﾐﾏﾁｼｬｷｮｳﾍﾍﾙﾊﾟｰｽﾃｰｼｮ</t>
  </si>
  <si>
    <t>宮城県加美郡加美町北寺宿４１－３</t>
  </si>
  <si>
    <t>加美町</t>
  </si>
  <si>
    <t>ｶﾐﾏﾁ</t>
  </si>
  <si>
    <t>宮城県加美郡加美町字西田三番５</t>
  </si>
  <si>
    <t>0229-63-7871</t>
  </si>
  <si>
    <t>0229-63-2037</t>
  </si>
  <si>
    <t>加美町長</t>
  </si>
  <si>
    <t>猪股洋文</t>
  </si>
  <si>
    <t>加美町障害者自立支援センター</t>
  </si>
  <si>
    <t>ｶﾐﾏﾁｼｮｳｶﾞｲｼｬｼﾞﾘﾂｼｴﾝｾﾝﾀｰ</t>
  </si>
  <si>
    <t>宮城県加美郡加美町穴畑５９－１</t>
  </si>
  <si>
    <t>0229-63-8130</t>
  </si>
  <si>
    <t>0229-63-8131</t>
  </si>
  <si>
    <t>0412800062</t>
  </si>
  <si>
    <t>宮城県加美郡加美町字穴畑59-1</t>
  </si>
  <si>
    <t>セントケア加美</t>
  </si>
  <si>
    <t>ｾﾝﾄｹｱｶﾐ</t>
  </si>
  <si>
    <t>宮城県加美郡加美町字南町７２</t>
  </si>
  <si>
    <t>0229-64-2470</t>
  </si>
  <si>
    <t>0229-64-2471</t>
  </si>
  <si>
    <t>0412800070</t>
  </si>
  <si>
    <t>クローバーハウス</t>
  </si>
  <si>
    <t>ｸﾛｰﾊﾞｰﾊｳｽ</t>
  </si>
  <si>
    <t>宮城県加美郡加美町上狼塚字東北原12-1</t>
  </si>
  <si>
    <t>0229-63-3797</t>
  </si>
  <si>
    <t>0412800088</t>
  </si>
  <si>
    <t>やくらいアットハウス</t>
  </si>
  <si>
    <t>ﾔｸﾗｲｱｯﾄﾊｳｽ</t>
  </si>
  <si>
    <t>宮城県加美郡加美町字上野目薬師堂20番地</t>
  </si>
  <si>
    <t>0229-67-6969</t>
  </si>
  <si>
    <t>0412800104</t>
  </si>
  <si>
    <t>一般社団法人そにゃる</t>
  </si>
  <si>
    <t>ｲｯﾊﾟﾝｼｬﾀﾞﾝﾎｳｼﾞﾝｿﾆｬﾙ</t>
  </si>
  <si>
    <t>宮城県遠田郡美里町青生字新鳴瀬２４９番地</t>
  </si>
  <si>
    <t>09066287092</t>
  </si>
  <si>
    <t>0229255885</t>
  </si>
  <si>
    <t>秋生文昭</t>
  </si>
  <si>
    <t>そにゃる</t>
  </si>
  <si>
    <t>ｿﾆｬﾙ</t>
  </si>
  <si>
    <t>宮城県加美郡色麻町高城字上ノ原七番地三</t>
  </si>
  <si>
    <t>0225255885</t>
  </si>
  <si>
    <t>0412800153</t>
  </si>
  <si>
    <t>0229256782</t>
  </si>
  <si>
    <t>0229256783</t>
  </si>
  <si>
    <t>ニチイケアセンターなかにいだ</t>
  </si>
  <si>
    <t>ﾆﾁｲｹｱｾﾝﾀｰﾅｶﾆｲﾀﾞ</t>
  </si>
  <si>
    <t>宮城県加美郡加美町町裏146-3 アシストビル102</t>
  </si>
  <si>
    <t>0229-63-2080</t>
  </si>
  <si>
    <t>0412800179</t>
  </si>
  <si>
    <t>障害者日中活動支援施設のぎく</t>
  </si>
  <si>
    <t>ｼｮｳｶﾞｲｼｬﾆｯﾁｭｳｶﾂﾄﾞｳｼｴﾝｼｾﾂﾉｷﾞｸ</t>
  </si>
  <si>
    <t>遠田郡美里町</t>
  </si>
  <si>
    <t>宮城県遠田郡美里町練牛字十二号４８番地１</t>
  </si>
  <si>
    <t>0229-58-2877</t>
  </si>
  <si>
    <t>0413100017</t>
  </si>
  <si>
    <t>0229-58-3650</t>
  </si>
  <si>
    <t>障害者日中活動支援施設　のぎく</t>
  </si>
  <si>
    <t>ｼｮｳｶﾞｲｼｬﾆｯﾁｭｳｶﾂﾄﾞｳｼｴﾝｼｾﾂ ﾉｷﾞｸ</t>
  </si>
  <si>
    <t>社会福祉法人涌谷町社会福祉協議会</t>
  </si>
  <si>
    <t>ｼｬｶｲﾌｸｼﾎｳｼﾞﾝﾜｸﾔﾁｮｳｼｬｶｲﾌｸｼｷｮｳｷﾞｶｲ</t>
  </si>
  <si>
    <t>宮城県遠田郡涌谷町涌谷字新下町浦１９２</t>
  </si>
  <si>
    <t>0229-43-6661</t>
  </si>
  <si>
    <t>0229-43-6670</t>
  </si>
  <si>
    <t>高橋　俊吾</t>
  </si>
  <si>
    <t>ゆうらいふホームヘルプサービス</t>
  </si>
  <si>
    <t>ﾕｳﾗｲﾌﾎｰﾑﾍﾙﾌﾟｻｰﾋﾞｽ</t>
  </si>
  <si>
    <t>遠田郡涌谷町</t>
  </si>
  <si>
    <t>0229-43-6662</t>
  </si>
  <si>
    <t>0413100033</t>
  </si>
  <si>
    <t>宮城県栗原市築館照越大ケ原</t>
  </si>
  <si>
    <t>ＪＡ新みやぎふれ愛福祉センター小牛田</t>
  </si>
  <si>
    <t>JAｼﾝﾐﾔｷﾞﾌﾚｱｲﾌｸｼｾﾝﾀｰｺｺﾞﾀ</t>
  </si>
  <si>
    <t>宮城県遠田郡美里町中埣字卯時3-1</t>
  </si>
  <si>
    <t>0229-35-1331</t>
  </si>
  <si>
    <t>0229-35-1332</t>
  </si>
  <si>
    <t>0413100058</t>
  </si>
  <si>
    <t>セントケアこごた</t>
  </si>
  <si>
    <t>ｾﾝﾄｹｱｺｺﾞﾀ</t>
  </si>
  <si>
    <t>宮城県遠田郡美里町字化粧坂１９番１号</t>
  </si>
  <si>
    <t>0229-32-1501</t>
  </si>
  <si>
    <t>0229-32-1502</t>
  </si>
  <si>
    <t>0413100082</t>
  </si>
  <si>
    <t>社会福祉法人共生の森</t>
  </si>
  <si>
    <t>ｼｬｶｲﾌｸｼﾎｳｼﾞﾝｷｮｳｾｲﾉﾓﾘ</t>
  </si>
  <si>
    <t>宮城県遠田郡涌谷町涌谷字築道西１-２</t>
  </si>
  <si>
    <t>0229-42-2589</t>
  </si>
  <si>
    <t>0229-42-2593</t>
  </si>
  <si>
    <t>伊藤　勝義</t>
  </si>
  <si>
    <t>宮城県遠田郡涌谷町涌谷字築道西１番地の２</t>
  </si>
  <si>
    <t>0229-42-2539</t>
  </si>
  <si>
    <t>0413100090</t>
  </si>
  <si>
    <t>社会福祉法人共生の森就労支援継続支援B型事業所</t>
  </si>
  <si>
    <t>ｼｬｶｲﾌｸｼﾎｳｼﾞﾝｷｮｳｾｲﾉﾓﾘｼｭｳﾛｳｼｴﾝｹｲｿﾞｸｼｴﾝBｶﾞﾀｼﾞｷﾞｮｳｼｮ</t>
  </si>
  <si>
    <t>涌谷とうふ店</t>
  </si>
  <si>
    <t>ﾜｸﾔﾄｳﾌﾃﾝ</t>
  </si>
  <si>
    <t>宮城県遠田郡涌谷町桑木荒156番地3</t>
  </si>
  <si>
    <t>0413100108</t>
  </si>
  <si>
    <t>わ・は・わ美里</t>
  </si>
  <si>
    <t>ﾜ･ﾊ･ﾜﾐｻﾄ</t>
  </si>
  <si>
    <t>宮城県遠田郡美里町青生字中ノ橋173</t>
  </si>
  <si>
    <t>0229-29-9987</t>
  </si>
  <si>
    <t>0229-29-9136</t>
  </si>
  <si>
    <t>0413100116</t>
  </si>
  <si>
    <t>ウェック小牛田ケアステーション</t>
  </si>
  <si>
    <t>ｳｪｯｸｺｺﾞﾀｹｱｽﾃｰｼｮﾝ</t>
  </si>
  <si>
    <t>宮城県遠田郡美里町駅東１丁目２－３</t>
  </si>
  <si>
    <t>0229-32-2811</t>
  </si>
  <si>
    <t>0229-32-2813</t>
  </si>
  <si>
    <t>0413100157</t>
  </si>
  <si>
    <t>株式会社エール</t>
  </si>
  <si>
    <t>ｶﾌﾞｼｷｶﾞｲｼｬｴｰﾙ</t>
  </si>
  <si>
    <t>宮城県遠田郡美里町字峯山３２番５</t>
  </si>
  <si>
    <t>0229-25-5078</t>
  </si>
  <si>
    <t>0229-25-5079</t>
  </si>
  <si>
    <t>千葉　文男</t>
  </si>
  <si>
    <t>よつば農園</t>
  </si>
  <si>
    <t>ﾖﾂﾊﾞﾉｳｴﾝ</t>
  </si>
  <si>
    <t>宮城県遠田郡美里町字峯山32番5</t>
  </si>
  <si>
    <t>0413100165</t>
  </si>
  <si>
    <t>涌谷・放送字幕制作センター</t>
  </si>
  <si>
    <t>ﾜｸﾔ･ﾎｳｿｳｼﾞﾏｸｾｲｻｸｾﾝﾀｰ</t>
  </si>
  <si>
    <t>宮城県遠田郡涌谷町涌谷字滝田２０番地１</t>
  </si>
  <si>
    <t>0413100181</t>
  </si>
  <si>
    <t>有限会社タックス</t>
  </si>
  <si>
    <t>ﾕｳｹﾞﾝｶｲｼｬ ﾀｯｸｽ</t>
  </si>
  <si>
    <t>宮城県遠田郡美里町字叔廼前２２番地の３</t>
  </si>
  <si>
    <t>0229-33-1201</t>
  </si>
  <si>
    <t>0229-33-1207</t>
  </si>
  <si>
    <t>加藤　盛治</t>
  </si>
  <si>
    <t>タックス</t>
  </si>
  <si>
    <t>ﾀｯｸｽ</t>
  </si>
  <si>
    <t>0413100199</t>
  </si>
  <si>
    <t>結の郷わくや</t>
  </si>
  <si>
    <t>ﾕｲﾉｻﾄﾜｸﾔ</t>
  </si>
  <si>
    <t>宮城県遠田郡涌谷町涌谷字新下町浦１８８</t>
  </si>
  <si>
    <t>0229-25-9675</t>
  </si>
  <si>
    <t>0229-25-9668</t>
  </si>
  <si>
    <t>0413100215</t>
  </si>
  <si>
    <t>有限会社穂乃香</t>
  </si>
  <si>
    <t>ﾕｳｹﾞﾝｶﾞｲｼｬﾎﾉｶ</t>
  </si>
  <si>
    <t>宮城県遠田郡美里町中埣字上戸33番2</t>
  </si>
  <si>
    <t>0229-35-1711</t>
  </si>
  <si>
    <t>0229-35-1712</t>
  </si>
  <si>
    <t>大友　新</t>
  </si>
  <si>
    <t>デイサービスおやゆび</t>
  </si>
  <si>
    <t>ﾃﾞｲｻｰﾋﾞｽｵﾔﾕﾋﾞ</t>
  </si>
  <si>
    <t>宮城県遠田郡美里町中埣字上戸35番3</t>
  </si>
  <si>
    <t>0229-35-1714</t>
  </si>
  <si>
    <t>0229-35-1715</t>
  </si>
  <si>
    <t>0413100231</t>
  </si>
  <si>
    <t>グループホームイチゴ</t>
  </si>
  <si>
    <t>ｸﾞﾙｰﾌﾟﾎｰﾑｲﾁｺﾞ</t>
  </si>
  <si>
    <t>0229-25-8842</t>
  </si>
  <si>
    <t>0413100264</t>
  </si>
  <si>
    <t>就労支援センターＡＫＡＲＩ</t>
  </si>
  <si>
    <t>ｼｭｳﾛｳｼｴﾝｾﾝﾀｰAKARI</t>
  </si>
  <si>
    <t>宮城県遠田郡美里町木間塚字高田１</t>
  </si>
  <si>
    <t>0229-25-6902</t>
  </si>
  <si>
    <t>0229-25-6903</t>
  </si>
  <si>
    <t>0413100272</t>
  </si>
  <si>
    <t>一般社団法人ALC</t>
  </si>
  <si>
    <t>ｲｯﾊﾟﾝｼｬﾀﾞﾝﾎｳｼﾞﾝALC</t>
  </si>
  <si>
    <t>宮城県遠田郡涌谷町小里字右堂崎15番地8</t>
  </si>
  <si>
    <t>0229-25-4415</t>
  </si>
  <si>
    <t>0229-25-4416</t>
  </si>
  <si>
    <t>門田　裕樹</t>
  </si>
  <si>
    <t>にじいろてらす</t>
  </si>
  <si>
    <t>ﾆｼﾞｲﾛﾃﾗｽ</t>
  </si>
  <si>
    <t>宮城県遠田郡涌谷町小里字新一の坪81番地1</t>
  </si>
  <si>
    <t>0413100280</t>
  </si>
  <si>
    <t>わ・は・わ南郷</t>
  </si>
  <si>
    <t>ﾜ･ﾊ･ﾜﾅﾝｺﾞｳ</t>
  </si>
  <si>
    <t>宮城県遠田郡美里町二郷字高玉三号９番地</t>
  </si>
  <si>
    <t>0229-25-8848</t>
  </si>
  <si>
    <t>0229-25-8849</t>
  </si>
  <si>
    <t>0413100298</t>
  </si>
  <si>
    <t>デイサービス美花月</t>
  </si>
  <si>
    <t>宮城県遠田郡美里町北浦字姥が沢74-1</t>
  </si>
  <si>
    <t>0229-31-1511</t>
  </si>
  <si>
    <t>0229-31-1512</t>
  </si>
  <si>
    <t>0413100306</t>
  </si>
  <si>
    <t>生活介護事業所　そよ風</t>
  </si>
  <si>
    <t>ｾｲｶﾂｶｲｺﾞｼﾞｷﾞｮｳｼｮ ｿﾖｶｾﾞ</t>
  </si>
  <si>
    <t>ほっとファーム美里</t>
  </si>
  <si>
    <t>ﾎｯﾄﾌｧｰﾑﾐｻﾄ</t>
  </si>
  <si>
    <t>宮城県遠田郡美里町北浦字川戸浦96-1</t>
  </si>
  <si>
    <t>0229-87-5303</t>
  </si>
  <si>
    <t>0229-87-5304</t>
  </si>
  <si>
    <t>0413100314</t>
  </si>
  <si>
    <t>ほっとハート美里</t>
  </si>
  <si>
    <t>ﾎｯﾄﾊｰﾄﾐｻﾄ</t>
  </si>
  <si>
    <t>宮城県遠田郡美里町北浦字北田３７－２</t>
  </si>
  <si>
    <t>0229-25-7816</t>
  </si>
  <si>
    <t>0229-25-7817</t>
  </si>
  <si>
    <t>0413100322</t>
  </si>
  <si>
    <t>特別養護老人ホーム　おながわ</t>
  </si>
  <si>
    <t>ﾄｸﾍﾞﾂﾖｳｺﾞﾛｳｼﾞﾝﾎｰﾑ ｵﾅｶﾞﾜ</t>
  </si>
  <si>
    <t>牡鹿郡女川町</t>
  </si>
  <si>
    <t>宮城県牡鹿郡女川町浦宿浜字小屋ノ口１番地の１</t>
  </si>
  <si>
    <t>0225-53-5181</t>
  </si>
  <si>
    <t>0225-53-5185</t>
  </si>
  <si>
    <t>0413500018</t>
  </si>
  <si>
    <t>特定非営利活動法人きらら女川</t>
  </si>
  <si>
    <t>ﾄｸﾃｲﾋｴｲﾘｶﾂﾄﾞｳﾎｳｼﾞﾝｷﾗﾗｵﾅｶﾞﾜ</t>
  </si>
  <si>
    <t>宮城県牡鹿郡女川町鷲神浜鷲神１４４－７</t>
  </si>
  <si>
    <t>0225-98-8062</t>
  </si>
  <si>
    <t>0225-98-8074</t>
  </si>
  <si>
    <t>佐藤　千晶</t>
  </si>
  <si>
    <t>きらら女川</t>
  </si>
  <si>
    <t>ｷﾗﾗｵﾅｶﾞﾜ</t>
  </si>
  <si>
    <t>宮城県牡鹿郡女川町鷲神浜字鷲神144-7</t>
  </si>
  <si>
    <t>0413500042</t>
  </si>
  <si>
    <t>社会福祉法人南三陸町社会福祉協議会</t>
  </si>
  <si>
    <t>ｼｬｶｲﾌｸｼﾎｳｼﾞﾝ ﾐﾅﾐｻﾝﾘｸﾁｮｳｼｬｶｲﾌｸｼｷｮｳｷﾞｶｲ</t>
  </si>
  <si>
    <t>宮城県本吉郡南三陸町志津川字沼田１４番地３</t>
  </si>
  <si>
    <t>0226-46-4516</t>
  </si>
  <si>
    <t>0226-46-4013</t>
  </si>
  <si>
    <t>佐藤　德憲</t>
  </si>
  <si>
    <t>南三陸町ヘルパーセンター　まごころ</t>
  </si>
  <si>
    <t>ﾐﾅﾐｻﾝﾘｸﾁｮｳﾍﾙﾊﾟｰｾﾝﾀｰ ﾏｺﾞｺﾛ</t>
  </si>
  <si>
    <t>本吉郡南三陸町</t>
  </si>
  <si>
    <t>宮城県本吉郡南三陸町歌津枡沢28番地1</t>
  </si>
  <si>
    <t>0226-46-4366</t>
  </si>
  <si>
    <t>0413600024</t>
  </si>
  <si>
    <t>0226-47-2150</t>
  </si>
  <si>
    <t>特定非営利活動法人泉里会</t>
  </si>
  <si>
    <t>ﾄｸﾃｲﾋｴｲﾘｶﾂﾄﾞｳﾎｳｼﾞﾝ ｾﾝﾘｶｲ</t>
  </si>
  <si>
    <t>宮城県気仙沼市本吉町猪の鼻１８２番地の４</t>
  </si>
  <si>
    <t>0226-43-2411</t>
  </si>
  <si>
    <t>0226-25-7177</t>
  </si>
  <si>
    <t>三浦　清人</t>
  </si>
  <si>
    <t>ケアホーム　めぐみ</t>
  </si>
  <si>
    <t>ｹｱﾎｰﾑ ﾒｸﾞﾐ</t>
  </si>
  <si>
    <t>0413600081</t>
  </si>
  <si>
    <t>宮城県気仙沼市本吉町猪の鼻182-4</t>
  </si>
  <si>
    <t>のぞみ福祉作業所</t>
  </si>
  <si>
    <t>ﾉｿﾞﾐﾌｸｼｻｷﾞｮｳｼｮ</t>
  </si>
  <si>
    <t>宮城県本吉郡南三陸町歌津伊里前325-2</t>
  </si>
  <si>
    <t>0413600107</t>
  </si>
  <si>
    <t>0226-46-5129</t>
  </si>
  <si>
    <t>セントケア南三陸</t>
  </si>
  <si>
    <t>ｾﾝﾄｹｱﾐﾅﾐｻﾝﾘｸ</t>
  </si>
  <si>
    <t>宮城県本吉郡南三陸町戸倉字町44番地3</t>
  </si>
  <si>
    <t>0226-47-3077</t>
  </si>
  <si>
    <t>0226-47-3078</t>
  </si>
  <si>
    <t>0413600149</t>
  </si>
  <si>
    <t>市長</t>
  </si>
  <si>
    <t>022-274-2772</t>
  </si>
  <si>
    <t>022-274-5134</t>
  </si>
  <si>
    <t>原敬造</t>
  </si>
  <si>
    <t>白木　福次郎</t>
  </si>
  <si>
    <t>ほっとファーム株式会社</t>
  </si>
  <si>
    <t>宮城県柴田郡柴田町槻木白幡二丁目４番１号</t>
  </si>
  <si>
    <t>0224-51-8604</t>
  </si>
  <si>
    <t>ﾀﾞｲﾁ</t>
  </si>
  <si>
    <t>株式会社クラ・ゼミ</t>
  </si>
  <si>
    <t>静岡県浜松市中区田町230番地の15</t>
  </si>
  <si>
    <t>053-458-6111</t>
  </si>
  <si>
    <t>053-458-6116</t>
  </si>
  <si>
    <t>倉橋　義郎</t>
  </si>
  <si>
    <t>株式会社kibidango</t>
  </si>
  <si>
    <t>022-725-7030</t>
  </si>
  <si>
    <t>二階堂　未央</t>
  </si>
  <si>
    <t>東北福祉ビジネス株式会社</t>
  </si>
  <si>
    <t>022-739-7791</t>
  </si>
  <si>
    <t>022-739-7533</t>
  </si>
  <si>
    <t>佐藤　ゆかり</t>
  </si>
  <si>
    <t>ｶﾌﾞｼｷｶﾞｲｼｬｱｯﾌﾟﾙﾌｧｰﾑ</t>
  </si>
  <si>
    <t>022-223-1112</t>
  </si>
  <si>
    <t>022-797-7034</t>
  </si>
  <si>
    <t>院長</t>
  </si>
  <si>
    <t>オアシス</t>
  </si>
  <si>
    <t>ｵｱｼｽ</t>
  </si>
  <si>
    <t>022-393-7285</t>
  </si>
  <si>
    <t>022-393-7286</t>
  </si>
  <si>
    <t>まどか</t>
  </si>
  <si>
    <t>ﾏﾄﾞｶ</t>
  </si>
  <si>
    <t>宮城県仙台市青葉区上杉一丁目２－３</t>
  </si>
  <si>
    <t>代表</t>
  </si>
  <si>
    <t>本間　沙織</t>
  </si>
  <si>
    <t>佐々木　宏幸</t>
  </si>
  <si>
    <t>夢みの里　こもれび</t>
  </si>
  <si>
    <t>ﾕﾒﾐﾉｻﾄ ｺﾓﾚﾋﾞ</t>
  </si>
  <si>
    <t>宮城県石巻市和渕字笈入１３番２</t>
  </si>
  <si>
    <t>0420200586</t>
  </si>
  <si>
    <t>0420200628</t>
  </si>
  <si>
    <t>宮城県石巻市鮎川浜清崎山７－２４</t>
  </si>
  <si>
    <t>0225-95-4834</t>
  </si>
  <si>
    <t>0420210213</t>
  </si>
  <si>
    <t>医療法人有恒会</t>
  </si>
  <si>
    <t>ｲﾘｮｳﾎｳｼﾞﾝﾕｳｺｳｶｲ</t>
  </si>
  <si>
    <t>宮城県石巻市山下町２丁目５番７号</t>
  </si>
  <si>
    <t>0225-22-5431</t>
  </si>
  <si>
    <t>0225-23-0811</t>
  </si>
  <si>
    <t>樹神　弘郎</t>
  </si>
  <si>
    <t>グループホームこだま</t>
  </si>
  <si>
    <t>ｸﾞﾙｰﾌﾟﾎｰﾑｺﾀﾞﾏ</t>
  </si>
  <si>
    <t>宮城県石巻市大街道東一丁目10番60号</t>
  </si>
  <si>
    <t>0225-25-6990</t>
  </si>
  <si>
    <t>0225-25-6995</t>
  </si>
  <si>
    <t>0420210395</t>
  </si>
  <si>
    <t>愛さんさんグループホーム</t>
  </si>
  <si>
    <t>ｱｲｻﾝｻﾝｸﾞﾙｰﾌﾟﾎｰﾑ</t>
  </si>
  <si>
    <t>宮城県石巻市大街道南４－６－２０</t>
  </si>
  <si>
    <t>0420210486</t>
  </si>
  <si>
    <t>0420210494</t>
  </si>
  <si>
    <t>0420210502</t>
  </si>
  <si>
    <t>グループホームひだまり</t>
  </si>
  <si>
    <t>ｸﾞﾙｰﾌﾟﾎｰﾑﾋﾀﾞﾏﾘ</t>
  </si>
  <si>
    <t>宮城県塩竈市母子沢町１９－２</t>
  </si>
  <si>
    <t>0420300121</t>
  </si>
  <si>
    <t>022-365-0586</t>
  </si>
  <si>
    <t>宮城県塩竈市杉の入四丁目３－８</t>
  </si>
  <si>
    <t>0420300139</t>
  </si>
  <si>
    <t>株式会社ohana</t>
  </si>
  <si>
    <t>ｶﾌﾞｼｷｶﾞｲｼｬｵﾊﾅ</t>
  </si>
  <si>
    <t>宮城県仙台市太白区松が丘１９番８号</t>
  </si>
  <si>
    <t>022-385-7401</t>
  </si>
  <si>
    <t>022-385-7403</t>
  </si>
  <si>
    <t>早坂　美恵</t>
  </si>
  <si>
    <t>おはな</t>
  </si>
  <si>
    <t>ｵﾊﾅ</t>
  </si>
  <si>
    <t>宮城県塩竈市母子沢町１５番１３号</t>
  </si>
  <si>
    <t>0420300147</t>
  </si>
  <si>
    <t>株式会社Ｓｕｎｎｙ　Ｏｃｅａｎ</t>
  </si>
  <si>
    <t>ｶﾌﾞｼｷｶﾞｲｼｬｻﾆｰｵｰｼｬﾝ</t>
  </si>
  <si>
    <t>宮城県仙台市青葉区国見一丁目1-1-301号</t>
  </si>
  <si>
    <t>022-775-9067</t>
  </si>
  <si>
    <t>渡邉　龍</t>
  </si>
  <si>
    <t>大地</t>
  </si>
  <si>
    <t>宮城県塩竈市清水沢2丁目19-11-1</t>
  </si>
  <si>
    <t>022-355-9256</t>
  </si>
  <si>
    <t>022-355-9259</t>
  </si>
  <si>
    <t>0420300154</t>
  </si>
  <si>
    <t>白浜荘</t>
  </si>
  <si>
    <t>ｼﾗﾊﾏｿｳ</t>
  </si>
  <si>
    <t>宮城県気仙沼市唐桑町馬場70-2</t>
  </si>
  <si>
    <t>0226-25-8751</t>
  </si>
  <si>
    <t>0420500142</t>
  </si>
  <si>
    <t>0226-32-2254</t>
  </si>
  <si>
    <t>医療法人移川哲仁会</t>
  </si>
  <si>
    <t>ｲﾘｮｳﾎｳｼﾞﾝｳﾂｼｶﾜﾃﾂｼﾞﾝｶｲ</t>
  </si>
  <si>
    <t>宮城県気仙沼市松崎柳沢２１６番地５</t>
  </si>
  <si>
    <t>0226-22-6685</t>
  </si>
  <si>
    <t>0226-24-2169</t>
  </si>
  <si>
    <t>移川哲</t>
  </si>
  <si>
    <t>グループホーム　ラ・マンチャ</t>
  </si>
  <si>
    <t>ｸﾞﾙｰﾌﾟﾎｰﾑ ﾗ･ﾏﾝﾁｬ</t>
  </si>
  <si>
    <t>宮城県気仙沼市上田中1-1-21</t>
  </si>
  <si>
    <t>0226-22-8185</t>
  </si>
  <si>
    <t>0420500159</t>
  </si>
  <si>
    <t>宮城県気仙沼市松崎五駄鱈112-5</t>
  </si>
  <si>
    <t>0226-23-3115</t>
  </si>
  <si>
    <t>0420500258</t>
  </si>
  <si>
    <t>仲町ブランチ</t>
  </si>
  <si>
    <t>ﾅｶﾏﾁﾌﾞﾗﾝﾁ</t>
  </si>
  <si>
    <t>0420500423</t>
  </si>
  <si>
    <t>0226-23-8550</t>
  </si>
  <si>
    <t>アットホームオレンジ</t>
  </si>
  <si>
    <t>ｱｯﾄﾎｰﾑｵﾚﾝｼﾞ</t>
  </si>
  <si>
    <t>宮城県気仙沼市大林１８番１</t>
  </si>
  <si>
    <t>0226-25-8959</t>
  </si>
  <si>
    <t>0420500480</t>
  </si>
  <si>
    <t>医療法人社団蔵王会</t>
  </si>
  <si>
    <t>ｲﾘｮｳﾎｳｼﾞﾝｼｬﾀﾞﾝｻﾞｵｳｶｲ</t>
  </si>
  <si>
    <t>宮城県白石市大鷹沢三沢字中山７４番地の１０</t>
  </si>
  <si>
    <t>0224-26-3101</t>
  </si>
  <si>
    <t>グルッペ</t>
  </si>
  <si>
    <t>ｸﾞﾙｯﾍﾟ</t>
  </si>
  <si>
    <t>宮城県白石市大鷹沢三沢字中山７４番地の１４</t>
  </si>
  <si>
    <t>0224-26-1739</t>
  </si>
  <si>
    <t>0420600017</t>
  </si>
  <si>
    <t>地域生活援助センター　ポレポレ</t>
  </si>
  <si>
    <t>ﾁｲｷｾｲｶﾂｴﾝｼﾞｮｾﾝﾀｰ ﾎﾟﾚﾎﾟﾚ</t>
  </si>
  <si>
    <t>0420600140</t>
  </si>
  <si>
    <t>0224-26-1152</t>
  </si>
  <si>
    <t>0224-26-1153</t>
  </si>
  <si>
    <t>ながさか</t>
  </si>
  <si>
    <t>ﾅｶﾞｻｶ</t>
  </si>
  <si>
    <t>宮城県白石市福岡長袋字永坂１番地</t>
  </si>
  <si>
    <t>0224-22-4331</t>
  </si>
  <si>
    <t>0224-22-4332</t>
  </si>
  <si>
    <t>0420600157</t>
  </si>
  <si>
    <t>名取メンタルヘルス</t>
  </si>
  <si>
    <t>ﾅﾄﾘﾒﾝﾀﾙﾍﾙｽ</t>
  </si>
  <si>
    <t>宮城県名取市名取が丘二丁目１０－１齋藤荘</t>
  </si>
  <si>
    <t>022-383-5937</t>
  </si>
  <si>
    <t>0420700148</t>
  </si>
  <si>
    <t>022-748-4541</t>
  </si>
  <si>
    <t>社会福祉法人みずほ</t>
  </si>
  <si>
    <t>ｼｬｶｲﾌｸｼﾎｳｼﾞﾝﾐｽﾞﾎ</t>
  </si>
  <si>
    <t>宮城県名取市下余田字鹿島８６番地５</t>
  </si>
  <si>
    <t>022-383-3860</t>
  </si>
  <si>
    <t>022-383-3861</t>
  </si>
  <si>
    <t>森精一</t>
  </si>
  <si>
    <t>グループホームうらやす</t>
  </si>
  <si>
    <t>ｸﾞﾙｰﾌﾟﾎｰﾑｳﾗﾔｽ</t>
  </si>
  <si>
    <t>0420700189</t>
  </si>
  <si>
    <t>0420700411</t>
  </si>
  <si>
    <t>はーもにぃはうす</t>
  </si>
  <si>
    <t>ﾊｰﾓﾆｨﾊｳｽ</t>
  </si>
  <si>
    <t>宮城県名取市飯野坂1-4-43</t>
  </si>
  <si>
    <t>0420700429</t>
  </si>
  <si>
    <t>022-797-8353</t>
  </si>
  <si>
    <t>共同生活援助　あすもね</t>
  </si>
  <si>
    <t>ｷｮｳﾄﾞｳｾｲｶﾂｴﾝｼﾞｮ ｱｽﾓﾈ</t>
  </si>
  <si>
    <t>0420700536</t>
  </si>
  <si>
    <t>宮城県名取市大手町５丁目６番地の１</t>
  </si>
  <si>
    <t>022-796-0601</t>
  </si>
  <si>
    <t>澤田　文明</t>
  </si>
  <si>
    <t>グループホーム陽だまりの丘</t>
  </si>
  <si>
    <t>ｸﾞﾙｰﾌﾟﾎｰﾑﾋﾀﾞﾏﾘﾉｵｶ</t>
  </si>
  <si>
    <t>0420700544</t>
  </si>
  <si>
    <t>株式会社ＡＳＮＯＷＡ</t>
  </si>
  <si>
    <t>ｶﾌﾞｼｷｶﾞｲｼｬｱｽﾉﾜ</t>
  </si>
  <si>
    <t>宮城県仙台市太白区大野田４丁目２０番１４号</t>
  </si>
  <si>
    <t>022-797-6778</t>
  </si>
  <si>
    <t>グループホームひよこの家</t>
  </si>
  <si>
    <t>ｸﾞﾙｰﾌﾟﾎｰﾑﾋﾖｺﾉｲｴ</t>
  </si>
  <si>
    <t>宮城県名取市植松4丁目7番11号</t>
  </si>
  <si>
    <t>0420700551</t>
  </si>
  <si>
    <t>022-397-7015</t>
  </si>
  <si>
    <t>レインボー角田</t>
  </si>
  <si>
    <t>ﾚｲﾝﾎﾞｰｶｸﾀﾞ</t>
  </si>
  <si>
    <t>宮城県角田市角田字田町54-1</t>
  </si>
  <si>
    <t>0420800062</t>
  </si>
  <si>
    <t>ホーム桜木</t>
  </si>
  <si>
    <t>ﾎｰﾑｻｸﾗｷﾞ</t>
  </si>
  <si>
    <t>宮城県多賀城市桜木三丁目３番２８号</t>
  </si>
  <si>
    <t>0420913048</t>
  </si>
  <si>
    <t>080-34065053</t>
  </si>
  <si>
    <t>合同会社ヒューマンサポート</t>
  </si>
  <si>
    <t>ｺﾞｳﾄﾞｳｶﾞｲｼｬﾋｭｰﾏﾝｻﾎﾟｰﾄ</t>
  </si>
  <si>
    <t>宮城県石巻市西山町９番２０号</t>
  </si>
  <si>
    <t>022-290-7735</t>
  </si>
  <si>
    <t>022-290-0826</t>
  </si>
  <si>
    <t>五井　清晃</t>
  </si>
  <si>
    <t>グループホームすず</t>
  </si>
  <si>
    <t>ｸﾞﾙｰﾌﾟﾎｰﾑｽｽﾞ</t>
  </si>
  <si>
    <t>022-781-6431</t>
  </si>
  <si>
    <t>022-781-6432</t>
  </si>
  <si>
    <t>0420917056</t>
  </si>
  <si>
    <t>0421100157</t>
  </si>
  <si>
    <t>ケア・グループホーム　ピーガル</t>
  </si>
  <si>
    <t>ｹｱ･ｸﾞﾙｰﾌﾟﾎｰﾑ ﾋﾟｰｶﾞﾙ</t>
  </si>
  <si>
    <t>宮城県岩沼市押分字与奈３０番地の１２</t>
  </si>
  <si>
    <t>0223-36-8852</t>
  </si>
  <si>
    <t>たんぽぽ</t>
  </si>
  <si>
    <t>ﾀﾝﾎﾟﾎﾟ</t>
  </si>
  <si>
    <t>宮城県岩沼市平等3-6-1</t>
  </si>
  <si>
    <t>0223-24-1232</t>
  </si>
  <si>
    <t>0421100306</t>
  </si>
  <si>
    <t>0421100330</t>
  </si>
  <si>
    <t>0421200171</t>
  </si>
  <si>
    <t>0421200189</t>
  </si>
  <si>
    <t>恵泉会グループホーム</t>
  </si>
  <si>
    <t>ｹｲｾﾝｶｲｸﾞﾙｰﾌﾟﾎｰﾑ</t>
  </si>
  <si>
    <t>宮城県登米市中田町浅水字長谷山３５２－２</t>
  </si>
  <si>
    <t>0220-34-7901</t>
  </si>
  <si>
    <t>0220-34-7902</t>
  </si>
  <si>
    <t>0421200197</t>
  </si>
  <si>
    <t>0421200437</t>
  </si>
  <si>
    <t>みんなの家なごみ</t>
  </si>
  <si>
    <t>ﾐﾝﾅﾉｲｴﾅｺﾞﾐ</t>
  </si>
  <si>
    <t>0421200593</t>
  </si>
  <si>
    <t>グループホームうぐいすの里こもれびの家</t>
  </si>
  <si>
    <t>ｸﾞﾙｰﾌﾟﾎｰﾑｳｸﾞｲｽﾉｻﾄｺﾓﾚﾋﾞﾉｲｴ</t>
  </si>
  <si>
    <t>宮城県栗原市鴬沢南郷広面46</t>
  </si>
  <si>
    <t>0228-55-3889</t>
  </si>
  <si>
    <t>0228-55-3878</t>
  </si>
  <si>
    <t>0421300161</t>
  </si>
  <si>
    <t>レガート</t>
  </si>
  <si>
    <t>ﾚｶﾞｰﾄ</t>
  </si>
  <si>
    <t>0421300179</t>
  </si>
  <si>
    <t>0421300187</t>
  </si>
  <si>
    <t>0421300401</t>
  </si>
  <si>
    <t>0421300419</t>
  </si>
  <si>
    <t>0421300427</t>
  </si>
  <si>
    <t>宮城県栗原市若柳川北中町７３－１</t>
  </si>
  <si>
    <t>グループホームのぞみ</t>
  </si>
  <si>
    <t>ｸﾞﾙｰﾌﾟﾎｰﾑﾉｿﾞﾐ</t>
  </si>
  <si>
    <t>宮城県栗原市金成金生１１－４</t>
  </si>
  <si>
    <t>0228-24-7461</t>
  </si>
  <si>
    <t>0228-24-7462</t>
  </si>
  <si>
    <t>0421300476</t>
  </si>
  <si>
    <t>0421300518</t>
  </si>
  <si>
    <t>グループホームころんぶす鶴まち苑</t>
  </si>
  <si>
    <t>ｸﾞﾙｰﾌﾟﾎｰﾑｺﾛﾝﾌﾞｽﾂﾙﾏﾁｴﾝ</t>
  </si>
  <si>
    <t>宮城県栗原市一迫真坂字鶴町285番1</t>
  </si>
  <si>
    <t>0228-52-3330</t>
  </si>
  <si>
    <t>0228-52-3340</t>
  </si>
  <si>
    <t>0421300526</t>
  </si>
  <si>
    <t>シェアワークスくりはら共同生活援助事業所</t>
  </si>
  <si>
    <t>ｼｪｱﾜｰｸｽｸﾘﾊﾗｷｮｳﾄﾞｳｾｲｶﾂｴﾝｼﾞｮｼﾞｷﾞｮｳｼｮ</t>
  </si>
  <si>
    <t>0228-21-3585</t>
  </si>
  <si>
    <t>0228-21-3586</t>
  </si>
  <si>
    <t>0421300534</t>
  </si>
  <si>
    <t>矢本愛育会ケアホーム</t>
  </si>
  <si>
    <t>ﾔﾓﾄｱｲｲｸｶｲｹｱﾎｰﾑ</t>
  </si>
  <si>
    <t>0421400110</t>
  </si>
  <si>
    <t>グループホームなのはな</t>
  </si>
  <si>
    <t>ｸﾞﾙｰﾌﾟﾎｰﾑﾅﾉﾊﾅ</t>
  </si>
  <si>
    <t>宮城県大崎市三本木蟻ケ袋字混内山１番地６</t>
  </si>
  <si>
    <t>0229-53-1585</t>
  </si>
  <si>
    <t>0229-53-1586</t>
  </si>
  <si>
    <t>0421500216</t>
  </si>
  <si>
    <t>さくら</t>
  </si>
  <si>
    <t>ｻｸﾗ</t>
  </si>
  <si>
    <t>宮城県大崎市古川旭4丁目3-7</t>
  </si>
  <si>
    <t>0421500224</t>
  </si>
  <si>
    <t>0229-21-0266</t>
  </si>
  <si>
    <t>0229-21-0272</t>
  </si>
  <si>
    <t>共同生活援助事業所ケアホーム「あじさい」</t>
  </si>
  <si>
    <t>ｷｮｳﾄﾞｳｾｲｶﾂｴﾝｼﾞｮｼﾞｷﾞｮｳｼｮｹｱﾎｰﾑ｢ｱｼﾞｻｲ｣</t>
  </si>
  <si>
    <t>0421500232</t>
  </si>
  <si>
    <t>宮城県大崎市鹿島台大迫字石竹８１－２４</t>
  </si>
  <si>
    <t>0226-56-9414</t>
  </si>
  <si>
    <t>グループホーム支援センターふわり</t>
  </si>
  <si>
    <t>ｸﾞﾙｰﾌﾟﾎｰﾑｼｴﾝｾﾝﾀｰﾌﾜﾘ</t>
  </si>
  <si>
    <t>0421500240</t>
  </si>
  <si>
    <t>グループホームあざみ</t>
  </si>
  <si>
    <t>ｸﾞﾙｰﾌﾟﾎｰﾑｱｻﾞﾐ</t>
  </si>
  <si>
    <t>宮城県大崎市古川稲葉大江向７４－１</t>
  </si>
  <si>
    <t>0421500265</t>
  </si>
  <si>
    <t>0229-24-6185</t>
  </si>
  <si>
    <t>0421500497</t>
  </si>
  <si>
    <t>ＮＰＯドリーム・グリーン・プロジェクト</t>
  </si>
  <si>
    <t>宮城県大崎市岩出山字二ノ構３－１</t>
  </si>
  <si>
    <t>憩いのまきば</t>
  </si>
  <si>
    <t>ｲｺｲﾉﾏｷﾊﾞ</t>
  </si>
  <si>
    <t>宮城県大崎市三本木新町２丁目３－２３</t>
  </si>
  <si>
    <t>0229-25-3852</t>
  </si>
  <si>
    <t>0229-25-3853</t>
  </si>
  <si>
    <t>0421500760</t>
  </si>
  <si>
    <t>有限会社太陽</t>
  </si>
  <si>
    <t>ﾕｳｹﾞﾝｶﾞｲｼｬﾀｲﾖｳ</t>
  </si>
  <si>
    <t>宮城県大崎市古川福浦字道ノ上９４番地１</t>
  </si>
  <si>
    <t>0229-23-0586</t>
  </si>
  <si>
    <t>0229-22-6433</t>
  </si>
  <si>
    <t>ボヌールメゾン福浦</t>
  </si>
  <si>
    <t>ﾎﾞﾇｰﾙﾒｿﾞﾝﾌｸｳﾗ</t>
  </si>
  <si>
    <t>0229-25-7582</t>
  </si>
  <si>
    <t>0229-25-7583</t>
  </si>
  <si>
    <t>0421500778</t>
  </si>
  <si>
    <t>グループホームぼーのぼーの</t>
  </si>
  <si>
    <t>ｸﾞﾙｰﾌﾟﾎｰﾑﾎﾞｰﾉﾎﾞｰﾉ</t>
  </si>
  <si>
    <t>宮城県大崎市鹿島台船越字沖鍋田80番地</t>
  </si>
  <si>
    <t>0229-25-8923</t>
  </si>
  <si>
    <t>0229-25-8924</t>
  </si>
  <si>
    <t>0421500786</t>
  </si>
  <si>
    <t>共同生活援助事業所　アビイロード</t>
  </si>
  <si>
    <t>ｷｮｳﾄﾞｳｾｲｶﾂｴﾝｼﾞｮｼﾞｷﾞｮｳｼｮ ｱﾋﾞｲﾛｰﾄﾞ</t>
  </si>
  <si>
    <t>0421500794</t>
  </si>
  <si>
    <t>宮城県富谷市ひより台一丁目８－８</t>
  </si>
  <si>
    <t>022-346-6630</t>
  </si>
  <si>
    <t>0421600016</t>
  </si>
  <si>
    <t>グループホーム七ヶ宿こもれびの家</t>
  </si>
  <si>
    <t>ｸﾞﾙｰﾌﾟﾎｰﾑｼﾁｶﾞｼｭｸｺﾓﾚﾋﾞﾉｲｴ</t>
  </si>
  <si>
    <t>宮城県刈田郡七ケ宿町字猯２３番地１</t>
  </si>
  <si>
    <t>0224-38-1755</t>
  </si>
  <si>
    <t>0224-37-2550</t>
  </si>
  <si>
    <t>0422100032</t>
  </si>
  <si>
    <t>蔵王ホーム</t>
  </si>
  <si>
    <t>ｻﾞｵｳﾎｰﾑ</t>
  </si>
  <si>
    <t>宮城県刈田郡蔵王町円田字南境１６－６</t>
  </si>
  <si>
    <t>0224-33-3164</t>
  </si>
  <si>
    <t>0422100057</t>
  </si>
  <si>
    <t>たてやまホーム</t>
  </si>
  <si>
    <t>ﾀﾃﾔﾏﾎｰﾑ</t>
  </si>
  <si>
    <t>0224-55-0025</t>
  </si>
  <si>
    <t>0422200147</t>
  </si>
  <si>
    <t>宮城県柴田郡柴田町船岡西二丁目11-6</t>
  </si>
  <si>
    <t>グループホーム多機能型地域ケアホームつきのき</t>
  </si>
  <si>
    <t>ｸﾞﾙｰﾌﾟﾎｰﾑﾀｷﾉｳｶﾞﾀﾁｲｷｹｱﾎｰﾑﾂｷﾉｷ</t>
  </si>
  <si>
    <t>宮城県柴田郡柴田町槻木上町１丁目１番３２</t>
  </si>
  <si>
    <t>0422200154</t>
  </si>
  <si>
    <t>0224-56-6661</t>
  </si>
  <si>
    <t>0224-56-6662</t>
  </si>
  <si>
    <t>医療法人社団清山会</t>
  </si>
  <si>
    <t>ｲﾘｮｳﾎｳｼﾞﾝｼｬﾀﾞﾝｾｲｻﾞﾝｶｲ</t>
  </si>
  <si>
    <t>宮城県仙台市泉区松森字下町８番地の１</t>
  </si>
  <si>
    <t>022-771-1852</t>
  </si>
  <si>
    <t>022-771-1853</t>
  </si>
  <si>
    <t>山崎　英樹</t>
  </si>
  <si>
    <t>ケアホームさくらの杜</t>
  </si>
  <si>
    <t>ｹｱﾎｰﾑｻｸﾗﾉﾓﾘ</t>
  </si>
  <si>
    <t>宮城県柴田郡大河原町字広表33番地6</t>
  </si>
  <si>
    <t>0224-51-4605</t>
  </si>
  <si>
    <t>0224-51-4606</t>
  </si>
  <si>
    <t>0422200162</t>
  </si>
  <si>
    <t>村田ホーム</t>
  </si>
  <si>
    <t>ﾑﾗﾀﾎｰﾑ</t>
  </si>
  <si>
    <t>宮城県柴田郡村田町村田字西田７３－２</t>
  </si>
  <si>
    <t>0224-83-6870</t>
  </si>
  <si>
    <t>0422200170</t>
  </si>
  <si>
    <t>柴田ホーム</t>
  </si>
  <si>
    <t>ｼﾊﾞﾀﾎｰﾑ</t>
  </si>
  <si>
    <t>宮城県柴田郡柴田町東船迫２丁目４番地１５</t>
  </si>
  <si>
    <t>0224-56-4085</t>
  </si>
  <si>
    <t>0422200188</t>
  </si>
  <si>
    <t>医療法人本多友愛会</t>
  </si>
  <si>
    <t>ｲﾘｮｳﾎｳｼﾞﾝﾎﾝﾀﾞﾕｳｱｲｶｲ</t>
  </si>
  <si>
    <t>宮城県角田市角田字牛舘１６番地</t>
  </si>
  <si>
    <t>0224-63-2003</t>
  </si>
  <si>
    <t>本多正久</t>
  </si>
  <si>
    <t>精神障害者グループホーム　さくら荘</t>
  </si>
  <si>
    <t>ｾｲｼﾝｼｮｳｶﾞｲｼｬｸﾞﾙｰﾌﾟﾎｰﾑ ｻｸﾗｿｳ</t>
  </si>
  <si>
    <t>宮城県柴田郡柴田町北船岡一丁目７番１４号</t>
  </si>
  <si>
    <t>0224-55-3338</t>
  </si>
  <si>
    <t>0422200204</t>
  </si>
  <si>
    <t>特定非営利活動法人ガンバ・ペッチャー</t>
  </si>
  <si>
    <t>ﾄｸﾃｲﾋｴｲﾘｶﾂﾄﾞｳﾎｳｼﾞﾝｶﾞﾝﾊﾞ･ﾍﾟｯﾁｬｰ</t>
  </si>
  <si>
    <t>宮城県柴田郡川崎町大字前川字堀切１３番地１３</t>
  </si>
  <si>
    <t>0224-84-4054</t>
  </si>
  <si>
    <t>大宮　忠明</t>
  </si>
  <si>
    <t>あったか荘</t>
  </si>
  <si>
    <t>ｱｯﾀｶｿｳ</t>
  </si>
  <si>
    <t>0224-84-4049</t>
  </si>
  <si>
    <t>0422200212</t>
  </si>
  <si>
    <t>社会福祉法人鶴寿会</t>
  </si>
  <si>
    <t>ｼｬｶｲﾌｸｼﾎｳｼﾞﾝ ｶｸｼﾞｭｶｲ</t>
  </si>
  <si>
    <t>宮城県柴田郡川崎町大字川内字芋ノ窪１６番地の３</t>
  </si>
  <si>
    <t>0224-84-4853</t>
  </si>
  <si>
    <t>0224-84-4859</t>
  </si>
  <si>
    <t>佐藤　公一</t>
  </si>
  <si>
    <t>知的障碍者グループホームはぐくみ</t>
  </si>
  <si>
    <t>宮城県柴田郡川崎町川内字河原前5-5</t>
  </si>
  <si>
    <t>0224-84-5846</t>
  </si>
  <si>
    <t>0224-84-6040</t>
  </si>
  <si>
    <t>0422200253</t>
  </si>
  <si>
    <t>グループホームはぐくみ</t>
  </si>
  <si>
    <t>ｸﾞﾙｰﾌﾟﾎｰﾑﾊｸﾞｸﾐ</t>
  </si>
  <si>
    <t>グループホームあいやま　こもれびの家</t>
  </si>
  <si>
    <t>ｸﾞﾙｰﾌﾟﾎｰﾑｱｲﾔﾏ ｺﾓﾚﾋﾞﾉｲｴ</t>
  </si>
  <si>
    <t>宮城県柴田郡村田町村田字相山１００番地５</t>
  </si>
  <si>
    <t>0224-82-2366</t>
  </si>
  <si>
    <t>0224-83-6808</t>
  </si>
  <si>
    <t>0422200279</t>
  </si>
  <si>
    <t>ｼｬｶｲﾌｸｼﾎｳｼﾞﾝﾊﾗｶﾗﾌｸｼｶｲ</t>
  </si>
  <si>
    <t>宮城県柴田郡柴田町船岡中央1丁目2-23</t>
  </si>
  <si>
    <t>0224-58-3445</t>
  </si>
  <si>
    <t>武田　元</t>
  </si>
  <si>
    <t>丸森ホーム　たてやまはらからの家</t>
  </si>
  <si>
    <t>ﾏﾙﾓﾘﾎｰﾑ ﾀﾃﾔﾏﾊﾗｶﾗﾉｲｴ</t>
  </si>
  <si>
    <t>宮城県伊具郡丸森町舘矢間舘山字天王17番1</t>
  </si>
  <si>
    <t>0224-87-6217</t>
  </si>
  <si>
    <t>0224-87-6218</t>
  </si>
  <si>
    <t>0422300012</t>
  </si>
  <si>
    <t>グループホームほっと</t>
  </si>
  <si>
    <t>ｸﾞﾙｰﾌﾟﾎｰﾑﾎｯﾄ</t>
  </si>
  <si>
    <t>宮城県亘理郡山元町坂元字寺前２５町営寺前住宅１棟１号、２号、３号、９棟２号、３号</t>
  </si>
  <si>
    <t>0223-38-0930</t>
  </si>
  <si>
    <t>0422400085</t>
  </si>
  <si>
    <t>0422400234</t>
  </si>
  <si>
    <t>グループホームみのり</t>
  </si>
  <si>
    <t>ｸﾞﾙｰﾌﾟﾎｰﾑﾐﾉﾘ</t>
  </si>
  <si>
    <t>宮城県宮城郡松島町高城字町東二１番地の３</t>
  </si>
  <si>
    <t>0422600098</t>
  </si>
  <si>
    <t>七ヶ浜ホーム</t>
  </si>
  <si>
    <t>ｼﾁｶﾞﾊﾏﾎｰﾑ</t>
  </si>
  <si>
    <t>宮城県宮城郡七ケ浜町東宮浜字左道2-1-1</t>
  </si>
  <si>
    <t>0422630061</t>
  </si>
  <si>
    <t>0422630087</t>
  </si>
  <si>
    <t>ホーム輝</t>
  </si>
  <si>
    <t>ﾎｰﾑｶｶﾞﾔｷ</t>
  </si>
  <si>
    <t>宮城県黒川郡大和町吉岡字中町32-2</t>
  </si>
  <si>
    <t>022-779-5091</t>
  </si>
  <si>
    <t>022-779-5394</t>
  </si>
  <si>
    <t>0422700161</t>
  </si>
  <si>
    <t>ひなた</t>
  </si>
  <si>
    <t>ﾋﾅﾀ</t>
  </si>
  <si>
    <t>0422700187</t>
  </si>
  <si>
    <t>街喫茶寮ともさん</t>
  </si>
  <si>
    <t>ﾏﾁｷｯｻﾘｮｳﾄﾓｻﾝ</t>
  </si>
  <si>
    <t>宮城県黒川郡大和町吉岡字館下47</t>
  </si>
  <si>
    <t>0422700203</t>
  </si>
  <si>
    <t>0422700302</t>
  </si>
  <si>
    <t>ケアホームいちいの杜</t>
  </si>
  <si>
    <t>ｹｱﾎｰﾑｲﾁｲﾉﾓﾘ</t>
  </si>
  <si>
    <t>宮城県富谷市富ケ丘二丁目１０番１５号</t>
  </si>
  <si>
    <t>0422700369</t>
  </si>
  <si>
    <t>022-772-9801</t>
  </si>
  <si>
    <t>022-772-9802</t>
  </si>
  <si>
    <t>0422700385</t>
  </si>
  <si>
    <t>一般社団法人はぴねすの羽根</t>
  </si>
  <si>
    <t>ｲｯﾊﾟﾝｼｬﾀﾞﾝﾎｳｼﾞﾝﾊﾋﾟﾈｽﾉﾊﾈ</t>
  </si>
  <si>
    <t>宮城県黒川郡大和町もみじケ丘一丁目３５番地の９</t>
  </si>
  <si>
    <t>022-341-7296</t>
  </si>
  <si>
    <t>こはく</t>
  </si>
  <si>
    <t>宮城県黒川郡大和町もみじケ丘1－35－9</t>
  </si>
  <si>
    <t>0422700641</t>
  </si>
  <si>
    <t>はぴねすの羽根</t>
  </si>
  <si>
    <t>ﾊﾋﾟﾈｽﾉﾊﾈ</t>
  </si>
  <si>
    <t>特定非営利活動法人ふれあい　とみやホーム</t>
  </si>
  <si>
    <t>ﾄｸﾃｲﾋｴｲﾘｶﾂﾄﾞｳﾎｳｼﾞﾝﾌﾚｱｲ ﾄﾐﾔﾎｰﾑ</t>
  </si>
  <si>
    <t>宮城県黒川郡大和町もみじケ丘１丁目２５－６ハイツファインロード</t>
  </si>
  <si>
    <t>0422700708</t>
  </si>
  <si>
    <t>宮城県遠田郡涌谷町涌谷字築道西１番地２</t>
  </si>
  <si>
    <t>牛渡重光</t>
  </si>
  <si>
    <t>共生の森グループホーム１号館</t>
  </si>
  <si>
    <t>ｷｮｳｾｲﾉﾓﾘｸﾞﾙｰﾌﾟﾎｰﾑ1ｺﾞｳｶﾝ</t>
  </si>
  <si>
    <t>宮城県遠田郡涌谷町小塚字桜清水２２番地</t>
  </si>
  <si>
    <t>0423100122</t>
  </si>
  <si>
    <t>ヌーヴェルメゾンなかぞね</t>
  </si>
  <si>
    <t>ﾇｰｳﾞｪﾙﾒｿﾞﾝﾅｶｿﾞﾈ</t>
  </si>
  <si>
    <t>0423100221</t>
  </si>
  <si>
    <t>0225-35-1715</t>
  </si>
  <si>
    <t>0423100254</t>
  </si>
  <si>
    <t>ホームおながわ浜</t>
  </si>
  <si>
    <t>ﾎｰﾑｵﾅｶﾞﾜﾊﾏ</t>
  </si>
  <si>
    <t>宮城県牡鹿郡女川町浦宿浜字小屋ノ口１番地１</t>
  </si>
  <si>
    <t>0423500032</t>
  </si>
  <si>
    <t>特定非営利活動法人ハーモニーうたつ</t>
  </si>
  <si>
    <t>ﾄｸﾃｲﾋｴｲﾘｶﾂﾄﾞｳﾎｳｼﾞﾝﾊｰﾓﾆｰｳﾀﾂ</t>
  </si>
  <si>
    <t>宮城県本吉郡南三陸町歌津字管の浜８０番地４</t>
  </si>
  <si>
    <t>0226-36-4425</t>
  </si>
  <si>
    <t>阿部勝衛</t>
  </si>
  <si>
    <t>希望が丘</t>
  </si>
  <si>
    <t>ｷﾎﾞｳｶﾞｵｶ</t>
  </si>
  <si>
    <t>0423600048</t>
  </si>
  <si>
    <t>0423600097</t>
  </si>
  <si>
    <t>相談支援センター　桜・さくら</t>
  </si>
  <si>
    <t>ｿｳﾀﾞﾝｼｴﾝｾﾝﾀｰ ｻｸﾗ･ｻｸﾗ</t>
  </si>
  <si>
    <t>0225-98-7760</t>
  </si>
  <si>
    <t>0225-98-7730</t>
  </si>
  <si>
    <t>0430200683</t>
  </si>
  <si>
    <t>地域移行支援</t>
  </si>
  <si>
    <t>宮城県石巻市門脇町１丁目２-２１</t>
  </si>
  <si>
    <t>地域定着支援</t>
  </si>
  <si>
    <t>相談支援事業所ふりーすぺーす”kai”</t>
  </si>
  <si>
    <t>ｿｳﾀﾞﾝｼｴﾝｼﾞｷﾞｮｳｼｮﾌﾘｰｽﾍﾟｰｽ"kai"</t>
  </si>
  <si>
    <t>宮城県石巻市穀町11番29号</t>
  </si>
  <si>
    <t>0225-93-2924</t>
  </si>
  <si>
    <t>0225-93-2954</t>
  </si>
  <si>
    <t>0430210013</t>
  </si>
  <si>
    <t>計画相談支援</t>
  </si>
  <si>
    <t>相談支援事業所フリースペース”Sora”</t>
  </si>
  <si>
    <t>ｿｳﾀﾞﾝｼｴﾝｼﾞｷﾞｮｳｼｮﾌﾘｰｽﾍﾟｰｽ"Sora"</t>
  </si>
  <si>
    <t>0430210021</t>
  </si>
  <si>
    <t>相談支援センター桜・さくら</t>
  </si>
  <si>
    <t>ｿｳﾀﾞﾝｼｴﾝｾﾝﾀｰｻｸﾗ･ｻｸﾗ</t>
  </si>
  <si>
    <t>0430210039</t>
  </si>
  <si>
    <t>石巻市かもめ学園</t>
  </si>
  <si>
    <t>ｲｼﾉﾏｷｼｶﾓﾒｶﾞｸｴﾝ</t>
  </si>
  <si>
    <t>宮城県石巻市向陽町三丁目10番7号</t>
  </si>
  <si>
    <t>0225-95-9566</t>
  </si>
  <si>
    <t>0430210062</t>
  </si>
  <si>
    <t>一般社団法人　ほーぷの郷</t>
  </si>
  <si>
    <t>ｲｯﾊﾟﾝｼｬﾀﾞﾝﾎｳｼﾞﾝ ﾎｰﾌﾟﾉｻﾄ</t>
  </si>
  <si>
    <t>宮城県石巻市築山一丁目１０番３４号</t>
  </si>
  <si>
    <t>0225-25-5924</t>
  </si>
  <si>
    <t>0225-98-4879</t>
  </si>
  <si>
    <t>木村　強行</t>
  </si>
  <si>
    <t>相談支援センター　ほーぷの郷</t>
  </si>
  <si>
    <t>ｿｳﾀﾞﾝｼｴﾝｾﾝﾀｰ ﾎｰﾌﾟﾉｻﾄ</t>
  </si>
  <si>
    <t>0430210088</t>
  </si>
  <si>
    <t>0225-90-3176</t>
  </si>
  <si>
    <t>0225-90-3991</t>
  </si>
  <si>
    <t>ｲｯﾊﾟﾝｼｬﾀﾞﾝﾎｳｼﾞﾝｼﾝｻｲｺｺﾛﾉｹｱ･ﾈｯﾄﾜｰｸﾐﾔｷﾞ</t>
  </si>
  <si>
    <t>宮城県仙台市青葉区昭和町２番２５号</t>
  </si>
  <si>
    <t>相談支援センターからころ</t>
  </si>
  <si>
    <t>ｿｳﾀﾞﾝｼｴﾝｾﾝﾀｰｶﾗｺﾛ</t>
  </si>
  <si>
    <t>宮城県石巻市鋳銭場３番１９号　秋田屋ビル１階</t>
  </si>
  <si>
    <t>0225-94-2966</t>
  </si>
  <si>
    <t>0225-20-9021</t>
  </si>
  <si>
    <t>0430210096</t>
  </si>
  <si>
    <t>相談事業所 Spun feeling 石巻</t>
  </si>
  <si>
    <t>宮城県石巻市駅前北通り３丁目８－１４</t>
  </si>
  <si>
    <t>0430210104</t>
  </si>
  <si>
    <t>相談事業所 Span feeling 石巻</t>
  </si>
  <si>
    <t>ｿｳﾀﾞﾝｼﾞｷﾞｮｳｼｮ ｽﾊﾟﾝ ﾌｨｰﾘﾝｸﾞ ｲｼﾉﾏｷ</t>
  </si>
  <si>
    <t>09013780767</t>
  </si>
  <si>
    <t>0225-94-0371</t>
  </si>
  <si>
    <t>障がい者福祉相談支援センター「しおーも」</t>
  </si>
  <si>
    <t>ｼｮｳｶﾞｲｼｬﾌｸｼｿｳﾀﾞﾝｼｴﾝｾﾝﾀｰ｢ｼｵｰﾓ｣</t>
  </si>
  <si>
    <t>022-361-0380</t>
  </si>
  <si>
    <t>0430300012</t>
  </si>
  <si>
    <t>気仙沼市障害者生活支援センター</t>
  </si>
  <si>
    <t>ｹｾﾝﾇﾏｼｼｮｳｶﾞｲｼｬｾｲｶﾂｼｴﾝｾﾝﾀｰ</t>
  </si>
  <si>
    <t>宮城県気仙沼市錦町１丁目２番１号気仙沼市市民福祉センター「やすらぎ」内</t>
  </si>
  <si>
    <t>0226-24-5161</t>
  </si>
  <si>
    <t>0226-24-5169</t>
  </si>
  <si>
    <t>0430500025</t>
  </si>
  <si>
    <t>ｼｬｶｲﾌｸｼﾎｳｼﾞﾝｾﾝｼﾝｶｲ</t>
  </si>
  <si>
    <t>宮城県気仙沼市唐桑町只越366番地5</t>
  </si>
  <si>
    <t>0226-29-6560</t>
  </si>
  <si>
    <t>0226-24-8556</t>
  </si>
  <si>
    <t>小野寺学</t>
  </si>
  <si>
    <t>宮城県気仙沼市錦町１丁目２番１号　気仙沼市市民福祉センター「やすらぎ」内</t>
  </si>
  <si>
    <t>0430500041</t>
  </si>
  <si>
    <t>松峰園相談支援センター</t>
  </si>
  <si>
    <t>ｼｮｳﾎｳｴﾝｿｳﾀﾞﾝｼｴﾝｾﾝﾀｰ</t>
  </si>
  <si>
    <t>宮城県気仙沼市松崎柳沢216番地8</t>
  </si>
  <si>
    <t>0430500058</t>
  </si>
  <si>
    <t>特定非営利活動法人　泉里会</t>
  </si>
  <si>
    <t>宮城県気仙沼市本吉町中島141番地６</t>
  </si>
  <si>
    <t>0226-42-3348</t>
  </si>
  <si>
    <t>森谷　隆克</t>
  </si>
  <si>
    <t>相談支援センターいずみ</t>
  </si>
  <si>
    <t>ｿｳﾀﾞﾝｼｴﾝｾﾝﾀｰｲｽﾞﾐ</t>
  </si>
  <si>
    <t>0430500066</t>
  </si>
  <si>
    <t>宮城県気仙沼市本吉町猪の鼻１８２番地４</t>
  </si>
  <si>
    <t>キングス・ビレッジ相談支援室</t>
  </si>
  <si>
    <t>ｷﾝｸﾞｽ･ﾋﾞﾚｯｼﾞｿｳﾀﾞﾝｼｴﾝｼﾂ</t>
  </si>
  <si>
    <t>宮城県気仙沼市松崎面瀬１７番地１</t>
  </si>
  <si>
    <t>0226-25-7883</t>
  </si>
  <si>
    <t>0430500074</t>
  </si>
  <si>
    <t>ほっとオレンジ</t>
  </si>
  <si>
    <t>ﾎｯﾄｵﾚﾝｼﾞ</t>
  </si>
  <si>
    <t>宮城県気仙沼市東新城二丁目5番4</t>
  </si>
  <si>
    <t>0430500082</t>
  </si>
  <si>
    <t>0226-25-7179</t>
  </si>
  <si>
    <t>相談支援センター　じょいん</t>
  </si>
  <si>
    <t>ｿｳﾀﾞﾝｼｴﾝｾﾝﾀｰ ｼﾞｮｲﾝ</t>
  </si>
  <si>
    <t>0226-25-7501</t>
  </si>
  <si>
    <t>0430500108</t>
  </si>
  <si>
    <t>相談支援事業所　支援ねっと・もとよし</t>
  </si>
  <si>
    <t>ｿｳﾀﾞﾝｼｴﾝｼﾞｷﾞｮｳｼｮ ｼｴﾝﾈｯﾄ･ﾓﾄﾖｼ</t>
  </si>
  <si>
    <t>0226-25-7720</t>
  </si>
  <si>
    <t>0430500116</t>
  </si>
  <si>
    <t>0430500397</t>
  </si>
  <si>
    <t>宮城県気仙沼市本吉町猪の鼻182番地4</t>
  </si>
  <si>
    <t>宮城県気仙沼市古町三丁目3番8号</t>
  </si>
  <si>
    <t>0430500520</t>
  </si>
  <si>
    <t>県南生活サポートセンターアサンテ</t>
  </si>
  <si>
    <t>ｹﾝﾅﾝｾｲｶﾂｻﾎﾟｰﾄｾﾝﾀｰｱｻﾝﾃ</t>
  </si>
  <si>
    <t>宮城県柴田郡大河原町大谷字戸ノ内前４３番地５</t>
  </si>
  <si>
    <t>0224-51-5361</t>
  </si>
  <si>
    <t>0224-51-5362</t>
  </si>
  <si>
    <t>0430600189</t>
  </si>
  <si>
    <t>宮城県白石市東町２丁目２－３３</t>
  </si>
  <si>
    <t>なとりソーシャルサポートセンターぽこあぽこ</t>
  </si>
  <si>
    <t>ﾅﾄﾘｿｰｼｬﾙｻﾎﾟｰﾄｾﾝﾀｰﾎﾟｺｱﾎﾟｺ</t>
  </si>
  <si>
    <t>宮城県名取市増田一丁目7番28号</t>
  </si>
  <si>
    <t>0430700013</t>
  </si>
  <si>
    <t>022-384-8889</t>
  </si>
  <si>
    <t>なとり生活支援センター窓</t>
  </si>
  <si>
    <t>ﾅﾄﾘｾｲｶﾂｼｴﾝｾﾝﾀｰﾏﾄﾞ</t>
  </si>
  <si>
    <t>0430700021</t>
  </si>
  <si>
    <t>022-382-9855</t>
  </si>
  <si>
    <t>022-382-9854</t>
  </si>
  <si>
    <t>0430700039</t>
  </si>
  <si>
    <t>宮城県名取市下増田字中荷６２７番地１５</t>
  </si>
  <si>
    <t>サポートケア名取ありのまま舎難病・障害者相談支援センター</t>
  </si>
  <si>
    <t>ｻﾎﾟｰﾄｹｱﾅﾄﾘｱﾘﾉﾏﾏｼｬﾅﾝﾋﾞｮｳ･ｼｮｳｶﾞｲｼｬｿｳﾀﾞﾝｼｴﾝｾﾝﾀｰ</t>
  </si>
  <si>
    <t>宮城県名取市大手町２丁目１－３ひまわりビル１０１</t>
  </si>
  <si>
    <t>022-796-6231</t>
  </si>
  <si>
    <t>022-796-6232</t>
  </si>
  <si>
    <t>0430700047</t>
  </si>
  <si>
    <t>ぱふ</t>
  </si>
  <si>
    <t>ﾊﾟﾌ</t>
  </si>
  <si>
    <t>0430700070</t>
  </si>
  <si>
    <t>宮城県名取市増田３丁目３－１２</t>
  </si>
  <si>
    <t>022-796-7090</t>
  </si>
  <si>
    <t>相談支援事業所　あすもね</t>
  </si>
  <si>
    <t>ｿｳﾀﾞﾝｼｴﾝｼﾞｷﾞｮｳｼｮ ｱｽﾓﾈ</t>
  </si>
  <si>
    <t>宮城県名取市美田園５丁目４－４</t>
  </si>
  <si>
    <t>0430700096</t>
  </si>
  <si>
    <t>合同会社もも佳特定相談支援事業所キャンドルハウス</t>
  </si>
  <si>
    <t>ｺﾞｳﾄﾞｳｶﾞｲｼｬﾓﾓｶﾄｸﾃｲｿｳﾀﾞﾝｼｴﾝｼﾞｷﾞｮｳｼｮｷｬﾝﾄﾞﾙﾊｳｽ</t>
  </si>
  <si>
    <t>05038522424</t>
  </si>
  <si>
    <t>0430700112</t>
  </si>
  <si>
    <t>サポートセンター虹</t>
  </si>
  <si>
    <t>ｻﾎﾟｰﾄｾﾝﾀｰﾆｼﾞ</t>
  </si>
  <si>
    <t>0430800011</t>
  </si>
  <si>
    <t>けやき</t>
  </si>
  <si>
    <t>ｹﾔｷ</t>
  </si>
  <si>
    <t>宮城県多賀城市桜木１丁目４番１７号コーポベルセブン１０１号</t>
  </si>
  <si>
    <t>022-362-7872</t>
  </si>
  <si>
    <t>0430913012</t>
  </si>
  <si>
    <t>ﾀｶﾞｼﾞｮｳｼ</t>
  </si>
  <si>
    <t>宮城県多賀城市中央２丁目１－１</t>
  </si>
  <si>
    <t>022-368-1141</t>
  </si>
  <si>
    <t>022-368-1147</t>
  </si>
  <si>
    <t>深谷　晃祐</t>
  </si>
  <si>
    <t>多賀城市児童発達支援センター太陽の家</t>
  </si>
  <si>
    <t>ﾀｶﾞｼﾞｮｳｼｼﾞﾄﾞｳﾊｯﾀﾂｼｴﾝｾﾝﾀｰﾀｲﾖｳﾉｲｴ</t>
  </si>
  <si>
    <t>宮城県多賀城市伝上山１－１－３</t>
  </si>
  <si>
    <t>022-365-2861</t>
  </si>
  <si>
    <t>022-365-2863</t>
  </si>
  <si>
    <t>0430915017</t>
  </si>
  <si>
    <t>合同会社You＆My</t>
  </si>
  <si>
    <t>ｺﾞｳﾄﾞｳｶﾞｲｼｬﾕｳｱﾝﾄﾞﾏｲ</t>
  </si>
  <si>
    <t>宮城県多賀城市高崎２丁目２１－１８　コーポフレンド１０２</t>
  </si>
  <si>
    <t>022-209-2645</t>
  </si>
  <si>
    <t>渡部　和也</t>
  </si>
  <si>
    <t>相談支援事業所　梯</t>
  </si>
  <si>
    <t>ｿｳﾀﾞﾝｼｴﾝｼﾞｷﾞｮｳｼｮ ｶｹﾊｼ</t>
  </si>
  <si>
    <t>0430917013</t>
  </si>
  <si>
    <t>地域支援センターぱれっとさとのもり</t>
  </si>
  <si>
    <t>ﾁｲｷｼｴﾝｾﾝﾀｰﾊﾟﾚｯﾄｻﾄﾉﾓﾘ</t>
  </si>
  <si>
    <t>宮城県岩沼市中央２丁目５－２６</t>
  </si>
  <si>
    <t>0223-24-1712</t>
  </si>
  <si>
    <t>0431100023</t>
  </si>
  <si>
    <t>0223-25-4590</t>
  </si>
  <si>
    <t>特定非営利活動法人ひよこ会</t>
  </si>
  <si>
    <t>ﾄｸﾃｲﾋｴｲﾘｶﾂﾄﾞｳﾎｳｼﾞﾝﾋﾖｺｶｲ</t>
  </si>
  <si>
    <t>さんてらす</t>
  </si>
  <si>
    <t>ｻﾝﾃﾗｽ</t>
  </si>
  <si>
    <t>宮城県岩沼市たけくま２丁目２２番１０号</t>
  </si>
  <si>
    <t>0223-29-4587</t>
  </si>
  <si>
    <t>0223-29-4539</t>
  </si>
  <si>
    <t>0431100031</t>
  </si>
  <si>
    <t>社会医療法人将道会</t>
  </si>
  <si>
    <t>ｼｬｶｲｲﾘｮｳﾎｳｼﾞﾝｼｮｳﾄﾞｳｶｲ</t>
  </si>
  <si>
    <t>宮城県岩沼市里の杜１丁目２－５</t>
  </si>
  <si>
    <t>0223-23-3151</t>
  </si>
  <si>
    <t>0223-23-3150</t>
  </si>
  <si>
    <t>渡邉　一夫</t>
  </si>
  <si>
    <t>南東北相談支援センター</t>
  </si>
  <si>
    <t>ﾐﾅﾐﾄｳﾎｸｿｳﾀﾞﾝｼｴﾝｾﾝﾀｰ</t>
  </si>
  <si>
    <t>宮城県岩沼市里の杜1丁目2番6号</t>
  </si>
  <si>
    <t>0431100049</t>
  </si>
  <si>
    <t>J’s support岩沼</t>
  </si>
  <si>
    <t>ｼﾞｪｰｽﾞｻﾎﾟｰﾄｲﾜﾇﾏ</t>
  </si>
  <si>
    <t>宮城県岩沼市二木１丁目３番８－４号</t>
  </si>
  <si>
    <t>090-19388341</t>
  </si>
  <si>
    <t>0431100056</t>
  </si>
  <si>
    <t>相談支援センター　りがぁれ</t>
  </si>
  <si>
    <t>ｿｳﾀﾞﾝｼｴﾝｾﾝﾀｰ ﾘｶﾞｱﾚ</t>
  </si>
  <si>
    <t>0223-35-6882</t>
  </si>
  <si>
    <t>0431100064</t>
  </si>
  <si>
    <t>児童サポートセンター「バンビ｣</t>
  </si>
  <si>
    <t>ｼﾞﾄﾞｳｻﾎﾟｰﾄｾﾝﾀｰ｢ﾊﾞﾝﾋﾞ｣</t>
  </si>
  <si>
    <t>宮城県登米市中田町上沼字大柳117番地2</t>
  </si>
  <si>
    <t>0220-34-7354</t>
  </si>
  <si>
    <t>0220-34-7411</t>
  </si>
  <si>
    <t>0431200013</t>
  </si>
  <si>
    <t>恵泉会地域生活支援センター</t>
  </si>
  <si>
    <t>ｹｲｾﾝｶｲﾁｲｷｾｲｶﾂｼｴﾝｾﾝﾀｰ</t>
  </si>
  <si>
    <t>宮城県登米市迫町佐沼字中江1丁目10-4</t>
  </si>
  <si>
    <t>0220-21-1011</t>
  </si>
  <si>
    <t>0220-21-1012</t>
  </si>
  <si>
    <t>0431200021</t>
  </si>
  <si>
    <t>はせやま相談支援事業所</t>
  </si>
  <si>
    <t>ﾊｾﾔﾏｿｳﾀﾞﾝｼｴﾝｼﾞｷﾞｮｳｼｮ</t>
  </si>
  <si>
    <t>0431200070</t>
  </si>
  <si>
    <t>宮城県登米市中田町宝江新井田字新姥沼１９０</t>
  </si>
  <si>
    <t>みんなの家みのり</t>
  </si>
  <si>
    <t>ﾐﾝﾅﾉｲｴﾐﾉﾘ</t>
  </si>
  <si>
    <t>宮城県登米市中田町宝江新井田字弥平構２１番地</t>
  </si>
  <si>
    <t>0220-23-8611</t>
  </si>
  <si>
    <t>0220-23-8612</t>
  </si>
  <si>
    <t>0431200088</t>
  </si>
  <si>
    <t>指定特定・障害児相談支援事業所　Spun feelings　登米</t>
  </si>
  <si>
    <t>0431200096</t>
  </si>
  <si>
    <t>ｼﾃｲﾄｸﾃｲﾃﾝｼｮｳｶﾞｲｼﾞｿｳﾀﾞﾝｼｴﾝｼﾞｷﾞｮｳｼｮ ｽﾊﾟﾝ ﾌｨｰﾘﾝｸﾞｽ ﾄﾒ</t>
  </si>
  <si>
    <t>株式会社　アンソレイユ</t>
  </si>
  <si>
    <t>ｶﾌﾞｼｷｶﾞｲｼｬ ｱﾝｿﾚｲﾕ</t>
  </si>
  <si>
    <t>宮城県登米市南方町山成１８９－２</t>
  </si>
  <si>
    <t>0220-23-7527</t>
  </si>
  <si>
    <t>0220-23-7505</t>
  </si>
  <si>
    <t>相談支援サービス　あゆみ</t>
  </si>
  <si>
    <t>ｿｳﾀﾞﾝｼｴﾝｻｰﾋﾞｽ ｱﾕﾐ</t>
  </si>
  <si>
    <t>0220-23-7525</t>
  </si>
  <si>
    <t>0431200112</t>
  </si>
  <si>
    <t>ポレポレ</t>
  </si>
  <si>
    <t>ﾎﾟﾚﾎﾟﾚ</t>
  </si>
  <si>
    <t>0431200237</t>
  </si>
  <si>
    <t>ふらっと</t>
  </si>
  <si>
    <t>ﾌﾗｯﾄ</t>
  </si>
  <si>
    <t>宮城県登米市米山町善王寺相ノ田１０１－１</t>
  </si>
  <si>
    <t>0220-55-4040</t>
  </si>
  <si>
    <t>0220-55-4041</t>
  </si>
  <si>
    <t>0431200302</t>
  </si>
  <si>
    <t>医療法人財団　姉歯松風会</t>
  </si>
  <si>
    <t>ｲﾘｮｳﾎｳｼﾞﾝｻﾞｲﾀﾞﾝ ｱﾈﾊｼｮｳﾌｳｶｲ</t>
  </si>
  <si>
    <t>0431200484</t>
  </si>
  <si>
    <t>障害者相談支援センターあらいぶ</t>
  </si>
  <si>
    <t>ｼｮｳｶﾞｲｼｬｿｳﾀﾞﾝｼｴﾝｾﾝﾀｰｱﾗｲﾌﾞ</t>
  </si>
  <si>
    <t>宮城県栗原市築館伊豆１丁目１番１２号</t>
  </si>
  <si>
    <t>0228-21-4655</t>
  </si>
  <si>
    <t>0228-23-8772</t>
  </si>
  <si>
    <t>0431300011</t>
  </si>
  <si>
    <t>障害者相談支援センター　あらいぶ</t>
  </si>
  <si>
    <t>ｼｮｳｶﾞｲｼｬｿｳﾀﾞﾝｼｴﾝｾﾝﾀｰ ｱﾗｲﾌﾞ</t>
  </si>
  <si>
    <t>ホワイトベア栗原相談支援センター</t>
  </si>
  <si>
    <t>ﾎﾜｲﾄﾍﾞｱｸﾘﾊﾗｿｳﾀﾞﾝｼｴﾝｾﾝﾀｰ</t>
  </si>
  <si>
    <t>0431300029</t>
  </si>
  <si>
    <t>相談支援ころんぶす</t>
  </si>
  <si>
    <t>ｿｳﾀﾞﾝｼｴﾝｺﾛﾝﾌﾞｽ</t>
  </si>
  <si>
    <t>宮城県栗原市一迫真坂字鶴町１３５番地４</t>
  </si>
  <si>
    <t>0431300037</t>
  </si>
  <si>
    <t>障がい児（者）相談支援事業所　きぼう</t>
  </si>
  <si>
    <t>ｼｮｳｶﾞｲｼﾞ(ｼｬ)ｿｳﾀﾞﾝｼｴﾝｼﾞｷﾞｮｳｼｮ ｷﾎﾞｳ</t>
  </si>
  <si>
    <t>宮城県栗原市金成金生１１番地</t>
  </si>
  <si>
    <t>0228-24-8921</t>
  </si>
  <si>
    <t>0228-24-8923</t>
  </si>
  <si>
    <t>0431300433</t>
  </si>
  <si>
    <t>0228-22-1340</t>
  </si>
  <si>
    <t>0228-22-0340</t>
  </si>
  <si>
    <t>佐藤　智</t>
  </si>
  <si>
    <t>栗原市立はげまし学園</t>
  </si>
  <si>
    <t>ｸﾘﾊﾗｼﾘﾂﾊｹﾞﾏｼｶﾞｸｴﾝ</t>
  </si>
  <si>
    <t>宮城県栗原市築館藤木４番５３号</t>
  </si>
  <si>
    <t>0228-22-1623</t>
  </si>
  <si>
    <t>0431300441</t>
  </si>
  <si>
    <t>社会福祉法人栗原市社会福祉協議会　相談支援事業所</t>
  </si>
  <si>
    <t>ｼｬｶｲﾌｸｼﾎｳｼﾞﾝｸﾘﾊﾗｼｼｬｶｲﾌｸｼｷｮｳｷﾞｶｲ ｿｳﾀﾞﾝｼｴﾝｼﾞｷﾞｮｳｼｮ</t>
  </si>
  <si>
    <t>宮城県栗原市築館高田一丁目6番3-12号</t>
  </si>
  <si>
    <t>0228-21-2141</t>
  </si>
  <si>
    <t>0431300490</t>
  </si>
  <si>
    <t>相談支援事業所　りつわ</t>
  </si>
  <si>
    <t>ｿｳﾀﾞﾝｼｴﾝｼﾞｷﾞｮｳｼｮ ﾘﾂﾜ</t>
  </si>
  <si>
    <t>宮城県栗原市栗駒岩ケ崎六日町２１番地２号</t>
  </si>
  <si>
    <t>0228-49-1565</t>
  </si>
  <si>
    <t>0228-49-1566</t>
  </si>
  <si>
    <t>0431300508</t>
  </si>
  <si>
    <t>医療法人社団　健育会　ひまわりデイサービスセンター</t>
  </si>
  <si>
    <t>ｲﾘｮｳﾎｳｼﾞﾝｼｬﾀﾞﾝ ｹﾝｲｸｶｲ ﾋﾏﾜﾘﾃﾞｲｻｰﾋﾞｽｾﾝﾀｰ</t>
  </si>
  <si>
    <t>0225-84-2518</t>
  </si>
  <si>
    <t>0431400191</t>
  </si>
  <si>
    <t>東まつしま地域生活支援センターカノン</t>
  </si>
  <si>
    <t>ﾋｶﾞｼﾏﾂｼﾏﾁｲｷｾｲｶﾂｼｴﾝｾﾝﾀｰｶﾉﾝ</t>
  </si>
  <si>
    <t>宮城県東松島市矢本字河戸３４２－２</t>
  </si>
  <si>
    <t>0225-83-1571</t>
  </si>
  <si>
    <t>0225-83-1572</t>
  </si>
  <si>
    <t>0431400209</t>
  </si>
  <si>
    <t>宮城県東松島市赤井字八反谷地１００番５</t>
  </si>
  <si>
    <t>0431400282</t>
  </si>
  <si>
    <t>障害児相談支援センター　さぽーと　こどもの広場</t>
  </si>
  <si>
    <t>ｼｮｳｶﾞｲｼﾞｿｳﾀﾞﾝｼｴﾝｾﾝﾀｰ ｻﾎﾟｰﾄ ｺﾄﾞﾓﾉﾋﾛﾊﾞ</t>
  </si>
  <si>
    <t>宮城県東松島市矢本字道地浦139-1</t>
  </si>
  <si>
    <t>0225-84-3401</t>
  </si>
  <si>
    <t>0225-84-3433</t>
  </si>
  <si>
    <t>0431400308</t>
  </si>
  <si>
    <t>一般社団法人　心和会</t>
  </si>
  <si>
    <t>ｲｯﾊﾟﾝｼｬﾀﾞﾝﾎｳｼﾞﾝ ｼﾝﾜｶｲ</t>
  </si>
  <si>
    <t>宮城県石巻市蛇田字新谷地前９７番地７</t>
  </si>
  <si>
    <t>0225-95-6064</t>
  </si>
  <si>
    <t>神童　みえ子</t>
  </si>
  <si>
    <t>一般社団法人心和会　障がい者相談支援事業所「とも」</t>
  </si>
  <si>
    <t>ｲｯﾊﾟﾝｼｬﾀﾞﾝﾎｳｼﾞﾝｼﾝﾜｶｲ ｼｮｳｶﾞｲｼｬｿｳﾀﾞﾝｼｴﾝｼﾞｷﾞｮｳｼｮ｢ﾄﾓ｣</t>
  </si>
  <si>
    <t>宮城県東松島市赤井字新川前26番地13ファミール赤井103号</t>
  </si>
  <si>
    <t>0225-98-8326</t>
  </si>
  <si>
    <t>0225-98-8327</t>
  </si>
  <si>
    <t>0431400324</t>
  </si>
  <si>
    <t>大崎東部相談支援事業所</t>
  </si>
  <si>
    <t>ｵｵｻｷﾄｳﾌﾞｿｳﾀﾞﾝｼｴﾝｼﾞｷﾞｮｳｼｮ</t>
  </si>
  <si>
    <t>0431500016</t>
  </si>
  <si>
    <t>0229-57-1220</t>
  </si>
  <si>
    <t>0229-57-1224</t>
  </si>
  <si>
    <t>大崎地域相談支援センター　さてら</t>
  </si>
  <si>
    <t>ｵｵｻｷﾁｲｷｿｳﾀﾞﾝｼｴﾝｾﾝﾀｰ ｻﾃﾗ</t>
  </si>
  <si>
    <t>宮城県大崎市古川駅前大通１－５－１８ふるさとプラザ１階</t>
  </si>
  <si>
    <t>0229-21-8832</t>
  </si>
  <si>
    <t>0229-21-8835</t>
  </si>
  <si>
    <t>0431500040</t>
  </si>
  <si>
    <t>ステップワン</t>
  </si>
  <si>
    <t>ｽﾃｯﾌﾟﾜﾝ</t>
  </si>
  <si>
    <t>0229-72-2426</t>
  </si>
  <si>
    <t>0431500065</t>
  </si>
  <si>
    <t>相談支援センター「アクセス」</t>
  </si>
  <si>
    <t>ｿｳﾀﾞﾝｼｴﾝｾﾝﾀｰ｢ｱｸｾｽ｣</t>
  </si>
  <si>
    <t>宮城県大崎市岩出山字浦小路３９番地４</t>
  </si>
  <si>
    <t>0431500073</t>
  </si>
  <si>
    <t>株式会社ファースト・ケア</t>
  </si>
  <si>
    <t>ｶﾌﾞｼｷｶﾞｲｼｬﾌｧｰｽﾄ･ｹｱ</t>
  </si>
  <si>
    <t>宮城県気仙沼市常楽２０３番地の２</t>
  </si>
  <si>
    <t>0226-23-0804</t>
  </si>
  <si>
    <t>0226-23-0828</t>
  </si>
  <si>
    <t>千葉　昌彦</t>
  </si>
  <si>
    <t>あんしん館ケアプランセンター</t>
  </si>
  <si>
    <t>ｱﾝｼﾝｶﾝｹｱﾌﾟﾗﾝｾﾝﾀｰ</t>
  </si>
  <si>
    <t>宮城県大崎市古川穂波三丁目７－５７</t>
  </si>
  <si>
    <t>0229-47-2011</t>
  </si>
  <si>
    <t>0229-47-2016</t>
  </si>
  <si>
    <t>0431500081</t>
  </si>
  <si>
    <t>相談支援事業所　ポンテ</t>
  </si>
  <si>
    <t>ｿｳﾀﾞﾝｼｴﾝｼﾞｷﾞｮｳｼｮ ﾎﾟﾝﾃ</t>
  </si>
  <si>
    <t>宮城県大崎市三本木字善並田１１５－１</t>
  </si>
  <si>
    <t>0431500099</t>
  </si>
  <si>
    <t>大崎地域広域行政事務組合</t>
  </si>
  <si>
    <t>ｵｵｻｷﾁｲｷｺｳｲｷｷﾞｮｳｾｲｼﾞﾑｸﾐｱｲ</t>
  </si>
  <si>
    <t>宮城県大崎市古川北町３－２－２０</t>
  </si>
  <si>
    <t>0229-23-2325</t>
  </si>
  <si>
    <t>0229-23-0311</t>
  </si>
  <si>
    <t>大崎市長　伊藤　康志</t>
  </si>
  <si>
    <t>大崎広域ほなみ園</t>
  </si>
  <si>
    <t>ｵｵｻｷｺｳｲｷﾎﾅﾐｴﾝ</t>
  </si>
  <si>
    <t>宮城県大崎市三本木南谷地字要害３３６番地</t>
  </si>
  <si>
    <t>0229-53-2050</t>
  </si>
  <si>
    <t>0229-53-2051</t>
  </si>
  <si>
    <t>0431500107</t>
  </si>
  <si>
    <t>相談支援事業所　てとて</t>
  </si>
  <si>
    <t>ｿｳﾀﾞﾝｼｴﾝｼﾞｷﾞｮｳｼｮ ﾃﾄﾃ</t>
  </si>
  <si>
    <t>宮城県大崎市古川福沼２丁目１８番２７号</t>
  </si>
  <si>
    <t>0431500115</t>
  </si>
  <si>
    <t>特定非営利活動法人　自閉症ピアリンクセンターここねっと</t>
  </si>
  <si>
    <t>ﾄｸﾃｲﾋｴｲﾘｶﾂﾄﾞｳﾎｳｼﾞﾝ ｼﾞﾍｲｼｮｳﾋﾟｱﾘﾝｸｾﾝﾀｰｺｺﾈｯﾄ</t>
  </si>
  <si>
    <t>宮城県仙台市若林区石名坂５７ＴＦＭビル２Ｆ</t>
  </si>
  <si>
    <t>ふれんず</t>
  </si>
  <si>
    <t>ﾌﾚﾝｽﾞ</t>
  </si>
  <si>
    <t>022-343-5477</t>
  </si>
  <si>
    <t>022-343-9770</t>
  </si>
  <si>
    <t>0431600014</t>
  </si>
  <si>
    <t>宮城県富谷市富ケ丘2-11-2長澤整形外科2F</t>
  </si>
  <si>
    <t>一般社団法人Ａｉえりあサポート福祉会</t>
  </si>
  <si>
    <t>ｲｯﾊﾟﾝｼｬﾀﾞﾝﾎｳｼﾞﾝｱｲｴﾘｱｻﾎﾟｰﾄﾌｸｼｶｲ</t>
  </si>
  <si>
    <t>宮城県仙台市泉区山の寺２丁目１７番１３号</t>
  </si>
  <si>
    <t>Liebe</t>
  </si>
  <si>
    <t>ﾘｰﾍﾞ</t>
  </si>
  <si>
    <t>宮城県富谷市太子堂１丁目７番２号</t>
  </si>
  <si>
    <t>0431600089</t>
  </si>
  <si>
    <t>指定相談支援事業所　らしさ（Rasisa）</t>
  </si>
  <si>
    <t>ｼﾃｲｿｳﾀﾞﾝｼｴﾝｼﾞｷﾞｮｳｼｮ ﾗｼｻ(Rasisa)</t>
  </si>
  <si>
    <t>宮城県富谷市成田２丁目３－３成田ビル１０３</t>
  </si>
  <si>
    <t>0431600097</t>
  </si>
  <si>
    <t>合同会社　フォーユニット</t>
  </si>
  <si>
    <t>ｺﾞｳﾄﾞｳｶﾞｲｼｬ ﾌｫｰﾕﾆｯﾄ</t>
  </si>
  <si>
    <t>宮城県富谷市東向陽台３丁目７番５－２１２号</t>
  </si>
  <si>
    <t>022-208-3355</t>
  </si>
  <si>
    <t>横山　豊</t>
  </si>
  <si>
    <t>ハートプラン　みやぎ</t>
  </si>
  <si>
    <t>ﾊｰﾄﾌﾟﾗﾝ ﾐﾔｷﾞ</t>
  </si>
  <si>
    <t>0431600105</t>
  </si>
  <si>
    <t>0432100097</t>
  </si>
  <si>
    <t>宮城県刈田郡蔵王町大字円田字愛宕前２９番地</t>
  </si>
  <si>
    <t>宮城県柴田郡大河原町大谷字戸ノ内43番地5</t>
  </si>
  <si>
    <t>0432210011</t>
  </si>
  <si>
    <t>はらから地域生活支援センター</t>
  </si>
  <si>
    <t>ﾊﾗｶﾗﾁｲｷｾｲｶﾂｼｴﾝｾﾝﾀｰ</t>
  </si>
  <si>
    <t>宮城県柴田郡柴田町船岡中央1-2-23</t>
  </si>
  <si>
    <t>0432210052</t>
  </si>
  <si>
    <t>仲間の家</t>
  </si>
  <si>
    <t>ﾅｶﾏﾉｲｴ</t>
  </si>
  <si>
    <t>0224-84-6113</t>
  </si>
  <si>
    <t>0432210136</t>
  </si>
  <si>
    <t>宮城県柴田郡村田町沼辺字一本杉１番地</t>
  </si>
  <si>
    <t>0224-51-8912</t>
  </si>
  <si>
    <t>0224-51-8913</t>
  </si>
  <si>
    <t>0432210177</t>
  </si>
  <si>
    <t>相談支援センターふくのね</t>
  </si>
  <si>
    <t>ｿｳﾀﾞﾝｼｴﾝｾﾝﾀｰﾌｸﾉﾈ</t>
  </si>
  <si>
    <t>0224-82-2340</t>
  </si>
  <si>
    <t>0432210193</t>
  </si>
  <si>
    <t>宮城県柴田郡村田町小泉字南乙内２２－１</t>
  </si>
  <si>
    <t>ホットファームｶﾌﾞｼｷｶﾞｲｼｬ</t>
  </si>
  <si>
    <t>ほっとプラン</t>
  </si>
  <si>
    <t>ﾎｯﾄﾌﾟﾗﾝ</t>
  </si>
  <si>
    <t>宮城県柴田郡柴田町槻木上町３丁目16-25</t>
  </si>
  <si>
    <t>0432210250</t>
  </si>
  <si>
    <t>株式会社かすみ草</t>
  </si>
  <si>
    <t>ｶﾌﾞｼｷｶﾞｲｼｬｶｽﾐｿｳ</t>
  </si>
  <si>
    <t>宮城県柴田郡柴田町船岡土手内２丁目１４番２３号</t>
  </si>
  <si>
    <t>0224-55-3365</t>
  </si>
  <si>
    <t>角張　寛美</t>
  </si>
  <si>
    <t>相談事業所かすみ草</t>
  </si>
  <si>
    <t>ｿｳﾀﾞﾝｼﾞｷﾞｮｳｼｮｶｽﾐｿｳ</t>
  </si>
  <si>
    <t>0432210268</t>
  </si>
  <si>
    <t>株式会社　結び</t>
  </si>
  <si>
    <t>ｶﾌﾞｼｷｶｲｼｬ ﾑｽﾋﾞ</t>
  </si>
  <si>
    <t>宮城県柴田郡柴田町槻木白幡3丁目5番29号</t>
  </si>
  <si>
    <t>0224-87-6638</t>
  </si>
  <si>
    <t>0224-87-6639</t>
  </si>
  <si>
    <t>大沼　広美</t>
  </si>
  <si>
    <t>障がい者相談支援事業所　むすび</t>
  </si>
  <si>
    <t>ｼｮｳｶﾞｲｼｬｿｳﾀﾞﾝｼｴﾝｼﾞｷﾞｮｳｼｮ ﾑｽﾋﾞ</t>
  </si>
  <si>
    <t>0432210276</t>
  </si>
  <si>
    <t>宮城県柴田郡柴田町槻木白幡4丁目7番34-1号オリーブタウンＡ棟</t>
  </si>
  <si>
    <t>一般相談支援事業所かすみ草</t>
  </si>
  <si>
    <t>0432210284</t>
  </si>
  <si>
    <t>一般相談事業所かすみ草</t>
  </si>
  <si>
    <t>ｲｯﾊﾟﾝｿｳﾀﾞﾝｼﾞｷﾞｮｳｼｮｶｽﾐｿｳ</t>
  </si>
  <si>
    <t>0432400018</t>
  </si>
  <si>
    <t>山元町障害者地域活動支援センターやすらぎ作業所</t>
  </si>
  <si>
    <t>ﾔﾏﾓﾄﾁｮｳｼｮｳｶﾞｲｼｬﾁｲｷｶﾂﾄﾞｳｼｴﾝｾﾝﾀｰﾔｽﾗｷﾞｻｷﾞｮｳｼﾞｮ</t>
  </si>
  <si>
    <t>宮城県亘理郡山元町真庭字名生東７５番地７</t>
  </si>
  <si>
    <t>0223-37-5457</t>
  </si>
  <si>
    <t>0432400026</t>
  </si>
  <si>
    <t>サポートケア県南ありのまま舎難病・障害者相談支援センター</t>
  </si>
  <si>
    <t>ｻﾎﾟｰﾄｹｱｹﾝﾅﾝｱﾘﾉﾏﾏｼｬﾅﾝﾋﾞｮｳ･ｼｮｳｶﾞｲｼｬｿｳﾀﾞﾝｼｴﾝｾﾝﾀｰ</t>
  </si>
  <si>
    <t>宮城県亘理郡亘理町字五日町２５－１</t>
  </si>
  <si>
    <t>0223-36-8578</t>
  </si>
  <si>
    <t>0223-36-8579</t>
  </si>
  <si>
    <t>0432400034</t>
  </si>
  <si>
    <t>宮城県亘理郡亘理町五日町２５－１</t>
  </si>
  <si>
    <t>株式会社ぬまた福祉総合研究所</t>
  </si>
  <si>
    <t>ｶﾌﾞｼｷｶｲｼｬﾇﾏﾀﾌｸｼｿｳｺﾞｳｹﾝｷｭｳｼﾞｮ</t>
  </si>
  <si>
    <t>宮城県亘理郡亘理町吉田字境１番地２</t>
  </si>
  <si>
    <t>0223-34-3812</t>
  </si>
  <si>
    <t>沼田みさ子</t>
  </si>
  <si>
    <t>相談支援センター　Ｔ・Ｍ　あい</t>
  </si>
  <si>
    <t>ｿｳﾀﾞﾝｼｴﾝｾﾝﾀｰ ﾃｨｰｴﾑ ｱｲ</t>
  </si>
  <si>
    <t>0432400059</t>
  </si>
  <si>
    <t>相談支援センターともケア</t>
  </si>
  <si>
    <t>ｿｳﾀﾞﾝｼｴﾝｾﾝﾀｰﾄﾓｹｱ</t>
  </si>
  <si>
    <t>0432400075</t>
  </si>
  <si>
    <t>相談支援センター　T・Mあい</t>
  </si>
  <si>
    <t>ｿｳﾀﾞﾝｼｴﾝｾﾝﾀｰ T･Mｱｲ</t>
  </si>
  <si>
    <t>0432400307</t>
  </si>
  <si>
    <t>相談支援室ポラリス</t>
  </si>
  <si>
    <t>ｿｳﾀﾞﾝｼｴﾝｼﾂﾎﾟﾗﾘｽ</t>
  </si>
  <si>
    <t>0223-36-7413</t>
  </si>
  <si>
    <t>0432400372</t>
  </si>
  <si>
    <t>サポートケア亘理ありのまま舎基幹相談支援センター</t>
  </si>
  <si>
    <t>ｻﾎﾟｰﾄｹｱﾜﾀﾘｱﾘﾉﾏﾏｼｬｷｶﾝｿｳﾀﾞﾝｼｴﾝｾﾝﾀｰ</t>
  </si>
  <si>
    <t>宮城県亘理郡亘理町旧舘61番地7</t>
  </si>
  <si>
    <t>0223-23-0775</t>
  </si>
  <si>
    <t>0432400398</t>
  </si>
  <si>
    <t>こども相談支援つくしんぼ</t>
  </si>
  <si>
    <t>ｺﾄﾞﾓｿｳﾀﾞﾝｼｴﾝﾂｸｼﾝﾎﾞ</t>
  </si>
  <si>
    <t>0432610038</t>
  </si>
  <si>
    <t>0432610053</t>
  </si>
  <si>
    <t>宮城県宮城郡利府町青葉台１丁目３２番地</t>
  </si>
  <si>
    <t>022-354-1556</t>
  </si>
  <si>
    <t>022-349-5608</t>
  </si>
  <si>
    <t>地域支援センターふきのとう</t>
  </si>
  <si>
    <t>ﾁｲｷｼｴﾝｾﾝﾀｰﾌｷﾉﾄｳ</t>
  </si>
  <si>
    <t>022-352-1501</t>
  </si>
  <si>
    <t>022-352-1502</t>
  </si>
  <si>
    <t>0432610061</t>
  </si>
  <si>
    <t>社会福祉法人七ヶ浜社会福祉協議会</t>
  </si>
  <si>
    <t>ｼｬｶｲﾌｸｼﾎｳｼﾞﾝｼﾁｶﾞﾊﾏｼｬｶｲﾌｸｼｷｮｳｷﾞｶｲ</t>
  </si>
  <si>
    <t>宮城県宮城郡七ケ浜町汐見台７丁目８－１５３</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</si>
  <si>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</si>
  <si>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</si>
  <si>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</si>
  <si>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</si>
  <si>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</si>
  <si>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</si>
  <si>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</si>
  <si>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</si>
  <si>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</si>
  <si>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</si>
  <si>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地域定着支援たんぽぽ</t>
  </si>
  <si>
    <t>ﾁｲｷﾃｲﾁｬｸｼｴﾝﾀﾝﾎﾟﾎﾟ</t>
  </si>
  <si>
    <t>宮城県宮城郡利府町利府字八幡崎６３－１</t>
  </si>
  <si>
    <t>0432630127</t>
  </si>
  <si>
    <t>計画相談支援事業所　りんく</t>
  </si>
  <si>
    <t>ｹｲｶｸｿｳﾀﾞﾝｼｴﾝｼﾞｷﾞｮｳｼｮ ﾘﾝｸ</t>
  </si>
  <si>
    <t>022-352-6077</t>
  </si>
  <si>
    <t>0432630135</t>
  </si>
  <si>
    <t>株式会社　アシスト</t>
  </si>
  <si>
    <t>ｶﾌﾞｼｷｶﾞｲｼｬ ｱｼｽﾄ</t>
  </si>
  <si>
    <t>宮城県名取市高舘吉田字鹿東75</t>
  </si>
  <si>
    <t>022-395-6627</t>
  </si>
  <si>
    <t>佐々木　英樹</t>
  </si>
  <si>
    <t>障害児相談支援事業所アシスト</t>
  </si>
  <si>
    <t>ｼｮｳｶﾞｲｼﾞｿｳﾀﾞﾝｼｴﾝｼﾞｷﾞｮｳｼｮｱｼｽﾄ</t>
  </si>
  <si>
    <t>宮城県宮城郡松島町磯崎字木戸112-4-5号室</t>
  </si>
  <si>
    <t>022-395-6628</t>
  </si>
  <si>
    <t>0432630143</t>
  </si>
  <si>
    <t>ｶﾌﾞｼｷｶﾞｲｼｬ　ｶﾙﾐｱ</t>
  </si>
  <si>
    <t>ｶﾌﾞｼｷｶﾞｲｼｬ ｶﾙﾐｱ</t>
  </si>
  <si>
    <t>宮城県仙台市泉区松森字沢目１４番地の２</t>
  </si>
  <si>
    <t>022-779-7257</t>
  </si>
  <si>
    <t>曲澤　友幸</t>
  </si>
  <si>
    <t>相談支援センターもりのひろば</t>
  </si>
  <si>
    <t>ｿｳﾀﾞﾝｼｴﾝｾﾝﾀｰﾓﾘﾉﾋﾛﾊﾞ</t>
  </si>
  <si>
    <t>宮城県宮城郡利府町加瀬字石切場35-5</t>
  </si>
  <si>
    <t>022-352-6080</t>
  </si>
  <si>
    <t>0432630150</t>
  </si>
  <si>
    <t>地域支援センターぱれっとよしおか</t>
  </si>
  <si>
    <t>ﾁｲｷｼｴﾝｾﾝﾀｰﾊﾟﾚｯﾄﾖｼｵｶ</t>
  </si>
  <si>
    <t>宮城県黒川郡大和町吉岡字南金谷下8-7</t>
  </si>
  <si>
    <t>0432700011</t>
  </si>
  <si>
    <t>るーぶ大郷</t>
  </si>
  <si>
    <t>ﾙｰﾌﾞｵｵｻﾄ</t>
  </si>
  <si>
    <t>宮城県黒川郡大郷町粕川字田中３－１</t>
  </si>
  <si>
    <t>0432700029</t>
  </si>
  <si>
    <t>社会福祉法人富谷市社会福祉協議会</t>
  </si>
  <si>
    <t>ｼｬｶｲﾌｸｼﾎｳｼﾞﾝﾄﾐﾔｼｼｬｶｲﾌｸｼｷｮｳｷﾞｶｲ</t>
  </si>
  <si>
    <t>宮城県富谷市富谷西沢１３番地</t>
  </si>
  <si>
    <t>022-358-3981</t>
  </si>
  <si>
    <t>022-358-3512</t>
  </si>
  <si>
    <t>草野　昭徳</t>
  </si>
  <si>
    <t>障害者相談支援事業所　富谷社協らいふ</t>
  </si>
  <si>
    <t>ｼｮｳｶﾞｲｼｬｿｳﾀﾞﾝｼｴﾝｼﾞｷﾞｮｳｼｮ ﾄﾐﾔｼｬｷｮｳﾗｲﾌ</t>
  </si>
  <si>
    <t>0432700045</t>
  </si>
  <si>
    <t>社会福祉法人大衡村社会福祉協議会</t>
  </si>
  <si>
    <t>ｼｬｶｲﾌｸｼﾎｳｼﾞﾝｵｵﾋﾗﾑﾗｼｬｶｲﾌｸｼｷｮｳｷﾞｶｲ</t>
  </si>
  <si>
    <t>宮城県黒川郡大衡村大衡字平林６２</t>
  </si>
  <si>
    <t>022-345-6631</t>
  </si>
  <si>
    <t>022-345-6656</t>
  </si>
  <si>
    <t>早坂繁利</t>
  </si>
  <si>
    <t>大衡村社会福祉協議会相談支援事業所</t>
  </si>
  <si>
    <t>ｵｵﾋﾗﾑﾗｼｬｶｲﾌｸｼｷｮｳｷﾞｶｲｿｳﾀﾞﾝｼｴﾝｼﾞｷﾞｮｳｼｮ</t>
  </si>
  <si>
    <t>0432700052</t>
  </si>
  <si>
    <t>指定特定相談支援事業所あさいな</t>
  </si>
  <si>
    <t>ｼﾃｲﾄｸﾃｲｿｳﾀﾞﾝｼｴﾝｼﾞｷﾞｮｳｼｮｱｻｲﾅ</t>
  </si>
  <si>
    <t>宮城県黒川郡大和町宮床字摺萩24番地の４</t>
  </si>
  <si>
    <t>0432700060</t>
  </si>
  <si>
    <t>こども相談支援つくしんぼ黒川</t>
  </si>
  <si>
    <t>ｺﾄﾞﾓｿｳﾀﾞﾝｼｴﾝﾂｸｼﾝﾎﾞｸﾛｶﾜ</t>
  </si>
  <si>
    <t>宮城県富谷市明石台７丁目２番地１の一部、２番地１５の一部</t>
  </si>
  <si>
    <t>022-758-8770</t>
  </si>
  <si>
    <t>022-725-8773</t>
  </si>
  <si>
    <t>0432700078</t>
  </si>
  <si>
    <t>社会福祉法人大和町社会福祉協議会</t>
  </si>
  <si>
    <t>ｼｬｶｲﾌｸｼﾎｳｼﾞﾝﾀｲﾜﾁｮｳｼｬｶｲﾌｸｼｷｮｳｷﾞｶｲ</t>
  </si>
  <si>
    <t>宮城県黒川郡大和町吉岡字館下88</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</si>
  <si>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</si>
  <si>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</si>
  <si>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</si>
  <si>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</si>
  <si>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</si>
  <si>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</si>
  <si>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るーぶ大衡</t>
  </si>
  <si>
    <t>ﾙｰﾌﾞｵｵﾋﾗ</t>
  </si>
  <si>
    <t>宮城県黒川郡大衡村大衡字鐙沢１２番地５４</t>
  </si>
  <si>
    <t>0432700094</t>
  </si>
  <si>
    <t>加美地域相談支援センターらいと</t>
  </si>
  <si>
    <t>ｶﾐﾁｲｷｿｳﾀﾞﾝｼｴﾝｾﾝﾀｰﾗｲﾄ</t>
  </si>
  <si>
    <t>宮城県加美郡加美町字穴畑５９番地１</t>
  </si>
  <si>
    <t>0432800019</t>
  </si>
  <si>
    <t>加美町社協相談支援事業所カミング</t>
  </si>
  <si>
    <t>ｶﾐﾏﾁｼｬｷｮｳｿｳﾀﾞﾝｼｴﾝｼﾞｷﾞｮｳｼｮｶﾐﾝｸﾞ</t>
  </si>
  <si>
    <t>宮城県加美郡加美町上狼塚字東北原１２番地１</t>
  </si>
  <si>
    <t>0229-25-5536</t>
  </si>
  <si>
    <t>0432800027</t>
  </si>
  <si>
    <t>色麻社協相談支援事業所しんしん</t>
  </si>
  <si>
    <t>ｼｶﾏｼｬｷｮｳｿｳﾀﾞﾝｼｴﾝｼﾞｷﾞｮｳｼｮｼﾝｼﾝ</t>
  </si>
  <si>
    <t>0229-25-6163</t>
  </si>
  <si>
    <t>0432800167</t>
  </si>
  <si>
    <t>一般社団法人　こらそん</t>
  </si>
  <si>
    <t>ｲｯﾊﾟﾝｼｬﾀﾞﾝﾎｳｼﾞﾝ ｺﾗｿﾝ</t>
  </si>
  <si>
    <t>宮城県加美郡色麻町高城字上ノ原7番地</t>
  </si>
  <si>
    <t>0229-25-6783</t>
  </si>
  <si>
    <t>相談支援　こらそん</t>
  </si>
  <si>
    <t>ｿｳﾀﾞﾝｼｴﾝ ｺﾗｿﾝ</t>
  </si>
  <si>
    <t>0432800183</t>
  </si>
  <si>
    <t>宮城県加美郡色麻町小栗山字下山下二番32番地</t>
  </si>
  <si>
    <t>るーぶ美里</t>
  </si>
  <si>
    <t>ﾙｰﾌﾞﾐｻﾄ</t>
  </si>
  <si>
    <t>宮城県遠田郡美里町牛飼字新町51</t>
  </si>
  <si>
    <t>0229-33-2511</t>
  </si>
  <si>
    <t>0433100013</t>
  </si>
  <si>
    <t>指定特定相談・障害児相談事業所ひなぎく</t>
  </si>
  <si>
    <t>ｼﾃｲﾄｸﾃｲｿｳﾀﾞﾝ･ｼｮｳｶﾞｲｼﾞｿｳﾀﾞﾝｼﾞｷﾞｮｳｼｮﾋﾅｷﾞｸ</t>
  </si>
  <si>
    <t>0433100039</t>
  </si>
  <si>
    <t>特定相談支援事業所そよ風</t>
  </si>
  <si>
    <t>ﾄｸﾃｲｿｳﾀﾞﾝｼｴﾝｼﾞｷﾞｮｳｼｮｿﾖｶｾﾞ</t>
  </si>
  <si>
    <t>宮城県遠田郡美里町字叔廼前２２番地３</t>
  </si>
  <si>
    <t>0433100062</t>
  </si>
  <si>
    <t>相談支援事業所　りーも</t>
  </si>
  <si>
    <t>ｿｳﾀﾞﾝｼｴﾝｼﾞｷﾞｮｳｼｮ ﾘｰﾓ</t>
  </si>
  <si>
    <t>宮城県遠田郡涌谷町涌谷字築道西1-2</t>
  </si>
  <si>
    <t>0433100070</t>
  </si>
  <si>
    <t>相談支援事業所りあん</t>
  </si>
  <si>
    <t>ｿｳﾀﾞﾝｼｴﾝｼﾞｷﾞｮｳｼｮﾘｱﾝ</t>
  </si>
  <si>
    <t>ほっとプラン美里</t>
  </si>
  <si>
    <t>ﾎｯﾄﾌﾟﾗﾝﾐｻﾄ</t>
  </si>
  <si>
    <t>宮城県遠田郡美里町北浦字川戸浦９６番地１</t>
  </si>
  <si>
    <t>0433100096</t>
  </si>
  <si>
    <t>07011480088</t>
  </si>
  <si>
    <t>南三陸町相談支援センター</t>
  </si>
  <si>
    <t>ﾐﾅﾐｻﾝﾘｸﾁｮｳｿｳﾀﾞﾝｼｴﾝｾﾝﾀｰ</t>
  </si>
  <si>
    <t>宮城県本吉郡南三陸町志津川沼田14番地3</t>
  </si>
  <si>
    <t>0226-29-6442</t>
  </si>
  <si>
    <t>0226-21-6441</t>
  </si>
  <si>
    <t>0433600012</t>
  </si>
  <si>
    <t>宮城県本吉郡南三陸町入谷字鏡石４番地１</t>
  </si>
  <si>
    <t>0226-28-9071</t>
  </si>
  <si>
    <t>相談支援事業所ぱらそる</t>
  </si>
  <si>
    <t>ｿｳﾀﾞﾝｼｴﾝｼﾞｷﾞｮｳｼｮﾊﾟﾗｿﾙ</t>
  </si>
  <si>
    <t>宮城県本吉郡南三陸町入谷字鏡石4-1</t>
  </si>
  <si>
    <t>0433600020</t>
  </si>
  <si>
    <t>0226-29-6441</t>
  </si>
  <si>
    <t>0433600111</t>
  </si>
  <si>
    <t>宮城県石巻市穀町１４番１号</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</si>
  <si>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</si>
  <si>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</si>
  <si>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</si>
  <si>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</si>
  <si>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</si>
  <si>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</si>
  <si>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</si>
  <si>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</si>
  <si>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</si>
  <si>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宮城県石巻市大橋３丁目７番６号</t>
  </si>
  <si>
    <t>0225-96-3542</t>
  </si>
  <si>
    <t>菅原桂子</t>
  </si>
  <si>
    <t>ぴのっちお</t>
  </si>
  <si>
    <t>ﾋﾟﾉｯﾁｵ</t>
  </si>
  <si>
    <t>0225-94-7133</t>
  </si>
  <si>
    <t>0450200787</t>
  </si>
  <si>
    <t>宮城県石巻市大橋三丁目７－６</t>
  </si>
  <si>
    <t>宮城県石巻市鹿又字山下東51番</t>
  </si>
  <si>
    <t>0225-86-3353</t>
  </si>
  <si>
    <t>0225-86-3357</t>
  </si>
  <si>
    <t>河村　光将</t>
  </si>
  <si>
    <t>児童福祉サービス　みらい</t>
  </si>
  <si>
    <t>ｼﾞﾄﾞｳﾌｸｼｻｰﾋﾞｽ ﾐﾗｲ</t>
  </si>
  <si>
    <t>宮城県石巻市中央2丁目9-6</t>
  </si>
  <si>
    <t>0225-98-4189</t>
  </si>
  <si>
    <t>0225-98-4190</t>
  </si>
  <si>
    <t>0450200803</t>
  </si>
  <si>
    <t>宍戸義光</t>
  </si>
  <si>
    <t>ﾀﾞｲﾆﾋﾀｶﾐｴﾝ</t>
  </si>
  <si>
    <t>宮城県石巻市蛇田字小斉３２－２</t>
  </si>
  <si>
    <t>0450210042</t>
  </si>
  <si>
    <t>ＮＰＯ法人そくしん</t>
  </si>
  <si>
    <t>NPOﾎｳｼﾞﾝｿｸｼﾝ</t>
  </si>
  <si>
    <t>宮城県石巻市鹿又字山下西１１５－５</t>
  </si>
  <si>
    <t>0229-25-5362</t>
  </si>
  <si>
    <t>0229-25-9083</t>
  </si>
  <si>
    <t>桑原　孝俊</t>
  </si>
  <si>
    <t>そくしん渡波</t>
  </si>
  <si>
    <t>ｿｸｼﾝﾜﾀﾉﾊ</t>
  </si>
  <si>
    <t>宮城県石巻市渡波字浜曽根の壱１２９－８４</t>
  </si>
  <si>
    <t>0225-98-8139</t>
  </si>
  <si>
    <t>0450210067</t>
  </si>
  <si>
    <t>そくしん河南</t>
  </si>
  <si>
    <t>ｿｸｼﾝｶﾅﾝ</t>
  </si>
  <si>
    <t>宮城県石巻市鹿又字山下西115-5</t>
  </si>
  <si>
    <t>0450210075</t>
  </si>
  <si>
    <t>つなぐ石巻</t>
  </si>
  <si>
    <t>ﾂﾅｸﾞｲｼﾉﾏｷ</t>
  </si>
  <si>
    <t>宮城県石巻市鹿又扇平140‐3</t>
  </si>
  <si>
    <t>0225-90-4541</t>
  </si>
  <si>
    <t>0450210083</t>
  </si>
  <si>
    <t>青い鳥児童館</t>
  </si>
  <si>
    <t>ｱｵｲﾄﾘｼﾞﾄﾞｳｶﾝ</t>
  </si>
  <si>
    <t>宮城県石巻市蛇田字北経塚18番地10</t>
  </si>
  <si>
    <t>0225-98-3028</t>
  </si>
  <si>
    <t>0450210091</t>
  </si>
  <si>
    <t>株式会社ココステップ</t>
  </si>
  <si>
    <t>ｶﾌﾞｼｷｶｲｼｬｺｺｽﾃｯﾌﾟ</t>
  </si>
  <si>
    <t>宮城県石巻市蛇田字新谷地前126-1</t>
  </si>
  <si>
    <t>0225-98-6290</t>
  </si>
  <si>
    <t>渡辺　哲哉</t>
  </si>
  <si>
    <t>児童デイサービス　ステップメイト蛇田</t>
  </si>
  <si>
    <t>ｼﾞﾄﾞｳﾃﾞｲｻｰﾋﾞｽ ｽﾃｯﾌﾟﾒｲﾄﾍﾋﾞﾀ</t>
  </si>
  <si>
    <t>0450210117</t>
  </si>
  <si>
    <t>あっぷるじゃんぷ石巻</t>
  </si>
  <si>
    <t>ｱｯﾌﾟﾙｼﾞｬﾝﾌﾟｲｼﾉﾏｷ</t>
  </si>
  <si>
    <t>宮城県石巻市駅前北通り1-5-6</t>
  </si>
  <si>
    <t>0225-98-9673</t>
  </si>
  <si>
    <t>0450210133</t>
  </si>
  <si>
    <t>株式会社はなまる</t>
  </si>
  <si>
    <t>ｶﾌﾞｼｷｶﾞｲｼｬﾊﾅﾏﾙ</t>
  </si>
  <si>
    <t>宮城県石巻市大街道西三丁目１番地２</t>
  </si>
  <si>
    <t>0225-62-2677</t>
  </si>
  <si>
    <t>遠藤　芳英</t>
  </si>
  <si>
    <t>ハッピーテラス石巻教室</t>
  </si>
  <si>
    <t>ﾊｯﾋﾟｰﾃﾗｽｲｼﾉﾏｷｷｮｳｼﾂ</t>
  </si>
  <si>
    <t>宮城県石巻市大街道西三丁目1-2</t>
  </si>
  <si>
    <t>0225-25-5072</t>
  </si>
  <si>
    <t>0225-25-5187</t>
  </si>
  <si>
    <t>0450210141</t>
  </si>
  <si>
    <t>カズライフサポートコンサルタント株式会社</t>
  </si>
  <si>
    <t>ｶｽﾞﾗｲﾌｻﾎﾟｰﾄｺﾝｻﾙﾀﾝﾄｶﾌﾞｼｷｶｲｼｬ</t>
  </si>
  <si>
    <t>宮城県石巻市湊字立石152番地</t>
  </si>
  <si>
    <t>0225-90-4648</t>
  </si>
  <si>
    <t>0225-90-4647</t>
  </si>
  <si>
    <t>木村　和広</t>
  </si>
  <si>
    <t>カズライフサポート放課後等デイサービス</t>
  </si>
  <si>
    <t>ｶｽﾞﾗｲﾌｻﾎﾟｰﾄﾎｳｶｺﾞﾄｳﾃﾞｲｻｰﾋﾞｽ</t>
  </si>
  <si>
    <t>0450210158</t>
  </si>
  <si>
    <t>社会福祉法人牧人会</t>
  </si>
  <si>
    <t>ｼｬｶｲﾌｸｼﾎｳｼﾞﾝﾏｷﾋﾞﾄｶｲ</t>
  </si>
  <si>
    <t>福島県西白河郡西郷村小田倉字上上野原158番地1</t>
  </si>
  <si>
    <t>0248-25-2046</t>
  </si>
  <si>
    <t>0248-25-3776</t>
  </si>
  <si>
    <t>山下　勝弘</t>
  </si>
  <si>
    <t>発達支援センター　栄光まきびと園</t>
  </si>
  <si>
    <t>ﾊｯﾀﾂｼｴﾝｾﾝﾀｰ ｴｲｺｳﾏｷﾋﾞﾄｴﾝ</t>
  </si>
  <si>
    <t>宮城県石巻市大街道北2丁目12番3号</t>
  </si>
  <si>
    <t>0225-90-4495</t>
  </si>
  <si>
    <t>0225-90-4496</t>
  </si>
  <si>
    <t>0450210166</t>
  </si>
  <si>
    <t>青い鳥ことり</t>
  </si>
  <si>
    <t>ｱｵｲﾄﾘｺﾄﾘ</t>
  </si>
  <si>
    <t>0225-98-5418</t>
  </si>
  <si>
    <t>0450210174</t>
  </si>
  <si>
    <t>株式会社エヌ・イー・エス</t>
  </si>
  <si>
    <t>ｶﾌﾞｼｷｶｲｼｬｴﾇ･ｲｰ･ｴｽ</t>
  </si>
  <si>
    <t>宮城県石巻市門脇字青葉東９２番地３</t>
  </si>
  <si>
    <t>0225-96-3373</t>
  </si>
  <si>
    <t>0225-94-6513</t>
  </si>
  <si>
    <t>ドリームハウス</t>
  </si>
  <si>
    <t>ﾄﾞﾘｰﾑﾊｳｽ</t>
  </si>
  <si>
    <t>宮城県石巻市築山１丁目１０－３４</t>
  </si>
  <si>
    <t>0450210182</t>
  </si>
  <si>
    <t>ドリームハウス　中里</t>
  </si>
  <si>
    <t>ﾄﾞﾘｰﾑﾊｳｽ ﾅｶｻﾄ</t>
  </si>
  <si>
    <t>宮城県石巻市中里２丁目６―１９</t>
  </si>
  <si>
    <t>0225-98-4377</t>
  </si>
  <si>
    <t>0450210190</t>
  </si>
  <si>
    <t>一般社団法人豊結苑</t>
  </si>
  <si>
    <t>宮城県石巻市大街道西三丁目４－５７</t>
  </si>
  <si>
    <t>0225-28-7359</t>
  </si>
  <si>
    <t>代表理事　</t>
  </si>
  <si>
    <t>三川　小夜子</t>
  </si>
  <si>
    <t>べりるらんど</t>
  </si>
  <si>
    <t>ﾍﾞﾘﾙﾗﾝﾄﾞ</t>
  </si>
  <si>
    <t>0450210208</t>
  </si>
  <si>
    <t>ｶﾌﾞｼｷｶｲｼｬﾊﾅﾏﾙ</t>
  </si>
  <si>
    <t>宮城県石巻市向陽町４丁目１－３</t>
  </si>
  <si>
    <t>0225-98-5351</t>
  </si>
  <si>
    <t>0225-98-5354</t>
  </si>
  <si>
    <t>みんなはなまる</t>
  </si>
  <si>
    <t>ﾐﾝﾅﾊﾅﾏﾙ</t>
  </si>
  <si>
    <t>0450210216</t>
  </si>
  <si>
    <t>認定NPO法人さわおとの森</t>
  </si>
  <si>
    <t>宮城県宮城郡利府町沢乙字欠下東１８番２</t>
  </si>
  <si>
    <t>塩竈市ひまわり園</t>
  </si>
  <si>
    <t>宮城県塩竈市藤倉二丁目２０番１</t>
  </si>
  <si>
    <t>022-365-6811</t>
  </si>
  <si>
    <t>0450300256</t>
  </si>
  <si>
    <t>塩竈市ひまわり園　児童発達支援ひまわりキッズ</t>
  </si>
  <si>
    <t>ｼｵｶﾞﾏｼﾋﾏﾜﾘｴﾝ ｼﾞﾄﾞｳﾊｯﾀﾂｼｴﾝﾋﾏﾜﾘｷｯｽﾞ</t>
  </si>
  <si>
    <t>塩竈市ひまわり園　放課後等デイサービスひまわりクラブ</t>
  </si>
  <si>
    <t>ｼｵｶﾞﾏｼﾋﾏﾜﾘｴﾝ ﾎｳｶｺﾞﾄｳﾃﾞｲｻｰﾋﾞｽﾋﾏﾜﾘｸﾗﾌﾞ</t>
  </si>
  <si>
    <t>株式会社ＪＩＮプロジェクト</t>
  </si>
  <si>
    <t>ｶﾌﾞｼｷｶｲｼｬJINﾌﾟﾛｼﾞｪｸﾄ</t>
  </si>
  <si>
    <t>宮城県仙台市若林区一本杉町４番２１号</t>
  </si>
  <si>
    <t>09019339743</t>
  </si>
  <si>
    <t>皆川甚也</t>
  </si>
  <si>
    <t>うぇる</t>
  </si>
  <si>
    <t>ｳｪﾙ</t>
  </si>
  <si>
    <t>宮城県塩竈市北浜一丁目１３番３３号北浜マンション梵１０１号室</t>
  </si>
  <si>
    <t>022-290-5337</t>
  </si>
  <si>
    <t>022-290-5338</t>
  </si>
  <si>
    <t>0450300280</t>
  </si>
  <si>
    <t>特定非営利活動法人ぶれいんはーと</t>
  </si>
  <si>
    <t>ﾄｸﾃｲﾋｴｲﾘｶﾂﾄﾞｳﾎｳｼﾞﾝﾌﾞﾚｲﾝﾊｰﾄ</t>
  </si>
  <si>
    <t>宮城県仙台市青葉区台原３丁目３８番２号ベルシティ森林公園４０５</t>
  </si>
  <si>
    <t>09076681919</t>
  </si>
  <si>
    <t>日沢　慶輔</t>
  </si>
  <si>
    <t>放課後等デイサービスぶれいんはーと</t>
  </si>
  <si>
    <t>ﾎｳｶｺﾞﾄｳﾃﾞｲｻｰﾋﾞｽﾌﾞﾚｲﾝﾊｰﾄ</t>
  </si>
  <si>
    <t>宮城県塩竈市旭町２０番１１号</t>
  </si>
  <si>
    <t>022-349-4280</t>
  </si>
  <si>
    <t>022-349-4279</t>
  </si>
  <si>
    <t>0450300298</t>
  </si>
  <si>
    <t>社会福祉法人嶋福祉会</t>
  </si>
  <si>
    <t>ｼｬｶｲﾌｸｼﾎｳｼﾞﾝｼﾏﾌｸｼｶｲ</t>
  </si>
  <si>
    <t>岡田　昌成</t>
  </si>
  <si>
    <t>放課後等デイサービスかりん</t>
  </si>
  <si>
    <t>ﾎｳｶｺﾞﾄｳﾃﾞｲｻｰﾋﾞｽｶﾘﾝ</t>
  </si>
  <si>
    <t>宮城県塩竈市清水沢２丁目１１－１０</t>
  </si>
  <si>
    <t>022-781-9841</t>
  </si>
  <si>
    <t>022-781-9842</t>
  </si>
  <si>
    <t>0450300306</t>
  </si>
  <si>
    <t>合同会社こころ</t>
  </si>
  <si>
    <t>ｺﾞｳﾄﾞｳｶﾞｲｼｬｺｺﾛ</t>
  </si>
  <si>
    <t>宮城県多賀城市鶴ケ谷三丁目１番２－５０２号</t>
  </si>
  <si>
    <t>022-253-7691</t>
  </si>
  <si>
    <t>022-253-7692</t>
  </si>
  <si>
    <t>岩佐　佳苗</t>
  </si>
  <si>
    <t>放課後等デイサービス　こころ</t>
  </si>
  <si>
    <t>ﾎｳｶｺﾞﾄｳﾃﾞｲｻｰﾋﾞｽ ｺｺﾛ</t>
  </si>
  <si>
    <t>宮城県塩竈市玉川１丁目５－１２</t>
  </si>
  <si>
    <t>0450300314</t>
  </si>
  <si>
    <t>0226-22-6727</t>
  </si>
  <si>
    <t>0226-22-8121</t>
  </si>
  <si>
    <t>オレンジキッズ</t>
  </si>
  <si>
    <t>ｵﾚﾝｼﾞｷｯｽﾞ</t>
  </si>
  <si>
    <t>宮城県気仙沼市東新城２丁目５－４</t>
  </si>
  <si>
    <t>0450500350</t>
  </si>
  <si>
    <t>0226-29-6471</t>
  </si>
  <si>
    <t>0226-29-6472</t>
  </si>
  <si>
    <t>保育所等訪問支援　オレンジ</t>
  </si>
  <si>
    <t>ﾎｲｸｼｮﾄｳﾎｳﾓﾝｼｴﾝ ｵﾚﾝｼﾞ</t>
  </si>
  <si>
    <t>社会福祉法人　気仙沼社会福祉協議会</t>
  </si>
  <si>
    <t>ｼｬｶｲﾌｸｼﾎｳｼﾞﾝ ｹｾﾝﾇﾏｼｬｶｲﾌｸｼｷｮｳｷﾞｶｲ</t>
  </si>
  <si>
    <t>宮城県気仙沼市東新城二丁目１番地２</t>
  </si>
  <si>
    <t>気仙沼市マザーズホーム</t>
  </si>
  <si>
    <t>ｹｾﾝﾇﾏｼﾏｻﾞｰｽﾞﾎｰﾑ</t>
  </si>
  <si>
    <t>宮城県気仙沼市松崎柳沢２１６番地８</t>
  </si>
  <si>
    <t>0226-22-6683</t>
  </si>
  <si>
    <t>0450500368</t>
  </si>
  <si>
    <t>0226-31-1226</t>
  </si>
  <si>
    <t>小野寺　久一</t>
  </si>
  <si>
    <t>めぐみ・キッズハウス</t>
  </si>
  <si>
    <t>ﾒｸﾞﾐ･ｷｯｽﾞﾊｳｽ</t>
  </si>
  <si>
    <t>0450500392</t>
  </si>
  <si>
    <t>0226-29-6884</t>
  </si>
  <si>
    <t>オレンジティーンズ</t>
  </si>
  <si>
    <t>ｵﾚﾝｼﾞﾃｨｰﾝｽﾞ</t>
  </si>
  <si>
    <t>0450500400</t>
  </si>
  <si>
    <t>ほっぷ</t>
  </si>
  <si>
    <t>ﾎｯﾌﾟ</t>
  </si>
  <si>
    <t>0450500459</t>
  </si>
  <si>
    <t>東京都豊島区池袋1-44-3 池袋ISPタマビル</t>
  </si>
  <si>
    <t>共生型放課後等デイサービスすろーらいふ</t>
  </si>
  <si>
    <t>ｷｮｳｾｲｶﾞﾀﾎｳｶｺﾞﾅﾄﾞﾃﾞｲｻｰﾋﾞｽｽﾛｰﾗｲﾌ</t>
  </si>
  <si>
    <t>0450500517</t>
  </si>
  <si>
    <t>0226257281</t>
  </si>
  <si>
    <t>0226257291</t>
  </si>
  <si>
    <t>宮城県気仙沼市赤岩四十二80番地28</t>
  </si>
  <si>
    <t>0450500525</t>
  </si>
  <si>
    <t>居宅訪問型児童発達支援</t>
  </si>
  <si>
    <t>宮城県気仙沼市古町２丁目６番地３４</t>
  </si>
  <si>
    <t>0450500533</t>
  </si>
  <si>
    <t>08016977611</t>
  </si>
  <si>
    <t>ｼﾛｲｼｼ</t>
  </si>
  <si>
    <t>宮城県白石市大手町１－１</t>
  </si>
  <si>
    <t>0224-25-2111</t>
  </si>
  <si>
    <t>山田　裕一</t>
  </si>
  <si>
    <t>白石市ひこうせん</t>
  </si>
  <si>
    <t>ｼﾛｲｼｼﾋｺｳｾﾝ</t>
  </si>
  <si>
    <t>0224-25-2172</t>
  </si>
  <si>
    <t>0450600242</t>
  </si>
  <si>
    <t>宮城県白石市本町27番地</t>
  </si>
  <si>
    <t>ｼｬｶｲﾌｸｼﾎｳｼﾞﾝｼﾛｲｼﾖｳｺｳｴﾝ</t>
  </si>
  <si>
    <t>ガンバ</t>
  </si>
  <si>
    <t>ｶﾞﾝﾊﾞ</t>
  </si>
  <si>
    <t>宮城県白石市東町二丁目2番地3</t>
  </si>
  <si>
    <t>0450610035</t>
  </si>
  <si>
    <t>ﾅﾄﾘｼ</t>
  </si>
  <si>
    <t>宮城県名取市増田字柳田８０</t>
  </si>
  <si>
    <t>022-724-7107</t>
  </si>
  <si>
    <t>022-384-2101</t>
  </si>
  <si>
    <t>山田　司郎</t>
  </si>
  <si>
    <t>名取氏若竹園</t>
  </si>
  <si>
    <t>ﾅﾄﾘｼﾜｶﾀｹｴﾝ</t>
  </si>
  <si>
    <t>宮城県名取市増田１丁目８－３２</t>
  </si>
  <si>
    <t>022-384-2838</t>
  </si>
  <si>
    <t>0450700240</t>
  </si>
  <si>
    <t>一般社団法人　悠優会</t>
  </si>
  <si>
    <t>ｲｯﾊﾟﾝｼｬﾀﾞﾝﾎｳｼﾞﾝ ﾕｳﾕｳｶｲ</t>
  </si>
  <si>
    <t>宮城県仙台市青葉区東勝山三丁目３２番１０号</t>
  </si>
  <si>
    <t>022-347-3021</t>
  </si>
  <si>
    <t>022-347-3802</t>
  </si>
  <si>
    <t>And You なとり</t>
  </si>
  <si>
    <t>And You ﾅﾄﾘ</t>
  </si>
  <si>
    <t>0450700273</t>
  </si>
  <si>
    <t>宮城県名取市手倉田字八幡182-1</t>
  </si>
  <si>
    <t>022-797-2399</t>
  </si>
  <si>
    <t>ｶﾌﾞｼｷｶｲｼｬｾﾞﾝｼﾝ</t>
  </si>
  <si>
    <t>前田忠嗣</t>
  </si>
  <si>
    <t>アバンツァーレスポーツ</t>
  </si>
  <si>
    <t>ｱﾊﾞﾝﾂｧｰﾚｽﾎﾟｰﾂ</t>
  </si>
  <si>
    <t>0450700372</t>
  </si>
  <si>
    <t>きらきらひかる株式会社</t>
  </si>
  <si>
    <t>ｷﾗｷﾗﾋｶﾙｶﾌﾞｼｷｶﾞｲｼｬ</t>
  </si>
  <si>
    <t>宮城県仙台市太白区東中田５丁目１７番１９号</t>
  </si>
  <si>
    <t>022-796-2942</t>
  </si>
  <si>
    <t>022-796-2943</t>
  </si>
  <si>
    <t>村上美弥</t>
  </si>
  <si>
    <t>みいんななかよし　もりせきのした</t>
  </si>
  <si>
    <t>ﾐｲﾝﾅﾅｶﾖｼ ﾓﾘｾｷﾉｼﾀ</t>
  </si>
  <si>
    <t>宮城県名取市杜せきのした５丁目３１番４号－Ｄ棟</t>
  </si>
  <si>
    <t>022-797-2940</t>
  </si>
  <si>
    <t>022-797-2943</t>
  </si>
  <si>
    <t>0450700406</t>
  </si>
  <si>
    <t>一般社団法人ライトハウス</t>
  </si>
  <si>
    <t>ｲｯﾊﾟﾝｼｬﾀﾞﾝﾎｳｼﾞﾝﾗｲﾄﾊｳｽ</t>
  </si>
  <si>
    <t>宮城県名取市増田三丁目１０－２６－１０１</t>
  </si>
  <si>
    <t>07050929619</t>
  </si>
  <si>
    <t>022-774-2832</t>
  </si>
  <si>
    <t>佐藤　秀樹</t>
  </si>
  <si>
    <t>らいとはうす名取</t>
  </si>
  <si>
    <t>ﾗｲﾄﾊｳｽﾅﾄﾘ</t>
  </si>
  <si>
    <t>05058067250</t>
  </si>
  <si>
    <t>0450700422</t>
  </si>
  <si>
    <t>022-775-9385</t>
  </si>
  <si>
    <t>022-797-2745</t>
  </si>
  <si>
    <t>コペルプラス　名取教室</t>
  </si>
  <si>
    <t>ｺﾍﾟﾙﾌﾟﾗｽ ﾅﾄﾘｷｮｳｼﾂ</t>
  </si>
  <si>
    <t>022-399-8531</t>
  </si>
  <si>
    <t>022-399-8532</t>
  </si>
  <si>
    <t>宮城県仙台市青葉区錦ケ丘７丁目１３番地１０</t>
  </si>
  <si>
    <t>09044782306</t>
  </si>
  <si>
    <t>佐々木　富美</t>
  </si>
  <si>
    <t>就労準備型放課後等デイサービス　ピノキオハウス</t>
  </si>
  <si>
    <t>ｼｭｳﾛｳｼﾞｭﾝﾋﾞｶﾞﾀﾎｳｶｺﾞﾄｳﾃﾞｲｻｰﾋﾞｽ ﾋﾟﾉｷｵﾊｳｽ</t>
  </si>
  <si>
    <t>宮城県名取市植松３丁目９－２３</t>
  </si>
  <si>
    <t>0450700455</t>
  </si>
  <si>
    <t>宮城県岩沼市中央３丁目２番３号</t>
  </si>
  <si>
    <t>022-748-6853</t>
  </si>
  <si>
    <t>宮城県名取市増田２丁目１－１１グレースハイツ　１０１号室</t>
  </si>
  <si>
    <t>022-748-6854</t>
  </si>
  <si>
    <t>0450700471</t>
  </si>
  <si>
    <t>株式会社ひよこふぉれすと</t>
  </si>
  <si>
    <t>ｶﾌﾞｼｷｶﾞｲｼｬﾋﾖｺﾌｫﾚｽﾄ</t>
  </si>
  <si>
    <t>0223-23-1528</t>
  </si>
  <si>
    <t>小森谷　明美</t>
  </si>
  <si>
    <t>放課後等デイサービス　ぴっぴ名取</t>
  </si>
  <si>
    <t>ﾎｳｶｺﾞﾄｳﾃﾞｲｻｰﾋﾞｽ ﾋﾟｯﾋﾟﾅﾄﾘ</t>
  </si>
  <si>
    <t>宮城県名取市増田一丁目１３－１</t>
  </si>
  <si>
    <t>022-784-2435</t>
  </si>
  <si>
    <t>0450700489</t>
  </si>
  <si>
    <t>放課後等デイサービス　え～る</t>
  </si>
  <si>
    <t>ﾎｳｶｺﾞﾄｳﾃﾞｲｻｰﾋﾞｽ ｴ~ﾙ</t>
  </si>
  <si>
    <t>宮城県名取市小山２丁目１０－１９</t>
  </si>
  <si>
    <t>022-393-8128</t>
  </si>
  <si>
    <t>0450700497</t>
  </si>
  <si>
    <t>宮城県仙台市太白区中田２丁目２７番９号</t>
  </si>
  <si>
    <t>放課後等デイサービスココア（心愛）Ⅲ</t>
  </si>
  <si>
    <t>ﾎｳｶｺﾞﾄｳﾃﾞｲｻｰﾋﾞｽｺｺｱ(ｺｺｱ)ｽﾘｰ</t>
  </si>
  <si>
    <t>宮城県名取市愛島塩手字北野３２番地</t>
  </si>
  <si>
    <t>0223025271</t>
  </si>
  <si>
    <t>0223025279</t>
  </si>
  <si>
    <t>0450700505</t>
  </si>
  <si>
    <t>ﾎｳｶｺﾞﾄｳﾞﾃﾞｲｻｰﾋﾞｽｺｺｱ(ｺｺｱ)ｽﾘｰ</t>
  </si>
  <si>
    <t>株式会社　アオバヤホールディングス</t>
  </si>
  <si>
    <t>ｶﾌﾞｼｷｶﾞｲｼｬ ｱｵﾊﾞﾔﾎｰﾙﾃﾞｨﾝｸﾞｽ</t>
  </si>
  <si>
    <t>宮城県仙台市泉区泉ケ丘三丁目１９番５号</t>
  </si>
  <si>
    <t>022-797-3519</t>
  </si>
  <si>
    <t>高橋　亙</t>
  </si>
  <si>
    <t>スパークランド名取</t>
  </si>
  <si>
    <t>ｽﾊﾟｰｸﾗﾝﾄﾞﾅﾄﾘ</t>
  </si>
  <si>
    <t>0450700513</t>
  </si>
  <si>
    <t>宮城県名取市増田字柳田８５－５</t>
  </si>
  <si>
    <t>coco＋</t>
  </si>
  <si>
    <t>ｺｺﾌﾟﾗｽ</t>
  </si>
  <si>
    <t>宮城県名取市大手町四丁目１８番１０号</t>
  </si>
  <si>
    <t>07011600161</t>
  </si>
  <si>
    <t>0450700521</t>
  </si>
  <si>
    <t>株式会社　シルバーサポート　まごころ</t>
  </si>
  <si>
    <t>ｶﾌﾞｼｷｶﾞｲｼｬ ｼﾙﾊﾞｰｻﾎﾟｰﾄ ﾏｺﾞｺﾛ</t>
  </si>
  <si>
    <t>宮城県名取市美田園三丁目１－１</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</si>
  <si>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</si>
  <si>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</si>
  <si>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</si>
  <si>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</si>
  <si>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</si>
  <si>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</si>
  <si>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バンビ・アイランド角田</t>
  </si>
  <si>
    <t>ﾊﾞﾝﾋﾞ･ｱｲﾗﾝﾄﾞｶｸﾀﾞ</t>
  </si>
  <si>
    <t>宮城県角田市佐倉字上土浮６９－１</t>
  </si>
  <si>
    <t>0224-87-8575</t>
  </si>
  <si>
    <t>0450800032</t>
  </si>
  <si>
    <t>0224-51-9892</t>
  </si>
  <si>
    <t>0224-51-9893</t>
  </si>
  <si>
    <t>放課後等デイサービス　ピノキオ</t>
  </si>
  <si>
    <t>ﾎｳｶｺﾞﾄｳﾃﾞｲｻｰﾋﾞｽ ﾋﾟﾉｷｵ</t>
  </si>
  <si>
    <t>0450800057</t>
  </si>
  <si>
    <t>ｶﾌﾞｼｷｶｲｼｬﾐﾂｲ</t>
  </si>
  <si>
    <t>宮城県仙台市太白区長町7-19-39 COMビル101</t>
  </si>
  <si>
    <t>リッキーガーデン角田</t>
  </si>
  <si>
    <t>ﾘｯｷｰｶﾞｰﾃﾞﾝｶｸﾀﾞ</t>
  </si>
  <si>
    <t>宮城県角田市横倉字卯ノ崎９４-１７</t>
  </si>
  <si>
    <t>0450800065</t>
  </si>
  <si>
    <t>たけちゃんち</t>
  </si>
  <si>
    <t>ﾀｹﾁｬﾝﾁ</t>
  </si>
  <si>
    <t>宮城県多賀城市高橋４－１９－７</t>
  </si>
  <si>
    <t>022-762-7249</t>
  </si>
  <si>
    <t>0450900162</t>
  </si>
  <si>
    <t>宮城県多賀城市中央2丁目1番1号</t>
  </si>
  <si>
    <t>022-368-1747</t>
  </si>
  <si>
    <t>多賀城市長</t>
  </si>
  <si>
    <t>宮城県多賀城市伝上山1丁目1番3号</t>
  </si>
  <si>
    <t>0450913033</t>
  </si>
  <si>
    <t>022-365-2752</t>
  </si>
  <si>
    <t>株式会社Lien</t>
  </si>
  <si>
    <t>ｶﾌﾞｼｷｶｲｼｬLien</t>
  </si>
  <si>
    <t>022-349-4367</t>
  </si>
  <si>
    <t>022-349-4370</t>
  </si>
  <si>
    <t>澤田　洋祐</t>
  </si>
  <si>
    <t>放課後等デイサービス　すてっぷあっぷ</t>
  </si>
  <si>
    <t>ﾎｳｶｺﾞﾄｳﾃﾞｲｻｰﾋﾞｽ ｽﾃｯﾌﾟｱｯﾌﾟ</t>
  </si>
  <si>
    <t>0450915038</t>
  </si>
  <si>
    <t>ﾄｳﾎｸﾌｸｼﾋﾞｼﾞﾈｽｶﾌﾞｼｷｶｲｼｬ</t>
  </si>
  <si>
    <t>太陽の子　多賀城</t>
  </si>
  <si>
    <t>ﾀｲﾖｳﾉｺ ﾀｶﾞｼﾞｮｳ</t>
  </si>
  <si>
    <t>宮城県多賀城市中央2-4-2星テナントビル2階</t>
  </si>
  <si>
    <t>022-352-3389</t>
  </si>
  <si>
    <t>022-352-3390</t>
  </si>
  <si>
    <t>0450915046</t>
  </si>
  <si>
    <t>合同会社タイヨウ</t>
  </si>
  <si>
    <t>ｺﾞｳﾄﾞｳｶﾞｲｼｬﾀｲﾖｳ</t>
  </si>
  <si>
    <t>宮城県多賀城市東田中２丁目４０－３２ロジュマンＧ棟１０１</t>
  </si>
  <si>
    <t>022-762-5158</t>
  </si>
  <si>
    <t>022-762-5168</t>
  </si>
  <si>
    <t>佐藤　正和</t>
  </si>
  <si>
    <t>放課後等デイサービス　フェアネス多賀城</t>
  </si>
  <si>
    <t>ﾎｳｶｺﾞﾄｳﾃﾞｲｻｰﾋﾞｽ ﾌｪｱﾈｽﾀｶﾞｼﾞｮｳ</t>
  </si>
  <si>
    <t>0450917034</t>
  </si>
  <si>
    <t>株式会社和華</t>
  </si>
  <si>
    <t>ｶﾌﾞｼｷｶﾞｲｼｬﾜｶ</t>
  </si>
  <si>
    <t>宮城県多賀城市山王字山王二区133番地</t>
  </si>
  <si>
    <t>022-762-5147</t>
  </si>
  <si>
    <t>022-762-5148</t>
  </si>
  <si>
    <t>堀田　和歌子</t>
  </si>
  <si>
    <t>放課後等デイサービス　おとのわ</t>
  </si>
  <si>
    <t>ﾎｳｶｺﾞﾄｳﾃﾞｲｻｰﾋﾞｽ ｵﾄﾉﾜ</t>
  </si>
  <si>
    <t>0450917042</t>
  </si>
  <si>
    <t>特定非営利活動法人ホームひなたぼっこ</t>
  </si>
  <si>
    <t>ﾄｸﾃｲﾋｴｲﾘｶﾂﾄﾞｳﾎｳｼﾞﾝﾎｰﾑﾋﾅﾀﾎﾞｯｺ</t>
  </si>
  <si>
    <t>宮城県岩沼市桑原２－１－６</t>
  </si>
  <si>
    <t>0223-24-0674</t>
  </si>
  <si>
    <t>0223-24-0694</t>
  </si>
  <si>
    <t>布田幸子</t>
  </si>
  <si>
    <t>ひなたぼっこハーモニー</t>
  </si>
  <si>
    <t>ﾋﾅﾀﾎﾞｯｺﾊｰﾓﾆｰ</t>
  </si>
  <si>
    <t>宮城県岩沼市二木1丁目3番8-4号</t>
  </si>
  <si>
    <t>0223-25-8630</t>
  </si>
  <si>
    <t>0223-25-8631</t>
  </si>
  <si>
    <t>0451100200</t>
  </si>
  <si>
    <t>宮城県岩沼市たけくま２－２２－１０</t>
  </si>
  <si>
    <t>0223-29-4585</t>
  </si>
  <si>
    <t>0451100259</t>
  </si>
  <si>
    <t>合同会社ＹＤＯ</t>
  </si>
  <si>
    <t>ｺﾞｳﾄﾞｳｶﾞｲｼｬﾜｲﾃﾞｰｵｰ</t>
  </si>
  <si>
    <t>宮城県仙台市太白区東中田３丁目１－１　キャロットⅡ１階</t>
  </si>
  <si>
    <t>022-290-1220</t>
  </si>
  <si>
    <t>022-290-1221</t>
  </si>
  <si>
    <t>セカンドフロア岩沼</t>
  </si>
  <si>
    <t>ｾｶﾝﾄﾞﾌﾛｱｲﾜﾇﾏ</t>
  </si>
  <si>
    <t>宮城県岩沼市竹の里１丁目１２－１０</t>
  </si>
  <si>
    <t>0223-23-1561</t>
  </si>
  <si>
    <t>0223-23-1562</t>
  </si>
  <si>
    <t>0451100317</t>
  </si>
  <si>
    <t>株式会社グレイス</t>
  </si>
  <si>
    <t>ｶﾌﾞｼｷｶﾞｲｼｬｸﾞﾚｲｽ</t>
  </si>
  <si>
    <t>022-739-7551</t>
  </si>
  <si>
    <t>022-739-7552</t>
  </si>
  <si>
    <t>須田　利昭</t>
  </si>
  <si>
    <t>児童発達支援・放課後等デイサービス　ぐれいす岩沼</t>
  </si>
  <si>
    <t>ｼﾞﾄﾞｳﾊｯﾀﾂｼｴﾝ･ﾎｳｶｺﾞﾄｳﾃﾞｲｻｰﾋﾞｽ ｸﾞﾚｲｽｲﾜﾇﾏ</t>
  </si>
  <si>
    <t>宮城県岩沼市中央一丁目５番２８号</t>
  </si>
  <si>
    <t>0223-23-0237</t>
  </si>
  <si>
    <t>0223-23-0238</t>
  </si>
  <si>
    <t>0451100325</t>
  </si>
  <si>
    <t>長野県駒ヶ根市中央１６番７号</t>
  </si>
  <si>
    <t>Ｊ'sこどもLaboNet</t>
  </si>
  <si>
    <t>宮城県岩沼市中央４丁目３７３－２</t>
  </si>
  <si>
    <t>0451100333</t>
  </si>
  <si>
    <t>J'sｺﾄﾞﾓLaboNet</t>
  </si>
  <si>
    <t>Ｊ’sこどもLaboNet</t>
  </si>
  <si>
    <t>J’sｺﾄﾞﾓLaboNet</t>
  </si>
  <si>
    <t>放課後等デイサービス　ぴっぴ岩沼</t>
  </si>
  <si>
    <t>ﾎｳｶｺﾞﾄｳﾃﾞｲｻｰﾋﾞｽ ﾋﾟｯﾋﾟｲﾜﾇﾏ</t>
  </si>
  <si>
    <t>宮城県岩沼市松ケ丘１－１１－９</t>
  </si>
  <si>
    <t>0223-23-7028</t>
  </si>
  <si>
    <t>0451100341</t>
  </si>
  <si>
    <t>児童発達支援・放課後等デイサービス　すてっぷ</t>
  </si>
  <si>
    <t>ｼﾞﾄﾞｳﾊｯﾀﾂｼｴﾝ･ﾎｳｶｺﾞﾄｳﾃﾞｲｻｰﾋﾞｽ ｽﾃｯﾌﾟ</t>
  </si>
  <si>
    <t>宮城県岩沼市館下３丁目２－６</t>
  </si>
  <si>
    <t>0451100358</t>
  </si>
  <si>
    <t>登米市児童発達支援センターこじか</t>
  </si>
  <si>
    <t>ﾄﾒｼｼﾞﾄﾞｳﾊｯﾀﾂｼｴﾝｾﾝﾀｰｺｼﾞｶ</t>
  </si>
  <si>
    <t>0451200406</t>
  </si>
  <si>
    <t>ﾄﾒｼｺｼﾞﾄﾞｳﾄｵﾙｼｴﾝｾﾝﾀｰｺｼﾞｶ</t>
  </si>
  <si>
    <t>東京都豊島区東池袋1-44-3池袋ISPタマビル</t>
  </si>
  <si>
    <t>放課後等デイサービス　ぽっかぽか</t>
  </si>
  <si>
    <t>ﾎｳｶｺﾞﾄｳﾃﾞｲｻｰﾋﾞｽ ﾎﾟｯｶﾎﾟｶ</t>
  </si>
  <si>
    <t>宮城県登米市米山町字善王寺石神16番地7</t>
  </si>
  <si>
    <t>0451200455</t>
  </si>
  <si>
    <t>特定非営利活動法人輝らら会</t>
  </si>
  <si>
    <t>ﾄｸﾃｲﾋｴｲﾘｶﾂﾄﾞｳﾎｳｼﾞﾝｷﾗﾗｶｲ</t>
  </si>
  <si>
    <t>宮城県大崎市古川中里五丁目６番３２号</t>
  </si>
  <si>
    <t>0229-29-9425</t>
  </si>
  <si>
    <t>0229-29-9426</t>
  </si>
  <si>
    <t>山田法生</t>
  </si>
  <si>
    <t>子ども広場にこま～る</t>
  </si>
  <si>
    <t>ｺﾄﾞﾓﾋﾛﾊﾞﾆｺﾏ~ﾙ</t>
  </si>
  <si>
    <t>0451200471</t>
  </si>
  <si>
    <t>合同会社　ｉ・ｎ・ｇ</t>
  </si>
  <si>
    <t>ｺﾞｳﾄﾞｳｶﾞｲｼｬ i･n･g</t>
  </si>
  <si>
    <t>宮城県登米市迫町佐沼字八幡1丁目２－８</t>
  </si>
  <si>
    <t>0220-28-2840</t>
  </si>
  <si>
    <t>荒木　裕治</t>
  </si>
  <si>
    <t>おもちゃ箱　とめ</t>
  </si>
  <si>
    <t>ｵﾓﾁｬﾊﾞｺ ﾄﾒ</t>
  </si>
  <si>
    <t>0451200521</t>
  </si>
  <si>
    <t>特定非営利活動法人　アンソレイユ</t>
  </si>
  <si>
    <t>ﾄｸﾃｲﾋｴｲﾘｶﾂﾄﾞｳﾎｳｼﾞﾝ ｱﾝｿﾚｲﾕ</t>
  </si>
  <si>
    <t>宮城県登米市南方町山成１８９番地２</t>
  </si>
  <si>
    <t>放課後等デイサービス　ひだまりポッケ</t>
  </si>
  <si>
    <t>ﾎｳｶｺﾞﾄｳﾃﾞｲｻｰﾋﾞｽ ﾋﾀﾞﾏﾘﾎﾟｯｹ</t>
  </si>
  <si>
    <t>0451200554</t>
  </si>
  <si>
    <t>多機能型事業所ひだまりポッケ</t>
  </si>
  <si>
    <t>ﾀｷﾉｳｶﾞﾀｼﾞｷﾞｮｳｼｮﾋﾀﾞﾏﾘﾎﾟｯｹ</t>
  </si>
  <si>
    <t>0451200562</t>
  </si>
  <si>
    <t>0451300354</t>
  </si>
  <si>
    <t>宮城県栗原市築館薬師1-7-1</t>
  </si>
  <si>
    <t>宮城県栗原市築館藤木４－５３</t>
  </si>
  <si>
    <t>0451300362</t>
  </si>
  <si>
    <t>宮城県栗原市若柳武鎗字藤貫沢85</t>
  </si>
  <si>
    <t>放課後等デイサービス　ほたる</t>
  </si>
  <si>
    <t>ﾎｳｶｺﾞﾄｳﾃﾞｲｻｰﾋﾞｽ ﾎﾀﾙ</t>
  </si>
  <si>
    <t>宮城県栗原市高清水新桂葉278番2</t>
  </si>
  <si>
    <t>0451300396</t>
  </si>
  <si>
    <t>放課後等デイサービス　よしの</t>
  </si>
  <si>
    <t>宮城県栗原市若柳川北塚ノ根１３</t>
  </si>
  <si>
    <t>0228-32-7033</t>
  </si>
  <si>
    <t>0228-32-7709</t>
  </si>
  <si>
    <t>0451300412</t>
  </si>
  <si>
    <t>児童発達支援　よしの</t>
  </si>
  <si>
    <t>ｼﾞﾄﾞｳﾊｯﾀﾂｼｴﾝ ﾖｼﾉ</t>
  </si>
  <si>
    <t>放課後等デイサービスよしの</t>
  </si>
  <si>
    <t>ﾎｳｶｺﾞﾄｳﾃﾞｲｻｰﾋﾞｽﾖｼﾉ</t>
  </si>
  <si>
    <t>放課後等デイサービスきぼう</t>
  </si>
  <si>
    <t>ﾎｳｶｺﾞﾄｳﾃﾞｲｻｰﾋﾞｽｷﾎﾞｳ</t>
  </si>
  <si>
    <t>0451300420</t>
  </si>
  <si>
    <t>児童発達支援きぼう</t>
  </si>
  <si>
    <t>ｼﾞﾄﾞｳﾊｯﾀﾂｼｴﾝｷﾎﾞｳ</t>
  </si>
  <si>
    <t>保育所等訪問支援きぼう</t>
  </si>
  <si>
    <t>ﾎｲｸｼｮﾄｳﾎｳﾓﾝｼｴﾝｷﾎﾞｳ</t>
  </si>
  <si>
    <t>ｶﾌﾞｼｷｶﾞｲｼｬﾘﾂﾜ</t>
  </si>
  <si>
    <t>宮城県栗原市栗駒岩ケ崎桐木沢66番地</t>
  </si>
  <si>
    <t>0228455990</t>
  </si>
  <si>
    <t>0228455991</t>
  </si>
  <si>
    <t>ﾁｬﾚﾝｼﾞﾄﾞｲﾜｶﾞｻﾞｷ</t>
  </si>
  <si>
    <t>宮城県栗原市栗駒岩ケ崎下小路27番地</t>
  </si>
  <si>
    <t>0228456711</t>
  </si>
  <si>
    <t>0228456712</t>
  </si>
  <si>
    <t>0451300453</t>
  </si>
  <si>
    <t>0228248512</t>
  </si>
  <si>
    <t>0228-42-8512</t>
  </si>
  <si>
    <t>0451300461</t>
  </si>
  <si>
    <t>シェアワークスくりはら放課後等デイサービス</t>
  </si>
  <si>
    <t>ｼｪｱﾜｰｸｽｸﾘﾊﾗﾎｳｶｺﾞﾄｳﾃﾞｲｻｰﾋﾞｽ</t>
  </si>
  <si>
    <t>0120-541-652</t>
  </si>
  <si>
    <t>0451300479</t>
  </si>
  <si>
    <t>インターグロー合同会社</t>
  </si>
  <si>
    <t>ｲﾝﾀｰｸﾞﾛｰｺﾞｳﾄﾞｳｶﾞｲｼｬ</t>
  </si>
  <si>
    <t>宮城県栗原市築館薬師一丁目2番20号</t>
  </si>
  <si>
    <t>09041685483</t>
  </si>
  <si>
    <t>0228223030</t>
  </si>
  <si>
    <t>三塚　智史</t>
  </si>
  <si>
    <t>放課後等デイサービス　ウィズ・ユー栗原</t>
  </si>
  <si>
    <t>ﾎｳｶｺﾞﾄｳﾃﾞｲｻｰﾋﾞｽ ｳｨｽﾞ･ﾕｰｸﾘﾊﾗ</t>
  </si>
  <si>
    <t>宮城県栗原市志波姫伊豆野町北側4－9</t>
  </si>
  <si>
    <t>0228247697</t>
  </si>
  <si>
    <t>0228247698</t>
  </si>
  <si>
    <t>0451300487</t>
  </si>
  <si>
    <t>ｼｬｶｲﾌｸｼﾎｳｼﾞﾝﾔﾓﾄｱｲｲｸｶｲ</t>
  </si>
  <si>
    <t>宮城県東松島市大塩字逆川２２－５５</t>
  </si>
  <si>
    <t>赤坂正</t>
  </si>
  <si>
    <t>障害児デイケアセンターこどもの広場</t>
  </si>
  <si>
    <t>ｼｮｳｶﾞｲｼﾞﾃﾞｲｹｱｾﾝﾀｰｺﾄﾞﾓﾉﾋﾛﾊﾞ</t>
  </si>
  <si>
    <t>宮城県東松島市矢本字道地浦１３９－１</t>
  </si>
  <si>
    <t>0451400238</t>
  </si>
  <si>
    <t>宮城県東松島市小松鷹の池220-5</t>
  </si>
  <si>
    <t>0225-82-4735</t>
  </si>
  <si>
    <t>一般社団法人　くるり</t>
  </si>
  <si>
    <t>ｲｯﾊﾟﾝｼｬﾀﾞﾝﾎｳｼﾞﾝ ｸﾙﾘ</t>
  </si>
  <si>
    <t>宮城県東松島市上下堤字萩窪２４－１</t>
  </si>
  <si>
    <t>佐藤　智江</t>
  </si>
  <si>
    <t>やまびこ村</t>
  </si>
  <si>
    <t>ﾔﾏﾋﾞｺﾑﾗ</t>
  </si>
  <si>
    <t>宮城県東松島市赤井字川南７－２０</t>
  </si>
  <si>
    <t>0451400279</t>
  </si>
  <si>
    <t>株式会社フェニックスエレメント</t>
  </si>
  <si>
    <t>ｶﾌﾞｼｷｶﾞｲｼｬﾌｪﾆｯｸｽｴﾚﾒﾝﾄ</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</si>
  <si>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</si>
  <si>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</si>
  <si>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</si>
  <si>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</si>
  <si>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</si>
  <si>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</si>
  <si>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宮城県石巻市大橋三丁目７番６号</t>
  </si>
  <si>
    <t>レインボー紙風船</t>
  </si>
  <si>
    <t>ﾚｲﾝﾎﾞｰｶﾐﾌｳｾﾝ</t>
  </si>
  <si>
    <t>宮城県東松島市矢本字大溜８６－１</t>
  </si>
  <si>
    <t>0225-25-4425</t>
  </si>
  <si>
    <t>0451400303</t>
  </si>
  <si>
    <t>放課後ケアいちばん星☆</t>
  </si>
  <si>
    <t>ﾎｳｶｺﾞｹｱｲﾁﾊﾞﾝﾎﾞｼ</t>
  </si>
  <si>
    <t>0451500508</t>
  </si>
  <si>
    <t>宮城県大崎市古川千手寺町二丁目５－２０</t>
  </si>
  <si>
    <t>管理者　</t>
  </si>
  <si>
    <t>大崎市長　伊藤康志</t>
  </si>
  <si>
    <t>宮城県大崎市三本木南谷地字要害３３６－１</t>
  </si>
  <si>
    <t>0451500524</t>
  </si>
  <si>
    <t>放課後ケア満天の星☆</t>
  </si>
  <si>
    <t>ﾎｳｶｺﾞｹｱﾏﾝﾃﾝﾉﾎｼ</t>
  </si>
  <si>
    <t>宮城県大崎市古川飯川字熊野９２－１</t>
  </si>
  <si>
    <t>0451500532</t>
  </si>
  <si>
    <t>ｼｬｶｲﾌｸｼﾎｳｼﾞﾝｵｵｻｷｾｲｼﾝｶｲ</t>
  </si>
  <si>
    <t>宮城県大崎市古川小野字嵐山１－１０</t>
  </si>
  <si>
    <t>笠原俊彦</t>
  </si>
  <si>
    <t>宮城県大崎市三本木字善並田115-1</t>
  </si>
  <si>
    <t>0451500581</t>
  </si>
  <si>
    <t>社会福祉法人　宮城厚生福祉会</t>
  </si>
  <si>
    <t>ｼｬｶｲﾌｸｼﾎｳｼﾞﾝ ﾐﾔｷﾞｺｳｾｲﾌｸｼｶｲ</t>
  </si>
  <si>
    <t>宮城県仙台市宮城野区田子字富里１５３</t>
  </si>
  <si>
    <t>障がい児者サポートセンター　てとて</t>
  </si>
  <si>
    <t>宮城県大崎市古川福沼2丁目18番27号</t>
  </si>
  <si>
    <t>0229-21-8607</t>
  </si>
  <si>
    <t>0451500680</t>
  </si>
  <si>
    <t>児童発達支援センター　りんごのほっぺ</t>
  </si>
  <si>
    <t>ｼﾞﾄﾞｳﾊｯﾀﾂｼｴﾝｾﾝﾀｰ ﾘﾝｺﾞﾉﾎｯﾍﾟ</t>
  </si>
  <si>
    <t>放課後等デイサービス　てくてく</t>
  </si>
  <si>
    <t>ﾎｳｶｺﾞﾄｳﾃﾞｲｻｰﾋﾞｽ ﾃｸﾃｸ</t>
  </si>
  <si>
    <t>保育所等訪問支援　てとて</t>
  </si>
  <si>
    <t>ﾎｲｸｼｮﾄｳﾎｳﾓﾝｼｴﾝ ﾃﾄﾃ</t>
  </si>
  <si>
    <t>特定非営利活動法人　優愛</t>
  </si>
  <si>
    <t>ﾄｸﾃｲﾋｴｲﾘｶﾂﾄﾞｳﾎｳｼﾞﾝ ﾕｳｱ</t>
  </si>
  <si>
    <t>宮城県大崎市古川塚目字屋敷１２１－２</t>
  </si>
  <si>
    <t>090-7931-139</t>
  </si>
  <si>
    <t>野田　由美</t>
  </si>
  <si>
    <t>放課後等デイサービスゆうあ</t>
  </si>
  <si>
    <t>ﾎｳｶｺﾞﾄｳﾃﾞｲｻｰﾋﾞｽﾕｳｱ</t>
  </si>
  <si>
    <t>宮城県大崎市古川塚目字屋敷１２１番地２</t>
  </si>
  <si>
    <t>0229-25-5370</t>
  </si>
  <si>
    <t>0451500698</t>
  </si>
  <si>
    <t>岩下　晴彦</t>
  </si>
  <si>
    <t>湯たんぽぽ</t>
  </si>
  <si>
    <t>ﾕﾀﾝﾎﾟﾎﾟ</t>
  </si>
  <si>
    <t>0229-25-5753</t>
  </si>
  <si>
    <t>0451500706</t>
  </si>
  <si>
    <t>一般社団法人　くるる</t>
  </si>
  <si>
    <t>ｲｯﾊﾟﾝｼｬﾀﾞﾝﾎｳｼﾞﾝ ｸﾙﾙ</t>
  </si>
  <si>
    <t>宮城県大崎市古川稲葉４丁目２番２６号</t>
  </si>
  <si>
    <t>0229-25-6022</t>
  </si>
  <si>
    <t>千葉　昇</t>
  </si>
  <si>
    <t>放課後等デイサービス　くるる</t>
  </si>
  <si>
    <t>ﾎｳｶｺﾞﾄｳﾃﾞｲｻｰﾋﾞｽ ｸﾙﾙ</t>
  </si>
  <si>
    <t>0451500714</t>
  </si>
  <si>
    <t>株式会社ＫＥＹ．</t>
  </si>
  <si>
    <t>ｶﾌﾞｼｷｶﾞｲｼｬｷｰ</t>
  </si>
  <si>
    <t>石川県金沢市彦三町一丁目１３番７号</t>
  </si>
  <si>
    <t>076-208-4270</t>
  </si>
  <si>
    <t>076-208-4271</t>
  </si>
  <si>
    <t>水野　有貴</t>
  </si>
  <si>
    <t>ＫＥＹ’Ｓ　２ｎｄ</t>
  </si>
  <si>
    <t>ｷｰｽﾞｾｶﾝﾄﾞ</t>
  </si>
  <si>
    <t>0229-29-9717</t>
  </si>
  <si>
    <t>0451500722</t>
  </si>
  <si>
    <t>0229-29-9711</t>
  </si>
  <si>
    <t>ｺﾞｳﾄﾞｳｶｲｼｬﾘﾚｰｼｮﾝ</t>
  </si>
  <si>
    <t>09048807131</t>
  </si>
  <si>
    <t>放課後等デイサービス　きずな</t>
  </si>
  <si>
    <t>ﾎｳｶｺﾞﾄｳﾃﾞｲｻｰﾋﾞｽ ｷｽﾞﾅ</t>
  </si>
  <si>
    <t>宮城県大崎市古川桜ノ目字沢目１０６－１</t>
  </si>
  <si>
    <t>0229-25-3460</t>
  </si>
  <si>
    <t>0229-25-3461</t>
  </si>
  <si>
    <t>0451500730</t>
  </si>
  <si>
    <t>田尻地域福祉事業所　あぐりきっず</t>
  </si>
  <si>
    <t>ﾀｼﾞﾘﾁｲｷﾌｸｼｼﾞｷﾞｮｳｼｮ ｱｸﾞﾘｷｯｽﾞ</t>
  </si>
  <si>
    <t>宮城県大崎市田尻北牧目字牧目39-9</t>
  </si>
  <si>
    <t>0229-25-6548</t>
  </si>
  <si>
    <t>0229-25-6549</t>
  </si>
  <si>
    <t>0451500748</t>
  </si>
  <si>
    <t>ＫＥＹ'Ｓ 4th</t>
  </si>
  <si>
    <t>ｷｰｽﾞ ﾌｫｰｽ</t>
  </si>
  <si>
    <t>0451500763</t>
  </si>
  <si>
    <t>特定非営利活動法人学びの庭</t>
  </si>
  <si>
    <t>ﾄｸﾃｲﾋｴｲﾘｶﾂﾄﾞｳﾎｳｼﾞﾝﾏﾅﾋﾞﾉﾆﾜ</t>
  </si>
  <si>
    <t>放課後等ディサービス　ぷちまーる</t>
  </si>
  <si>
    <t>ﾎｳｶｺﾞﾄｳﾃﾞｨｻｰﾋﾞｽ ﾌﾟﾁﾏｰﾙ</t>
  </si>
  <si>
    <t>0451500771</t>
  </si>
  <si>
    <t>一般社団法人もりの木</t>
  </si>
  <si>
    <t>ｲｯﾊﾟﾝｼｬﾀﾞﾝﾎｳｼﾞﾝﾓﾘﾉｷ</t>
  </si>
  <si>
    <t>宮城県大崎市鳴子温泉鷲ノ巣51番地3</t>
  </si>
  <si>
    <t>05034271218</t>
  </si>
  <si>
    <t>服部　英男</t>
  </si>
  <si>
    <t>放課後等デイサービス　もりの木</t>
  </si>
  <si>
    <t>ﾎｳｶｺﾞﾄｳﾃﾞｲｻｰﾋﾞｽ ﾓﾘﾉｷ</t>
  </si>
  <si>
    <t>宮城県大崎市鳴子温泉末沢西56-10</t>
  </si>
  <si>
    <t>0229-25-5187</t>
  </si>
  <si>
    <t>0451500789</t>
  </si>
  <si>
    <t>放課後等デイサービス　あおいそら一歩</t>
  </si>
  <si>
    <t>ﾎｳｶｺﾞﾄｳﾃﾞｲｻｰﾋﾞｽ ｱｵｲｿﾗｲｯﾎﾟ</t>
  </si>
  <si>
    <t>宮城県大崎市岩出山字浦小路１０４－３</t>
  </si>
  <si>
    <t>0229-25-3773</t>
  </si>
  <si>
    <t>0451500797</t>
  </si>
  <si>
    <t>宮城県仙台市泉区紫山２丁目１５番地の１７</t>
  </si>
  <si>
    <t>022-346-0901</t>
  </si>
  <si>
    <t>運動療育と体験学習「ぴーすの杜」明石台</t>
  </si>
  <si>
    <t>ｳﾝﾄﾞｳﾘｮｳｲｸﾄﾀｲｹﾝｶﾞｸｼｭｳ｢ﾋﾟｰｽﾉﾓﾘ｣ｱｶｲｼﾀﾞｲ</t>
  </si>
  <si>
    <t>宮城県富谷市明石台五丁目34-11</t>
  </si>
  <si>
    <t>022-209-3925</t>
  </si>
  <si>
    <t>0451600043</t>
  </si>
  <si>
    <t>株式会社　ウェルリソース</t>
  </si>
  <si>
    <t>ｶﾌﾞｼｷｶﾞｲｼｬ ｳｴﾙﾘｿｰｽ</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</si>
  <si>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</si>
  <si>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</si>
  <si>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</si>
  <si>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</si>
  <si>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</si>
  <si>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</si>
  <si>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宮城県富谷市上桜木一丁目３７－１</t>
  </si>
  <si>
    <t>0451600050</t>
  </si>
  <si>
    <t>022-347-4818</t>
  </si>
  <si>
    <t>022-347-4819</t>
  </si>
  <si>
    <t>株式会社　ココシフレ</t>
  </si>
  <si>
    <t>ｶﾌﾞｼｷｶﾞｲｼｬ ｺｺｼﾌﾚ</t>
  </si>
  <si>
    <t>宮城県刈田郡蔵王町大字曲竹字田中４５番地１１</t>
  </si>
  <si>
    <t>0224-26-8040</t>
  </si>
  <si>
    <t>0224-26-8041</t>
  </si>
  <si>
    <t>黒澤　恵</t>
  </si>
  <si>
    <t>放課後等デイサービス　ココシフレ蔵王</t>
  </si>
  <si>
    <t>ﾎｳｶｺﾞﾄｳﾃﾞｲｻｰﾋﾞｽ ｺｺｼﾌﾚｻﾞｵｳ</t>
  </si>
  <si>
    <t>宮城県刈田郡蔵王町大字塩沢字上野２９番地２１</t>
  </si>
  <si>
    <t>0224-29-3320</t>
  </si>
  <si>
    <t>0224-29-3321</t>
  </si>
  <si>
    <t>0452100019</t>
  </si>
  <si>
    <t>柴田町</t>
  </si>
  <si>
    <t>ｼﾊﾞﾀﾏﾁ</t>
  </si>
  <si>
    <t>宮城県柴田郡柴田町船岡中央２丁目３－４５</t>
  </si>
  <si>
    <t>0224-55-2111</t>
  </si>
  <si>
    <t>0224-55-4172</t>
  </si>
  <si>
    <t>滝口茂</t>
  </si>
  <si>
    <t>柴田町障害児通園施設むつみ学園</t>
  </si>
  <si>
    <t>ｼﾊﾞﾀﾏﾁｼｮｳｶﾞｲｼﾞﾂｳｴﾝｼｾﾂﾑﾂﾐｶﾞｸｴﾝ</t>
  </si>
  <si>
    <t>宮城県柴田郡柴田町富沢字青木町６－２</t>
  </si>
  <si>
    <t>0224-58-6230</t>
  </si>
  <si>
    <t>0224-68-6230</t>
  </si>
  <si>
    <t>0452200355</t>
  </si>
  <si>
    <t>特定非営利活動法人あいのはな</t>
  </si>
  <si>
    <t>ﾄｸﾃｲﾋｴｲﾘｶﾂﾄﾞｳﾎｳｼﾞﾝｱｲﾉﾊﾅ</t>
  </si>
  <si>
    <t>宮城県柴田郡大河原町大谷字戸ノ内前２１－１</t>
  </si>
  <si>
    <t>0224-86-5893</t>
  </si>
  <si>
    <t>平間　一民</t>
  </si>
  <si>
    <t>放課後等デイサービスあいのはな</t>
  </si>
  <si>
    <t>0452210024</t>
  </si>
  <si>
    <t>ﾎｳｶｺﾞﾄｳﾃﾞｲｻｰﾋﾞｽｱｲﾉﾊﾅ</t>
  </si>
  <si>
    <t>相談支援事業所エール</t>
  </si>
  <si>
    <t>0452220031</t>
  </si>
  <si>
    <t>バンビ・アイランド船岡</t>
  </si>
  <si>
    <t>ﾊﾞﾝﾋﾞ･ｱｲﾗﾝﾄﾞﾌﾅｵｶ</t>
  </si>
  <si>
    <t>宮城県柴田郡柴田町船岡東３丁目11-3アネックス船岡Ａ</t>
  </si>
  <si>
    <t>0224-87-8576</t>
  </si>
  <si>
    <t>轡　善治</t>
  </si>
  <si>
    <t>放課後等デイサービス　サポート南桜</t>
  </si>
  <si>
    <t>ﾎｳｶｺﾞﾄｳﾃﾞｲｻｰﾋﾞｽ ｻﾎﾟｰﾄﾐﾅﾐｻｸﾗ</t>
  </si>
  <si>
    <t>0452220072</t>
  </si>
  <si>
    <t>0452220080</t>
  </si>
  <si>
    <t>ﾎｯﾄﾌｧｰﾑｶﾌﾞｼｷｶﾞｲｼｬ</t>
  </si>
  <si>
    <t>宮城県柴田郡柴田町槻木白幡2丁目4-1</t>
  </si>
  <si>
    <t>ほっとルーム槻木</t>
  </si>
  <si>
    <t>ﾎｯﾄﾙｰﾑﾂｷﾉｷ</t>
  </si>
  <si>
    <t>0452220098</t>
  </si>
  <si>
    <t>ほっとルーム船岡</t>
  </si>
  <si>
    <t>ﾎｯﾄﾙｰﾑﾌﾅｵｶ</t>
  </si>
  <si>
    <t>0452220106</t>
  </si>
  <si>
    <t>宮城県亘理郡亘理町字悠里１番地</t>
  </si>
  <si>
    <t>亘理町二杉園</t>
  </si>
  <si>
    <t>ﾜﾀﾘﾁｮｳﾌﾀｽｷﾞｴﾝ</t>
  </si>
  <si>
    <t>宮城県亘理郡亘理町逢隈鹿島字吹田３４番地２</t>
  </si>
  <si>
    <t>0223-34-4567</t>
  </si>
  <si>
    <t>0452400179</t>
  </si>
  <si>
    <t>独立行政法人国立病院機構　宮城病院</t>
  </si>
  <si>
    <t>ﾄﾞｸﾘﾂｷﾞｮｳｾｲﾎｳｼﾞﾝｺｸﾘﾂﾋﾞｮｳｲﾝｷｺｳ ﾐﾔｷﾞﾋﾞｮｳｲﾝ</t>
  </si>
  <si>
    <t>宮城県亘理郡山元町高瀬字合戦原100</t>
  </si>
  <si>
    <t>0223-37-3329</t>
  </si>
  <si>
    <t>0223-37-5048</t>
  </si>
  <si>
    <t>清野　仁</t>
  </si>
  <si>
    <t>0452405012</t>
  </si>
  <si>
    <t>医療型障害児入所支援</t>
  </si>
  <si>
    <t>一般社団法人　好</t>
  </si>
  <si>
    <t>ｲｯﾊﾟﾝｼｬﾀﾞﾝﾎｳｼﾞﾝ ｺﾉﾐ</t>
  </si>
  <si>
    <t>宮城県亘理郡亘理町狐塚１６９番地１</t>
  </si>
  <si>
    <t>0223-36-7163</t>
  </si>
  <si>
    <t>0223-36-7164</t>
  </si>
  <si>
    <t>大島　さやか</t>
  </si>
  <si>
    <t>このみ</t>
  </si>
  <si>
    <t>ｺﾉﾐ</t>
  </si>
  <si>
    <t>0452405137</t>
  </si>
  <si>
    <t>放課後等デイサービス　ぐれいす亘理</t>
  </si>
  <si>
    <t>ﾎｳｶｺﾞﾄｳﾃﾞｲｻｰﾋﾞｽ ｸﾞﾚｲｽﾜﾀﾘ</t>
  </si>
  <si>
    <t>宮城県亘理郡亘理町逢隈田沢字鈴木堀９２－１おおほり商店１０２</t>
  </si>
  <si>
    <t>022-323-1431</t>
  </si>
  <si>
    <t>022-323-1432</t>
  </si>
  <si>
    <t>0452405145</t>
  </si>
  <si>
    <t>よっちゃんち</t>
  </si>
  <si>
    <t>ﾖｯﾁｬﾝﾁ</t>
  </si>
  <si>
    <t>宮城県亘理郡亘理町逢隈上郡字上201番地</t>
  </si>
  <si>
    <t>0223-36-8209</t>
  </si>
  <si>
    <t>0452405152</t>
  </si>
  <si>
    <t>一般社団法人さんらいず</t>
  </si>
  <si>
    <t>ｲｯﾊﾟﾝｼｬﾀﾞﾝﾎｳｼﾞﾝｻﾝﾗｲｽﾞ</t>
  </si>
  <si>
    <t>宮城県亘理郡山元町山寺字北坪路１２番地６３</t>
  </si>
  <si>
    <t>0223-35-7569</t>
  </si>
  <si>
    <t>木下　美佐子</t>
  </si>
  <si>
    <t>放課後等デイサービス　さんらいず</t>
  </si>
  <si>
    <t>ﾎｳｶｺﾞﾄｳﾃﾞｲｻｰﾋﾞｽ ｻﾝﾗｲｽﾞ</t>
  </si>
  <si>
    <t>0452405160</t>
  </si>
  <si>
    <t>0452600216</t>
  </si>
  <si>
    <t>多機能サポートランド　さわおとの森　放課後等デイサービスくるみクラブ</t>
  </si>
  <si>
    <t>ﾀｷﾉｳｻﾎﾟｰﾄﾗﾝﾄﾞ ｻﾜｵﾄﾉﾓﾘ ﾎｳｶｺﾞﾄｳﾃﾞｲｻｰﾋﾞｽｸﾙﾐｸﾗﾌﾞ</t>
  </si>
  <si>
    <t>ｼｬｶｲﾌｸｼﾎｳｼﾞﾝﾘﾌﾁｮｳｼｬｶｲﾌｸｼｷｮｳｷﾞｶｲ</t>
  </si>
  <si>
    <t>利府町社会福祉協議会　児童デイサービスセンター「すきっぷ」</t>
  </si>
  <si>
    <t>ﾘﾌﾁｮｳｼｬｶｲﾌｸｼｷｮｳｷﾞｶｲ ｼﾞﾄﾞｳﾃﾞｲｻｰﾋﾞｽｾﾝﾀｰ｢ｽｷｯﾌﾟ｣</t>
  </si>
  <si>
    <t>0452600265</t>
  </si>
  <si>
    <t>宮城県宮城郡利府町中央二丁目１１番１号</t>
  </si>
  <si>
    <t>利府こども発達センター</t>
  </si>
  <si>
    <t>0452600273</t>
  </si>
  <si>
    <t>利府こども発達センターどんぐり</t>
  </si>
  <si>
    <t>ﾘﾌｺﾄﾞﾓﾊｯﾀﾂｾﾝﾀｰﾄﾞﾝｸﾞﾘ</t>
  </si>
  <si>
    <t>利府こども発達センターあのね</t>
  </si>
  <si>
    <t>ﾘﾌｺﾄﾞﾓﾊｯﾀﾂｾﾝﾀｰｱﾉﾈ</t>
  </si>
  <si>
    <t>宮城県宮城郡利府町利府字八幡63-1</t>
  </si>
  <si>
    <t>利府こども発達センターのびっこ</t>
  </si>
  <si>
    <t>ﾘﾌｺﾄﾞﾓﾊｯﾀﾂｾﾝﾀｰﾉﾋﾞｯｺ</t>
  </si>
  <si>
    <t>ﾘンｶ</t>
  </si>
  <si>
    <t>宮城県宮城郡利府町加瀬字川迎２８－１</t>
  </si>
  <si>
    <t>0452610033</t>
  </si>
  <si>
    <t>株式会社　春幸会　放課後等デイサービス　つなぐ　利府</t>
  </si>
  <si>
    <t>ｶﾌﾞｼｷｶｲｼｬ ｼｭﾝｺｳｶｲ ﾎｳｶｺﾞﾄｳﾃﾞｲｻｰﾋﾞｽ ﾂﾅｸﾞ ﾘﾌ</t>
  </si>
  <si>
    <t>0452630023</t>
  </si>
  <si>
    <t>宮城県宮城郡利府町花園１-208-1</t>
  </si>
  <si>
    <t>株式会社ぷれじーる</t>
  </si>
  <si>
    <t>ｶﾌﾞｼｷｶｲｼｬﾌﾟﾚｼﾞｰﾙ</t>
  </si>
  <si>
    <t>宮城県仙台市泉区北中山四丁目１３番２号</t>
  </si>
  <si>
    <t>本間沙織</t>
  </si>
  <si>
    <t>ＡｎｄＹｏｕ　ＴＲＹ</t>
  </si>
  <si>
    <t>ｱﾝﾄﾞﾖｳ ﾄﾗｲ</t>
  </si>
  <si>
    <t>宮城県宮城郡利府町花園３丁目２４－１５</t>
  </si>
  <si>
    <t>022-290-9119</t>
  </si>
  <si>
    <t>022-290-9636</t>
  </si>
  <si>
    <t>0452630031</t>
  </si>
  <si>
    <t>株式会社かるみあ</t>
  </si>
  <si>
    <t>ｶﾌﾞｼｷｶﾞｲｼｬｶﾙﾐｱ</t>
  </si>
  <si>
    <t>022-779-7256</t>
  </si>
  <si>
    <t>放課後等デイサービスもりのひろば　利府園</t>
  </si>
  <si>
    <t>ﾎｳｶｺﾞﾄｳﾃﾞｲｻｰﾋﾞｽﾓﾘﾉﾋﾛﾊﾞ ﾘﾌｴﾝ</t>
  </si>
  <si>
    <t>宮城県宮城郡利府町加瀬字石切場３５番５</t>
  </si>
  <si>
    <t>0452630064</t>
  </si>
  <si>
    <t>アバンツァーレスポーツりふ</t>
  </si>
  <si>
    <t>ｱﾊﾞﾝﾂｧｰﾚｽﾎﾟｰﾂﾘﾌ</t>
  </si>
  <si>
    <t>宮城県宮城郡利府町花園２丁目２５番２</t>
  </si>
  <si>
    <t>022-352-3447</t>
  </si>
  <si>
    <t>022-352-3449</t>
  </si>
  <si>
    <t>0452630072</t>
  </si>
  <si>
    <t>宮城県宮城郡利府町花園二丁目２５番２</t>
  </si>
  <si>
    <t>運動療育と体験学習「ぴーすの杜」青葉台</t>
  </si>
  <si>
    <t>ｳﾝﾄﾞｳﾘｮｳｲｸﾄﾀｲｹﾝｶﾞｸｼｭｳ｢ﾋﾟｰｽﾉﾓﾘ｣ｱｵﾊﾞﾀﾞｲ</t>
  </si>
  <si>
    <t>宮城県宮城郡利府町青葉台3丁目1-82</t>
  </si>
  <si>
    <t>022-781-5649</t>
  </si>
  <si>
    <t>0452630080</t>
  </si>
  <si>
    <t>一般社団法人福祉の里</t>
  </si>
  <si>
    <t>ｲｯﾊﾟﾝｼｬﾀﾞﾝﾎｳｼﾞﾝﾌｸｼﾉｻﾄ</t>
  </si>
  <si>
    <t>0452630098</t>
  </si>
  <si>
    <t>放課後等デイサービス　ぴあ・すてーじ</t>
  </si>
  <si>
    <t>ﾎｳｶｺﾞﾄｳﾃﾞｲｻｰﾋﾞｽ ﾋﾟｱ･ｽﾃｰｼﾞ</t>
  </si>
  <si>
    <t>株式会社ＳＡＳＡＫＩ　ＨＯＬＤＩＮＧＳ</t>
  </si>
  <si>
    <t>ｶﾌﾞｼｷｶﾞｲｼｬｻｻｷﾎｰﾙﾃﾞｨﾝｸﾞｽ</t>
  </si>
  <si>
    <t>宮城県宮城郡利府町中央一丁目８番地１号</t>
  </si>
  <si>
    <t>022-353-6644</t>
  </si>
  <si>
    <t>022-353-7044</t>
  </si>
  <si>
    <t>結城　朱里</t>
  </si>
  <si>
    <t>グロース利府教室</t>
  </si>
  <si>
    <t>ｸﾞﾛｰｽﾘﾌｷｮｳｼﾂ</t>
  </si>
  <si>
    <t>0452630106</t>
  </si>
  <si>
    <t>宮城県黒川郡大和町吉岡字中町32番地2</t>
  </si>
  <si>
    <t>0452700495</t>
  </si>
  <si>
    <t>児童発達支援ふわり</t>
  </si>
  <si>
    <t>ｼﾞﾄﾞｳﾊｯﾀﾂｼｴﾝﾌﾜﾘ</t>
  </si>
  <si>
    <t>0452700529</t>
  </si>
  <si>
    <t>放課後等デイサービスふわり</t>
  </si>
  <si>
    <t>ﾎｳｶｺﾞﾄｳﾃﾞｲｻｰﾋﾞｽﾌﾜﾘ</t>
  </si>
  <si>
    <t>ﾄｸﾃｲﾋｴｲﾘｶﾂﾄﾞｳﾎｳｼﾞﾝ ｼﾞﾍｲｼｮｳﾋﾟｱﾘﾝｸｾﾝﾀｰ ｺｺﾈｯﾄ</t>
  </si>
  <si>
    <t>宮城県仙台市若林区石名坂57　TFMビル2F</t>
  </si>
  <si>
    <t>宮城県富谷市富ケ丘2-11-12　長澤整形外科2F</t>
  </si>
  <si>
    <t>0452700545</t>
  </si>
  <si>
    <t>株式会社ＴＭサポート</t>
  </si>
  <si>
    <t>ｶﾌﾞｼｷｶｲｼｬﾃｨｴﾑｻﾎﾟｰﾄ</t>
  </si>
  <si>
    <t>宮城県富谷市成田三丁目２６番３号</t>
  </si>
  <si>
    <t>022-725-3575</t>
  </si>
  <si>
    <t>022-725-3576</t>
  </si>
  <si>
    <t>こころ</t>
  </si>
  <si>
    <t>ｺｺﾛ</t>
  </si>
  <si>
    <t>0452700610</t>
  </si>
  <si>
    <t>こども発達センターあかいしの森　児童発達支援「むーとん」</t>
  </si>
  <si>
    <t>ｺﾄﾞﾓﾊｯﾀﾂｾﾝﾀｰｱｶｲｼﾉﾓﾘ ｼﾞﾄﾞｳﾊｯﾀﾂｼｴﾝ｢ﾑｰﾄﾝ｣</t>
  </si>
  <si>
    <t>宮城県富谷市明石台7丁目2番地1の一部，2番地15の一部</t>
  </si>
  <si>
    <t>022-725-8770</t>
  </si>
  <si>
    <t>0452700677</t>
  </si>
  <si>
    <t>こども発達センターあかいしの森　放課後等デイサービス「ぴーす」</t>
  </si>
  <si>
    <t>ｺﾄﾞﾓﾊｯﾀﾂｾﾝﾀｰｱｶｲｼﾉﾓﾘ ﾎｳｶｺﾞﾄｳﾃﾞｲｻｰﾋﾞｽ｢ﾋﾟｰｽ｣</t>
  </si>
  <si>
    <t>こども発達センターあかいしの森　保育所等訪問支援「ほーぷ」</t>
  </si>
  <si>
    <t>ｺﾄﾞﾓﾊｯﾀﾂｾﾝﾀｰｱｶｲｼﾉﾓﾘ ﾎｲｸｼｮﾄｳﾎｳﾓﾝｼｴﾝ｢ﾎｰﾌﾟ｣</t>
  </si>
  <si>
    <t>こども発達センターあかいしの森　居宅発達支援「にじ」</t>
  </si>
  <si>
    <t>ｺﾄﾞﾓﾊｯﾀﾂｾﾝﾀｰｱｶｲｼﾉﾓﾘ ｷｮﾀｸﾊｯﾀﾂｼｴﾝ｢ﾆｼﾞ｣</t>
  </si>
  <si>
    <t>宮城県富谷市明石台7丁目2番地1</t>
  </si>
  <si>
    <t>ｶﾌﾞｼｷｶｲｼｬｸﾗ･ｾﾞﾐ</t>
  </si>
  <si>
    <t>こどもサポート教室「クラ・ゼミ」富谷校</t>
  </si>
  <si>
    <t>ｺﾄﾞﾓｻﾎﾟｰﾄｷｮｳｼﾂ｢ｸﾗ･ｾﾞﾐ｣ﾄﾐﾔｺｳ</t>
  </si>
  <si>
    <t>宮城県富谷市成田4-18-1　ＥＴＥＲＮＡＬ１Ｆ</t>
  </si>
  <si>
    <t>022-347-3225</t>
  </si>
  <si>
    <t>0452700693</t>
  </si>
  <si>
    <t>株式会社　テンダーカラー</t>
  </si>
  <si>
    <t>ｶﾌﾞｼｷｶｲｼｬ ﾃﾝﾀﾞｰｶﾗｰ</t>
  </si>
  <si>
    <t>022-277-1079</t>
  </si>
  <si>
    <t>松岡　佳</t>
  </si>
  <si>
    <t>放課後等デイサービス　ファイン</t>
  </si>
  <si>
    <t>ﾎｳｶｺﾞﾄｳﾃﾞｲｻｰﾋﾞｽ ﾌｧｲﾝ</t>
  </si>
  <si>
    <t>宮城県富谷市あけの平3-15-9</t>
  </si>
  <si>
    <t>022-346-6546</t>
  </si>
  <si>
    <t>0452700701</t>
  </si>
  <si>
    <t>こころ吉岡</t>
  </si>
  <si>
    <t>ｺｺﾛﾖｼｵｶ</t>
  </si>
  <si>
    <t>宮城県黒川郡大和町吉岡南1-12-7</t>
  </si>
  <si>
    <t>022-346-7746</t>
  </si>
  <si>
    <t>022-346-7748</t>
  </si>
  <si>
    <t>0452700727</t>
  </si>
  <si>
    <t>一般社団法人めるくまーる</t>
  </si>
  <si>
    <t>ｲｯﾊﾟﾝｼｬﾀﾞﾝﾎｳｼﾞﾝﾒﾙｸﾏｰﾙ</t>
  </si>
  <si>
    <t>宮城県黒川郡大郷町東成田字三嶽7</t>
  </si>
  <si>
    <t>022-725-7187</t>
  </si>
  <si>
    <t>児玉　幸司</t>
  </si>
  <si>
    <t>022-725-7188</t>
  </si>
  <si>
    <t>0452700735</t>
  </si>
  <si>
    <t>合同会社　悠</t>
  </si>
  <si>
    <t>ｺﾞｳﾄﾞｳｶﾞｲｼｬ ﾕｳ</t>
  </si>
  <si>
    <t>宮城県黒川郡大和町吉岡南２丁目１５番地の１７</t>
  </si>
  <si>
    <t>022-341-9335</t>
  </si>
  <si>
    <t>022-341-9336</t>
  </si>
  <si>
    <t>天野　志穂</t>
  </si>
  <si>
    <t>こども広場　放課後等デイサービス　わかば</t>
  </si>
  <si>
    <t>ｺﾄﾞﾓﾋﾛﾊﾞ ﾎｳｶｺﾞﾄｳﾃﾞｲｻｰﾋﾞｽ ﾜｶﾊﾞ</t>
  </si>
  <si>
    <t>0452700743</t>
  </si>
  <si>
    <t>めるくまーる山崎みらい</t>
  </si>
  <si>
    <t>ﾒﾙｸﾏｰﾙﾔﾏｻｷﾐﾗｲ</t>
  </si>
  <si>
    <t>宮城県黒川郡大郷町山崎字藤九郎７番地２</t>
  </si>
  <si>
    <t>0452700750</t>
  </si>
  <si>
    <t>080-28352726</t>
  </si>
  <si>
    <t>0229-23-4066</t>
  </si>
  <si>
    <t>特定非営利活動法人みーつ</t>
  </si>
  <si>
    <t>ﾄｸﾃｲﾋｴｲﾘｶﾂﾄﾞｳﾎｳｼﾞﾝﾐｰﾂ</t>
  </si>
  <si>
    <t>09062583990</t>
  </si>
  <si>
    <t>藤原　さやか</t>
  </si>
  <si>
    <t>ＰＯＣＣＯ大崎西</t>
  </si>
  <si>
    <t>ﾎﾟｺｵｵｻｷﾆｼ</t>
  </si>
  <si>
    <t>宮城県加美郡加美町字町裏八番２１－２</t>
  </si>
  <si>
    <t>0452800188</t>
  </si>
  <si>
    <t>Ｍケア　ひまりの里　りらん</t>
  </si>
  <si>
    <t>Mｹｱ ﾋﾏﾘﾉｻﾄ ﾘﾗﾝ</t>
  </si>
  <si>
    <t>宮城県加美郡加美町下狼塚１３番地</t>
  </si>
  <si>
    <t>0229-87-5899</t>
  </si>
  <si>
    <t>0452800196</t>
  </si>
  <si>
    <t>一般社団法人こころん</t>
  </si>
  <si>
    <t>ｲｯﾊﾟﾝｼｬﾀﾞﾝﾎｳｼﾞﾝｺｺﾛﾝ</t>
  </si>
  <si>
    <t>宮城県遠田郡涌谷町涌谷字白畠1番地1</t>
  </si>
  <si>
    <t>0229-25-7101</t>
  </si>
  <si>
    <t>桂原　けい子</t>
  </si>
  <si>
    <t>放課後等デイサービス　こころん</t>
  </si>
  <si>
    <t>ﾎｳｶｺﾞﾄｳﾃﾞｲｻｰﾋﾞｽ ｺｺﾛﾝ</t>
  </si>
  <si>
    <t>宮城県遠田郡美里町青生字新鳴瀬20番地</t>
  </si>
  <si>
    <t>09014932927</t>
  </si>
  <si>
    <t>0229257101</t>
  </si>
  <si>
    <t>0453100091</t>
  </si>
  <si>
    <t>児童発達支援事業所　こころん</t>
  </si>
  <si>
    <t>ｼﾞﾄﾞｳﾊｯﾀﾂｼｴﾝｼﾞｷﾞｮｳｼｮ ｺｺﾛﾝ</t>
  </si>
  <si>
    <t>宮城県遠田郡美里町青生字新鳴瀬２０番地</t>
  </si>
  <si>
    <t>0453100109</t>
  </si>
  <si>
    <t>株式会社ＨＩＺＡＳＨＩ</t>
  </si>
  <si>
    <t>ｶﾌﾞｼｷｶﾞｲｼｬﾋｻﾞｼ</t>
  </si>
  <si>
    <t>宮城県栗原市志波姫新沼崎１７９番地</t>
  </si>
  <si>
    <t>0228-25-3439</t>
  </si>
  <si>
    <t>鈴木　啓</t>
  </si>
  <si>
    <t>Ｃａｌｍ　Ｂｒｉｇｈｔ</t>
  </si>
  <si>
    <t>ｶｰﾑ ﾌﾞﾗｲﾄ</t>
  </si>
  <si>
    <t>0229-87-3755</t>
  </si>
  <si>
    <t>0229-87-5794</t>
  </si>
  <si>
    <t>0453100117</t>
  </si>
  <si>
    <t>ﾕｳｹﾞﾝｶｲｼｬﾀｯｸｽ</t>
  </si>
  <si>
    <t>そよ風涌谷</t>
  </si>
  <si>
    <t>ｿﾖｶｾﾞﾜｸﾔ</t>
  </si>
  <si>
    <t>宮城県遠田郡涌谷町本町６８</t>
  </si>
  <si>
    <t>0229-25-5813</t>
  </si>
  <si>
    <t>0229-25-3732</t>
  </si>
  <si>
    <t>0453100125</t>
  </si>
  <si>
    <t>一般社団法人虹の橋</t>
  </si>
  <si>
    <t>ｲｯﾊﾟﾝｼｬﾀﾞﾝﾎｳｼﾞﾝﾆｼﾞﾉﾊｼ</t>
  </si>
  <si>
    <t>022-725-6047</t>
  </si>
  <si>
    <t>022-725-6048</t>
  </si>
  <si>
    <t>遊佐　久雄</t>
  </si>
  <si>
    <t>にじのわ歌津</t>
  </si>
  <si>
    <t>ﾆｼﾞﾉﾜｳﾀﾂ</t>
  </si>
  <si>
    <t>宮城県本吉郡南三陸町歌津田表36-1</t>
  </si>
  <si>
    <t>0226-25-9951</t>
  </si>
  <si>
    <t>0226-25-9952</t>
  </si>
  <si>
    <t>0453600025</t>
  </si>
  <si>
    <t>宮城県仙台市青葉区吉成1丁目17番10号</t>
  </si>
  <si>
    <t>みのり</t>
  </si>
  <si>
    <t>ﾐﾉﾘ</t>
  </si>
  <si>
    <t>ｷﾗｷﾗﾋｶﾙｶﾌﾞｼｷｶｲｼｬ</t>
  </si>
  <si>
    <t>022-290-0992</t>
  </si>
  <si>
    <t>022-290-0993</t>
  </si>
  <si>
    <t>金子　卓士</t>
  </si>
  <si>
    <t>相談支援事業所ふりーすぺーす“Kai”</t>
  </si>
  <si>
    <t>ｿｳﾀﾞﾝｼｴﾝｼﾞｷﾞｮｳｼｮﾌﾘｰｽﾍﾟｰｽ"Kai"</t>
  </si>
  <si>
    <t>0470210014</t>
  </si>
  <si>
    <t>0470210030</t>
  </si>
  <si>
    <t>0225-98-8805</t>
  </si>
  <si>
    <t>0470210063</t>
  </si>
  <si>
    <t>0470210089</t>
  </si>
  <si>
    <t>0225-94-2996</t>
  </si>
  <si>
    <t>0470210097</t>
  </si>
  <si>
    <t>一般社団法人　つぐかふえ</t>
  </si>
  <si>
    <t>ｲｯﾊﾟﾝｼｬﾀﾞﾝﾎｳｼﾞﾝ ﾂｸﾞｶﾌｴ</t>
  </si>
  <si>
    <t>宮城県登米市迫町佐沼佐沼字錦１３０－１</t>
  </si>
  <si>
    <t>0220-23-9826</t>
  </si>
  <si>
    <t>相談事業所　Span feeling 石巻</t>
  </si>
  <si>
    <t>09023780767</t>
  </si>
  <si>
    <t>0470210105</t>
  </si>
  <si>
    <t>宮城県塩竈市杉の入４丁目３番８号</t>
  </si>
  <si>
    <t>0470300021</t>
  </si>
  <si>
    <t>0470500018</t>
  </si>
  <si>
    <t>0226-22-9244</t>
  </si>
  <si>
    <t>0470500026</t>
  </si>
  <si>
    <t>ﾄｸﾃｲﾋｴｲﾘｶﾂﾄﾞｳﾎｳｼﾞﾝ ｲｽﾞﾐﾘｴ</t>
  </si>
  <si>
    <t>宮城県気仙沼市本吉町中島１４１番地６</t>
  </si>
  <si>
    <t>森谷　隆三</t>
  </si>
  <si>
    <t>0470500034</t>
  </si>
  <si>
    <t>ｼｬｶｲﾌｸｼﾎｳｼﾞﾝｷﾝｸﾞｽ･ｶﾞｰﾃﾞﾝﾐﾔｷﾞ</t>
  </si>
  <si>
    <t>宮城県気仙沼市岩月星谷６４番地３</t>
  </si>
  <si>
    <t>0470500042</t>
  </si>
  <si>
    <t>0470500059</t>
  </si>
  <si>
    <t>代償理事</t>
  </si>
  <si>
    <t>0470500075</t>
  </si>
  <si>
    <t>ﾄｸﾃｲﾋｴｲﾘｶﾂﾄﾞｳﾎｳｼﾞﾝｾﾝﾘｶｲ</t>
  </si>
  <si>
    <t>0470500083</t>
  </si>
  <si>
    <t>社会福祉法人みのり会</t>
  </si>
  <si>
    <t>ｼｬｶｲﾌｸｼﾎｳｼﾞﾝﾐﾉﾘｶｲ</t>
  </si>
  <si>
    <t>宮城県名取市上余田字千刈田５２８－１</t>
  </si>
  <si>
    <t>鈴木治子</t>
  </si>
  <si>
    <t>0470700055</t>
  </si>
  <si>
    <t>宮城県仙台市太白区西多賀４丁目１９－１</t>
  </si>
  <si>
    <t>相談支援センター名取ありのまま舎</t>
  </si>
  <si>
    <t>ｿｳﾀﾞﾝｼｴﾝｾﾝﾀｰﾅﾄﾘｱﾘﾉﾏﾏｼｬ</t>
  </si>
  <si>
    <t>0470700063</t>
  </si>
  <si>
    <t>0470700089</t>
  </si>
  <si>
    <t>宮城県仙台市青葉区一番町1丁目１番３０号</t>
  </si>
  <si>
    <t>佐藤秀樹</t>
  </si>
  <si>
    <t>0470700105</t>
  </si>
  <si>
    <t>宮城県名取市植松三丁目５番２４号</t>
  </si>
  <si>
    <t>加納三代</t>
  </si>
  <si>
    <t>0470700121</t>
  </si>
  <si>
    <t>0470913021</t>
  </si>
  <si>
    <t>0470915026</t>
  </si>
  <si>
    <t>0470917022</t>
  </si>
  <si>
    <t>地域支援センター　ぱれっとさとのもり</t>
  </si>
  <si>
    <t>ﾁｲｷｼｴﾝｾﾝﾀｰ ﾊﾟﾚｯﾄｻﾄﾉﾓﾘ</t>
  </si>
  <si>
    <t>宮城県岩沼市中央２丁目５番２６号</t>
  </si>
  <si>
    <t>0471100016</t>
  </si>
  <si>
    <t>0471100024</t>
  </si>
  <si>
    <t>0471100032</t>
  </si>
  <si>
    <t>0471100040</t>
  </si>
  <si>
    <t>株式会社　結</t>
  </si>
  <si>
    <t>ｶﾌﾞｼｷｶﾞｲｼｬ ﾕｲ</t>
  </si>
  <si>
    <t>0233-24-6259</t>
  </si>
  <si>
    <t>0471100057</t>
  </si>
  <si>
    <t>宮城県岩沼市藤波一丁目３－４９</t>
  </si>
  <si>
    <t>児童サポートセンター「バンビ」</t>
  </si>
  <si>
    <t>0471200014</t>
  </si>
  <si>
    <t>0471200022</t>
  </si>
  <si>
    <t>宮城県登米市迫町佐沼字錦１３０－１</t>
  </si>
  <si>
    <t>0471200105</t>
  </si>
  <si>
    <t>ｼﾃｲﾄｸﾃｲﾃﾝｼｮｳｶﾞｲｼﾞｿｳﾀﾞﾝｼｴﾝｼﾞｷﾞｮｳｼｮ ｽﾊﾟﾝﾌｨﾘｰﾝｸﾞｽ ﾄﾒ</t>
  </si>
  <si>
    <t>0471200121</t>
  </si>
  <si>
    <t>宮城県登米市米山町桜岡貝退井３４番地１</t>
  </si>
  <si>
    <t>0471200303</t>
  </si>
  <si>
    <t>0471300012</t>
  </si>
  <si>
    <t>宮城県大崎市古川字上古川２７１番地</t>
  </si>
  <si>
    <t>佐藤芳昭</t>
  </si>
  <si>
    <t>0471300020</t>
  </si>
  <si>
    <t>0471300434</t>
  </si>
  <si>
    <t>0471300442</t>
  </si>
  <si>
    <t>栗原市はげまし学園</t>
  </si>
  <si>
    <t>ｸﾘﾊﾗｼﾊｹﾞﾏｼｶﾞｸｴﾝ</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</si>
  <si>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</si>
  <si>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</si>
  <si>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</si>
  <si>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</si>
  <si>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</si>
  <si>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</si>
  <si>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東まつしま地域活動支援センターカノン</t>
  </si>
  <si>
    <t>ﾋｶﾞｼﾏﾂｼﾏﾁｲｷｶﾂﾄﾞｳｼｴﾝｾﾝﾀｰｶﾉﾝ</t>
  </si>
  <si>
    <t>0471400200</t>
  </si>
  <si>
    <t>0471400309</t>
  </si>
  <si>
    <t>0471400317</t>
  </si>
  <si>
    <t>宮城県大崎市古川駅前大通１－５－１８　ふるさとプラザ１階</t>
  </si>
  <si>
    <t>0471500025</t>
  </si>
  <si>
    <t>0471500033</t>
  </si>
  <si>
    <t>宮城県大崎市古川福浦一丁目１番２４号　ポロロッカ１０１号室</t>
  </si>
  <si>
    <t>0229-87-4717</t>
  </si>
  <si>
    <t>0229-87-4738</t>
  </si>
  <si>
    <t>0471500041</t>
  </si>
  <si>
    <t>宮城県大崎市三本木南谷地字要害３３６番地１</t>
  </si>
  <si>
    <t>0471500058</t>
  </si>
  <si>
    <t>0471500066</t>
  </si>
  <si>
    <t>0471600015</t>
  </si>
  <si>
    <t>宮城県富谷市成田６丁目８番３</t>
  </si>
  <si>
    <t>022-739-3341</t>
  </si>
  <si>
    <t>本田　淑美</t>
  </si>
  <si>
    <t>宮城県富谷市成田２丁目３－３　成田ビル１０３</t>
  </si>
  <si>
    <t>0471600056</t>
  </si>
  <si>
    <t>0471600064</t>
  </si>
  <si>
    <t>0472100015</t>
  </si>
  <si>
    <t>県南生活サポートセンター　アサンテ</t>
  </si>
  <si>
    <t>ｹﾝﾅﾝｾｲｶﾂｻﾎﾟｰﾄｾﾝﾀｰ ｱｻﾝﾃ</t>
  </si>
  <si>
    <t>0472210012</t>
  </si>
  <si>
    <t>0472220029</t>
  </si>
  <si>
    <t>0472220086</t>
  </si>
  <si>
    <t>0472220102</t>
  </si>
  <si>
    <t>0472220110</t>
  </si>
  <si>
    <t>0472220128</t>
  </si>
  <si>
    <t>宮城県亘理郡山元町浅生原字作田山３２番地</t>
  </si>
  <si>
    <t>宮城県亘理郡山元町真庭字名生東７５番地５</t>
  </si>
  <si>
    <t>0472400019</t>
  </si>
  <si>
    <t>0472400027</t>
  </si>
  <si>
    <t>田口　ひろみ</t>
  </si>
  <si>
    <t>0472405117</t>
  </si>
  <si>
    <t>宮城県亘理郡亘理町吉田字原２４７番地１９</t>
  </si>
  <si>
    <t>0472405125</t>
  </si>
  <si>
    <t>0472405141</t>
  </si>
  <si>
    <t>0472610047</t>
  </si>
  <si>
    <t>利府町障害者相談支援事業所</t>
  </si>
  <si>
    <t>ﾘﾌﾁｮｳｼｮｳｶﾞｲｼｬｿｳﾀﾞﾝｼｴﾝｼﾞｷﾞｮｳｼｮ</t>
  </si>
  <si>
    <t>0472610062</t>
  </si>
  <si>
    <t>地域拠点センターふきのとう</t>
  </si>
  <si>
    <t>ﾁｲｷｷｮﾃﾝｾﾝﾀｰﾌｷﾉﾄｳ</t>
  </si>
  <si>
    <t>0472610070</t>
  </si>
  <si>
    <t>社会福祉法人七ヶ浜町社会福祉協議会</t>
  </si>
  <si>
    <t>ｼｬｶｲﾌｸｼﾎｳｼﾞﾝｼﾁｶﾞﾊﾏﾏﾁｼｬｶｲﾌｸｼｷｮｳｷﾞｶｲ</t>
  </si>
  <si>
    <t>0472620020</t>
  </si>
  <si>
    <t>ｼｮｳｶﾞｲｼｬｿｳﾀﾞﾝｼｴﾝｼﾞｷﾞｮｳｼｮ ﾌｯﾄﾜｰｸ(ｼﾁｶﾞﾊﾏﾊﾏｼｬｷｮｳ)</t>
  </si>
  <si>
    <t>宮城県宮城郡松島町根廻字上山王６番２７号</t>
  </si>
  <si>
    <t>0472630011</t>
  </si>
  <si>
    <t>090-14970552</t>
  </si>
  <si>
    <t>株式会社アシスト</t>
  </si>
  <si>
    <t>ｶﾌﾞｼｷｶﾞｲｼｬｱｼｽﾄ</t>
  </si>
  <si>
    <t>宮城県名取市高舘吉田鹿東７５</t>
  </si>
  <si>
    <t>宮城県宮城郡松島町磯崎字木戸１１２－４－５号室</t>
  </si>
  <si>
    <t>0472630029</t>
  </si>
  <si>
    <t>ｶﾌﾞｼｷｶｲｼｬｶﾙﾐｱ</t>
  </si>
  <si>
    <t>曲澤友幸</t>
  </si>
  <si>
    <t>宮城県宮城郡利府町加瀬字石切場３５－５</t>
  </si>
  <si>
    <t>0472630037</t>
  </si>
  <si>
    <t>宮城県黒川郡大和町吉岡字南金谷下８－７</t>
  </si>
  <si>
    <t>0472700012</t>
  </si>
  <si>
    <t>0472700020</t>
  </si>
  <si>
    <t>ｼｬｶｲﾌｸｼﾎｳｼﾞﾝﾄﾐﾔﾁｮｳｼｬｶｲﾌｸｼｷｮｳｷﾞｶｲ</t>
  </si>
  <si>
    <t>0472700038</t>
  </si>
  <si>
    <t>社会福祉法人　大衡村社会福祉協議会</t>
  </si>
  <si>
    <t>ｼｬｶｲﾌｸｼﾎｳｼﾞﾝ ｵｵﾋﾗﾑﾗｼｬｶｲﾌｸｼｷｮｳｷﾞｶｲ</t>
  </si>
  <si>
    <t>0472700046</t>
  </si>
  <si>
    <t>0472700061</t>
  </si>
  <si>
    <t>指定特定相談支援事業所</t>
  </si>
  <si>
    <t>ｼﾃｲﾄｸﾃｲｿｳﾀﾞﾝｼｴﾝｼﾞｷﾞｮｳｼｮ</t>
  </si>
  <si>
    <t>0472700079</t>
  </si>
  <si>
    <t>022-348-6155</t>
  </si>
  <si>
    <t>ｼｬｶｲﾌｸｼﾎｳｼﾞﾝﾔﾏﾄﾁｮｳｼｬｶｲﾌｸｼｷｮｳｷﾞｶｲ</t>
  </si>
  <si>
    <t>大和町社会福祉協議会相談支援事業所　スケッチ</t>
  </si>
  <si>
    <t>0472700087</t>
  </si>
  <si>
    <t>0472700095</t>
  </si>
  <si>
    <t>0472800010</t>
  </si>
  <si>
    <t>近藤　義次</t>
  </si>
  <si>
    <t>宮城県加美郡加美町上狼塚字東北原１２番地</t>
  </si>
  <si>
    <t>0472800028</t>
  </si>
  <si>
    <t>宮城県加美郡色麻町四竈字杉成２７番地２</t>
  </si>
  <si>
    <t>0229-65-2260</t>
  </si>
  <si>
    <t>高橋宣行</t>
  </si>
  <si>
    <t>0472800168</t>
  </si>
  <si>
    <t>0472800176</t>
  </si>
  <si>
    <t>0473100014</t>
  </si>
  <si>
    <t>宮城県遠田郡美里町練牛十二号４８番地１</t>
  </si>
  <si>
    <t>0473100048</t>
  </si>
  <si>
    <t>ﾕｳｹﾞﾝｶﾞｲｼｬﾀｯｸｽ</t>
  </si>
  <si>
    <t>宮城県遠田郡美里町叔廼前22番地3</t>
  </si>
  <si>
    <t>0473100071</t>
  </si>
  <si>
    <t>0473100089</t>
  </si>
  <si>
    <t>0473100097</t>
  </si>
  <si>
    <t>0473600013</t>
  </si>
  <si>
    <t>ﾄｸﾃｲﾋｴｲﾘｶﾂﾄﾞｳﾎｳｼﾞﾝｿｳｳﾐﾉﾓﾘ</t>
  </si>
  <si>
    <t>0220-33-3171</t>
  </si>
  <si>
    <t>0473600021</t>
  </si>
  <si>
    <t>（別記様式第１号）</t>
    <rPh sb="1" eb="3">
      <t>ベッキ</t>
    </rPh>
    <rPh sb="3" eb="5">
      <t>ヨウシキ</t>
    </rPh>
    <rPh sb="5" eb="6">
      <t>ダイ</t>
    </rPh>
    <rPh sb="7" eb="8">
      <t>ゴウ</t>
    </rPh>
    <phoneticPr fontId="4"/>
  </si>
  <si>
    <t>宮城県知事　村井　嘉浩</t>
    <rPh sb="0" eb="2">
      <t>ミヤギ</t>
    </rPh>
    <rPh sb="2" eb="3">
      <t>ケン</t>
    </rPh>
    <rPh sb="3" eb="5">
      <t>チジ</t>
    </rPh>
    <rPh sb="6" eb="8">
      <t>ムライ</t>
    </rPh>
    <rPh sb="9" eb="11">
      <t>ヨシヒロ</t>
    </rPh>
    <phoneticPr fontId="4"/>
  </si>
  <si>
    <t>宮城県障害福祉サービス施設・事業所等における感染防止対策支援事業補助金</t>
    <phoneticPr fontId="4"/>
  </si>
  <si>
    <t>交付申請額</t>
    <rPh sb="0" eb="2">
      <t>コウフ</t>
    </rPh>
    <rPh sb="2" eb="5">
      <t>シンセイガク</t>
    </rPh>
    <phoneticPr fontId="4"/>
  </si>
  <si>
    <t>金融機関・店舗の</t>
    <rPh sb="0" eb="2">
      <t>キンユウ</t>
    </rPh>
    <rPh sb="2" eb="4">
      <t>キカン</t>
    </rPh>
    <rPh sb="5" eb="7">
      <t>テンポ</t>
    </rPh>
    <phoneticPr fontId="4"/>
  </si>
  <si>
    <t>コード及び口座番号</t>
    <rPh sb="3" eb="4">
      <t>オヨ</t>
    </rPh>
    <rPh sb="5" eb="7">
      <t>コウザ</t>
    </rPh>
    <rPh sb="7" eb="9">
      <t>バンゴウ</t>
    </rPh>
    <phoneticPr fontId="4"/>
  </si>
  <si>
    <t>銀行等</t>
    <rPh sb="0" eb="2">
      <t>ギンコウ</t>
    </rPh>
    <rPh sb="2" eb="3">
      <t>ナド</t>
    </rPh>
    <phoneticPr fontId="4"/>
  </si>
  <si>
    <t>ゆうちょ</t>
    <phoneticPr fontId="4"/>
  </si>
  <si>
    <t>金融機関コード</t>
    <rPh sb="0" eb="2">
      <t>キンユウ</t>
    </rPh>
    <rPh sb="2" eb="4">
      <t>キカン</t>
    </rPh>
    <phoneticPr fontId="4"/>
  </si>
  <si>
    <t>店舗コード・通帳記号</t>
    <rPh sb="0" eb="2">
      <t>テンポ</t>
    </rPh>
    <rPh sb="6" eb="8">
      <t>ツウチョウ</t>
    </rPh>
    <rPh sb="8" eb="10">
      <t>キゴウ</t>
    </rPh>
    <phoneticPr fontId="4"/>
  </si>
  <si>
    <t>預金種目</t>
    <rPh sb="0" eb="2">
      <t>ヨキン</t>
    </rPh>
    <rPh sb="2" eb="4">
      <t>シュモク</t>
    </rPh>
    <phoneticPr fontId="4"/>
  </si>
  <si>
    <t>口座番号（-符号は省略し左詰のこと）</t>
    <rPh sb="0" eb="2">
      <t>コウザ</t>
    </rPh>
    <rPh sb="2" eb="4">
      <t>バンゴウ</t>
    </rPh>
    <rPh sb="6" eb="8">
      <t>フゴウ</t>
    </rPh>
    <rPh sb="9" eb="11">
      <t>ショウリャク</t>
    </rPh>
    <rPh sb="12" eb="14">
      <t>ヒダリヅメ</t>
    </rPh>
    <phoneticPr fontId="4"/>
  </si>
  <si>
    <t>通常貯金</t>
    <rPh sb="0" eb="2">
      <t>ツウジョウ</t>
    </rPh>
    <rPh sb="2" eb="4">
      <t>チョキン</t>
    </rPh>
    <phoneticPr fontId="4"/>
  </si>
  <si>
    <t>金融機関名・店舗名</t>
    <rPh sb="0" eb="2">
      <t>キンユウ</t>
    </rPh>
    <rPh sb="2" eb="5">
      <t>キカンメイ</t>
    </rPh>
    <rPh sb="6" eb="9">
      <t>テンポメイ</t>
    </rPh>
    <phoneticPr fontId="4"/>
  </si>
  <si>
    <t>名称</t>
    <rPh sb="0" eb="2">
      <t>メイショウ</t>
    </rPh>
    <phoneticPr fontId="4"/>
  </si>
  <si>
    <t>　　（通帳のとおり記入されていないとお振込みができませんのでご注意下さい。）</t>
    <rPh sb="3" eb="5">
      <t>ツウチョウ</t>
    </rPh>
    <rPh sb="9" eb="11">
      <t>キニュウ</t>
    </rPh>
    <rPh sb="19" eb="20">
      <t>フ</t>
    </rPh>
    <rPh sb="20" eb="21">
      <t>コ</t>
    </rPh>
    <rPh sb="31" eb="33">
      <t>チュウイ</t>
    </rPh>
    <rPh sb="33" eb="34">
      <t>クダ</t>
    </rPh>
    <phoneticPr fontId="4"/>
  </si>
  <si>
    <t>フリガナ</t>
    <phoneticPr fontId="4"/>
  </si>
  <si>
    <t>口座名義</t>
    <rPh sb="0" eb="2">
      <t>コウザ</t>
    </rPh>
    <rPh sb="2" eb="4">
      <t>メイギ</t>
    </rPh>
    <phoneticPr fontId="4"/>
  </si>
  <si>
    <t>口座名義人</t>
  </si>
  <si>
    <t>　　（添付がない場合はお振込みができませんのでご注意下さい。）</t>
    <rPh sb="3" eb="5">
      <t>テンプ</t>
    </rPh>
    <rPh sb="8" eb="10">
      <t>バアイ</t>
    </rPh>
    <rPh sb="12" eb="13">
      <t>フ</t>
    </rPh>
    <rPh sb="13" eb="14">
      <t>コ</t>
    </rPh>
    <rPh sb="24" eb="26">
      <t>チュウイ</t>
    </rPh>
    <rPh sb="26" eb="27">
      <t>クダ</t>
    </rPh>
    <phoneticPr fontId="4"/>
  </si>
  <si>
    <t>●　振込先となる金融機関を１つご記入下さい。</t>
    <rPh sb="2" eb="3">
      <t>フ</t>
    </rPh>
    <rPh sb="3" eb="4">
      <t>コ</t>
    </rPh>
    <rPh sb="4" eb="5">
      <t>サキ</t>
    </rPh>
    <rPh sb="8" eb="10">
      <t>キンユウ</t>
    </rPh>
    <rPh sb="10" eb="12">
      <t>キカン</t>
    </rPh>
    <rPh sb="16" eb="18">
      <t>キニュウ</t>
    </rPh>
    <rPh sb="18" eb="19">
      <t>クダ</t>
    </rPh>
    <phoneticPr fontId="4"/>
  </si>
  <si>
    <t>●　カタカナでご指定の金融機関への入金（振込）処理を行います。フリガナは通帳の記載どおり正確に記入して下さい。</t>
    <rPh sb="8" eb="10">
      <t>シテイ</t>
    </rPh>
    <rPh sb="11" eb="13">
      <t>キンユウ</t>
    </rPh>
    <rPh sb="13" eb="15">
      <t>キカン</t>
    </rPh>
    <rPh sb="17" eb="19">
      <t>ニュウキン</t>
    </rPh>
    <rPh sb="20" eb="21">
      <t>フ</t>
    </rPh>
    <rPh sb="21" eb="22">
      <t>コ</t>
    </rPh>
    <rPh sb="23" eb="25">
      <t>ショリ</t>
    </rPh>
    <rPh sb="26" eb="27">
      <t>オコナ</t>
    </rPh>
    <phoneticPr fontId="4"/>
  </si>
  <si>
    <t>　　（ゆうちょ銀行の場合と他の金融機関の場合で記載する欄が異なりますのでご注意願います。）</t>
    <rPh sb="7" eb="9">
      <t>ギンコウ</t>
    </rPh>
    <rPh sb="10" eb="12">
      <t>バアイ</t>
    </rPh>
    <rPh sb="13" eb="14">
      <t>ホカ</t>
    </rPh>
    <rPh sb="15" eb="17">
      <t>キンユウ</t>
    </rPh>
    <rPh sb="17" eb="19">
      <t>キカン</t>
    </rPh>
    <rPh sb="20" eb="22">
      <t>バアイ</t>
    </rPh>
    <rPh sb="23" eb="25">
      <t>キサイ</t>
    </rPh>
    <rPh sb="27" eb="28">
      <t>ラン</t>
    </rPh>
    <rPh sb="29" eb="30">
      <t>コト</t>
    </rPh>
    <rPh sb="37" eb="39">
      <t>チュウイ</t>
    </rPh>
    <rPh sb="39" eb="40">
      <t>ネガ</t>
    </rPh>
    <phoneticPr fontId="4"/>
  </si>
  <si>
    <t>　　（口座名義人が法人代表者と異なる場合はお振込みができませんのでご注意下さい。）</t>
    <rPh sb="3" eb="5">
      <t>コウザ</t>
    </rPh>
    <rPh sb="5" eb="8">
      <t>メイギニン</t>
    </rPh>
    <rPh sb="9" eb="11">
      <t>ホウジン</t>
    </rPh>
    <rPh sb="11" eb="14">
      <t>ダイヒョウシャ</t>
    </rPh>
    <rPh sb="15" eb="16">
      <t>コト</t>
    </rPh>
    <rPh sb="18" eb="20">
      <t>バアイ</t>
    </rPh>
    <rPh sb="22" eb="23">
      <t>フ</t>
    </rPh>
    <rPh sb="23" eb="24">
      <t>コ</t>
    </rPh>
    <rPh sb="34" eb="36">
      <t>チュウイ</t>
    </rPh>
    <rPh sb="36" eb="37">
      <t>クダ</t>
    </rPh>
    <phoneticPr fontId="4"/>
  </si>
  <si>
    <t xml:space="preserve"> </t>
    <phoneticPr fontId="4"/>
  </si>
  <si>
    <t>法人名</t>
    <rPh sb="0" eb="2">
      <t>ホウジン</t>
    </rPh>
    <rPh sb="2" eb="3">
      <t>メイ</t>
    </rPh>
    <phoneticPr fontId="4"/>
  </si>
  <si>
    <t>　</t>
    <phoneticPr fontId="4"/>
  </si>
  <si>
    <t>１．入所系・通所系事業所</t>
    <rPh sb="2" eb="4">
      <t>ニュウショ</t>
    </rPh>
    <rPh sb="4" eb="5">
      <t>ケイ</t>
    </rPh>
    <rPh sb="6" eb="9">
      <t>ツウショケイ</t>
    </rPh>
    <rPh sb="9" eb="12">
      <t>ジギョウショ</t>
    </rPh>
    <phoneticPr fontId="4"/>
  </si>
  <si>
    <t>２．訪問系・相談系事業所</t>
    <rPh sb="2" eb="4">
      <t>ホウモン</t>
    </rPh>
    <rPh sb="4" eb="5">
      <t>ケイ</t>
    </rPh>
    <rPh sb="6" eb="8">
      <t>ソウダン</t>
    </rPh>
    <rPh sb="8" eb="9">
      <t>ケイ</t>
    </rPh>
    <rPh sb="9" eb="12">
      <t>ジギョウショ</t>
    </rPh>
    <phoneticPr fontId="4"/>
  </si>
  <si>
    <t>小計</t>
    <rPh sb="0" eb="1">
      <t>ショウ</t>
    </rPh>
    <rPh sb="1" eb="2">
      <t>ケイ</t>
    </rPh>
    <phoneticPr fontId="4"/>
  </si>
  <si>
    <t>補助額合計</t>
    <rPh sb="0" eb="3">
      <t>ホジョガク</t>
    </rPh>
    <rPh sb="3" eb="5">
      <t>ゴウケイ</t>
    </rPh>
    <phoneticPr fontId="4"/>
  </si>
  <si>
    <t>（１）補助対象とできる車両の上限</t>
    <rPh sb="3" eb="5">
      <t>ホジョ</t>
    </rPh>
    <rPh sb="5" eb="7">
      <t>タイショウ</t>
    </rPh>
    <rPh sb="11" eb="13">
      <t>シャリョウ</t>
    </rPh>
    <rPh sb="14" eb="16">
      <t>ジョウゲン</t>
    </rPh>
    <phoneticPr fontId="4"/>
  </si>
  <si>
    <t>（２）補助額</t>
    <rPh sb="3" eb="6">
      <t>ホジョガク</t>
    </rPh>
    <phoneticPr fontId="4"/>
  </si>
  <si>
    <t>法人の規定で定める常勤職員の１週間の勤務時間</t>
    <rPh sb="0" eb="2">
      <t>ホウジン</t>
    </rPh>
    <rPh sb="3" eb="5">
      <t>キテイ</t>
    </rPh>
    <rPh sb="6" eb="7">
      <t>サダ</t>
    </rPh>
    <rPh sb="9" eb="11">
      <t>ジョウキン</t>
    </rPh>
    <rPh sb="11" eb="13">
      <t>ショクイン</t>
    </rPh>
    <rPh sb="15" eb="17">
      <t>シュウカン</t>
    </rPh>
    <rPh sb="18" eb="20">
      <t>キンム</t>
    </rPh>
    <rPh sb="20" eb="22">
      <t>ジカン</t>
    </rPh>
    <phoneticPr fontId="4"/>
  </si>
  <si>
    <t>申請台数</t>
    <rPh sb="0" eb="2">
      <t>シンセイ</t>
    </rPh>
    <rPh sb="2" eb="4">
      <t>ダイスウ</t>
    </rPh>
    <phoneticPr fontId="4"/>
  </si>
  <si>
    <t>申請額</t>
    <rPh sb="0" eb="3">
      <t>シンセイガク</t>
    </rPh>
    <phoneticPr fontId="4"/>
  </si>
  <si>
    <t>↓車両のナンバー等を記載してください。なお、ナンバーは右詰めで記載してください。（例：３桁の場合は一番左の欄は空白）</t>
    <rPh sb="1" eb="3">
      <t>シャリョウ</t>
    </rPh>
    <rPh sb="8" eb="9">
      <t>トウ</t>
    </rPh>
    <rPh sb="10" eb="12">
      <t>キサイ</t>
    </rPh>
    <rPh sb="27" eb="29">
      <t>ミギヅメ</t>
    </rPh>
    <rPh sb="31" eb="33">
      <t>キサイ</t>
    </rPh>
    <rPh sb="41" eb="42">
      <t>レイ</t>
    </rPh>
    <rPh sb="44" eb="45">
      <t>ケタ</t>
    </rPh>
    <rPh sb="46" eb="48">
      <t>バアイ</t>
    </rPh>
    <rPh sb="49" eb="51">
      <t>イチバン</t>
    </rPh>
    <rPh sb="51" eb="52">
      <t>ヒダリ</t>
    </rPh>
    <rPh sb="53" eb="54">
      <t>ラン</t>
    </rPh>
    <rPh sb="55" eb="57">
      <t>クウハク</t>
    </rPh>
    <phoneticPr fontId="18"/>
  </si>
  <si>
    <t>事業所番号</t>
    <rPh sb="0" eb="3">
      <t>ジギョウショ</t>
    </rPh>
    <rPh sb="3" eb="5">
      <t>バンゴウ</t>
    </rPh>
    <phoneticPr fontId="18"/>
  </si>
  <si>
    <t>地名</t>
    <rPh sb="0" eb="2">
      <t>チメイ</t>
    </rPh>
    <phoneticPr fontId="18"/>
  </si>
  <si>
    <t>分類番号</t>
    <rPh sb="0" eb="2">
      <t>ブンルイ</t>
    </rPh>
    <rPh sb="2" eb="4">
      <t>バンゴウ</t>
    </rPh>
    <phoneticPr fontId="18"/>
  </si>
  <si>
    <t>ひらがな</t>
    <phoneticPr fontId="18"/>
  </si>
  <si>
    <t>一連指定番号</t>
    <rPh sb="0" eb="2">
      <t>イチレン</t>
    </rPh>
    <rPh sb="2" eb="4">
      <t>シテイ</t>
    </rPh>
    <rPh sb="4" eb="6">
      <t>バンゴウ</t>
    </rPh>
    <phoneticPr fontId="18"/>
  </si>
  <si>
    <t>事業所名</t>
    <rPh sb="0" eb="3">
      <t>ジギョウショ</t>
    </rPh>
    <rPh sb="3" eb="4">
      <t>メイ</t>
    </rPh>
    <phoneticPr fontId="18"/>
  </si>
  <si>
    <t>う</t>
    <phoneticPr fontId="18"/>
  </si>
  <si>
    <t>－</t>
    <phoneticPr fontId="18"/>
  </si>
  <si>
    <t>主たるサービス種別</t>
    <rPh sb="0" eb="1">
      <t>シュ</t>
    </rPh>
    <rPh sb="7" eb="9">
      <t>シュベツ</t>
    </rPh>
    <phoneticPr fontId="18"/>
  </si>
  <si>
    <t>基準額</t>
    <rPh sb="0" eb="2">
      <t>キジュン</t>
    </rPh>
    <rPh sb="2" eb="3">
      <t>ガク</t>
    </rPh>
    <phoneticPr fontId="18"/>
  </si>
  <si>
    <t>常勤換算数</t>
    <rPh sb="0" eb="2">
      <t>ジョウキン</t>
    </rPh>
    <rPh sb="2" eb="4">
      <t>カンサン</t>
    </rPh>
    <rPh sb="4" eb="5">
      <t>スウ</t>
    </rPh>
    <phoneticPr fontId="18"/>
  </si>
  <si>
    <t>申請可能台数</t>
    <rPh sb="0" eb="2">
      <t>シンセイ</t>
    </rPh>
    <rPh sb="2" eb="4">
      <t>カノウ</t>
    </rPh>
    <rPh sb="4" eb="6">
      <t>ダイスウ</t>
    </rPh>
    <phoneticPr fontId="18"/>
  </si>
  <si>
    <t>申請台数</t>
    <rPh sb="0" eb="2">
      <t>シンセイ</t>
    </rPh>
    <rPh sb="2" eb="4">
      <t>ダイスウ</t>
    </rPh>
    <phoneticPr fontId="18"/>
  </si>
  <si>
    <t>申請額</t>
    <rPh sb="0" eb="3">
      <t>シンセイガク</t>
    </rPh>
    <phoneticPr fontId="18"/>
  </si>
  <si>
    <t>例）仙台</t>
    <rPh sb="0" eb="1">
      <t>レイ</t>
    </rPh>
    <rPh sb="2" eb="4">
      <t>センダイ</t>
    </rPh>
    <phoneticPr fontId="18"/>
  </si>
  <si>
    <t>（別紙２）</t>
    <rPh sb="1" eb="3">
      <t>ベッシ</t>
    </rPh>
    <phoneticPr fontId="4"/>
  </si>
  <si>
    <t>事業所別該当車両一覧表</t>
    <rPh sb="0" eb="3">
      <t>ジギョウショ</t>
    </rPh>
    <rPh sb="3" eb="4">
      <t>ベツ</t>
    </rPh>
    <rPh sb="4" eb="6">
      <t>ガイトウ</t>
    </rPh>
    <rPh sb="6" eb="8">
      <t>シャリョウ</t>
    </rPh>
    <rPh sb="8" eb="11">
      <t>イチランヒョウ</t>
    </rPh>
    <phoneticPr fontId="4"/>
  </si>
  <si>
    <t>定員数
A</t>
    <rPh sb="0" eb="2">
      <t>テイイン</t>
    </rPh>
    <rPh sb="2" eb="3">
      <t>スウ</t>
    </rPh>
    <phoneticPr fontId="4"/>
  </si>
  <si>
    <r>
      <t xml:space="preserve">うち転嫁可能な
利用者数
</t>
    </r>
    <r>
      <rPr>
        <sz val="10"/>
        <rFont val="ＭＳ Ｐゴシック"/>
        <family val="3"/>
        <charset val="128"/>
      </rPr>
      <t>B</t>
    </r>
    <rPh sb="2" eb="4">
      <t>テンカ</t>
    </rPh>
    <rPh sb="4" eb="6">
      <t>カノウ</t>
    </rPh>
    <rPh sb="8" eb="11">
      <t>リヨウシャ</t>
    </rPh>
    <rPh sb="11" eb="12">
      <t>スウ</t>
    </rPh>
    <phoneticPr fontId="4"/>
  </si>
  <si>
    <t>対象車両台数
A</t>
    <rPh sb="0" eb="2">
      <t>タイショウ</t>
    </rPh>
    <rPh sb="2" eb="4">
      <t>シャリョウ</t>
    </rPh>
    <rPh sb="4" eb="6">
      <t>ダイスウ</t>
    </rPh>
    <phoneticPr fontId="4"/>
  </si>
  <si>
    <t>基準
単価 C
(別表第1)</t>
    <rPh sb="0" eb="2">
      <t>キジュン</t>
    </rPh>
    <rPh sb="3" eb="5">
      <t>タンカ</t>
    </rPh>
    <rPh sb="9" eb="11">
      <t>ベッピョウ</t>
    </rPh>
    <rPh sb="11" eb="12">
      <t>ダイ</t>
    </rPh>
    <phoneticPr fontId="4"/>
  </si>
  <si>
    <t>調整率
D
(別表第2)</t>
    <rPh sb="0" eb="3">
      <t>チョウセイリツ</t>
    </rPh>
    <rPh sb="9" eb="10">
      <t>ダイ</t>
    </rPh>
    <phoneticPr fontId="4"/>
  </si>
  <si>
    <t>常勤換算後の直接処遇職員の人数
（対象車両台数の上限）</t>
    <rPh sb="0" eb="2">
      <t>ジョウキン</t>
    </rPh>
    <rPh sb="2" eb="4">
      <t>カンサン</t>
    </rPh>
    <rPh sb="4" eb="5">
      <t>ゴ</t>
    </rPh>
    <rPh sb="6" eb="8">
      <t>チョクセツ</t>
    </rPh>
    <rPh sb="8" eb="10">
      <t>ショグウ</t>
    </rPh>
    <rPh sb="10" eb="12">
      <t>ショクイン</t>
    </rPh>
    <rPh sb="13" eb="15">
      <t>ニンズウ</t>
    </rPh>
    <rPh sb="17" eb="19">
      <t>タイショウ</t>
    </rPh>
    <rPh sb="19" eb="21">
      <t>シャリョウ</t>
    </rPh>
    <rPh sb="21" eb="23">
      <t>ダイスウ</t>
    </rPh>
    <rPh sb="24" eb="26">
      <t>ジョウゲン</t>
    </rPh>
    <phoneticPr fontId="4"/>
  </si>
  <si>
    <t>（別紙）</t>
    <rPh sb="1" eb="3">
      <t>ベッシ</t>
    </rPh>
    <phoneticPr fontId="4"/>
  </si>
  <si>
    <t>＊足りない場合は行を追加して下さい。（以下同じ）</t>
    <rPh sb="1" eb="2">
      <t>タ</t>
    </rPh>
    <rPh sb="5" eb="7">
      <t>バアイ</t>
    </rPh>
    <rPh sb="8" eb="9">
      <t>ギョウ</t>
    </rPh>
    <rPh sb="10" eb="12">
      <t>ツイカ</t>
    </rPh>
    <rPh sb="14" eb="15">
      <t>クダ</t>
    </rPh>
    <rPh sb="19" eb="21">
      <t>イカ</t>
    </rPh>
    <rPh sb="21" eb="22">
      <t>オナ</t>
    </rPh>
    <phoneticPr fontId="4"/>
  </si>
  <si>
    <r>
      <rPr>
        <sz val="8"/>
        <color rgb="FFFF0000"/>
        <rFont val="ＭＳ Ｐゴシック"/>
        <family val="3"/>
        <charset val="128"/>
      </rPr>
      <t>11</t>
    </r>
    <r>
      <rPr>
        <sz val="8"/>
        <rFont val="ＭＳ Ｐゴシック"/>
        <family val="3"/>
        <charset val="128"/>
      </rPr>
      <t>月1日から</t>
    </r>
    <r>
      <rPr>
        <sz val="8"/>
        <color rgb="FFFF0000"/>
        <rFont val="ＭＳ Ｐゴシック"/>
        <family val="3"/>
        <charset val="128"/>
      </rPr>
      <t>11</t>
    </r>
    <r>
      <rPr>
        <sz val="8"/>
        <rFont val="ＭＳ Ｐゴシック"/>
        <family val="3"/>
        <charset val="128"/>
      </rPr>
      <t>月30日までの事業所の全ての直接処遇職員の合計の勤務時間（休憩・残業を除く）</t>
    </r>
    <rPh sb="2" eb="3">
      <t>ガツ</t>
    </rPh>
    <rPh sb="4" eb="5">
      <t>ニチ</t>
    </rPh>
    <rPh sb="9" eb="10">
      <t>ガツ</t>
    </rPh>
    <rPh sb="12" eb="13">
      <t>ニチ</t>
    </rPh>
    <rPh sb="16" eb="19">
      <t>ジギョウショ</t>
    </rPh>
    <rPh sb="20" eb="21">
      <t>スベ</t>
    </rPh>
    <rPh sb="23" eb="25">
      <t>チョクセツ</t>
    </rPh>
    <rPh sb="25" eb="27">
      <t>ショグウ</t>
    </rPh>
    <rPh sb="27" eb="29">
      <t>ショクイン</t>
    </rPh>
    <rPh sb="30" eb="32">
      <t>ゴウケイ</t>
    </rPh>
    <rPh sb="33" eb="35">
      <t>キンム</t>
    </rPh>
    <rPh sb="35" eb="37">
      <t>ジカン</t>
    </rPh>
    <rPh sb="38" eb="40">
      <t>キュウケイ</t>
    </rPh>
    <rPh sb="41" eb="43">
      <t>ザンギョウ</t>
    </rPh>
    <rPh sb="44" eb="45">
      <t>ノゾ</t>
    </rPh>
    <phoneticPr fontId="4"/>
  </si>
  <si>
    <t>代表者のカナ氏名</t>
  </si>
  <si>
    <t>共同生活住居名称</t>
  </si>
  <si>
    <t>枝番／連番</t>
  </si>
  <si>
    <t>異動年月日</t>
  </si>
  <si>
    <t>異動区分</t>
  </si>
  <si>
    <t>事業実施区分</t>
  </si>
  <si>
    <t>指定年月日</t>
  </si>
  <si>
    <t>事業開始年月日</t>
  </si>
  <si>
    <t>事業休止年月日</t>
  </si>
  <si>
    <t>事業廃止年月日</t>
  </si>
  <si>
    <t>事業再開年月日</t>
  </si>
  <si>
    <t>施設等の区分</t>
  </si>
  <si>
    <t>定員区分</t>
  </si>
  <si>
    <t>利用定員数</t>
  </si>
  <si>
    <t>旧法施設定員数</t>
  </si>
  <si>
    <t>〒上3桁</t>
    <rPh sb="1" eb="2">
      <t>ジョウ</t>
    </rPh>
    <rPh sb="3" eb="4">
      <t>ケタ</t>
    </rPh>
    <phoneticPr fontId="4"/>
  </si>
  <si>
    <t>〒下4桁</t>
    <rPh sb="1" eb="2">
      <t>シモ</t>
    </rPh>
    <rPh sb="3" eb="4">
      <t>ケタ</t>
    </rPh>
    <phoneticPr fontId="4"/>
  </si>
  <si>
    <t>ﾐﾔｻﾞｷ ﾕﾀｶ</t>
  </si>
  <si>
    <t>自立訓練(生活訓練)</t>
  </si>
  <si>
    <t>0</t>
  </si>
  <si>
    <t>変更</t>
  </si>
  <si>
    <t>2:多機能</t>
  </si>
  <si>
    <t>2:21人以上 40人以下</t>
  </si>
  <si>
    <t>者体制</t>
    <rPh sb="0" eb="1">
      <t>シャ</t>
    </rPh>
    <rPh sb="1" eb="3">
      <t>タイセイ</t>
    </rPh>
    <phoneticPr fontId="18"/>
  </si>
  <si>
    <t>就労継続支援(Ｂ型)</t>
  </si>
  <si>
    <t>1:一般</t>
  </si>
  <si>
    <t>ｼｼﾄﾞ ﾖｼﾐﾂ</t>
  </si>
  <si>
    <t>施設入所支援</t>
  </si>
  <si>
    <t>1:当該施設が単独施設</t>
  </si>
  <si>
    <t>1:40人以下</t>
  </si>
  <si>
    <t>1:単独</t>
  </si>
  <si>
    <t>1:福祉型</t>
  </si>
  <si>
    <t>知的障害者入所更生施設</t>
  </si>
  <si>
    <t>辞退</t>
  </si>
  <si>
    <t>終了</t>
  </si>
  <si>
    <t>2:主たる施設</t>
  </si>
  <si>
    <t>4:41人以上 60人以下</t>
  </si>
  <si>
    <t>宮城県石巻市蛇田字小斉32-2</t>
  </si>
  <si>
    <t>知的障害者通所更生施設</t>
  </si>
  <si>
    <t>3:通所本体</t>
  </si>
  <si>
    <t>1</t>
  </si>
  <si>
    <t>4:通所分場</t>
  </si>
  <si>
    <t>1:20人</t>
  </si>
  <si>
    <t>ｶﾝﾉﾀｶｼ</t>
  </si>
  <si>
    <t>ｻﾄｳ ﾏｷﾄ</t>
  </si>
  <si>
    <t>ﾜﾀﾅﾍﾞﾄｼｵ</t>
  </si>
  <si>
    <t>ﾊﾔｼ ﾋｻﾖｼ</t>
  </si>
  <si>
    <t>ﾜﾀﾅﾍﾞ ﾄﾓﾋﾄ</t>
  </si>
  <si>
    <t>ﾀｹｶﾜｾﾂｵ</t>
  </si>
  <si>
    <t>企業組合石巻地方中高年雇用福祉事業団</t>
  </si>
  <si>
    <t>ｷｷﾞｮｳｸﾐｱｲｲｼﾉﾏｷﾁﾎｳﾁｭｳｺｳﾈﾝｺﾖｳﾌｸｼｼﾞｷﾞｮｳﾀﾞﾝ</t>
  </si>
  <si>
    <t>宮城県石巻市あけぼの３丁目１３－８</t>
  </si>
  <si>
    <t>0225-98-3075</t>
  </si>
  <si>
    <t>0225-98-3076</t>
  </si>
  <si>
    <t>菊地きい子</t>
  </si>
  <si>
    <t>ｷｸﾁｷｲｺ</t>
  </si>
  <si>
    <t>企業組合石巻地方中高年雇用福祉事業団介護サービスはまかぜ</t>
  </si>
  <si>
    <t>ｷｷﾞｮｳｸﾐｱｲｲｼﾉﾏｷﾁﾎｳﾁｭｳｺｳﾈﾝｺﾖｳﾌｸｼｼﾞｷﾞｮｳﾀﾞﾝｶｲｺﾞｻｰﾋﾞｽﾊﾏｶｾﾞ</t>
  </si>
  <si>
    <t>失効</t>
  </si>
  <si>
    <t>0410200240</t>
  </si>
  <si>
    <t>3:41人以上 60人以下</t>
  </si>
  <si>
    <t>知的障害者通所授産施設</t>
  </si>
  <si>
    <t>宮城県石巻市和渕笈入前１－１</t>
  </si>
  <si>
    <t>東京都千代田区神田駿河台四丁目６番地</t>
  </si>
  <si>
    <t>ﾓﾘﾉﾌﾞｽｹ</t>
  </si>
  <si>
    <t>ｸｽﾓﾄ ﾀﾞｲ</t>
  </si>
  <si>
    <t>1:20人以下</t>
  </si>
  <si>
    <t>ﾓﾘﾔﾏｽｹｱｷ</t>
  </si>
  <si>
    <t>ｽｶﾞﾜﾗ ｹｲｺ</t>
  </si>
  <si>
    <t>ｶﾜﾑﾗﾐﾂﾏｻ</t>
  </si>
  <si>
    <t>就労継続支援(Ａ型)</t>
  </si>
  <si>
    <t>株式会社ワンハートサービス</t>
  </si>
  <si>
    <t>ｶﾌﾞｼｷｶﾞｲｼｬﾜﾝﾊｰﾄｻｰﾋﾞｽ</t>
  </si>
  <si>
    <t>宮城県石巻市わかば三丁目１１番地２</t>
  </si>
  <si>
    <t>0225-23-7561</t>
  </si>
  <si>
    <t>0225-98-4627</t>
  </si>
  <si>
    <t>虎　洋子</t>
  </si>
  <si>
    <t>ﾄﾗ ﾖｳｺ</t>
  </si>
  <si>
    <t>0410200703</t>
  </si>
  <si>
    <t>ｱｲｶﾜ ﾕｳｺ</t>
  </si>
  <si>
    <t>ｵﾋﾞ ｶﾂﾖｼ</t>
  </si>
  <si>
    <t>ﾏﾙﾔﾋﾛｱｷ</t>
  </si>
  <si>
    <t>今野　純太郎</t>
  </si>
  <si>
    <t>ｺﾝﾉ ｼﾞｭﾝﾀﾛｳ</t>
  </si>
  <si>
    <t>ｷｸﾁ ﾏｻﾋｺ</t>
  </si>
  <si>
    <t>ﾀｼﾞﾏ ﾖｳｺ</t>
  </si>
  <si>
    <t>ﾏﾝｼﾞｮｳﾒ ﾜｶｺ</t>
  </si>
  <si>
    <t>新規</t>
  </si>
  <si>
    <t>ﾀｹﾔﾏ ﾖｼｺ</t>
  </si>
  <si>
    <t>ｷﾀﾑﾗｾｲｺﾞ</t>
  </si>
  <si>
    <t>ﾀｶﾊｼ ﾋﾛﾐ</t>
  </si>
  <si>
    <t>ｷﾑﾗ ｴﾐｺ</t>
  </si>
  <si>
    <t>就労定着支援ジョブ・さぽーと</t>
  </si>
  <si>
    <t>ｼｭｳﾛｳﾃｲﾁｬｸｼｴﾝｼﾞｮﾌﾞ･ｻﾎﾟｰﾄ</t>
  </si>
  <si>
    <t>宮城県石巻市開成１番地２０メディアテック株式会社内</t>
  </si>
  <si>
    <t>ｷﾑﾗ ﾅｵﾀｶ</t>
  </si>
  <si>
    <t>2:医療型</t>
  </si>
  <si>
    <t>ﾀｲﾗ ｼﾞｭﾝｺ</t>
  </si>
  <si>
    <t>ﾓﾘｵｶ ｱｷﾐ</t>
  </si>
  <si>
    <t>ｷｸﾀ ﾄﾖｺ</t>
  </si>
  <si>
    <t>ｲﾉｳｴ ﾋｶﾙ</t>
  </si>
  <si>
    <t>ｵｶｻﾞｷ ﾏﾓﾙ</t>
  </si>
  <si>
    <t>ｶﾄｳ ﾐﾉﾙ</t>
  </si>
  <si>
    <t>ﾜﾀﾅﾍﾞ ﾃﾂﾔ</t>
  </si>
  <si>
    <t>ﾊﾗ ｹｲｿﾞｳ</t>
  </si>
  <si>
    <t>ﾜﾀﾅﾍﾞ ｱｶﾈ</t>
  </si>
  <si>
    <t>ｲｼﾉ ﾏｻﾐﾁ</t>
  </si>
  <si>
    <t>ソーシャルインクルー株式会社</t>
  </si>
  <si>
    <t>ｿｰｼｬﾙｲﾝｸﾙｰｶﾌﾞｼｷｶｲｼｬ</t>
  </si>
  <si>
    <t>東京都品川区南大井六丁目２５番３号</t>
  </si>
  <si>
    <t>03-6436-8972</t>
  </si>
  <si>
    <t>03-6436-8973</t>
  </si>
  <si>
    <t>ソーシャルインクルーホーム石巻蛇田</t>
  </si>
  <si>
    <t>短期入所　石巻蛇田</t>
  </si>
  <si>
    <t>ﾀﾝｷﾆｭｳｼｮ ｲｼﾏｷﾍﾋﾞﾀ</t>
  </si>
  <si>
    <t>宮城県石巻市蛇田字上谷地５－１</t>
  </si>
  <si>
    <t>0225-98-8921</t>
  </si>
  <si>
    <t>0225-98-8923</t>
  </si>
  <si>
    <t>0410210686</t>
  </si>
  <si>
    <t>いち</t>
  </si>
  <si>
    <t>ｲﾁ</t>
  </si>
  <si>
    <t>宮城県石巻市千石町4-8</t>
  </si>
  <si>
    <t>0225-25-7260</t>
  </si>
  <si>
    <t>0410210694</t>
  </si>
  <si>
    <t>ｾﾝｺﾞｸ ﾋｻﾖｼ</t>
  </si>
  <si>
    <t>ﾓﾘﾏｻﾖｼ</t>
  </si>
  <si>
    <t>2:41人以上 60人以下</t>
  </si>
  <si>
    <t>身体障害者入所療護施設</t>
  </si>
  <si>
    <t>ｵｶﾀﾞﾏｻﾅﾘ</t>
  </si>
  <si>
    <t>宮城県塩竈市杉の入四丁目103-2</t>
  </si>
  <si>
    <t>0410300032</t>
  </si>
  <si>
    <t>2</t>
  </si>
  <si>
    <t>ｻｶｲﾏｻｼ</t>
  </si>
  <si>
    <t>宮城県塩竈市北浜四丁目6番52号</t>
  </si>
  <si>
    <t>有限会社　仙台在宅サービス</t>
  </si>
  <si>
    <t>ﾕｳｹﾞﾝｶﾞｲｼｬ ｾﾝﾀﾞｲｻﾞｲﾀｸｻｰﾋﾞｽ</t>
  </si>
  <si>
    <t>宮城県仙台市宮城野区東仙台４丁目2-76　渥美ビル201号</t>
  </si>
  <si>
    <t>022-292-2408</t>
  </si>
  <si>
    <t>022-292-2413</t>
  </si>
  <si>
    <t>尾本　隆子</t>
  </si>
  <si>
    <t>ｵﾓﾄ ﾀｶｺ</t>
  </si>
  <si>
    <t>あおば在宅センター</t>
  </si>
  <si>
    <t>ｱｵﾊﾞｻﾞｲﾀｸｾﾝﾀｰ</t>
  </si>
  <si>
    <t>宮城県塩竈市野田9番6号　野田マンション梵102</t>
  </si>
  <si>
    <t>022-361-5908</t>
  </si>
  <si>
    <t>022-361-5909</t>
  </si>
  <si>
    <t>0410300099</t>
  </si>
  <si>
    <t>宮城県塩竈市野田９－６　野田マンション梵１０２</t>
  </si>
  <si>
    <t>ﾅｲﾄｳ ﾀｶｼ</t>
  </si>
  <si>
    <t>ﾉﾛ ﾄﾓﾉﾘ</t>
  </si>
  <si>
    <t>ｶﾝﾉｷﾖ</t>
  </si>
  <si>
    <t>ﾏﾂﾊﾞﾗ ｼｹﾞﾙ</t>
  </si>
  <si>
    <t>ｻﾄｳﾕﾐｺ</t>
  </si>
  <si>
    <t>宮城県塩竈市桜ヶ丘６番２号</t>
  </si>
  <si>
    <t>022-762-8107</t>
  </si>
  <si>
    <t>022-762-8108</t>
  </si>
  <si>
    <t>ﾊﾔｻｶﾘｮｳｴﾂ</t>
  </si>
  <si>
    <t>ﾅﾗｵｶ ﾀﾞｲｽｹ</t>
  </si>
  <si>
    <t>ﾖｼﾀﾞ ｴｲｼﾞ</t>
  </si>
  <si>
    <t>ｵｵﾄﾓｱｹﾐ</t>
  </si>
  <si>
    <t>株式会社シエンズ</t>
  </si>
  <si>
    <t>ｶﾌﾞｼｷｶﾞｲｼｬｼｴﾝｽﾞ</t>
  </si>
  <si>
    <t>宮城県仙台市太白区諏訪町８－６</t>
  </si>
  <si>
    <t>022-200-2304</t>
  </si>
  <si>
    <t>小野弘樹</t>
  </si>
  <si>
    <t>ｵﾉﾋﾛｷ</t>
  </si>
  <si>
    <t>シエンズホームケア事務所しおがま</t>
  </si>
  <si>
    <t>ｼｴﾝｽﾞﾎｰﾑｹｱｼﾞﾑｼｮｼｵｶﾞﾏ</t>
  </si>
  <si>
    <t>宮城県塩竈市字伊保石2－44シﾔーメゾンビﾕーコ―ストＤ２０１</t>
  </si>
  <si>
    <t>0410300404</t>
  </si>
  <si>
    <t>株式会社みらい総合福祉</t>
  </si>
  <si>
    <t>ｶﾌﾞｼｷｶｲｼｬﾐﾗｲｿｳｺﾞｳﾌｸｼ</t>
  </si>
  <si>
    <t>宮城県塩竈市藤倉2丁目1番8号</t>
  </si>
  <si>
    <t>090-2881-030</t>
  </si>
  <si>
    <t>久保　映美子</t>
  </si>
  <si>
    <t>ｸﾎﾞ ｴﾐｺ</t>
  </si>
  <si>
    <t>みらい塩釜事業所</t>
  </si>
  <si>
    <t>ﾐﾗｲｼｵｶﾞﾏｼﾞｷﾞｮｳｼｮ</t>
  </si>
  <si>
    <t>宮城県塩竈市新浜町1丁目15-17-1</t>
  </si>
  <si>
    <t>0410300412</t>
  </si>
  <si>
    <t>ｻﾄｳ ﾕﾐｺ</t>
  </si>
  <si>
    <t>ﾊﾞﾊﾞ ﾔｽﾋｺ</t>
  </si>
  <si>
    <t>宮城県気仙沼市赤岩大滝２－１</t>
  </si>
  <si>
    <t>0226-24-4911</t>
  </si>
  <si>
    <t>ｵﾉﾃﾞﾗﾋﾛｼ</t>
  </si>
  <si>
    <t>只越荘</t>
  </si>
  <si>
    <t>ﾀﾀﾞｺｼｿｳ</t>
  </si>
  <si>
    <t>3:福祉型（強化）</t>
  </si>
  <si>
    <t>株式会社　ハック</t>
  </si>
  <si>
    <t>ｶﾌﾞｼｷｶﾞｲｼｬ ﾊｯｸ</t>
  </si>
  <si>
    <t>宮城県気仙沼市上田中二丁目６番地４</t>
  </si>
  <si>
    <t>0226-23-9353</t>
  </si>
  <si>
    <t>0226-23-9368</t>
  </si>
  <si>
    <t>黒澤　恵辰</t>
  </si>
  <si>
    <t>ｸﾛｻﾜ ｹｲｼﾝ</t>
  </si>
  <si>
    <t>ハック訪問介護ステーション</t>
  </si>
  <si>
    <t>ﾊｯｸﾎｳﾓﾝｶｲｺﾞｽﾃｰｼｮﾝ</t>
  </si>
  <si>
    <t>宮城県気仙沼市田中前二丁目１番７号</t>
  </si>
  <si>
    <t>0410500102</t>
  </si>
  <si>
    <t>ｹｾﾝﾇﾏｼ</t>
  </si>
  <si>
    <t>宮城県気仙沼市八日町１丁目１－１</t>
  </si>
  <si>
    <t>0226-22-3429</t>
  </si>
  <si>
    <t>0226-22-1141</t>
  </si>
  <si>
    <t>菅原　茂</t>
  </si>
  <si>
    <t>ｽｶﾞﾜﾗ ｼｹﾞﾙ</t>
  </si>
  <si>
    <t>気仙沼市知的障害者通所授産所(松峰園)</t>
  </si>
  <si>
    <t>ｹｾﾝﾇﾏｼﾁﾃｷｼｮｳｶﾞｲｼｬﾂｳｼｮｼﾞｭｻﾝｼｮ(ｼｮｳﾎｳｴﾝ)</t>
  </si>
  <si>
    <t>宮城県気仙沼市松崎柳沢２１６－８</t>
  </si>
  <si>
    <t>0410500169</t>
  </si>
  <si>
    <t>ｻｲﾄｳ ﾉﾘｵ</t>
  </si>
  <si>
    <t>みのりの園</t>
  </si>
  <si>
    <t>ﾐﾉﾘﾉｿﾉ</t>
  </si>
  <si>
    <t>宮城県気仙沼市本吉町中島358番地１</t>
  </si>
  <si>
    <t>0410500292</t>
  </si>
  <si>
    <t>ｺﾊﾞﾔｼ ｱｹﾐ</t>
  </si>
  <si>
    <t>自立訓練事業所　ぷらっと</t>
  </si>
  <si>
    <t>ｼﾞﾘﾂｸﾝﾚﾝｼﾞｷﾞｮｳｼｮ ﾌﾟﾗｯﾄ</t>
  </si>
  <si>
    <t>ﾋｶﾞ ﾏｻﾓﾄ</t>
  </si>
  <si>
    <t>ｻﾄｳ ﾀｸﾐ</t>
  </si>
  <si>
    <t>森　良一郎</t>
  </si>
  <si>
    <t>ﾓﾘ ﾘｮｳｲﾁﾛｳ</t>
  </si>
  <si>
    <t>ｵﾉﾃﾞﾗ ﾐｺ</t>
  </si>
  <si>
    <t>ｵﾊﾗ ﾐｻｺ</t>
  </si>
  <si>
    <t>ｱｷﾔﾏ ｼﾞｭﾝｺ</t>
  </si>
  <si>
    <t>サンシャイン福祉合同会社</t>
  </si>
  <si>
    <t>ｻﾝｼｬｲﾝﾌｸｼｺﾞｳﾄﾞｳｶｲｼｬ</t>
  </si>
  <si>
    <t>宮城県気仙沼市松崎五駄鱈２３番地２</t>
  </si>
  <si>
    <t>09090368392</t>
  </si>
  <si>
    <t>0226221308</t>
  </si>
  <si>
    <t>鈴木　玲子</t>
  </si>
  <si>
    <t>ｽｽﾞｷ ﾚｲｺ</t>
  </si>
  <si>
    <t>0410500615</t>
  </si>
  <si>
    <t>ﾎｼﾅ ｿｳｲﾁﾛｳ</t>
  </si>
  <si>
    <t>宮城県白石市福岡長袋字岩崎81-14</t>
  </si>
  <si>
    <t>宮城県白石市福岡長袋字小倉山１４番地の１</t>
  </si>
  <si>
    <t>白石陽光園通所部</t>
  </si>
  <si>
    <t>ｼﾛｲｼﾖｳｺｳｴﾝﾂｳｼｮﾌﾞ</t>
  </si>
  <si>
    <t>宮城県白石市福岡長袋字小倉山14-2</t>
  </si>
  <si>
    <t>1:入所通所部</t>
  </si>
  <si>
    <t>宮城県白石市福岡長袋字小倉山１４－1</t>
  </si>
  <si>
    <t>知的障害者入所授産施設</t>
  </si>
  <si>
    <t>0224-25-6914</t>
  </si>
  <si>
    <t>ｽｶﾞﾜﾗｶﾂｺ</t>
  </si>
  <si>
    <t>ｱｻｸﾗ ﾋﾃﾞｵ</t>
  </si>
  <si>
    <t>こすもすの家</t>
  </si>
  <si>
    <t>ｺｽﾓｽﾉｲｴ</t>
  </si>
  <si>
    <t>宮城県白石市斎川字深沢47番地1</t>
  </si>
  <si>
    <t>0224-25-4066</t>
  </si>
  <si>
    <t>0224-25-4044</t>
  </si>
  <si>
    <t>ﾑﾗｲ ﾖｼﾋﾛ</t>
  </si>
  <si>
    <t>宮城県不忘園</t>
  </si>
  <si>
    <t>ﾐﾔｷﾞｹﾝﾌﾎﾞｳｴﾝ</t>
  </si>
  <si>
    <t>宮城県白石市大鷹沢大町字若林１３１</t>
  </si>
  <si>
    <t>0224-25-3518</t>
  </si>
  <si>
    <t>0410600175</t>
  </si>
  <si>
    <t>5:61人以上 90人以下</t>
  </si>
  <si>
    <t>ﾔﾂ ｼﾝｼﾞ</t>
  </si>
  <si>
    <t>ｷｽﾖｼｴ</t>
  </si>
  <si>
    <t>不忘園</t>
  </si>
  <si>
    <t>ﾌﾎﾞｳｴﾝ</t>
  </si>
  <si>
    <t>0410600233</t>
  </si>
  <si>
    <t>身体障害者療護施設　不忘園</t>
  </si>
  <si>
    <t>ｼﾝﾀｲｼｮｳｶﾞｲｼｬﾘｮｳｺﾞｼｾﾂ ﾌﾎﾞｳｴﾝ</t>
  </si>
  <si>
    <t>ｺﾝﾉﾕｷﾉﾌﾞ</t>
  </si>
  <si>
    <t>宮城県名取市下増田字広浦82-1</t>
  </si>
  <si>
    <t>ﾀﾅｶﾄｼﾕｷ</t>
  </si>
  <si>
    <t>ｳﾒﾓﾘｱｷﾋｺ</t>
  </si>
  <si>
    <t>ｺｲｽﾞﾐ ﾉﾌﾞﾔｽ</t>
  </si>
  <si>
    <t>ｵﾊﾞﾀｶﾂｼﾞ</t>
  </si>
  <si>
    <t>ｱｻｵｽｴﾊﾙ</t>
  </si>
  <si>
    <t>ﾖｺﾔﾏﾏｻﾉﾘ</t>
  </si>
  <si>
    <t>ｸｻﾉ ﾐﾁｺ</t>
  </si>
  <si>
    <t>株式会社スプリント</t>
  </si>
  <si>
    <t>ｶﾌﾞｼｷｶﾞｲｼｬｽﾌﾟﾘﾝﾄ</t>
  </si>
  <si>
    <t>宮城県名取市美田園三丁目6-2</t>
  </si>
  <si>
    <t>022-302-7456</t>
  </si>
  <si>
    <t>022-302-7457</t>
  </si>
  <si>
    <t>鈴木　久崇</t>
  </si>
  <si>
    <t>ｽｽﾞｷ ﾋｻﾀｶ</t>
  </si>
  <si>
    <t>スプリント美田園センター</t>
  </si>
  <si>
    <t>ｽﾌﾟﾘﾝﾄﾐﾀｿﾞﾉｾﾝﾀｰ</t>
  </si>
  <si>
    <t>宮城県名取市美田園3丁目6-2</t>
  </si>
  <si>
    <t>取消</t>
  </si>
  <si>
    <t>0410700330</t>
  </si>
  <si>
    <t>ｺﾝﾉｼﾝｲﾁ</t>
  </si>
  <si>
    <t>ｲﾜﾌﾞﾁ ﾄｵﾙ</t>
  </si>
  <si>
    <t>ｱｼﾀﾞ ｼﾝﾔ</t>
  </si>
  <si>
    <t>ﾏｴﾀﾞ ﾀﾀﾞﾂｸﾞ</t>
  </si>
  <si>
    <t>ﾄｴﾀﾞ ﾋﾛﾄ</t>
  </si>
  <si>
    <t>ｲﾜﾀ ｶﾞｸ</t>
  </si>
  <si>
    <t>ｻﾄｳ ｱﾔﾙ</t>
  </si>
  <si>
    <t>ｺｽｺﾞｳﾋﾃﾞﾄ</t>
  </si>
  <si>
    <t>ｺｲｽﾞﾐｼﾞｭﾝ</t>
  </si>
  <si>
    <t>ｵｵﾊﾞ ﾐﾂﾏｻ</t>
  </si>
  <si>
    <t>ｻﾄｳﾋﾃﾞｷ</t>
  </si>
  <si>
    <t>ｱｻｶﾜ ﾖｼﾀｶ</t>
  </si>
  <si>
    <t>ｻｻｷﾌﾐ</t>
  </si>
  <si>
    <t>ﾂｼﾞﾑﾗ ｺｳｼﾞ</t>
  </si>
  <si>
    <t>ｷﾀｶﾞﾜ ﾐｻﾄ</t>
  </si>
  <si>
    <t>ｴﾝﾄﾞｳ ｶﾅｺ</t>
  </si>
  <si>
    <t>ｸﾛｽ ﾄｼｵ</t>
  </si>
  <si>
    <t>株式会社　シルバーサポートまごころ</t>
  </si>
  <si>
    <t>ｶﾌﾞｼｷｶﾞｲｼｬ ｼﾙﾊﾞｰｻﾎﾟｰﾄﾏｺﾞｺﾛ</t>
  </si>
  <si>
    <t>ﾀｶﾊｼ ｼﾞｭﾝ</t>
  </si>
  <si>
    <t>まごころショートステイ</t>
  </si>
  <si>
    <t>ﾏｺﾞｺﾛｼｮｰﾄｽﾃｲ</t>
  </si>
  <si>
    <t>0410700660</t>
  </si>
  <si>
    <t>ｲｼﾉ ｾｲﾐﾁ</t>
  </si>
  <si>
    <t>グループホームＲＡＳＩＥＬ名取</t>
  </si>
  <si>
    <t>ｸﾞﾙｰﾌﾟﾎｰﾑRASIELﾅﾄﾘ</t>
  </si>
  <si>
    <t>宮城県名取市大手町六丁目２番地の６</t>
  </si>
  <si>
    <t>0223-98-4306</t>
  </si>
  <si>
    <t>0223-98-4316</t>
  </si>
  <si>
    <t>0410700678</t>
  </si>
  <si>
    <t>有限会社やよい</t>
  </si>
  <si>
    <t>ﾕｳｹﾞﾝｶﾞｲｼｬﾔﾖｲ</t>
  </si>
  <si>
    <t>宮城県名取市高舘熊野堂字岩口下４６番地の１</t>
  </si>
  <si>
    <t>022-381-3711</t>
  </si>
  <si>
    <t>髙田　敏弘</t>
  </si>
  <si>
    <t>ﾀｶﾀﾞ ﾄｼﾋﾛ</t>
  </si>
  <si>
    <t>0410700686</t>
  </si>
  <si>
    <t>チョコなとり</t>
  </si>
  <si>
    <t>ﾁｮｺﾅﾄﾘ</t>
  </si>
  <si>
    <t>宮城県名取市増田１丁目１０－３</t>
  </si>
  <si>
    <t>022-382-3316</t>
  </si>
  <si>
    <t>022-398-7291</t>
  </si>
  <si>
    <t>0410700694</t>
  </si>
  <si>
    <t>指定居宅介護事業所さぽーとセンターソラシド</t>
  </si>
  <si>
    <t>ｼﾃｲｷｮﾀｸｶｲｺﾞｼﾞｷﾞｮｳｼｮｻﾎﾟｰﾄｾﾝﾀｰｿﾗｼﾄﾞ</t>
  </si>
  <si>
    <t>0410700710</t>
  </si>
  <si>
    <t>ｱﾀﾞﾁ ﾄﾓｺ</t>
  </si>
  <si>
    <t>アビリティーズジャスコ杜せきのしたセンター</t>
  </si>
  <si>
    <t>ｱﾋﾞﾘﾃｨｰｽﾞｼﾞｬｽｺﾓﾘｾｷﾉｼﾀｾﾝﾀｰ</t>
  </si>
  <si>
    <t>宮城県名取市杜せきのした５丁目３番地の１イオンモール名取３階</t>
  </si>
  <si>
    <t>022-796-7356</t>
  </si>
  <si>
    <t>022-796-7357</t>
  </si>
  <si>
    <t>0410700728</t>
  </si>
  <si>
    <t>0410700736</t>
  </si>
  <si>
    <t>株式会社アムール</t>
  </si>
  <si>
    <t>ｶﾌﾞｼｷｶｲｼｬｱﾑｰﾙ</t>
  </si>
  <si>
    <t>ﾓｲｽﾞﾐｱｲ</t>
  </si>
  <si>
    <t>短期入所施設　アムールゆりが丘</t>
  </si>
  <si>
    <t>ﾀﾝｷﾆｭｳｼｮｼｾﾂ ｱﾑｰﾙﾕﾘｶﾞｵｶ</t>
  </si>
  <si>
    <t>宮城県名取市名取市ゆりが丘四丁目２２－２</t>
  </si>
  <si>
    <t>0410700744</t>
  </si>
  <si>
    <t>宮城県名取市高舘川上字八反3-5</t>
  </si>
  <si>
    <t>022-796-9814</t>
  </si>
  <si>
    <t>0410700751</t>
  </si>
  <si>
    <t>まごころデイサービス美田園</t>
  </si>
  <si>
    <t>ﾏｺﾞｺﾛﾃﾞｲｻｰﾋﾞｽﾐﾀｿﾞﾉ</t>
  </si>
  <si>
    <t>宮城県名取市美田園6丁目3-5</t>
  </si>
  <si>
    <t>022-200-6318</t>
  </si>
  <si>
    <t>0410700769</t>
  </si>
  <si>
    <t>ﾕﾑﾗ ﾄｼﾉﾘ</t>
  </si>
  <si>
    <t>ﾀﾞｲ2ﾆｼﾞﾉｿﾉ</t>
  </si>
  <si>
    <t>ﾂﾂﾞｷ ﾐﾂｵ</t>
  </si>
  <si>
    <t>4:81人以上</t>
  </si>
  <si>
    <t>5:81人以上</t>
  </si>
  <si>
    <t>6:91人以上</t>
  </si>
  <si>
    <t>身体障害者通所授産施設</t>
  </si>
  <si>
    <t>ﾀｶﾊﾀ ﾂﾖｼ</t>
  </si>
  <si>
    <t>宮城県角田市角田市角田字豊町１－１４</t>
  </si>
  <si>
    <t>宮城県角田市角田字豊町１－１４</t>
  </si>
  <si>
    <t>株式会社ジェイエイ仙南サービス</t>
  </si>
  <si>
    <t>ｶﾌﾞｼｷｶｲｼｬｼﾞｪｲｴｲｾﾝﾅﾝｻｰﾋﾞｽ</t>
  </si>
  <si>
    <t>宮城県柴田郡大河原町甲子町２番地４</t>
  </si>
  <si>
    <t>0224-52-5200</t>
  </si>
  <si>
    <t>0224-53-2452</t>
  </si>
  <si>
    <t>加藤啓治</t>
  </si>
  <si>
    <t>ｶﾄｳｹｲｼﾞ</t>
  </si>
  <si>
    <t>ジェエイ仙南サービス　ジェイエイ介護支援センター</t>
  </si>
  <si>
    <t>ｼﾞｪｴｲｾﾝﾅﾝｻｰﾋﾞｽ ｼﾞｪｲｴｲｶｲｺﾞｼｴﾝｾﾝﾀｰ</t>
  </si>
  <si>
    <t>宮城県角田市岡字小土浮１</t>
  </si>
  <si>
    <t>0224-63-3357</t>
  </si>
  <si>
    <t>0224-62-1776</t>
  </si>
  <si>
    <t>0410800114</t>
  </si>
  <si>
    <t>ジェエイ仙南サービス　角田介護支援センター</t>
  </si>
  <si>
    <t>ｼﾞｪｴｲｾﾝﾅﾝｻｰﾋﾞｽ ｶｸﾀﾞｶｲｺﾞｼｴﾝｾﾝﾀｰ</t>
  </si>
  <si>
    <t>ﾐﾄ ﾚｲｺ</t>
  </si>
  <si>
    <t>ﾖｼﾀﾞｶﾂﾔ</t>
  </si>
  <si>
    <t>ｶﾅｻﾞﾜ ｶｽﾞｷ</t>
  </si>
  <si>
    <t>ｶﾝﾀﾞ ｴﾐｺ</t>
  </si>
  <si>
    <t>ﾀｶﾊｼ ｶﾂﾋｺ</t>
  </si>
  <si>
    <t>ｺﾝﾉｱｷﾗ</t>
  </si>
  <si>
    <t>居宅介護桜花</t>
  </si>
  <si>
    <t>ｷｮﾀｸｶｲｺﾞｵｳｶ</t>
  </si>
  <si>
    <t>宮城県多賀城市栄一丁目４番８号</t>
  </si>
  <si>
    <t>022-361-8220</t>
  </si>
  <si>
    <t>022-361-8226</t>
  </si>
  <si>
    <t>0410900070</t>
  </si>
  <si>
    <t>ｺﾞﾄｳﾉﾌﾞﾕｷ</t>
  </si>
  <si>
    <t>ﾆｼﾔﾏｴﾘｺ</t>
  </si>
  <si>
    <t>ﾜﾀﾅﾍﾞ ｱｷﾗ</t>
  </si>
  <si>
    <t>鷲見　隆充</t>
  </si>
  <si>
    <t>ｽﾐ ﾀｶﾐﾂ</t>
  </si>
  <si>
    <t>ｻｲﾄｳｼﾞｭﾝ</t>
  </si>
  <si>
    <t>ｿﾈｼﾝｲﾁ</t>
  </si>
  <si>
    <t>ﾅﾘﾀ ｺｳｷ</t>
  </si>
  <si>
    <t>ｶﾏﾀﾞ ｱﾂｼ</t>
  </si>
  <si>
    <t>ｱﾍﾞ ﾉﾎﾞﾙ</t>
  </si>
  <si>
    <t>ｾｷｸﾞﾁ ｽｽﾑ</t>
  </si>
  <si>
    <t>ﾖｼﾀﾞ ﾕｷﾋﾛ</t>
  </si>
  <si>
    <t>ｲﾜﾇﾏｼ</t>
  </si>
  <si>
    <t>宮城県岩沼市桜１丁目６－２０</t>
  </si>
  <si>
    <t>0223-22-1111</t>
  </si>
  <si>
    <t>0223-24-0406</t>
  </si>
  <si>
    <t>井口經明</t>
  </si>
  <si>
    <t>ｲｸﾞﾁﾂﾈｱｷ</t>
  </si>
  <si>
    <t>ひまわりホーム</t>
  </si>
  <si>
    <t>ﾋﾏﾜﾘﾎｰﾑ</t>
  </si>
  <si>
    <t>宮城県岩沼市里の杜３丁目５－２２</t>
  </si>
  <si>
    <t>0411100084</t>
  </si>
  <si>
    <t>ｱﾜﾉｼｮｳｼﾞ</t>
  </si>
  <si>
    <t>ｸﾆｲﾖｳｽｹ</t>
  </si>
  <si>
    <t>ｱｵﾉｻﾄﾐ</t>
  </si>
  <si>
    <t>ｵｵﾔﾘｮｳｾｲ</t>
  </si>
  <si>
    <t>ｵｵﾔ ﾘｮｳｾｲ</t>
  </si>
  <si>
    <t>ｸﾏｻｶ ﾕｳｲﾁ</t>
  </si>
  <si>
    <t>ｶﾓ ﾖｼﾉﾘ</t>
  </si>
  <si>
    <t>4:61人以上 80人以下</t>
  </si>
  <si>
    <t>ﾅｲﾄｳ ﾋｻｼ</t>
  </si>
  <si>
    <t>ﾜﾀﾅﾍﾞ ﾘﾖ</t>
  </si>
  <si>
    <t>ﾜﾀﾉﾍﾞ ｷﾐｴ</t>
  </si>
  <si>
    <t>株式会社遥斗</t>
  </si>
  <si>
    <t>ｶﾌﾞｼｷｶﾞｲｼｬﾊﾙﾄ</t>
  </si>
  <si>
    <t>東京都足立区梅島一丁目5番3号メゾンドール梅島303号</t>
  </si>
  <si>
    <t>03-5888-5462</t>
  </si>
  <si>
    <t>矢吹　貞一</t>
  </si>
  <si>
    <t>ﾔﾌﾞｷ ｻﾀﾞｶｽﾞ</t>
  </si>
  <si>
    <t>就労継続支援Ｂ型事業所　猫のシッポ</t>
  </si>
  <si>
    <t>ｼｭｳﾛｳｹｲｿﾞｸｼｴﾝBｶﾞﾀｼﾞｷﾞｮｳｼｮ ﾈｺﾉｼｯﾎﾟ</t>
  </si>
  <si>
    <t>宮城県岩沼市中央2丁目5-11</t>
  </si>
  <si>
    <t>0223-23-0174</t>
  </si>
  <si>
    <t>0223-23-0175</t>
  </si>
  <si>
    <t>0411100407</t>
  </si>
  <si>
    <t>ｲｼｶﾜｼﾎｺ</t>
  </si>
  <si>
    <t>ﾏﾂｻﾞｶ ｶﾂｼﾞ</t>
  </si>
  <si>
    <t>宮城県登米市東和町米川字西綱木６－１</t>
  </si>
  <si>
    <t>0220-45-2222</t>
  </si>
  <si>
    <t>0220-45-2303</t>
  </si>
  <si>
    <t>ｱﾐﾉｶﾖｺ</t>
  </si>
  <si>
    <t>ｽｶﾞﾜﾗｷﾖﾐ</t>
  </si>
  <si>
    <t>ﾀﾀﾞﾉ ﾜﾀﾙ</t>
  </si>
  <si>
    <t>ﾁﾊﾞ ﾋﾛﾕｷ</t>
  </si>
  <si>
    <t>宮城県登米市米山町字善王寺相ノ田１０１－１</t>
  </si>
  <si>
    <t>小山敬子</t>
  </si>
  <si>
    <t>ｺﾔﾏｹｲｺ</t>
  </si>
  <si>
    <t>宮城県柴田郡柴田町船岡中央一丁目２－２３</t>
  </si>
  <si>
    <t>ﾀｹﾀﾞﾊｼﾞﾒ</t>
  </si>
  <si>
    <t>宮城県登米市迫町新田字山居３８－１</t>
  </si>
  <si>
    <t>0411200207</t>
  </si>
  <si>
    <t>（旧）登米郡迫町</t>
  </si>
  <si>
    <t>宮城県（旧）登米郡迫町佐沼字江合3丁目16番地2</t>
  </si>
  <si>
    <t>0411200215</t>
  </si>
  <si>
    <t>ﾜﾀﾅﾍﾞ ｼﾝ</t>
  </si>
  <si>
    <t>宮城県登米市迫町佐沼字江合二丁目1-2-B-2</t>
  </si>
  <si>
    <t>ｵﾉﾃﾞﾗ ｶｽﾞﾐ</t>
  </si>
  <si>
    <t>ｵﾉﾃﾞﾗ ﾄｼｺ</t>
  </si>
  <si>
    <t>ﾌｾ ﾀｶﾋｻ</t>
  </si>
  <si>
    <t>ｻﾄｳ ﾋﾛｴ</t>
  </si>
  <si>
    <t>ｼﾗｲｼﾋﾛﾐ</t>
  </si>
  <si>
    <t>ｲﾉﾏﾀ ﾐﾉﾙ</t>
  </si>
  <si>
    <t>宮城県登米市登米町寺池桜小路96-3</t>
  </si>
  <si>
    <t>ﾀﾞｻﾞｲ ｷｮｳｺ</t>
  </si>
  <si>
    <t>ｱﾐﾉ ｶﾖｺ</t>
  </si>
  <si>
    <t>ﾅｶﾂｶﾜ ﾌﾐｺ</t>
  </si>
  <si>
    <t>ﾀﾅｶ ﾕｷｺ</t>
  </si>
  <si>
    <t>ｲｼｶﾜ ﾋｶﾙ</t>
  </si>
  <si>
    <t>有限会社ネオビジョン</t>
  </si>
  <si>
    <t>ﾕｳｹﾞﾝｶﾞｲｼｬﾈｵﾋﾞｼﾞｮﾝ</t>
  </si>
  <si>
    <t>神奈川県相模原市中央区田名塩田３丁目２番４７号</t>
  </si>
  <si>
    <t>042-777-6971</t>
  </si>
  <si>
    <t>042-777-6972</t>
  </si>
  <si>
    <t>尾形　靖</t>
  </si>
  <si>
    <t>ｵｶﾞﾀ ﾔｽｼ</t>
  </si>
  <si>
    <t>あんディ・ファイン</t>
  </si>
  <si>
    <t>ｱﾝﾃﾞｨﾃﾝﾌｧｲﾝ</t>
  </si>
  <si>
    <t>宮城県登米市迫町佐沼字中江５丁目11-17</t>
  </si>
  <si>
    <t>0220-23-9636</t>
  </si>
  <si>
    <t>0220-23-9637</t>
  </si>
  <si>
    <t>0411200751</t>
  </si>
  <si>
    <t>ｻﾄｳ ｽﾐｶｽﾞ</t>
  </si>
  <si>
    <t>特定非営利活動法人虹の駅虹菜園</t>
  </si>
  <si>
    <t>ﾄｸﾃｲﾋｴｲﾘｶﾂﾄﾞｳﾎｳｼﾞﾝﾆｼﾞﾉｴｷﾆｼﾞｻｲｴﾝ</t>
  </si>
  <si>
    <t>ｺﾊﾞﾔｼ ﾖｼｵ</t>
  </si>
  <si>
    <t>ﾉｻﾞﾜﾀｷｺ</t>
  </si>
  <si>
    <t>ｽｶﾞﾜﾗ ﾋﾛﾉﾘ</t>
  </si>
  <si>
    <t>なしざきクラブ</t>
  </si>
  <si>
    <t>ﾅｼｻﾞｷｸﾗﾌﾞ</t>
  </si>
  <si>
    <t>2:入所分場</t>
  </si>
  <si>
    <t>ほっとさわべ</t>
  </si>
  <si>
    <t>ﾎｯﾄｻﾜﾍﾞ</t>
  </si>
  <si>
    <t>3:30人以上 40人以下</t>
  </si>
  <si>
    <t>2:当該施設に併設する施設が主たる施設</t>
  </si>
  <si>
    <t>4:当該施設に併設する施設が主たる施設</t>
  </si>
  <si>
    <t>せるぷさわべ</t>
  </si>
  <si>
    <t>ｾﾙﾌﾟｻﾜﾍﾞ</t>
  </si>
  <si>
    <t>ｵｵﾊﾞﾄｼﾀｶ</t>
  </si>
  <si>
    <t>ｲｼﾊﾞｼﾕｳｺ</t>
  </si>
  <si>
    <t>ｻﾄｳ ﾖｼｱｷ</t>
  </si>
  <si>
    <t>ｵｵﾊﾞ ｷｮｳｺ</t>
  </si>
  <si>
    <t>ｴﾝﾄﾞｳ ﾕｳｽｹ</t>
  </si>
  <si>
    <t>宮城県栗原市若柳川南戸ノ西４５番地</t>
  </si>
  <si>
    <t>ｵｵﾊﾞｶｽﾞﾄﾖ</t>
  </si>
  <si>
    <t>ｻｻｷ ﾃﾙ</t>
  </si>
  <si>
    <t>ﾁﾊﾞｹﾝｼﾞ</t>
  </si>
  <si>
    <t>ｺﾞﾄｳｷﾖｺ</t>
  </si>
  <si>
    <t>大内　一也</t>
  </si>
  <si>
    <t>ｵｵｳﾁ ｶｽﾞﾔ</t>
  </si>
  <si>
    <t>若柳共生型デイサービスつむぎ</t>
  </si>
  <si>
    <t>ﾜｶﾔﾅｷﾞｷｮｳｾｲｶﾞﾀﾃﾞｲｻｰﾋﾞｽﾂﾑｷﾞ</t>
  </si>
  <si>
    <t>0411300585</t>
  </si>
  <si>
    <t>合同会社しゆうの風</t>
  </si>
  <si>
    <t>ｺﾞｳﾄﾞｳｶｲｼｬｼﾕｳﾉｶｾﾞ</t>
  </si>
  <si>
    <t>宮城県多賀城市八幡四丁目8番12号ホワイトコーポ八幡202号</t>
  </si>
  <si>
    <t>08090791105</t>
  </si>
  <si>
    <t>唯野　朱見</t>
  </si>
  <si>
    <t>ﾀﾀﾞﾉ ｱｹﾐ</t>
  </si>
  <si>
    <t>風薫る杜</t>
  </si>
  <si>
    <t>ｶｾﾞｶｵﾙﾓﾘ</t>
  </si>
  <si>
    <t>宮城県栗原市瀬峰下藤沢33－1</t>
  </si>
  <si>
    <t>0411300593</t>
  </si>
  <si>
    <t>株式会社久我</t>
  </si>
  <si>
    <t>ｶﾌﾞｼｷｶﾞｲｼｬｸｶﾞ</t>
  </si>
  <si>
    <t>宮城県栗原市金成沢辺町１６２番地</t>
  </si>
  <si>
    <t>0228-42-1044</t>
  </si>
  <si>
    <t>0228-42-2045</t>
  </si>
  <si>
    <t>久我　一仁</t>
  </si>
  <si>
    <t>ｸｶﾞ ｶｽﾞﾋﾄ</t>
  </si>
  <si>
    <t>障がい者グループホーム　いろおり</t>
  </si>
  <si>
    <t>ｼｮｳｶﾞｲｼｬｸﾞﾙｰﾌﾟﾎｰﾑ ｲﾛｵﾘ</t>
  </si>
  <si>
    <t>宮城県栗原市志波姫新沼崎１０番１</t>
  </si>
  <si>
    <t>0228-24-8924</t>
  </si>
  <si>
    <t>0411300601</t>
  </si>
  <si>
    <t>ｷｸﾁ ｼｮｳｿﾞｳ</t>
  </si>
  <si>
    <t>共生園</t>
  </si>
  <si>
    <t>ｷｮｳｾｲｴﾝ</t>
  </si>
  <si>
    <t>知的障害者更生施設通所部まどか</t>
  </si>
  <si>
    <t>ﾁﾃｷｼｮｳｶﾞｲｼｬｺｳｾｲｼｾﾂﾂｳｼｮﾌﾞﾏﾄﾞｶ</t>
  </si>
  <si>
    <t>第二共生園</t>
  </si>
  <si>
    <t>ﾀﾞｲ2ｷｮｳｾｲｴﾝ</t>
  </si>
  <si>
    <t>知的障害児(者)ヘルパーステーションぶい</t>
  </si>
  <si>
    <t>ﾁﾃｷｼｮｳｶﾞｲｼﾞ(ｼｬ)ﾍﾙﾊﾟｰｽﾃｰｼｮﾝﾌﾞｲ</t>
  </si>
  <si>
    <t>宮城県東松島市矢本字太子前324-3</t>
  </si>
  <si>
    <t>0225-84-2016</t>
  </si>
  <si>
    <t>0411400054</t>
  </si>
  <si>
    <t>ｱﾍﾞ ｴｲｲﾁ</t>
  </si>
  <si>
    <t>宮城県東松島市小松字上浮足252-3</t>
  </si>
  <si>
    <t>0225-83-2851</t>
  </si>
  <si>
    <t>0225-83-4561</t>
  </si>
  <si>
    <t>ｱﾂﾐ ﾖｼﾉﾌﾞ</t>
  </si>
  <si>
    <t>合資会社つくし</t>
  </si>
  <si>
    <t>ｺﾞｳｼｶﾞｲｼｬﾂｸｼ</t>
  </si>
  <si>
    <t>宮城県東松島市牛網字平岡34番地</t>
  </si>
  <si>
    <t>0225-86-1270</t>
  </si>
  <si>
    <t>無限責任社員</t>
  </si>
  <si>
    <t>千葉美枝子</t>
  </si>
  <si>
    <t>ﾁﾊﾞﾐｴｺ</t>
  </si>
  <si>
    <t>訪問介護事業所つくし</t>
  </si>
  <si>
    <t>ﾎｳﾓﾝｶｲｺﾞｼﾞｷﾞｮｳｼｮﾂｸｼ</t>
  </si>
  <si>
    <t>0411400104</t>
  </si>
  <si>
    <t>ｶﾒｲ ﾌﾐﾕｷ</t>
  </si>
  <si>
    <t>特別養護老人ホーム　不老園</t>
  </si>
  <si>
    <t>ﾄｸﾍﾞﾂﾖｳｺﾞﾛｳｼﾞﾝﾎｰﾑ ﾌﾛｳｴﾝ</t>
  </si>
  <si>
    <t>宮城県東松島市大塚字長浜２６９番地</t>
  </si>
  <si>
    <t>0225-88-4355</t>
  </si>
  <si>
    <t>0225-88-2425</t>
  </si>
  <si>
    <t>0411400138</t>
  </si>
  <si>
    <t>宮城県東松島市牛網字駅前２丁目２９－１０</t>
  </si>
  <si>
    <t>ｻﾄｳﾄﾓｴ</t>
  </si>
  <si>
    <t>ｲｼｶﾞｷ ﾖｳｺ</t>
  </si>
  <si>
    <t>ｻﾄｳ ﾏｻｺ</t>
  </si>
  <si>
    <t>就労継続支援Ｂ型からころ</t>
  </si>
  <si>
    <t>ｼｭｳﾛｳｹｲｿﾞｸｼｴﾝBｶﾞﾀｶﾗｺﾛ</t>
  </si>
  <si>
    <t>宮城県東松島市赤井字台６７－６</t>
  </si>
  <si>
    <t>080-8212-355</t>
  </si>
  <si>
    <t>0411400336</t>
  </si>
  <si>
    <t>ｱｲｻﾞﾜ ｺｳﾔ</t>
  </si>
  <si>
    <t>ほっとファーム松島ほっとハート松島</t>
  </si>
  <si>
    <t>ほっとファーム松島</t>
  </si>
  <si>
    <t>ﾎｯﾄﾌｧｰﾑﾏﾂｼﾏ</t>
  </si>
  <si>
    <t>宮城県東松島市野蒜字北余景52－12</t>
  </si>
  <si>
    <t>0225-98-7704</t>
  </si>
  <si>
    <t>0225-98-7706</t>
  </si>
  <si>
    <t>0411400344</t>
  </si>
  <si>
    <t>ほっとハート松島</t>
  </si>
  <si>
    <t>ﾎｯﾄﾊｰﾄﾏﾂｼﾏ</t>
  </si>
  <si>
    <t>ﾀｶﾊｼ ｴｲﾄｸ</t>
  </si>
  <si>
    <t>ﾎﾝﾀﾞ ﾚｲｺ</t>
  </si>
  <si>
    <t>レスパイト・ケア「カムカム」</t>
  </si>
  <si>
    <t>ﾚｽﾊﾟｲﾄ･ｹｱ｢ｶﾑｶﾑ｣</t>
  </si>
  <si>
    <t>宮城県大崎市古川塚目字屋敷２６－２</t>
  </si>
  <si>
    <t>0411500044</t>
  </si>
  <si>
    <t>ｶｻﾊﾗ ﾄｼﾋｺ</t>
  </si>
  <si>
    <t>あやめ学園通所部たいむ</t>
  </si>
  <si>
    <t>ｱﾔﾒｶﾞｸｴﾝﾂｳｼｮﾌﾞﾀｲﾑ</t>
  </si>
  <si>
    <t>あやめ学園</t>
  </si>
  <si>
    <t>ｱﾔﾒｶﾞｸｴﾝ</t>
  </si>
  <si>
    <t>第二あやめ学園</t>
  </si>
  <si>
    <t>ﾀﾞｲ2ｱﾔﾒｶﾞｸｴﾝ</t>
  </si>
  <si>
    <t>ｵｶﾞﾜ ﾑﾈﾋｻ</t>
  </si>
  <si>
    <t>ﾊｼﾓﾄﾏｻﾋﾛ</t>
  </si>
  <si>
    <t>ﾄﾐﾀ ｻｶｴ</t>
  </si>
  <si>
    <t>知的障害者通所授産施設　工房パルコ</t>
  </si>
  <si>
    <t>ﾁﾃｷｼｮｳｶﾞｲｼｬﾂｳｼｮｼﾞｭｻﾝｼｾﾂ  ｺｳﾎﾞｳﾊﾟﾙｺ</t>
  </si>
  <si>
    <t>ﾏﾂｸﾗ ﾖｼｱｷ</t>
  </si>
  <si>
    <t>知的障害者通所授産施設　すずかけの里</t>
  </si>
  <si>
    <t>ﾁﾃｷｼｮｳｶﾞｲｼｬﾂｳｼｮｼﾞｭｻﾝｼｾﾂ ｽｽﾞｶｹﾉｻﾄ</t>
  </si>
  <si>
    <t>0411500275</t>
  </si>
  <si>
    <t>ｷﾑﾗ ﾂｶｻ</t>
  </si>
  <si>
    <t>3:61人以上 80人以下</t>
  </si>
  <si>
    <t>身体障害者入所授産施設</t>
  </si>
  <si>
    <t>3:61人以上 90人以下</t>
  </si>
  <si>
    <t>ｲﾜｼﾀﾊﾙﾋｺ</t>
  </si>
  <si>
    <t>宮城県大崎市岩出山浦小路３９番地４</t>
  </si>
  <si>
    <t>ｱｶﾏ ｸﾐｺ</t>
  </si>
  <si>
    <t>ｼﾛｲｼ ｹｲﾀﾛｳ</t>
  </si>
  <si>
    <t>ﾔﾏｼﾀ ｶﾂﾋﾃﾞ</t>
  </si>
  <si>
    <t>ﾀｹﾀﾞ ｶｽﾞﾋﾛ</t>
  </si>
  <si>
    <t>ﾜﾀﾅﾍﾞ ﾕﾐ</t>
  </si>
  <si>
    <t>ﾀﾅｶ ﾋﾛｱｷ</t>
  </si>
  <si>
    <t>ﾀｼﾏﾖｳｺ</t>
  </si>
  <si>
    <t>ｻｻｷﾀﾀﾞｼ</t>
  </si>
  <si>
    <t>ﾅﾐｷ ｹﾝｼﾞ</t>
  </si>
  <si>
    <t>ｻﾄｳ ﾔｽｺ</t>
  </si>
  <si>
    <t>ｵｵﾂｷ ｼﾝﾀﾛｳ</t>
  </si>
  <si>
    <t>ｻﾄｳ ﾃﾂﾔ</t>
  </si>
  <si>
    <t>ﾏﾂﾀ ﾖｼﾀｹ</t>
  </si>
  <si>
    <t>多機能型事業所ほなみの里りらん</t>
  </si>
  <si>
    <t>ﾀｷﾉｳｶﾞﾀｼﾞｷﾞｮｳｼｮﾎﾅﾐﾉｻﾄﾘﾗﾝ</t>
  </si>
  <si>
    <t>宮城県大崎市古川穂波8丁目17-11</t>
  </si>
  <si>
    <t>0229-25-7082</t>
  </si>
  <si>
    <t>0229-25-7083</t>
  </si>
  <si>
    <t>0411500929</t>
  </si>
  <si>
    <t>ﾏﾂﾀﾞ ﾖｼﾀｹ</t>
  </si>
  <si>
    <t>カーサフェリス千手寺</t>
  </si>
  <si>
    <t>ｶｰｻﾌｪﾘｽｾﾝｼﾞｭｳｼﾞ</t>
  </si>
  <si>
    <t>宮城県大崎市古川千手寺町一丁目7番31号</t>
  </si>
  <si>
    <t>0229-20-0080</t>
  </si>
  <si>
    <t>0229-22-0051</t>
  </si>
  <si>
    <t>0411500937</t>
  </si>
  <si>
    <t>まぅるる株式会社</t>
  </si>
  <si>
    <t>ﾏｩﾙﾙｶﾌﾞｼｷｶﾞｲｼｬ</t>
  </si>
  <si>
    <t>宮城県大崎市古川大幡字月蔵46番地2</t>
  </si>
  <si>
    <t>0229-47-4631</t>
  </si>
  <si>
    <t>小松　麻衣</t>
  </si>
  <si>
    <t>ｺﾏﾂ ﾏｲ</t>
  </si>
  <si>
    <t>まはろヘルパーステーション</t>
  </si>
  <si>
    <t>ﾏﾊﾛﾍﾙﾊﾟｰｽﾃｰｼｮﾝ</t>
  </si>
  <si>
    <t>宮城県大崎市古川休塚中谷地3番地1</t>
  </si>
  <si>
    <t>0229-25-6644</t>
  </si>
  <si>
    <t>0229-25-6643</t>
  </si>
  <si>
    <t>0411500945</t>
  </si>
  <si>
    <t>一般社団法人さくら</t>
  </si>
  <si>
    <t>ｲｯﾊﾟﾝｼｬﾀﾞﾝﾎｳｼﾞﾝｻｸﾗ</t>
  </si>
  <si>
    <t>宮城県大崎市田尻大沢字猪澤南７番地</t>
  </si>
  <si>
    <t>022-399-0651</t>
  </si>
  <si>
    <t>土井　和佳</t>
  </si>
  <si>
    <t>ﾄﾞｲ ﾜｶ</t>
  </si>
  <si>
    <t>tajiri工房</t>
  </si>
  <si>
    <t>tajiriｺｳﾎﾞｳ</t>
  </si>
  <si>
    <t>0229-39-0651</t>
  </si>
  <si>
    <t>0411500952</t>
  </si>
  <si>
    <t>ｶﾌﾞｼｷｶｲｼｬｷﾋﾞﾀﾞﾝｺﾞ</t>
  </si>
  <si>
    <t>ﾆｶｲﾄﾞｳ ﾐｵ</t>
  </si>
  <si>
    <t>久遠チョコレート宮城古川店</t>
  </si>
  <si>
    <t>ｸｵﾝﾁｮｺﾚｰﾄﾐﾔｷﾞﾌﾙｶﾜﾃﾝ</t>
  </si>
  <si>
    <t>宮城県大崎市古川駅前大通3丁目1-1内野ビル101</t>
  </si>
  <si>
    <t>0229-25-5236</t>
  </si>
  <si>
    <t>0411500960</t>
  </si>
  <si>
    <t>ｼﾞﾇｼ ﾏｻﾉﾌﾞ</t>
  </si>
  <si>
    <t>ﾏﾂﾑﾗ ﾏｻﾋﾛ</t>
  </si>
  <si>
    <t>ﾆｯﾀ ﾔｽﾕｷ</t>
  </si>
  <si>
    <t>ﾀｶﾊｼ ﾏﾁｺ</t>
  </si>
  <si>
    <t>合同会社あさの風</t>
  </si>
  <si>
    <t>ｺﾞｳﾄﾞｳｶﾞｲｼｬｱｻﾉｶｾﾞ</t>
  </si>
  <si>
    <t>宮城県富谷市日吉台三丁目11番地２０フイリスハイム大富２０１</t>
  </si>
  <si>
    <t>022-343-7541</t>
  </si>
  <si>
    <t>とどみつ子</t>
  </si>
  <si>
    <t>ﾄﾄﾞﾐﾂｺ</t>
  </si>
  <si>
    <t>訪問介護あさの風</t>
  </si>
  <si>
    <t>ﾎｳﾓﾝｶｲｺﾞｱｻﾉｶｾﾞ</t>
  </si>
  <si>
    <t>0411600141</t>
  </si>
  <si>
    <t>特定非営利活動法人K`sCompany</t>
  </si>
  <si>
    <t>ﾄｸﾃｲﾋｴｲﾘｶﾂﾄﾞｳﾎｳｼﾞﾝｹｰｽﾞｶﾝﾊﾟﾆｰ</t>
  </si>
  <si>
    <t>宮城県仙台市青葉区台原3丁目38番2号ベルシティ森林公園405</t>
  </si>
  <si>
    <t>09070681832</t>
  </si>
  <si>
    <t>ﾋｻﾞﾜ ｹｲｽｹ</t>
  </si>
  <si>
    <t>就労継続支援B型K`sCompany</t>
  </si>
  <si>
    <t>ｼｭｳﾛｳｹｲｿﾞｸｼｴﾝﾋﾞｰｶﾞﾀｹｰｽﾞｶﾝﾊﾟﾆｰ</t>
  </si>
  <si>
    <t>宮城県富谷市成田5丁目16番地6　2階</t>
  </si>
  <si>
    <t>0411600158</t>
  </si>
  <si>
    <t>ﾀｶﾊｼ ﾏｻｵ</t>
  </si>
  <si>
    <t>0412100067</t>
  </si>
  <si>
    <t>ﾏﾉﾀｶﾖｼ</t>
  </si>
  <si>
    <t>はらから蔵王塾（食彩工房はらから）</t>
  </si>
  <si>
    <t>ﾊﾗｶﾗｻﾞｵｳｼﾞｭｸ(ｼｮｸｻｲｺｳﾎﾞｳﾊﾗｶﾗ)</t>
  </si>
  <si>
    <t>ｸﾛﾀﾞ ｷﾖｼ</t>
  </si>
  <si>
    <t>ｺﾝﾉ ﾋﾃﾞｼｹﾞ</t>
  </si>
  <si>
    <t>旭園通所部</t>
  </si>
  <si>
    <t>ｱｻﾋｴﾝﾂｳｼｮﾌﾞ</t>
  </si>
  <si>
    <t>旭園</t>
  </si>
  <si>
    <t>ｱｻﾋｴﾝ</t>
  </si>
  <si>
    <t>ｻｶﾓﾄ ﾊｼﾞﾒ</t>
  </si>
  <si>
    <t>宮城県柴田郡柴田町船迫字土平９２</t>
  </si>
  <si>
    <t>宮城県柴田郡大河原町字西桜町２２番地３</t>
  </si>
  <si>
    <t>ｸﾂﾜ ﾖｼﾊﾙ</t>
  </si>
  <si>
    <t>ｶｼﾏ ﾖｼｴ</t>
  </si>
  <si>
    <t>ﾓﾄｷ ﾋﾄｼ</t>
  </si>
  <si>
    <t>ﾌｼﾞﾉ ﾕﾐ</t>
  </si>
  <si>
    <t>ｻｻｷ ﾋﾃﾞﾄｼ</t>
  </si>
  <si>
    <t>ｶｸﾊﾞﾘ ﾋﾛﾐ</t>
  </si>
  <si>
    <t>ショートステイかすみ草</t>
  </si>
  <si>
    <t>ｼｮｰﾄｽﾃｲｶｽﾐｿｳ</t>
  </si>
  <si>
    <t>宮城県柴田郡柴田町船岡字新生町１０－１</t>
  </si>
  <si>
    <t>09036434562</t>
  </si>
  <si>
    <t>0412210312</t>
  </si>
  <si>
    <t>株式会社陸天</t>
  </si>
  <si>
    <t>ｶﾌﾞｼｷｶｲｼｬﾘｸﾃﾝ</t>
  </si>
  <si>
    <t>宮城県仙台市青葉区堤町１丁目７－１９第一ファームヒル１０１</t>
  </si>
  <si>
    <t>022-779-6384</t>
  </si>
  <si>
    <t>022-779-6385</t>
  </si>
  <si>
    <t>川村　龍平</t>
  </si>
  <si>
    <t>ｶﾜﾑﾗ ﾘｭｳﾍｲ</t>
  </si>
  <si>
    <t>ヘルパーステーションりくてん大河原</t>
  </si>
  <si>
    <t>ﾍﾙﾊﾟｰｽﾃｰｼｮﾝﾘｸﾃﾝｵｵｶﾞﾜﾗ</t>
  </si>
  <si>
    <t>0412210320</t>
  </si>
  <si>
    <t>はたまき・手づくりの里</t>
  </si>
  <si>
    <t>ﾊﾀﾏｷ･ﾃﾂﾞｸﾘﾉｻﾄ</t>
  </si>
  <si>
    <t>宮城県伊具郡丸森町大内青葉上154-1</t>
  </si>
  <si>
    <t>ﾔﾏﾀﾞ ｼｭｳﾉﾋ</t>
  </si>
  <si>
    <t>第二虹の園　山元分場</t>
  </si>
  <si>
    <t>ﾀﾞｲﾆﾆｼﾞﾉｿﾉ ﾔﾏﾓﾄﾌﾞﾝｼﾞｮｳ</t>
  </si>
  <si>
    <t>宮城県亘理郡山元町高瀬字合戦原１１３-３７</t>
  </si>
  <si>
    <t>0223-37-5017</t>
  </si>
  <si>
    <t>0412400020</t>
  </si>
  <si>
    <t>ﾏﾂﾑﾗ ﾖｼｶｽﾞ</t>
  </si>
  <si>
    <t>身体障害者入所更生施設</t>
  </si>
  <si>
    <t>1:内部障害者更生施設以外</t>
  </si>
  <si>
    <t>ﾅｶﾞﾉｲｻｵ</t>
  </si>
  <si>
    <t>ｺｻｲﾖｼｵ</t>
  </si>
  <si>
    <t>ｲﾄｳ ﾁｮｳｴｲ</t>
  </si>
  <si>
    <t>ｻｲﾄｳﾄｼｵ</t>
  </si>
  <si>
    <t>宮城県亘理郡山元町真庭字名生東119－1</t>
  </si>
  <si>
    <t>2:小規模多機能</t>
  </si>
  <si>
    <t>ﾀｸﾞﾁﾋﾛﾐ</t>
  </si>
  <si>
    <t>ｶﾄｳ ｱﾂｼ</t>
  </si>
  <si>
    <t>ｺﾞﾄｳﾏｻﾕｷ</t>
  </si>
  <si>
    <t>株式会社ライカム</t>
  </si>
  <si>
    <t>ｶﾌﾞｼｷｶﾞｲｼｬﾗｲｶﾑ</t>
  </si>
  <si>
    <t>宮城県亘理郡亘理町字東郷１５７番地６</t>
  </si>
  <si>
    <t>0223-23-1210</t>
  </si>
  <si>
    <t>0223-23-1211</t>
  </si>
  <si>
    <t>鈴木久崇</t>
  </si>
  <si>
    <t>ｽｽﾞｷﾋｻﾀｶ</t>
  </si>
  <si>
    <t>スプリント　亘理センター</t>
  </si>
  <si>
    <t>ｽﾌﾟﾘﾝﾄ ﾜﾀﾘｾﾝﾀｰ</t>
  </si>
  <si>
    <t>0412400350</t>
  </si>
  <si>
    <t>ﾀｶﾊｼ ﾄﾓﾐ</t>
  </si>
  <si>
    <t>白江浩</t>
  </si>
  <si>
    <t>ｼﾗｴﾋﾛｼ</t>
  </si>
  <si>
    <t>ﾑﾗｶﾐﾉﾘｺ</t>
  </si>
  <si>
    <t>ｲﾜｻ ﾀｶｼ</t>
  </si>
  <si>
    <t>アップルファーム亘理</t>
  </si>
  <si>
    <t>ｱｯﾌﾟﾙﾌｧｰﾑﾜﾀﾘ</t>
  </si>
  <si>
    <t>宮城県亘理郡亘理町荒浜字藤平橋45－28</t>
  </si>
  <si>
    <t>080-3347-495</t>
  </si>
  <si>
    <t>0412400467</t>
  </si>
  <si>
    <t>宮城県宮城郡利府町沢乙字寺下２０番</t>
  </si>
  <si>
    <t>ｻﾄｳﾐﾜ</t>
  </si>
  <si>
    <t>ﾄｵﾔﾏｶﾂｵ</t>
  </si>
  <si>
    <t>ｲﾄｳ ｷﾖﾐ</t>
  </si>
  <si>
    <t>宮城県宮城郡七ケ浜町吉田浜字野山５－９　あさひ園内</t>
  </si>
  <si>
    <t>022-357-4796</t>
  </si>
  <si>
    <t>022-357-6772</t>
  </si>
  <si>
    <t>鎌田節夫</t>
  </si>
  <si>
    <t>ｶﾏﾀｾﾂｵ</t>
  </si>
  <si>
    <t>七ヶ浜町社会福祉協議会</t>
  </si>
  <si>
    <t>ｼﾁｶﾞﾊﾏﾏﾁｼｬｶｲﾌｸｼｷｮｳｷﾞｶｲ</t>
  </si>
  <si>
    <t>0412600082</t>
  </si>
  <si>
    <t>ｵｼﾞﾏ ﾋﾄｼ</t>
  </si>
  <si>
    <t>株式会社Eco Life</t>
  </si>
  <si>
    <t>ｶﾌﾞｼｷｶﾞｲｼｬｴｺ ﾗｲﾌ</t>
  </si>
  <si>
    <t>宮城県仙台市青葉区郷六字葛岡下49番地の1広瀬の杜9番館214</t>
  </si>
  <si>
    <t>022-266-3254</t>
  </si>
  <si>
    <t>菊地 幸郎</t>
  </si>
  <si>
    <t>ｷｸﾁ ﾕｷｵ</t>
  </si>
  <si>
    <t>バンビの杜利府</t>
  </si>
  <si>
    <t>ﾊﾞﾝﾋﾞﾉﾓﾘﾘﾌ</t>
  </si>
  <si>
    <t>宮城県宮城郡利府町加瀬字新前谷地57-1</t>
  </si>
  <si>
    <t>0412600207</t>
  </si>
  <si>
    <t>宮城県宮城郡利府町沢乙字寺下20番</t>
  </si>
  <si>
    <t>ﾅｶｽｶｱｷﾋﾛ</t>
  </si>
  <si>
    <t>ﾊﾔｼ ﾋﾛｼ</t>
  </si>
  <si>
    <t>ｶﾞﾓｳｲｻｵ</t>
  </si>
  <si>
    <t>ｻｻｷ ﾉﾘｴ</t>
  </si>
  <si>
    <t>ﾀｶﾊｼﾁｮｳｹｲ</t>
  </si>
  <si>
    <t>ﾕｻ ﾀﾞｲｽｹ</t>
  </si>
  <si>
    <t>ﾀﾝﾉ ﾉﾌﾞｵ</t>
  </si>
  <si>
    <t>ｷｸﾁ ﾉﾌﾞﾀﾀﾞ</t>
  </si>
  <si>
    <t>ｺﾞﾄｳ ﾕｷﾉﾘ</t>
  </si>
  <si>
    <t>ｽｽﾞｷ ﾉﾘﾏｻ</t>
  </si>
  <si>
    <t>ｽﾜｱﾔｺ</t>
  </si>
  <si>
    <t>ｵﾉﾀﾞﾕﾀｶ</t>
  </si>
  <si>
    <t>分場　いこいの家たんぽぽ</t>
  </si>
  <si>
    <t>ﾌﾞﾝｼﾞｮｳ ｲｺｲﾉｲｴﾀﾝﾎﾟﾎﾟ</t>
  </si>
  <si>
    <t>宮城県黒川郡大和町吉岡字古舘25-2</t>
  </si>
  <si>
    <t>あさいな学園</t>
  </si>
  <si>
    <t>ｱｻｲﾅｶﾞｸｴﾝ</t>
  </si>
  <si>
    <t>宮城県船形コロニー</t>
  </si>
  <si>
    <t>宮城県船形コロニー通所部</t>
  </si>
  <si>
    <t>ﾐﾔｷﾞｹﾝﾌﾅｶﾞﾀｺﾛﾆｰﾂｳｼｮﾌﾞ</t>
  </si>
  <si>
    <t>022-345-6340</t>
  </si>
  <si>
    <t>022-345-5140</t>
  </si>
  <si>
    <t>0412700080</t>
  </si>
  <si>
    <t>ﾐﾔｷﾞｹﾝﾌﾅｶﾞﾀｺﾛﾆｰ</t>
  </si>
  <si>
    <t>ﾎﾘｺﾞﾒｷﾖﾐ</t>
  </si>
  <si>
    <t>ｶﾄｳ ﾑﾂｵ</t>
  </si>
  <si>
    <t>ﾌﾙｶﾜﾀｹｼ</t>
  </si>
  <si>
    <t>ｵｵﾄﾓﾄｼｵ</t>
  </si>
  <si>
    <t>ﾎﾝﾀﾞ ﾖｼﾐ</t>
  </si>
  <si>
    <t>ﾁﾊﾞ ｸﾆｲ</t>
  </si>
  <si>
    <t>ｻｲﾄｳﾉﾌﾞｺ</t>
  </si>
  <si>
    <t>ﾌﾅﾐｽﾞ ﾅｵｷ</t>
  </si>
  <si>
    <t>ﾊｼﾓﾄ ﾉﾘﾕｷ</t>
  </si>
  <si>
    <t>ﾀｶﾊｼﾏｷｺ</t>
  </si>
  <si>
    <t>ｵｵﾔﾏﾄｼﾕｷ</t>
  </si>
  <si>
    <t>ツクイ大和</t>
  </si>
  <si>
    <t>ﾂｸｲﾀｲﾜ</t>
  </si>
  <si>
    <t>宮城県黒川郡大和町吉岡字天皇寺８７</t>
  </si>
  <si>
    <t>022^345-2221</t>
  </si>
  <si>
    <t>0412700767</t>
  </si>
  <si>
    <t>一般社団法人あゆみ</t>
  </si>
  <si>
    <t>ｲｯﾊﾟﾝｼｬﾀﾞﾝﾎｳｼﾞﾝｱﾕﾐ</t>
  </si>
  <si>
    <t>宮城県仙台市宮城野区福室六丁目16番36号</t>
  </si>
  <si>
    <t>09028860394</t>
  </si>
  <si>
    <t>尾形　健</t>
  </si>
  <si>
    <t>ｵｶﾞﾀ ｹﾝ</t>
  </si>
  <si>
    <t>くりの木</t>
  </si>
  <si>
    <t>ｸﾘﾉｷ</t>
  </si>
  <si>
    <t>宮城県黒川郡大郷町大松沢狸沢37－18</t>
  </si>
  <si>
    <t>0412700775</t>
  </si>
  <si>
    <t>ｲﾉﾏﾀﾋﾛﾌﾐ</t>
  </si>
  <si>
    <t>ｱｷｳﾌﾐｱｷ</t>
  </si>
  <si>
    <t>ﾀｶﾊｼ ｼｭﾝｺﾞ</t>
  </si>
  <si>
    <t>菊地　三善</t>
  </si>
  <si>
    <t>ｷｸﾁ ﾐﾖｼ</t>
  </si>
  <si>
    <t>くがね作業所</t>
  </si>
  <si>
    <t>ｸｶﾞﾈｻｷﾞｮｳｼｮ</t>
  </si>
  <si>
    <t>0413100074</t>
  </si>
  <si>
    <t>社会福祉法人共生の森就労移行支援事業所</t>
  </si>
  <si>
    <t>ｼｬｶｲﾌｸｼﾎｳｼﾞﾝｷｮｳｾｲﾉﾓﾘｼｭｳﾛｳｲｺｳｼｴﾝｼﾞｷﾞｮｳｼｮ</t>
  </si>
  <si>
    <t>ﾁﾊﾞ ﾌﾐｵ</t>
  </si>
  <si>
    <t>ｶﾄｳ ｾｲｼﾞ</t>
  </si>
  <si>
    <t>ｵｵﾄﾓ ｱﾗﾀ</t>
  </si>
  <si>
    <t>ﾓﾝﾃﾞﾝ ﾋﾛｷ</t>
  </si>
  <si>
    <t>宮城県遠田郡美里町北浦字北田３７－２メゾンド祥1階</t>
  </si>
  <si>
    <t>ｻﾄｳ ﾁｱｷ</t>
  </si>
  <si>
    <t>株式会社幸和スプレード</t>
  </si>
  <si>
    <t>ｶﾌﾞｼｷｶｲｼｬｺｳﾜﾞｽﾌﾟﾚｰﾄﾞ</t>
  </si>
  <si>
    <t>宮城県牡鹿郡女川町浦宿浜字門前３１番地１</t>
  </si>
  <si>
    <t>0225-90-4685</t>
  </si>
  <si>
    <t>0225-90-4684</t>
  </si>
  <si>
    <t>野山　千晶</t>
  </si>
  <si>
    <t>ﾉﾔﾏ ﾁｱｷ</t>
  </si>
  <si>
    <t>千優訪問介護事務所</t>
  </si>
  <si>
    <t>ｾﾝﾕｳﾎｳﾓﾝｶｲｺﾞｼﾞﾑｼｮ</t>
  </si>
  <si>
    <t>0413500059</t>
  </si>
  <si>
    <t>ｻﾄｳ ﾄｸﾉﾘ</t>
  </si>
  <si>
    <t>本吉町</t>
  </si>
  <si>
    <t>ﾓﾄﾖｼﾁｮｳ</t>
  </si>
  <si>
    <t>宮城県本吉郡本吉町津谷舘岡10番地</t>
  </si>
  <si>
    <t>0226-42-2600</t>
  </si>
  <si>
    <t>0226-42-2465</t>
  </si>
  <si>
    <t>森琢男</t>
  </si>
  <si>
    <t>ﾓﾘﾀｸｵ</t>
  </si>
  <si>
    <t>気仙沼市本吉町</t>
  </si>
  <si>
    <t>宮城県本吉郡本吉町中島358番地の1</t>
  </si>
  <si>
    <t>0413600057</t>
  </si>
  <si>
    <t>ﾐｳﾗ ｷﾖﾋﾄ</t>
  </si>
  <si>
    <t>障害児(者)相談支援事業所フリースペース“KAI”</t>
  </si>
  <si>
    <t>ｼｮｳｶﾞｲｼﾞ(ｼｬ)ｿｳﾀﾞﾝｼｴﾝｼﾞｷﾞｮｳｼｮﾌﾘｰｽﾍﾟｰｽ"ｶｲ"</t>
  </si>
  <si>
    <t>宮城県石巻市穀町12-5　セキモト321ビル</t>
  </si>
  <si>
    <t>相談支援事業</t>
  </si>
  <si>
    <t>0430200030</t>
  </si>
  <si>
    <t>宮城県石巻市不動町２丁目８－５</t>
  </si>
  <si>
    <t>2:Ⅲ</t>
  </si>
  <si>
    <t>ｿｳﾀﾞﾝｼｴﾝｼﾞｷﾞｮｳｼｮﾌﾘｰｽﾍﾟｰｽｿﾗ</t>
  </si>
  <si>
    <t>0430200758</t>
  </si>
  <si>
    <t>ｷﾑﾗ ﾂﾖﾕｷ</t>
  </si>
  <si>
    <t>ﾊﾗｹｲｿﾞｳ</t>
  </si>
  <si>
    <t>宮城県気仙沼市錦町二丁目5-10</t>
  </si>
  <si>
    <t>キングス・タウン総合相談室</t>
  </si>
  <si>
    <t>ｷﾝｸﾞｽ･ﾀｳﾝｿｳｺﾞｳｿｳﾀﾞﾝｼﾂ</t>
  </si>
  <si>
    <t>宮城県気仙沼市三日町3丁目１－１</t>
  </si>
  <si>
    <t>0226-24-3069</t>
  </si>
  <si>
    <t>0226-24-3153</t>
  </si>
  <si>
    <t>0430500033</t>
  </si>
  <si>
    <t>ｵﾉﾃﾞﾗﾏﾅﾌﾞ</t>
  </si>
  <si>
    <t>ﾓﾘﾔ ﾀｶｶﾂ</t>
  </si>
  <si>
    <t>宮城県気仙沼市松崎柳沢216番地の8</t>
  </si>
  <si>
    <t>0430500231</t>
  </si>
  <si>
    <t>地域生活援助センター｢ポレポレ｣・県南生活サポートセンター「アサンテ」</t>
  </si>
  <si>
    <t>ﾁｲｷｾｲｶﾂｴﾝｼﾞｮｾﾝﾀｰ｢ﾎﾟﾚﾎﾟﾚ｣･ｹﾝﾅﾝｾｲｶﾂｻﾎﾟｰﾄｾﾝﾀｰ｢ｱｻﾝﾃ｣</t>
  </si>
  <si>
    <t>1:Ⅱ</t>
  </si>
  <si>
    <t>特定非営利活動法人ワークトライフスクウェア</t>
  </si>
  <si>
    <t>ﾄｸﾃｲﾋｴｲﾘｶﾂﾄﾞｳﾎｳｼﾞﾝﾜｰｸﾄﾗｲﾌｽｸｳｪｱ</t>
  </si>
  <si>
    <t>宮城県白石市福岡長袋字陣場屋敷４８番地</t>
  </si>
  <si>
    <t>0224-26-9112</t>
  </si>
  <si>
    <t>0224-26-9124</t>
  </si>
  <si>
    <t>山谷　宗一</t>
  </si>
  <si>
    <t>ﾔﾏﾔ ｿｳｲﾁ</t>
  </si>
  <si>
    <t>相談支援センター　ナナイロプラン</t>
  </si>
  <si>
    <t>ｿｳﾀﾞﾝｼｴﾝｾﾝﾀｰ ﾅﾅｲﾛﾌﾟﾗﾝ</t>
  </si>
  <si>
    <t>宮城県白石市堂場前２９－９パレス白石４０２</t>
  </si>
  <si>
    <t>0430610030</t>
  </si>
  <si>
    <t>指定相談支援事業所｢窓｣</t>
  </si>
  <si>
    <t>ｼﾃｲｿｳﾀﾞﾝｼｴﾝｼﾞｷﾞｮｳｼｮ｢ﾏﾄﾞ｣</t>
  </si>
  <si>
    <t>宮城県名取市下増田字広浦82番地1</t>
  </si>
  <si>
    <t>ﾂﾘﾌﾈｾｲｲﾁ</t>
  </si>
  <si>
    <t>仮登録</t>
  </si>
  <si>
    <t>ﾌｶﾔｺｳｽｹ</t>
  </si>
  <si>
    <t>ﾜﾀﾅﾍﾞ ｶｽﾞﾔ</t>
  </si>
  <si>
    <t>ﾜﾀﾅﾍﾞ ｶｽﾞｵ</t>
  </si>
  <si>
    <t>ﾅｶﾂｶﾞﾜ ﾌﾐｺ</t>
  </si>
  <si>
    <t>宮城県栗原市築館伊豆一丁目1-12</t>
  </si>
  <si>
    <t>0431300045</t>
  </si>
  <si>
    <t>ｻﾄｳ ｻﾄｼ</t>
  </si>
  <si>
    <t>風和の郷　相談支援事業所</t>
  </si>
  <si>
    <t>ﾌｳﾜﾉｻﾄ ｿｳﾀﾞﾝｼｴﾝｼﾞｷﾞｮｳｼｮ</t>
  </si>
  <si>
    <t>0228-24-8513</t>
  </si>
  <si>
    <t>0431300516</t>
  </si>
  <si>
    <t>宮城県東松島市矢本字河戸342-2</t>
  </si>
  <si>
    <t>0431400019</t>
  </si>
  <si>
    <t>0431400183</t>
  </si>
  <si>
    <t>ｼﾝﾄﾞｳ ﾐｴｺ</t>
  </si>
  <si>
    <t>大崎地域相談支援センター“さてら”</t>
  </si>
  <si>
    <t>ｵｵｻｷﾁｲｷｿｳﾀﾞﾝｼｴﾝｾﾝﾀｰ"ｻﾃﾗ"</t>
  </si>
  <si>
    <t>宮城県大崎市古川駅前大通一丁目５－１８ふるさとプラザ２F</t>
  </si>
  <si>
    <t>0431500024</t>
  </si>
  <si>
    <t>ﾁﾊﾞ ﾏｻﾋｺ</t>
  </si>
  <si>
    <t>ｵｵｻｷｼﾁｮｳ ｲﾄｳ ﾔｽｼ</t>
  </si>
  <si>
    <t>宮城県大崎市古川千手寺町1丁目7番31号カーサフェリス千手寺内</t>
  </si>
  <si>
    <t>090-3125-171</t>
  </si>
  <si>
    <t>0431500321</t>
  </si>
  <si>
    <t>ﾖｺﾔﾏ ﾕﾀｶ</t>
  </si>
  <si>
    <t>ｵｵﾐﾔ ﾀﾀﾞｱｷ</t>
  </si>
  <si>
    <t>ｵｵﾇﾏ ﾋﾛﾐ</t>
  </si>
  <si>
    <t>特定非営利活動法人　スパイスライフアップ</t>
  </si>
  <si>
    <t>ﾄｸﾃｲﾋｴｲﾘｶﾂﾄﾞｳﾎｳｼﾞﾝ ｽﾊﾟｲｽﾗｲﾌｱｯﾌﾟ</t>
  </si>
  <si>
    <t>宮城県柴田郡大河原町南桜町４番地４</t>
  </si>
  <si>
    <t>轡　基治</t>
  </si>
  <si>
    <t>ｸﾂﾜ ﾓﾄﾊﾙ</t>
  </si>
  <si>
    <t>南桜相談支援事業所</t>
  </si>
  <si>
    <t>ﾐﾅﾐｻｸﾗｿｳﾀﾞﾝｼｴﾝｼﾞｷﾞｮｳｼｮ</t>
  </si>
  <si>
    <t>0432210292</t>
  </si>
  <si>
    <t>ﾇﾏﾀﾐｻｺ</t>
  </si>
  <si>
    <t>ﾔﾏﾓﾄﾁｮｳｼｮｳｶﾞｲｼｬﾁｲｷｶﾂﾄﾞｳｼｴﾝｾﾝﾀｰﾔｽﾗｷﾞｻｷﾞｮｳｼｮ</t>
  </si>
  <si>
    <t>宮城県亘理郡山元町真庭字名生東７５-７</t>
  </si>
  <si>
    <t>0432400125</t>
  </si>
  <si>
    <t>合同会社　ひなた</t>
  </si>
  <si>
    <t>ｺﾞｳﾄﾞｳｶﾞｲｼｬ ﾋﾅﾀ</t>
  </si>
  <si>
    <t>宮城県仙台市泉区永和台４番１５号</t>
  </si>
  <si>
    <t>080-1822-415</t>
  </si>
  <si>
    <t>川島　綾</t>
  </si>
  <si>
    <t>ｶﾜｼﾏ ｱﾔ</t>
  </si>
  <si>
    <t>相談支援事業所　ひなた</t>
  </si>
  <si>
    <t>ｿｳﾀﾞﾝｼｴﾝｼﾞｷﾞｮｳｼｮ ﾋﾅﾀ</t>
  </si>
  <si>
    <t>宮城県亘理郡山元町山寺字町東６１番地　コンフォートⅡ１０１号室</t>
  </si>
  <si>
    <t>0223-37-7372</t>
  </si>
  <si>
    <t>0432400406</t>
  </si>
  <si>
    <t>宮城県亘理郡山元町真庭字名生東７５－７</t>
  </si>
  <si>
    <t>0223-37-1111</t>
  </si>
  <si>
    <t>0432400414</t>
  </si>
  <si>
    <t>ｱﾍﾞ ｶｽﾞｵ</t>
  </si>
  <si>
    <t>ｻｻｷ ﾋﾃﾞｷ</t>
  </si>
  <si>
    <t>ﾏｶﾞﾘｻﾜ ﾄﾓﾕｷ</t>
  </si>
  <si>
    <t>ｸｻﾉ ｱｷﾉﾘ</t>
  </si>
  <si>
    <t>ﾊﾔｻｶｼｹﾞﾄｼ</t>
  </si>
  <si>
    <t>ﾀﾑﾗ ﾕｳｼﾞ</t>
  </si>
  <si>
    <t>Piece</t>
  </si>
  <si>
    <t>ﾋﾟｰｽ</t>
  </si>
  <si>
    <t>0433100104</t>
  </si>
  <si>
    <t>ﾀｲｻｲ ｷｮｳｺ</t>
  </si>
  <si>
    <t>ｶﾒﾔﾏ ﾋﾛｼ</t>
  </si>
  <si>
    <t>児童発達支援センター以外</t>
  </si>
  <si>
    <t>ｽｶﾞﾜﾗｹｲｺ</t>
  </si>
  <si>
    <t>ｶﾜﾑﾗ ﾐﾂﾏｻ</t>
  </si>
  <si>
    <t>ｼｼﾄﾞﾖｼﾐﾂ</t>
  </si>
  <si>
    <t>ｸﾜﾊﾗ ﾀｶﾄｼ</t>
  </si>
  <si>
    <t>宮城県宮城郡利府町花園１丁目２１０－２</t>
  </si>
  <si>
    <t>ｴﾝﾄﾞｳ ﾖｼﾋﾃﾞ</t>
  </si>
  <si>
    <t>ｷﾑﾗ ｶｽﾞﾋﾛ</t>
  </si>
  <si>
    <t>ﾔﾏｼﾀ ｶﾂﾋﾛ</t>
  </si>
  <si>
    <t>ﾐｶﾜ ｻﾖｺ</t>
  </si>
  <si>
    <t>株式会社グロウアップウィズ</t>
  </si>
  <si>
    <t>ｶﾌﾞｼｷｶｲｼｬｸﾞﾛｳｱｯﾌﾟｳｨｽﾞ</t>
  </si>
  <si>
    <t>宮城県石巻市東中里二丁目５番２－４号</t>
  </si>
  <si>
    <t>0225-98-5142</t>
  </si>
  <si>
    <t>0225-98-5143</t>
  </si>
  <si>
    <t>鈴木　啓介</t>
  </si>
  <si>
    <t>ｽｽﾞｷ ｹｲｽｹ</t>
  </si>
  <si>
    <t>ポップ石巻中里教室</t>
  </si>
  <si>
    <t>ﾎﾟｯﾌﾟｲｼﾉﾏｷﾅｶｻﾄｷｮｳｼﾂ</t>
  </si>
  <si>
    <t>0450210224</t>
  </si>
  <si>
    <t>共生型福祉施設　はぴねすプラザ　はっぴーきっず</t>
  </si>
  <si>
    <t>ｷｮｳｾｲｶﾞﾀﾌｸｼｼｾﾂ ﾊﾋﾟﾈｽﾌﾟﾗｻﾞ ﾊｯﾋﾟｰｷｯｽﾞ</t>
  </si>
  <si>
    <t>宮城県石巻市鹿妻南２丁目２番８号</t>
  </si>
  <si>
    <t>0450210232</t>
  </si>
  <si>
    <t>一般社団法人ふぁみりあ</t>
  </si>
  <si>
    <t>ｲｯﾊﾟﾝｼｬﾀﾞﾝﾎｳｼﾞﾝﾌｧﾐﾘｱ</t>
  </si>
  <si>
    <t>宮城県石巻市水押三丁目５番１３－５０５号</t>
  </si>
  <si>
    <t>0225-24-8354</t>
  </si>
  <si>
    <t>平塚　紀仁</t>
  </si>
  <si>
    <t>ﾋﾗﾂｶ ﾉﾘﾋﾄ</t>
  </si>
  <si>
    <t>運動療育と体験学習ふぁみりあ</t>
  </si>
  <si>
    <t>ｳﾝﾄﾞｳﾘｮｳｲｸﾄﾀｲｹﾝｶﾞｸｼｭｳﾌｧﾐﾘｱ</t>
  </si>
  <si>
    <t>宮城県石巻市中里七丁目２－３ペントハウス中里B号</t>
  </si>
  <si>
    <t>0225-98-5446</t>
  </si>
  <si>
    <t>0225-98-5447</t>
  </si>
  <si>
    <t>0450210240</t>
  </si>
  <si>
    <t>株式会社ライフピース</t>
  </si>
  <si>
    <t>ｶﾌﾞｼｷｶｲｼｬﾗｲﾌﾋﾟｰｽ</t>
  </si>
  <si>
    <t>宮城県仙台市泉区住吉台東5丁目9-1</t>
  </si>
  <si>
    <t>0222006377</t>
  </si>
  <si>
    <t>生駒宏昭</t>
  </si>
  <si>
    <t>ｲｺﾏﾋﾛｱｷ</t>
  </si>
  <si>
    <t>児童発達支援事業所chouchou(シュシュ)石巻</t>
  </si>
  <si>
    <t>ｼﾞﾄﾞｳﾊｯﾀﾂｼｴﾝｼﾞｷﾞｮｳｼｮchouchou(ｼｭｼｭ)ｲｼﾉﾏｷ</t>
  </si>
  <si>
    <t>宮城県石巻市鹿又字中山5</t>
  </si>
  <si>
    <t>0450210257</t>
  </si>
  <si>
    <t>ﾐﾅｶﾜｼﾞﾝﾔ</t>
  </si>
  <si>
    <t>ｵｶﾀﾞ ﾏｻﾅﾙ</t>
  </si>
  <si>
    <t>ｲﾜｻ ｶﾅ</t>
  </si>
  <si>
    <t>ｵﾉﾃﾞﾗ ﾋｻｶｽﾞ</t>
  </si>
  <si>
    <t>ﾀｼﾏ ﾖｳｺ</t>
  </si>
  <si>
    <t>ﾔﾏﾀﾞ ﾕｳｲﾁ</t>
  </si>
  <si>
    <t>ﾔﾏﾀﾞ ｼﾛｳ</t>
  </si>
  <si>
    <t>ﾎﾝﾏ ｻｵﾘ</t>
  </si>
  <si>
    <t>ﾏｴﾀﾞﾀﾀﾞﾂｸﾞ</t>
  </si>
  <si>
    <t>ﾑﾗｶﾐﾐﾐ</t>
  </si>
  <si>
    <t>ｻﾄｳ ﾋﾃﾞｷ</t>
  </si>
  <si>
    <t>ｻｻｷ ﾌﾐ</t>
  </si>
  <si>
    <t>チルハピ増田教室</t>
  </si>
  <si>
    <t>ﾁﾙﾊﾋﾟﾏｽﾀﾞｷｮｳｼﾂ</t>
  </si>
  <si>
    <t>ｺﾓﾘﾔ ｱｹﾐ</t>
  </si>
  <si>
    <t>ﾀｶﾊｼ ﾜﾀﾙ</t>
  </si>
  <si>
    <t>株式会社　ミツイ</t>
  </si>
  <si>
    <t>宮城県仙台市太白区長町7－19－39ＣＯＭビル101</t>
  </si>
  <si>
    <t>リッキーガーデン名取駅前</t>
  </si>
  <si>
    <t>ﾘｯｷｰｶﾞｰﾃﾞﾝﾅﾄﾘｴｷﾏｴ</t>
  </si>
  <si>
    <t>宮城県名取市手倉田八幡４２８－１　コンフォート1号館　Ａ号室</t>
  </si>
  <si>
    <t>022-281-8303</t>
  </si>
  <si>
    <t>022-281-8304</t>
  </si>
  <si>
    <t>0450700547</t>
  </si>
  <si>
    <t>児童発達支援センター</t>
  </si>
  <si>
    <t>ｻﾜﾀﾞ ﾖｳｽｹ</t>
  </si>
  <si>
    <t>宮城県多賀城市高橋二丁目19-16</t>
  </si>
  <si>
    <t>宮城県仙台市泉区泉中央一丁目７番地１泉中央ビル３階</t>
  </si>
  <si>
    <t>ｻﾄｳ ﾕｶﾘ</t>
  </si>
  <si>
    <t>ｻﾄｳ ﾏｻｶｽﾞ</t>
  </si>
  <si>
    <t>ﾎﾘﾀ ﾜｶｺ</t>
  </si>
  <si>
    <t>株式会社　Lien</t>
  </si>
  <si>
    <t>ｶﾌﾞｼｷｶﾞｲｼｬ ﾗﾝ</t>
  </si>
  <si>
    <t>宮城県宮城郡七ケ浜町湊浜一丁目７番地の１</t>
  </si>
  <si>
    <t>放課後等デイサービス　すてっぷあっぷ　emishia</t>
  </si>
  <si>
    <t>ﾎｳｶｺﾞﾅﾄﾞﾃﾞｲｻｰﾋﾞｽ ｽﾃｯﾌﾟｱｯﾌﾟ emishia</t>
  </si>
  <si>
    <t>宮城県多賀城市大代一丁目３－１７</t>
  </si>
  <si>
    <t>0450917059</t>
  </si>
  <si>
    <t>株式会社ポラリス</t>
  </si>
  <si>
    <t>ｶﾌﾞｼｷｶﾞｲｼｬﾎﾟﾗﾘｽ</t>
  </si>
  <si>
    <t>宮城県仙台市泉区上谷刈5-21-3</t>
  </si>
  <si>
    <t>橋本展行</t>
  </si>
  <si>
    <t>ﾊｼﾓﾄﾉﾌﾞﾕｷ</t>
  </si>
  <si>
    <t>コペルプラス　多賀城教室</t>
  </si>
  <si>
    <t>ｺﾍﾟﾙﾌﾟﾗｽ ﾀｶﾞｼﾞｮｳｷｮｳｼﾂ</t>
  </si>
  <si>
    <t>宮城県多賀城市八幡3-5-21</t>
  </si>
  <si>
    <t>022-352-4922</t>
  </si>
  <si>
    <t>022-352-4966</t>
  </si>
  <si>
    <t>0450917067</t>
  </si>
  <si>
    <t>ﾌﾀﾞﾕｷｺ</t>
  </si>
  <si>
    <t>0451100192</t>
  </si>
  <si>
    <t>宮城県仙台市太白区長町７丁目１９－２３ＴＫビル３階</t>
  </si>
  <si>
    <t>にじいろひよこ園岩沼</t>
  </si>
  <si>
    <t>ﾆｼﾞｲﾛﾋﾖｺｴﾝｲﾜﾇﾏ</t>
  </si>
  <si>
    <t>宮城県仙台市泉区野村字二重袋３番２号</t>
  </si>
  <si>
    <t>ｽﾀﾞ ﾄｼｱｷ</t>
  </si>
  <si>
    <t>はびりす合同会社</t>
  </si>
  <si>
    <t>ﾊﾋﾞﾘｽｺﾞｳﾄﾞｳｶﾞｲｼｬ</t>
  </si>
  <si>
    <t>宮城県岩沼市朝日一丁目１番７０号朝日陽だまり館１階西</t>
  </si>
  <si>
    <t>0223-23-2474</t>
  </si>
  <si>
    <t>土橋　竜也</t>
  </si>
  <si>
    <t>ﾂﾁﾊｼ ﾀﾂﾔ</t>
  </si>
  <si>
    <t>児童発達支援・放課後等デイサービスばうむ</t>
  </si>
  <si>
    <t>ｼﾞﾄﾞｳﾊｯﾀﾂｼｴﾝ･ﾎｳｶｺﾞﾅﾄｳﾃﾞｲｻｰﾋﾞｽﾊﾞｳﾑ</t>
  </si>
  <si>
    <t>0451100366</t>
  </si>
  <si>
    <t>宮城県仙台市太白区東中田5-17-19</t>
  </si>
  <si>
    <t>みいんななかよしいわ.ぬま</t>
  </si>
  <si>
    <t>みいんななかよし　いわ.ぬま</t>
  </si>
  <si>
    <t>ﾐｲﾝﾅﾅｶﾖｼ ｲﾜ.ﾇﾏ</t>
  </si>
  <si>
    <t>宮城県岩沼市たけくま2-5-9</t>
  </si>
  <si>
    <t>0223-36-8375</t>
  </si>
  <si>
    <t>0223-36-8378</t>
  </si>
  <si>
    <t>0451100374</t>
  </si>
  <si>
    <t>ﾏﾂｻﾞｶ ｶﾂｼ</t>
  </si>
  <si>
    <t>ﾔﾏﾀﾞﾉﾘｵ</t>
  </si>
  <si>
    <t>宮城県登米市迫町新田字山守屋敷30-23</t>
  </si>
  <si>
    <t>ｱﾗｷ ﾕｳｼﾞ</t>
  </si>
  <si>
    <t>株式会社ぽらりす</t>
  </si>
  <si>
    <t>宮城県登米市迫町新田字外沢田31番地17</t>
  </si>
  <si>
    <t>0220-28-2091</t>
  </si>
  <si>
    <t>0220-22-2091</t>
  </si>
  <si>
    <t>関　美榮子</t>
  </si>
  <si>
    <t>ｾｷ ﾐｴｺ</t>
  </si>
  <si>
    <t>運動特化型放課後等デイサービスJump</t>
  </si>
  <si>
    <t>ｳﾝﾄﾞｳﾄｯｶｶﾞﾀﾎｳｶｺﾞﾄｳﾃﾞｲｻｰﾋﾞｽｼﾞｬﾝﾌﾟ</t>
  </si>
  <si>
    <t>宮城県登米市迫町佐沼字中江三丁目5番3</t>
  </si>
  <si>
    <t>0220-41-9052</t>
  </si>
  <si>
    <t>0451200570</t>
  </si>
  <si>
    <t>おもちゃ箱とめ　プラス</t>
  </si>
  <si>
    <t>ｵﾓﾁｬﾊﾞｺﾄﾒ ﾌﾟﾗｽ</t>
  </si>
  <si>
    <t>宮城県登米市迫町佐沼字八幡1丁目2-7</t>
  </si>
  <si>
    <t>0220-23-8312</t>
  </si>
  <si>
    <t>0451200588</t>
  </si>
  <si>
    <t>知的障害児施設</t>
  </si>
  <si>
    <t>0451300016</t>
  </si>
  <si>
    <t>当該施設に併設する施設が主たる施設</t>
  </si>
  <si>
    <t>10人</t>
  </si>
  <si>
    <t>宮城県栗原市築館高田1-5-6</t>
  </si>
  <si>
    <t>知的障害児通園施設</t>
  </si>
  <si>
    <t>0451300024</t>
  </si>
  <si>
    <t>20人</t>
  </si>
  <si>
    <t>0451300347</t>
  </si>
  <si>
    <t>ﾐﾂﾂﾞｶ ｻﾄｼ</t>
  </si>
  <si>
    <t>ｱｶｻｶﾀﾀﾞｼ</t>
  </si>
  <si>
    <t>ｻﾄｳ ﾄﾓｴ</t>
  </si>
  <si>
    <t>ｷﾀﾞ ﾖｼﾋﾄ</t>
  </si>
  <si>
    <t>ｵｵｻｷｼﾁｮｳ ｲﾄｳﾔｽｼ</t>
  </si>
  <si>
    <t>0451500011</t>
  </si>
  <si>
    <t>21人～30人</t>
  </si>
  <si>
    <t>ｶｻﾊﾗﾄｼﾋｺ</t>
  </si>
  <si>
    <t>ﾉﾀﾞ ﾕﾐ</t>
  </si>
  <si>
    <t>ｲﾜｼﾀ ﾊﾙﾋｺ</t>
  </si>
  <si>
    <t>ﾁﾊﾞ ﾉﾎﾞﾙ</t>
  </si>
  <si>
    <t>ﾐｽﾞﾉ ﾕｳｷ</t>
  </si>
  <si>
    <t>ﾊｯﾄﾘ ﾋﾃﾞｵ</t>
  </si>
  <si>
    <t>0451500805</t>
  </si>
  <si>
    <t>放課後等デイサービス　くろっく</t>
  </si>
  <si>
    <t>ﾎｳｶｺﾞﾄｳﾃﾞｲｻｰﾋﾞｽ ｸﾛｯｸ</t>
  </si>
  <si>
    <t>宮城県大崎市古川穂波4丁目21－14</t>
  </si>
  <si>
    <t>0229-25-9891</t>
  </si>
  <si>
    <t>0229-25-9894</t>
  </si>
  <si>
    <t>0451500813</t>
  </si>
  <si>
    <t>ｶﾂﾗﾊﾗ ｹｲｺ</t>
  </si>
  <si>
    <t>放課後等デイサービス　こころんⅡ</t>
  </si>
  <si>
    <t>ﾎｳｶｺﾞﾄｳﾃﾞｲｻｰﾋﾞｽ ｺｺﾛﾝﾂｰ</t>
  </si>
  <si>
    <t>宮城県大崎市松山金谷字沢前３４－１</t>
  </si>
  <si>
    <t>0451500821</t>
  </si>
  <si>
    <t>有限会社高橋商運</t>
  </si>
  <si>
    <t>ﾕｳｹﾞﾝｶﾞｲｼｬﾀｶﾊｼｼｮｳｳﾝ</t>
  </si>
  <si>
    <t>宮城県大崎市古川矢目字新田１３番地の３</t>
  </si>
  <si>
    <t>髙橋　健二</t>
  </si>
  <si>
    <t>ﾀｶﾊｼ ｹﾝｼﾞ</t>
  </si>
  <si>
    <t>宮城県大崎市三本木字西沢３１－２</t>
  </si>
  <si>
    <t>0229878854</t>
  </si>
  <si>
    <t>0229878864</t>
  </si>
  <si>
    <t>0451500839</t>
  </si>
  <si>
    <t>ﾔｽﾄﾐ ﾔｽﾊﾙ</t>
  </si>
  <si>
    <t>株式会社　宮城児童福祉サービス</t>
  </si>
  <si>
    <t>ｶﾌﾞｼｷｶﾞｲｼｬ ﾐﾔｷﾞｼﾞﾄﾞｳﾌｸｼｻｰﾋﾞｽ</t>
  </si>
  <si>
    <t>宮城県富谷市富ケ丘一丁目２７番２０号1階エスコートタウン富谷Ｅ</t>
  </si>
  <si>
    <t>022-725-3430</t>
  </si>
  <si>
    <t>022-725-3440</t>
  </si>
  <si>
    <t>小島　澄子</t>
  </si>
  <si>
    <t>ｵｼﾞﾏ ｽｺ</t>
  </si>
  <si>
    <t>みんなtoさんぽ　エスコート富谷</t>
  </si>
  <si>
    <t>ﾐﾝﾅtoｻﾝﾎﾟ ｴｽｺｰﾄﾄﾐﾔ</t>
  </si>
  <si>
    <t>宮城県富谷市富ヶ丘一丁目２７番２０号1階エスコートタウン富谷Ｅ</t>
  </si>
  <si>
    <t>0451600068</t>
  </si>
  <si>
    <t>株式会社　qualia</t>
  </si>
  <si>
    <t>ｶﾌﾞｼｷｶﾞｲｼｬ ｸｵﾘｱ</t>
  </si>
  <si>
    <t>宮城県仙台市青葉区中山九丁目１９番１３号</t>
  </si>
  <si>
    <t>ｶﾈｺ ﾀｶｼ</t>
  </si>
  <si>
    <t>放課後等デイサービス　ウィズ・ユー富谷</t>
  </si>
  <si>
    <t>ﾎｳｶｺﾞﾄｳﾃﾞｲｻｰﾋﾞｽ ｳｲｽﾞ･ﾕｰﾄﾐﾔ</t>
  </si>
  <si>
    <t>宮城県富谷市鷹乃杜一丁目１１番１号</t>
  </si>
  <si>
    <t>022-341-7194</t>
  </si>
  <si>
    <t>022-341-7195</t>
  </si>
  <si>
    <t>0451600076</t>
  </si>
  <si>
    <t>ｸﾛｻﾜ ﾒｸﾞﾐ</t>
  </si>
  <si>
    <t>ﾀｷｸﾞﾁｼｹﾞﾙ</t>
  </si>
  <si>
    <t>ﾋﾗﾏ ｶｽﾞﾄ</t>
  </si>
  <si>
    <t>ﾔﾏﾀﾞ ﾋﾛﾉﾌﾞ</t>
  </si>
  <si>
    <t>ｾｲﾉ ｼﾞﾝ</t>
  </si>
  <si>
    <t>指定医療機関（重心障害児）</t>
  </si>
  <si>
    <t>指定発達支援医療機関</t>
  </si>
  <si>
    <t>ｵｵｼﾏ ｻﾔｶ</t>
  </si>
  <si>
    <t>ｷﾉｼﾀ ﾐｻｺ</t>
  </si>
  <si>
    <t>特定非営利法人ひよこ会</t>
  </si>
  <si>
    <t>ﾄｸﾃｲﾋｴｲﾘﾎｳｼﾞﾝﾋﾖｺｶｲ</t>
  </si>
  <si>
    <t>宮城県仙台市太白区長町七丁目１９番２３号</t>
  </si>
  <si>
    <t>022-796-3040</t>
  </si>
  <si>
    <t>022-796-7707</t>
  </si>
  <si>
    <t>青野　里美</t>
  </si>
  <si>
    <t>ｱｵﾉ ｻﾄﾐ</t>
  </si>
  <si>
    <t>にじいろひよこ園亘理</t>
  </si>
  <si>
    <t>ﾆｼﾞｲﾛﾋﾖｺｴﾝﾜﾀﾘ</t>
  </si>
  <si>
    <t>宮城県亘理郡亘理町吉田字宮前４０番地</t>
  </si>
  <si>
    <t>070-1444-284</t>
  </si>
  <si>
    <t>0452405178</t>
  </si>
  <si>
    <t>放課後デイサービスくれいす山元</t>
  </si>
  <si>
    <t>ﾎｳｶｺﾞﾃﾞｲｻｰﾋﾞｽｸﾚｲｽﾔﾏﾓﾄ</t>
  </si>
  <si>
    <t>宮城県亘理郡亘理町長瀞字長峯１番地２０</t>
  </si>
  <si>
    <t>0223-23-1431</t>
  </si>
  <si>
    <t>0223-23-1432</t>
  </si>
  <si>
    <t>0452405186</t>
  </si>
  <si>
    <t>ぴっぴ亘理</t>
  </si>
  <si>
    <t>ﾋﾟｯﾋﾟﾜﾀﾘ</t>
  </si>
  <si>
    <t>宮城県亘理郡亘理町吉田宮前４０番地</t>
  </si>
  <si>
    <t>0452405194</t>
  </si>
  <si>
    <t>菊地　幸郎</t>
  </si>
  <si>
    <t>宮城県宮城郡利府町加瀬字新前谷地５７－１</t>
  </si>
  <si>
    <t>0452600299</t>
  </si>
  <si>
    <t>宮城県宮城郡利府町加瀬字新前谷地５７-１</t>
  </si>
  <si>
    <t>0452600307</t>
  </si>
  <si>
    <t>ﾎﾝﾏｻｵﾘ</t>
  </si>
  <si>
    <t>ﾕｳｷ ｱｶﾘ</t>
  </si>
  <si>
    <t>グロース利府第２教室</t>
  </si>
  <si>
    <t>ｸﾞﾛｰｽﾘﾌﾀﾞｲ2ｷｮｳｼﾂ</t>
  </si>
  <si>
    <t>宮城県宮城郡利府町加瀬南野中沢４３番地３８号</t>
  </si>
  <si>
    <t>0452630114</t>
  </si>
  <si>
    <t>ｵｶﾞﾜ ﾑﾈﾄｼ</t>
  </si>
  <si>
    <t>ｸﾗﾊｼ ﾖｼﾛｳ</t>
  </si>
  <si>
    <t>宮城県富谷市成田4丁目18-1　ＥＴＥＲＮＡＬ１Ｆ</t>
  </si>
  <si>
    <t>宮城県仙台市青葉区中山台一丁目12番地の7</t>
  </si>
  <si>
    <t>0223466800</t>
  </si>
  <si>
    <t>ﾏﾂｵｶ ｹｲ</t>
  </si>
  <si>
    <t>022-346-6800</t>
  </si>
  <si>
    <t>ｱﾏﾉ ｼﾎ</t>
  </si>
  <si>
    <t>ﾌｼﾞﾜﾗ ｻﾔｶ</t>
  </si>
  <si>
    <t>POCCO大崎西Ⅱ</t>
  </si>
  <si>
    <t>ﾎﾟｺｵｵｻｷﾆｼﾂｰ</t>
  </si>
  <si>
    <t>宮城県加美郡加美町町裏八番２１－２</t>
  </si>
  <si>
    <t>0229257639</t>
  </si>
  <si>
    <t>0229257640</t>
  </si>
  <si>
    <t>0452800204</t>
  </si>
  <si>
    <t>ｽｽﾞｷ ｹｲ</t>
  </si>
  <si>
    <t>宮城県遠田郡美里町字桜木町１４７</t>
  </si>
  <si>
    <t>そよ風こだま</t>
  </si>
  <si>
    <t>ｿﾖｶｾﾞｺﾀﾞﾏ</t>
  </si>
  <si>
    <t>宮城県遠田郡美里町字桜木町１８５－２</t>
  </si>
  <si>
    <t>0229257865</t>
  </si>
  <si>
    <t>0229257866</t>
  </si>
  <si>
    <t>0453100133</t>
  </si>
  <si>
    <t>ﾕｻ ﾋｻｵ</t>
  </si>
  <si>
    <t>障害児相談支援事業</t>
  </si>
  <si>
    <t>ｻﾄｳ ﾕｳｴﾀﾞ</t>
  </si>
  <si>
    <t>ﾓﾘﾔ ﾘｭｳｿﾞｳ</t>
  </si>
  <si>
    <t>ｼﾛｷ ﾌｸｼﾞﾛｳ</t>
  </si>
  <si>
    <t>ﾐｳﾗ ｷﾖﾄ</t>
  </si>
  <si>
    <t>宮城県白石市東町二丁目２番３３号</t>
  </si>
  <si>
    <t>0470610015</t>
  </si>
  <si>
    <t>宮城県白石市福岡長袋字陣馬屋敷４８番地</t>
  </si>
  <si>
    <t>0470610023</t>
  </si>
  <si>
    <t>ｽｽﾞｷﾊﾙｺ</t>
  </si>
  <si>
    <t>ﾀｶﾊｼｵｻﾑ</t>
  </si>
  <si>
    <t>ｱｼﾀ ｼﾝﾔ</t>
  </si>
  <si>
    <t>ｶﾉｳﾐﾖ</t>
  </si>
  <si>
    <t>ｻﾄｳﾖｼｱｷ</t>
  </si>
  <si>
    <t>宮城県栗原市若柳字川北塚ノ根13番地</t>
  </si>
  <si>
    <t>ﾌｳﾅﾉｻﾄ ｿｳﾀﾞﾝｼｴﾝｼﾞｷﾞｮｳｼｮ</t>
  </si>
  <si>
    <t>0471300475</t>
  </si>
  <si>
    <t>宮城県栗原市築館薬師３丁目６番２号</t>
  </si>
  <si>
    <t>宮城県栗原市築館高田一丁目6番3－12号</t>
  </si>
  <si>
    <t>0228-24-8661</t>
  </si>
  <si>
    <t>0471300483</t>
  </si>
  <si>
    <t>ﾀｹｶﾜ ｾﾂｵ</t>
  </si>
  <si>
    <t>0229351711</t>
  </si>
  <si>
    <t>0229351712</t>
  </si>
  <si>
    <t>宮城県大崎市古川千手寺町一丁目7番31号　カーサフェリス千手寺内</t>
  </si>
  <si>
    <t>09031251713</t>
  </si>
  <si>
    <t>0471500082</t>
  </si>
  <si>
    <t>0472220136</t>
  </si>
  <si>
    <t>ﾀｸﾞﾁ ﾋﾛﾐ</t>
  </si>
  <si>
    <t>ﾀｶﾊｼ ﾄﾓﾔ</t>
  </si>
  <si>
    <t>宮城県亘理郡山元町山寺字町東６１番地　コンフォートⅡ１０１</t>
  </si>
  <si>
    <t>0472405158</t>
  </si>
  <si>
    <t>ﾏｶﾞﾘｻﾜﾄﾓﾕｷ</t>
  </si>
  <si>
    <t>0223474298</t>
  </si>
  <si>
    <t>0223474299</t>
  </si>
  <si>
    <t>ｺﾝﾄﾞｳ ﾖｼｼﾞ</t>
  </si>
  <si>
    <t>ﾀｶﾊｼﾉﾌﾞﾕｷ</t>
  </si>
  <si>
    <t>ｲﾄｳ ﾏｻﾖｼ</t>
  </si>
  <si>
    <t>一般社団法人ＡＬＣ</t>
  </si>
  <si>
    <t>0229254415</t>
  </si>
  <si>
    <t>0473100105</t>
  </si>
  <si>
    <t>共同生活援助</t>
  </si>
  <si>
    <t>2010/04/01</t>
  </si>
  <si>
    <t>2010/06/01</t>
  </si>
  <si>
    <t>“十夢”</t>
  </si>
  <si>
    <t>"ﾄｵﾑ"</t>
  </si>
  <si>
    <t>宮城県石巻市須江字小国５５</t>
  </si>
  <si>
    <t>2015/07/01</t>
  </si>
  <si>
    <t>ｺﾀﾞﾏ ﾋﾛｵ</t>
  </si>
  <si>
    <t>2017/11/01</t>
  </si>
  <si>
    <t>2019/07/01</t>
  </si>
  <si>
    <t>2021/04/01</t>
  </si>
  <si>
    <t>2021/10/01</t>
  </si>
  <si>
    <t>ｿｰｼｬﾙｲﾝｸﾙｰﾎｰﾑｲｼﾉﾏｷﾍﾋﾞﾀ</t>
  </si>
  <si>
    <t>0420210510</t>
  </si>
  <si>
    <t>2022/02/01</t>
  </si>
  <si>
    <t>2006/10/01</t>
  </si>
  <si>
    <t>ﾊﾔｻｶ ﾐｴ</t>
  </si>
  <si>
    <t>2020/04/01</t>
  </si>
  <si>
    <t>ﾜﾀﾅﾍﾞ ﾘｭｳ</t>
  </si>
  <si>
    <t>2020/11/01</t>
  </si>
  <si>
    <t>愛さんさんグループホーム塩釜</t>
  </si>
  <si>
    <t>ｱｲｻﾝｻﾝｸﾞﾙｰﾌﾟﾎｰﾑｼｵｶﾞﾏ</t>
  </si>
  <si>
    <t>0420300162</t>
  </si>
  <si>
    <t>2022/08/01</t>
  </si>
  <si>
    <t>ｳﾂｼｶﾜﾃﾂ</t>
  </si>
  <si>
    <t>2008/04/01</t>
  </si>
  <si>
    <t>2013/10/01</t>
  </si>
  <si>
    <t>2015/03/01</t>
  </si>
  <si>
    <t>0420500498</t>
  </si>
  <si>
    <t>黒木　奈月</t>
  </si>
  <si>
    <t>ｸﾛｷ ﾅﾂｷ</t>
  </si>
  <si>
    <t>2014/04/01</t>
  </si>
  <si>
    <t>ﾓﾘｾｲｲﾁ</t>
  </si>
  <si>
    <t>2008/03/01</t>
  </si>
  <si>
    <t>2015/10/01</t>
  </si>
  <si>
    <t>2016/06/01</t>
  </si>
  <si>
    <t>2019/08/01</t>
  </si>
  <si>
    <t>ｻﾜﾀﾞ ﾌﾐﾉﾘ</t>
  </si>
  <si>
    <t>2020/12/01</t>
  </si>
  <si>
    <t>まごころの家</t>
  </si>
  <si>
    <t>ﾏｺﾞｺﾛﾉｲｴ</t>
  </si>
  <si>
    <t>宮城県名取市増田三丁目１０－２５</t>
  </si>
  <si>
    <t>0420700577</t>
  </si>
  <si>
    <t>2022/02/15</t>
  </si>
  <si>
    <t>0420700585</t>
  </si>
  <si>
    <t>2022/04/01</t>
  </si>
  <si>
    <t>2014/08/01</t>
  </si>
  <si>
    <t>ｺﾞﾉｲ ｷﾖｱｷ</t>
  </si>
  <si>
    <t>2019/04/01</t>
  </si>
  <si>
    <t>2011/04/01</t>
  </si>
  <si>
    <t>2017/04/01</t>
  </si>
  <si>
    <t>2021/11/01</t>
  </si>
  <si>
    <t>2013/07/01</t>
  </si>
  <si>
    <t>2017/05/01</t>
  </si>
  <si>
    <t>2016/04/01</t>
  </si>
  <si>
    <t>2017/10/01</t>
  </si>
  <si>
    <t>2019/05/01</t>
  </si>
  <si>
    <t>2021/02/01</t>
  </si>
  <si>
    <t>2021/08/27</t>
  </si>
  <si>
    <t>0421300542</t>
  </si>
  <si>
    <t>2022/07/01</t>
  </si>
  <si>
    <t>2010/05/01</t>
  </si>
  <si>
    <t>2012/04/01</t>
  </si>
  <si>
    <t>2019/12/01</t>
  </si>
  <si>
    <t>2020/01/01</t>
  </si>
  <si>
    <t>0421500802</t>
  </si>
  <si>
    <t>エスアンドウィングス株式会社</t>
  </si>
  <si>
    <t>ｴｽｱﾝﾄﾞｳｲﾝｸﾞｽｶﾌﾞｼｷｶﾞｲｼｬ</t>
  </si>
  <si>
    <t>宮城県仙台市青葉区小田原四丁目6番3号</t>
  </si>
  <si>
    <t>022-726-4161</t>
  </si>
  <si>
    <t>022-266-6515</t>
  </si>
  <si>
    <t>ｻｻｷ ﾋﾛｼ</t>
  </si>
  <si>
    <t>障がい者ともに事業所</t>
  </si>
  <si>
    <t>ｼｮｳｶﾞｲｼｬﾄﾓﾆｼﾞｷﾞｮｳｼｮ</t>
  </si>
  <si>
    <t>宮城県富谷市ひより台一丁目6－7</t>
  </si>
  <si>
    <t>0421600024</t>
  </si>
  <si>
    <t>2022/06/01</t>
  </si>
  <si>
    <t>ﾔﾏｻﾞｷ ﾋﾃﾞｷ</t>
  </si>
  <si>
    <t>ﾎﾝﾀﾞﾏｻﾋｻ</t>
  </si>
  <si>
    <t>ｻﾄｳ ｺｳｲﾁ</t>
  </si>
  <si>
    <t>2007/03/15</t>
  </si>
  <si>
    <t>2007/09/01</t>
  </si>
  <si>
    <t>ﾀｹﾀﾞ ﾊｼﾞﾒ</t>
  </si>
  <si>
    <t>宮城県仙台市若林区六丁目字南９７番地の３</t>
  </si>
  <si>
    <t>障がい者グループホーム　りんごの木</t>
  </si>
  <si>
    <t>ｼｮｳｶﾞｲｼｬｸﾞﾙｰﾌﾟﾎｰﾑ ﾘﾝｺﾞﾉｷ</t>
  </si>
  <si>
    <t>宮城県亘理郡亘理町荒浜字藤平橋４５－２８</t>
  </si>
  <si>
    <t>0223-36-7420</t>
  </si>
  <si>
    <t>0223-36-7421</t>
  </si>
  <si>
    <t>0422400242</t>
  </si>
  <si>
    <t>2022/09/01</t>
  </si>
  <si>
    <t>022-357-0075</t>
  </si>
  <si>
    <t>2016/10/01</t>
  </si>
  <si>
    <t>2010/02/01</t>
  </si>
  <si>
    <t>2017/01/01</t>
  </si>
  <si>
    <t>2017/12/01</t>
  </si>
  <si>
    <t>ｳｼﾜﾀｼｹﾞﾐﾂ</t>
  </si>
  <si>
    <t>2018/09/12</t>
  </si>
  <si>
    <t>ｱﾍﾞｶﾂｴｲ</t>
  </si>
  <si>
    <t>2008/07/01</t>
  </si>
  <si>
    <t>事業所名</t>
    <rPh sb="0" eb="3">
      <t>ジギョウショ</t>
    </rPh>
    <rPh sb="3" eb="4">
      <t>メイ</t>
    </rPh>
    <phoneticPr fontId="4"/>
  </si>
  <si>
    <t>サービス種別</t>
    <rPh sb="4" eb="6">
      <t>シュベツ</t>
    </rPh>
    <phoneticPr fontId="4"/>
  </si>
  <si>
    <t>福祉型障害児入所施設</t>
    <rPh sb="0" eb="3">
      <t>フクシガタ</t>
    </rPh>
    <rPh sb="3" eb="6">
      <t>ショウガイジ</t>
    </rPh>
    <rPh sb="6" eb="8">
      <t>ニュウショ</t>
    </rPh>
    <rPh sb="8" eb="10">
      <t>シセツ</t>
    </rPh>
    <phoneticPr fontId="2"/>
  </si>
  <si>
    <t>共同生活援助</t>
    <rPh sb="0" eb="2">
      <t>キョウドウ</t>
    </rPh>
    <rPh sb="2" eb="4">
      <t>セイカツ</t>
    </rPh>
    <rPh sb="4" eb="6">
      <t>エンジョ</t>
    </rPh>
    <phoneticPr fontId="1"/>
  </si>
  <si>
    <t>施設入所支援</t>
    <rPh sb="0" eb="2">
      <t>シセツ</t>
    </rPh>
    <rPh sb="2" eb="4">
      <t>ニュウショ</t>
    </rPh>
    <rPh sb="4" eb="6">
      <t>シエン</t>
    </rPh>
    <phoneticPr fontId="1"/>
  </si>
  <si>
    <t>宿泊型自立訓練</t>
    <rPh sb="0" eb="3">
      <t>シュクハクガタ</t>
    </rPh>
    <rPh sb="3" eb="5">
      <t>ジリツ</t>
    </rPh>
    <rPh sb="5" eb="7">
      <t>クンレン</t>
    </rPh>
    <phoneticPr fontId="1"/>
  </si>
  <si>
    <t>短期入所</t>
    <rPh sb="0" eb="2">
      <t>タンキ</t>
    </rPh>
    <rPh sb="2" eb="4">
      <t>ニュウショ</t>
    </rPh>
    <phoneticPr fontId="1"/>
  </si>
  <si>
    <t>就労移行支援</t>
    <rPh sb="0" eb="2">
      <t>シュウロウ</t>
    </rPh>
    <rPh sb="2" eb="4">
      <t>イコウ</t>
    </rPh>
    <rPh sb="4" eb="6">
      <t>シエン</t>
    </rPh>
    <phoneticPr fontId="1"/>
  </si>
  <si>
    <t>生活介護</t>
    <rPh sb="0" eb="2">
      <t>セイカツ</t>
    </rPh>
    <rPh sb="2" eb="4">
      <t>カイゴ</t>
    </rPh>
    <phoneticPr fontId="1"/>
  </si>
  <si>
    <t>児童発達支援</t>
    <rPh sb="0" eb="2">
      <t>ジドウ</t>
    </rPh>
    <rPh sb="2" eb="4">
      <t>ハッタツ</t>
    </rPh>
    <rPh sb="4" eb="6">
      <t>シエン</t>
    </rPh>
    <phoneticPr fontId="1"/>
  </si>
  <si>
    <t>放課後等デイサービス</t>
    <rPh sb="0" eb="3">
      <t>ホウカゴ</t>
    </rPh>
    <rPh sb="3" eb="4">
      <t>ナド</t>
    </rPh>
    <phoneticPr fontId="1"/>
  </si>
  <si>
    <t>１.普通</t>
    <rPh sb="2" eb="4">
      <t>フツウ</t>
    </rPh>
    <phoneticPr fontId="4"/>
  </si>
  <si>
    <t>２.当座</t>
    <rPh sb="2" eb="4">
      <t>トウザ</t>
    </rPh>
    <phoneticPr fontId="4"/>
  </si>
  <si>
    <r>
      <t xml:space="preserve">休止期間
</t>
    </r>
    <r>
      <rPr>
        <sz val="8"/>
        <rFont val="ＭＳ Ｐゴシック"/>
        <family val="3"/>
        <charset val="128"/>
      </rPr>
      <t>（別表第２参照）</t>
    </r>
    <rPh sb="0" eb="2">
      <t>キュウシ</t>
    </rPh>
    <rPh sb="2" eb="4">
      <t>キカン</t>
    </rPh>
    <rPh sb="6" eb="8">
      <t>ベッピョウ</t>
    </rPh>
    <rPh sb="8" eb="9">
      <t>ダイ</t>
    </rPh>
    <rPh sb="10" eb="12">
      <t>サンショウ</t>
    </rPh>
    <phoneticPr fontId="4"/>
  </si>
  <si>
    <t>行動援護</t>
    <phoneticPr fontId="18"/>
  </si>
  <si>
    <t>休止期間</t>
    <rPh sb="0" eb="2">
      <t>キュウシ</t>
    </rPh>
    <rPh sb="2" eb="4">
      <t>キカン</t>
    </rPh>
    <phoneticPr fontId="4"/>
  </si>
  <si>
    <t>０日</t>
    <rPh sb="1" eb="2">
      <t>ニチ</t>
    </rPh>
    <phoneticPr fontId="39"/>
  </si>
  <si>
    <t>１日以上１か月以下</t>
    <rPh sb="1" eb="2">
      <t>ニチ</t>
    </rPh>
    <rPh sb="2" eb="4">
      <t>イジョウ</t>
    </rPh>
    <rPh sb="6" eb="7">
      <t>ツキ</t>
    </rPh>
    <rPh sb="7" eb="9">
      <t>イカ</t>
    </rPh>
    <phoneticPr fontId="39"/>
  </si>
  <si>
    <t>１か月を超えて２か月以下</t>
    <rPh sb="2" eb="3">
      <t>ツキ</t>
    </rPh>
    <rPh sb="4" eb="5">
      <t>コ</t>
    </rPh>
    <rPh sb="9" eb="10">
      <t>ツキ</t>
    </rPh>
    <rPh sb="10" eb="12">
      <t>イカ</t>
    </rPh>
    <phoneticPr fontId="39"/>
  </si>
  <si>
    <t>２か月を超えて３か月以下</t>
    <rPh sb="2" eb="3">
      <t>ツキ</t>
    </rPh>
    <rPh sb="4" eb="5">
      <t>コ</t>
    </rPh>
    <rPh sb="9" eb="10">
      <t>ガツ</t>
    </rPh>
    <rPh sb="10" eb="12">
      <t>イカ</t>
    </rPh>
    <phoneticPr fontId="39"/>
  </si>
  <si>
    <t>３か月を超えて４か月以下</t>
    <rPh sb="2" eb="3">
      <t>ツキ</t>
    </rPh>
    <rPh sb="4" eb="5">
      <t>コ</t>
    </rPh>
    <rPh sb="9" eb="10">
      <t>ツキ</t>
    </rPh>
    <rPh sb="10" eb="12">
      <t>イカ</t>
    </rPh>
    <phoneticPr fontId="39"/>
  </si>
  <si>
    <t>４か月を超えて５か月以下</t>
    <rPh sb="2" eb="3">
      <t>ツキ</t>
    </rPh>
    <rPh sb="4" eb="5">
      <t>コ</t>
    </rPh>
    <rPh sb="9" eb="10">
      <t>ゲツ</t>
    </rPh>
    <rPh sb="10" eb="12">
      <t>イカ</t>
    </rPh>
    <phoneticPr fontId="39"/>
  </si>
  <si>
    <t>５か月を超えて６か月以下</t>
    <rPh sb="2" eb="3">
      <t>ツキ</t>
    </rPh>
    <rPh sb="4" eb="5">
      <t>コ</t>
    </rPh>
    <rPh sb="9" eb="10">
      <t>ゲツ</t>
    </rPh>
    <rPh sb="10" eb="12">
      <t>イカ</t>
    </rPh>
    <phoneticPr fontId="39"/>
  </si>
  <si>
    <t>1</t>
    <phoneticPr fontId="4"/>
  </si>
  <si>
    <t>補助額
　（100円未満切り捨て）
(A-1/2B)×C×D</t>
    <rPh sb="0" eb="2">
      <t>ホジョ</t>
    </rPh>
    <rPh sb="2" eb="3">
      <t>ガク</t>
    </rPh>
    <rPh sb="9" eb="10">
      <t>エン</t>
    </rPh>
    <rPh sb="10" eb="12">
      <t>ミマン</t>
    </rPh>
    <rPh sb="12" eb="13">
      <t>キ</t>
    </rPh>
    <rPh sb="14" eb="15">
      <t>ス</t>
    </rPh>
    <phoneticPr fontId="4"/>
  </si>
  <si>
    <t>補助額
 （100円未満切り捨て）
A×C×D</t>
    <rPh sb="0" eb="2">
      <t>ホジョ</t>
    </rPh>
    <rPh sb="2" eb="3">
      <t>ガク</t>
    </rPh>
    <rPh sb="9" eb="10">
      <t>エン</t>
    </rPh>
    <rPh sb="10" eb="12">
      <t>ミマン</t>
    </rPh>
    <rPh sb="12" eb="13">
      <t>キ</t>
    </rPh>
    <rPh sb="14" eb="15">
      <t>ス</t>
    </rPh>
    <phoneticPr fontId="4"/>
  </si>
  <si>
    <t>サービス
の種別</t>
    <rPh sb="6" eb="8">
      <t>シュベツ</t>
    </rPh>
    <phoneticPr fontId="4"/>
  </si>
  <si>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</si>
  <si>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4"/>
  </si>
  <si>
    <t>就労継続支援(Ａ型)</t>
    <rPh sb="0" eb="2">
      <t>シュウロウ</t>
    </rPh>
    <rPh sb="2" eb="4">
      <t>ケイゾク</t>
    </rPh>
    <rPh sb="4" eb="6">
      <t>シエン</t>
    </rPh>
    <rPh sb="8" eb="9">
      <t>ガタ</t>
    </rPh>
    <phoneticPr fontId="1"/>
  </si>
  <si>
    <t>就労継続支援(Ｂ型)</t>
    <rPh sb="0" eb="2">
      <t>シュウロウ</t>
    </rPh>
    <rPh sb="2" eb="4">
      <t>ケイゾク</t>
    </rPh>
    <rPh sb="4" eb="6">
      <t>シエン</t>
    </rPh>
    <rPh sb="8" eb="9">
      <t>ガタ</t>
    </rPh>
    <phoneticPr fontId="1"/>
  </si>
  <si>
    <t>(介)訪問介護事業所</t>
    <rPh sb="1" eb="2">
      <t>カイ</t>
    </rPh>
    <rPh sb="3" eb="5">
      <t>カイゴ</t>
    </rPh>
    <rPh sb="5" eb="8">
      <t>ジギョウショ</t>
    </rPh>
    <phoneticPr fontId="1"/>
  </si>
  <si>
    <t>(介)訪問入浴介護事業所</t>
    <rPh sb="3" eb="5">
      <t>ホウモン</t>
    </rPh>
    <rPh sb="5" eb="7">
      <t>ニュウヨク</t>
    </rPh>
    <rPh sb="7" eb="9">
      <t>カイゴ</t>
    </rPh>
    <rPh sb="9" eb="12">
      <t>ジギョウショ</t>
    </rPh>
    <phoneticPr fontId="1"/>
  </si>
  <si>
    <t>(介)訪問看護事業所</t>
    <rPh sb="3" eb="5">
      <t>ホウモン</t>
    </rPh>
    <rPh sb="5" eb="7">
      <t>カンゴ</t>
    </rPh>
    <rPh sb="7" eb="10">
      <t>ジギョウショ</t>
    </rPh>
    <phoneticPr fontId="1"/>
  </si>
  <si>
    <t>(介)訪問リハビリテーション事業所</t>
    <rPh sb="3" eb="5">
      <t>ホウモン</t>
    </rPh>
    <rPh sb="14" eb="17">
      <t>ジギョウショ</t>
    </rPh>
    <phoneticPr fontId="1"/>
  </si>
  <si>
    <t>(介)定期巡回・随時対応型訪問介護看護事業所</t>
    <rPh sb="3" eb="5">
      <t>テイキ</t>
    </rPh>
    <rPh sb="5" eb="7">
      <t>ジュンカイ</t>
    </rPh>
    <rPh sb="8" eb="10">
      <t>ズイジ</t>
    </rPh>
    <rPh sb="10" eb="13">
      <t>タイオウガタ</t>
    </rPh>
    <rPh sb="13" eb="15">
      <t>ホウモン</t>
    </rPh>
    <rPh sb="15" eb="17">
      <t>カイゴ</t>
    </rPh>
    <rPh sb="17" eb="19">
      <t>カンゴ</t>
    </rPh>
    <rPh sb="19" eb="22">
      <t>ジギョウショ</t>
    </rPh>
    <phoneticPr fontId="1"/>
  </si>
  <si>
    <t>(介)居宅療養管理指導事業所</t>
    <rPh sb="3" eb="5">
      <t>キョタク</t>
    </rPh>
    <rPh sb="5" eb="7">
      <t>リョウヨウ</t>
    </rPh>
    <rPh sb="7" eb="9">
      <t>カンリ</t>
    </rPh>
    <rPh sb="9" eb="11">
      <t>シドウ</t>
    </rPh>
    <rPh sb="11" eb="14">
      <t>ジギョウショ</t>
    </rPh>
    <phoneticPr fontId="1"/>
  </si>
  <si>
    <t>(介)夜間対応型訪問介護事業所</t>
    <rPh sb="3" eb="5">
      <t>ヤカン</t>
    </rPh>
    <rPh sb="5" eb="8">
      <t>タイオウガタ</t>
    </rPh>
    <rPh sb="8" eb="10">
      <t>ホウモン</t>
    </rPh>
    <rPh sb="10" eb="12">
      <t>カイゴ</t>
    </rPh>
    <rPh sb="12" eb="15">
      <t>ジギョウショ</t>
    </rPh>
    <phoneticPr fontId="1"/>
  </si>
  <si>
    <t>(介)居宅介護支援事業所</t>
    <rPh sb="3" eb="5">
      <t>キョタク</t>
    </rPh>
    <rPh sb="5" eb="7">
      <t>カイゴ</t>
    </rPh>
    <rPh sb="7" eb="9">
      <t>シエン</t>
    </rPh>
    <rPh sb="9" eb="11">
      <t>ジギョウ</t>
    </rPh>
    <rPh sb="11" eb="12">
      <t>ショ</t>
    </rPh>
    <phoneticPr fontId="1"/>
  </si>
  <si>
    <t>２　各シートの記入する内容はおおむね以下のとおりです。</t>
    <rPh sb="2" eb="3">
      <t>カク</t>
    </rPh>
    <rPh sb="7" eb="9">
      <t>キニュウ</t>
    </rPh>
    <rPh sb="11" eb="13">
      <t>ナイヨウ</t>
    </rPh>
    <rPh sb="18" eb="20">
      <t>イカ</t>
    </rPh>
    <phoneticPr fontId="4"/>
  </si>
  <si>
    <t>　・　様式第１号　：　申請する法人の情報と振込先口座の口座情報</t>
    <rPh sb="3" eb="5">
      <t>ヨウシキ</t>
    </rPh>
    <rPh sb="5" eb="6">
      <t>ダイ</t>
    </rPh>
    <rPh sb="7" eb="8">
      <t>ゴウ</t>
    </rPh>
    <rPh sb="11" eb="13">
      <t>シンセイ</t>
    </rPh>
    <rPh sb="15" eb="17">
      <t>ホウジン</t>
    </rPh>
    <rPh sb="18" eb="20">
      <t>ジョウホウ</t>
    </rPh>
    <rPh sb="21" eb="22">
      <t>フ</t>
    </rPh>
    <rPh sb="22" eb="23">
      <t>コ</t>
    </rPh>
    <rPh sb="23" eb="24">
      <t>サキ</t>
    </rPh>
    <rPh sb="24" eb="26">
      <t>コウザ</t>
    </rPh>
    <rPh sb="27" eb="29">
      <t>コウザ</t>
    </rPh>
    <rPh sb="29" eb="31">
      <t>ジョウホウ</t>
    </rPh>
    <phoneticPr fontId="4"/>
  </si>
  <si>
    <t>　・　別　紙　１　　：　各事業所の情報　</t>
    <rPh sb="3" eb="4">
      <t>ベツ</t>
    </rPh>
    <rPh sb="5" eb="6">
      <t>カミ</t>
    </rPh>
    <rPh sb="12" eb="13">
      <t>カク</t>
    </rPh>
    <rPh sb="13" eb="16">
      <t>ジギョウショ</t>
    </rPh>
    <rPh sb="17" eb="19">
      <t>ジョウホウ</t>
    </rPh>
    <phoneticPr fontId="4"/>
  </si>
  <si>
    <t>３　記載方法</t>
    <rPh sb="2" eb="4">
      <t>キサイ</t>
    </rPh>
    <rPh sb="4" eb="6">
      <t>ホウホウ</t>
    </rPh>
    <phoneticPr fontId="4"/>
  </si>
  <si>
    <t>　　</t>
    <phoneticPr fontId="4"/>
  </si>
  <si>
    <t>　・　別　紙　２　　：　車両の情報　</t>
    <rPh sb="12" eb="14">
      <t>シャリョウ</t>
    </rPh>
    <phoneticPr fontId="4"/>
  </si>
  <si>
    <t>4601</t>
  </si>
  <si>
    <t>0853</t>
  </si>
  <si>
    <t>1103</t>
  </si>
  <si>
    <t>3201</t>
  </si>
  <si>
    <t>0865</t>
  </si>
  <si>
    <t>0825</t>
  </si>
  <si>
    <t>0075</t>
  </si>
  <si>
    <t>0862</t>
  </si>
  <si>
    <t>8688</t>
  </si>
  <si>
    <t>0014</t>
  </si>
  <si>
    <t>1311</t>
  </si>
  <si>
    <t>0071</t>
  </si>
  <si>
    <t>0834</t>
  </si>
  <si>
    <t>1111</t>
  </si>
  <si>
    <t>3802</t>
  </si>
  <si>
    <t>0867</t>
  </si>
  <si>
    <t>0856</t>
  </si>
  <si>
    <t>0052</t>
  </si>
  <si>
    <t>0852</t>
  </si>
  <si>
    <t>1101</t>
  </si>
  <si>
    <t>0013</t>
  </si>
  <si>
    <t>0042</t>
  </si>
  <si>
    <t>0847</t>
  </si>
  <si>
    <t>0512</t>
  </si>
  <si>
    <t>0822</t>
  </si>
  <si>
    <t>0032</t>
  </si>
  <si>
    <t>0854</t>
  </si>
  <si>
    <t>0849</t>
  </si>
  <si>
    <t>0861</t>
  </si>
  <si>
    <t>1221</t>
  </si>
  <si>
    <t>0031</t>
  </si>
  <si>
    <t>0826</t>
  </si>
  <si>
    <t>0803</t>
  </si>
  <si>
    <t>0836</t>
  </si>
  <si>
    <t>0005</t>
  </si>
  <si>
    <t>0043</t>
  </si>
  <si>
    <t>0003</t>
  </si>
  <si>
    <t>0833</t>
  </si>
  <si>
    <t>0835</t>
  </si>
  <si>
    <t>0004</t>
  </si>
  <si>
    <t>0045</t>
  </si>
  <si>
    <t>0001</t>
  </si>
  <si>
    <t>3121</t>
  </si>
  <si>
    <t>0203</t>
  </si>
  <si>
    <t>0524</t>
  </si>
  <si>
    <t>0056</t>
  </si>
  <si>
    <t>8501</t>
  </si>
  <si>
    <t>0066</t>
  </si>
  <si>
    <t>0232</t>
  </si>
  <si>
    <t>0318</t>
  </si>
  <si>
    <t>0813</t>
  </si>
  <si>
    <t>0085</t>
  </si>
  <si>
    <t>0077</t>
  </si>
  <si>
    <t>0169</t>
  </si>
  <si>
    <t>0122</t>
  </si>
  <si>
    <t>0231</t>
  </si>
  <si>
    <t>0731</t>
  </si>
  <si>
    <t>0252</t>
  </si>
  <si>
    <t>1222</t>
  </si>
  <si>
    <t>1242</t>
  </si>
  <si>
    <t>1224</t>
  </si>
  <si>
    <t>1298</t>
  </si>
  <si>
    <t>1235</t>
  </si>
  <si>
    <t>1226</t>
  </si>
  <si>
    <t>1232</t>
  </si>
  <si>
    <t>1227</t>
  </si>
  <si>
    <t>1217</t>
  </si>
  <si>
    <t>4802</t>
  </si>
  <si>
    <t>3103</t>
  </si>
  <si>
    <t>0859</t>
  </si>
  <si>
    <t>0801</t>
  </si>
  <si>
    <t>2411</t>
  </si>
  <si>
    <t>1223</t>
  </si>
  <si>
    <t>3133</t>
  </si>
  <si>
    <t>0811</t>
  </si>
  <si>
    <t>1231</t>
  </si>
  <si>
    <t>3123</t>
  </si>
  <si>
    <t>1251</t>
  </si>
  <si>
    <t>0082</t>
  </si>
  <si>
    <t>1104</t>
  </si>
  <si>
    <t>0011</t>
  </si>
  <si>
    <t>1241</t>
  </si>
  <si>
    <t>8442</t>
  </si>
  <si>
    <t>6123</t>
  </si>
  <si>
    <t>1522</t>
  </si>
  <si>
    <t>1503</t>
  </si>
  <si>
    <t>0002</t>
  </si>
  <si>
    <t>1214</t>
  </si>
  <si>
    <t>1523</t>
  </si>
  <si>
    <t>1505</t>
  </si>
  <si>
    <t>0873</t>
  </si>
  <si>
    <t>0067</t>
  </si>
  <si>
    <t>3117</t>
  </si>
  <si>
    <t>0842</t>
  </si>
  <si>
    <t>0961</t>
  </si>
  <si>
    <t>0841</t>
  </si>
  <si>
    <t>8002</t>
  </si>
  <si>
    <t>2433</t>
  </si>
  <si>
    <t>2480</t>
  </si>
  <si>
    <t>2424</t>
  </si>
  <si>
    <t>2441</t>
  </si>
  <si>
    <t>2432</t>
  </si>
  <si>
    <t>4112</t>
  </si>
  <si>
    <t>2431</t>
  </si>
  <si>
    <t>2444</t>
  </si>
  <si>
    <t>0816</t>
  </si>
  <si>
    <t>0431</t>
  </si>
  <si>
    <t>0511</t>
  </si>
  <si>
    <t>0311</t>
  </si>
  <si>
    <t>0513</t>
  </si>
  <si>
    <t>4703</t>
  </si>
  <si>
    <t>1601</t>
  </si>
  <si>
    <t>0412</t>
  </si>
  <si>
    <t>0433</t>
  </si>
  <si>
    <t>0622</t>
  </si>
  <si>
    <t>0702</t>
  </si>
  <si>
    <t>1161</t>
  </si>
  <si>
    <t>0601</t>
  </si>
  <si>
    <t>0245</t>
  </si>
  <si>
    <t>5624</t>
  </si>
  <si>
    <t>2252</t>
  </si>
  <si>
    <t>2308</t>
  </si>
  <si>
    <t>5173</t>
  </si>
  <si>
    <t>2251</t>
  </si>
  <si>
    <t>5508</t>
  </si>
  <si>
    <t>6223</t>
  </si>
  <si>
    <t>2226</t>
  </si>
  <si>
    <t>5504</t>
  </si>
  <si>
    <t>2246</t>
  </si>
  <si>
    <t>5301</t>
  </si>
  <si>
    <t>5402</t>
  </si>
  <si>
    <t>2233</t>
  </si>
  <si>
    <t>0874</t>
  </si>
  <si>
    <t>5171</t>
  </si>
  <si>
    <t>0505</t>
  </si>
  <si>
    <t>0503</t>
  </si>
  <si>
    <t>0501</t>
  </si>
  <si>
    <t>0301</t>
  </si>
  <si>
    <t>0050</t>
  </si>
  <si>
    <t>0305</t>
  </si>
  <si>
    <t>0913</t>
  </si>
  <si>
    <t>1754</t>
  </si>
  <si>
    <t>6154</t>
  </si>
  <si>
    <t>6153</t>
  </si>
  <si>
    <t>6251</t>
  </si>
  <si>
    <t>3621</t>
  </si>
  <si>
    <t>6203</t>
  </si>
  <si>
    <t>4413</t>
  </si>
  <si>
    <t>4415</t>
  </si>
  <si>
    <t>6412</t>
  </si>
  <si>
    <t>6436</t>
  </si>
  <si>
    <t>0112</t>
  </si>
  <si>
    <t>3203</t>
  </si>
  <si>
    <t>4305</t>
  </si>
  <si>
    <t>0021</t>
  </si>
  <si>
    <t>2183</t>
  </si>
  <si>
    <t>6105</t>
  </si>
  <si>
    <t>6232</t>
  </si>
  <si>
    <t>3602</t>
  </si>
  <si>
    <t>0413</t>
  </si>
  <si>
    <t>6183</t>
  </si>
  <si>
    <t>6156</t>
  </si>
  <si>
    <t>0047</t>
  </si>
  <si>
    <t>6114</t>
  </si>
  <si>
    <t>6101</t>
  </si>
  <si>
    <t>4303</t>
  </si>
  <si>
    <t>3205</t>
  </si>
  <si>
    <t>3341</t>
  </si>
  <si>
    <t>0805</t>
  </si>
  <si>
    <t>3136</t>
  </si>
  <si>
    <t>3124</t>
  </si>
  <si>
    <t>3362</t>
  </si>
  <si>
    <t>0911</t>
  </si>
  <si>
    <t>0821</t>
  </si>
  <si>
    <t>1621</t>
  </si>
  <si>
    <t>1273</t>
  </si>
  <si>
    <t>1261</t>
  </si>
  <si>
    <t>1602</t>
  </si>
  <si>
    <t>0912</t>
  </si>
  <si>
    <t>2351</t>
  </si>
  <si>
    <t>2202</t>
  </si>
  <si>
    <t>2203</t>
  </si>
  <si>
    <t>0134</t>
  </si>
  <si>
    <t>2292</t>
  </si>
  <si>
    <t>0073</t>
  </si>
  <si>
    <t>2205</t>
  </si>
  <si>
    <t>2331</t>
  </si>
  <si>
    <t>8544</t>
  </si>
  <si>
    <t>2201</t>
  </si>
  <si>
    <t>0804</t>
  </si>
  <si>
    <t>0104</t>
  </si>
  <si>
    <t>0802</t>
  </si>
  <si>
    <t>0812</t>
  </si>
  <si>
    <t>0212</t>
  </si>
  <si>
    <t>0213</t>
  </si>
  <si>
    <t>3212</t>
  </si>
  <si>
    <t>0205</t>
  </si>
  <si>
    <t>0215</t>
  </si>
  <si>
    <t>0824</t>
  </si>
  <si>
    <t>0823</t>
  </si>
  <si>
    <t>3624</t>
  </si>
  <si>
    <t>0952</t>
  </si>
  <si>
    <t>3502</t>
  </si>
  <si>
    <t>3303</t>
  </si>
  <si>
    <t>3351</t>
  </si>
  <si>
    <t>3521</t>
  </si>
  <si>
    <t>0347</t>
  </si>
  <si>
    <t>4122</t>
  </si>
  <si>
    <t>4261</t>
  </si>
  <si>
    <t>4292</t>
  </si>
  <si>
    <t>0015</t>
  </si>
  <si>
    <t>0121</t>
  </si>
  <si>
    <t>0041</t>
  </si>
  <si>
    <t>0053</t>
  </si>
  <si>
    <t>0024</t>
  </si>
  <si>
    <t>0281</t>
  </si>
  <si>
    <t>2243</t>
  </si>
  <si>
    <t>2231</t>
  </si>
  <si>
    <t>0725</t>
  </si>
  <si>
    <t>0393</t>
  </si>
  <si>
    <t>0857</t>
  </si>
  <si>
    <t>0331</t>
  </si>
  <si>
    <t>0046</t>
  </si>
  <si>
    <t>8531</t>
  </si>
  <si>
    <t>2483</t>
  </si>
  <si>
    <t>0401</t>
  </si>
  <si>
    <t>0051</t>
  </si>
  <si>
    <t>6171</t>
  </si>
  <si>
    <t>0063</t>
  </si>
  <si>
    <t>3331</t>
  </si>
  <si>
    <t>1501</t>
  </si>
  <si>
    <t>1272</t>
  </si>
  <si>
    <t>3104</t>
  </si>
  <si>
    <t>3111</t>
  </si>
  <si>
    <t>3311</t>
  </si>
  <si>
    <t>3692</t>
  </si>
  <si>
    <t>4102</t>
  </si>
  <si>
    <t>0782</t>
  </si>
  <si>
    <t>0132</t>
  </si>
  <si>
    <t>8061</t>
  </si>
  <si>
    <t>0863</t>
  </si>
  <si>
    <t>3222</t>
  </si>
  <si>
    <t>0828</t>
  </si>
  <si>
    <t>0164</t>
  </si>
  <si>
    <t>0276</t>
  </si>
  <si>
    <t>1292</t>
  </si>
  <si>
    <t>0923</t>
  </si>
  <si>
    <t>1107</t>
  </si>
  <si>
    <t>2445</t>
  </si>
  <si>
    <t>2474</t>
  </si>
  <si>
    <t>6143</t>
  </si>
  <si>
    <t>6174</t>
  </si>
  <si>
    <t>6225</t>
  </si>
  <si>
    <t>6135</t>
  </si>
  <si>
    <t>0901</t>
  </si>
  <si>
    <t>6811</t>
  </si>
  <si>
    <t>6204</t>
  </si>
  <si>
    <t>3352</t>
  </si>
  <si>
    <t>0851</t>
  </si>
  <si>
    <t>1201</t>
  </si>
  <si>
    <t>2333</t>
  </si>
  <si>
    <t>3215</t>
  </si>
  <si>
    <t>0944</t>
  </si>
  <si>
    <t>3202</t>
  </si>
  <si>
    <t>3522</t>
  </si>
  <si>
    <t>3626</t>
  </si>
  <si>
    <t>1304</t>
  </si>
  <si>
    <t>5613</t>
  </si>
  <si>
    <t>0943</t>
  </si>
  <si>
    <t>0141</t>
  </si>
  <si>
    <t>0876</t>
  </si>
  <si>
    <t>3622</t>
  </si>
  <si>
    <t>0451</t>
  </si>
  <si>
    <t xml:space="preserve"> </t>
    <phoneticPr fontId="4"/>
  </si>
  <si>
    <t>法人情報</t>
    <rPh sb="0" eb="2">
      <t>ホウジン</t>
    </rPh>
    <rPh sb="2" eb="4">
      <t>ジョウホウ</t>
    </rPh>
    <phoneticPr fontId="4"/>
  </si>
  <si>
    <t>補助事業者名</t>
    <rPh sb="0" eb="2">
      <t>ホジョ</t>
    </rPh>
    <rPh sb="2" eb="5">
      <t>ジギョウシャ</t>
    </rPh>
    <rPh sb="5" eb="6">
      <t>メイ</t>
    </rPh>
    <phoneticPr fontId="4"/>
  </si>
  <si>
    <t>代表者職名</t>
    <rPh sb="0" eb="3">
      <t>ダイヒョウシャ</t>
    </rPh>
    <rPh sb="3" eb="5">
      <t>ショクメイ</t>
    </rPh>
    <phoneticPr fontId="4"/>
  </si>
  <si>
    <t>代表者氏名</t>
    <rPh sb="0" eb="3">
      <t>ダイヒョウシャ</t>
    </rPh>
    <rPh sb="3" eb="5">
      <t>シメイ</t>
    </rPh>
    <phoneticPr fontId="4"/>
  </si>
  <si>
    <t>交付申請日</t>
    <rPh sb="0" eb="2">
      <t>コウフ</t>
    </rPh>
    <rPh sb="2" eb="4">
      <t>シンセイ</t>
    </rPh>
    <rPh sb="4" eb="5">
      <t>ビ</t>
    </rPh>
    <phoneticPr fontId="4"/>
  </si>
  <si>
    <t>銀行・支店名</t>
    <rPh sb="0" eb="2">
      <t>ギンコウ</t>
    </rPh>
    <rPh sb="3" eb="6">
      <t>シテンメイ</t>
    </rPh>
    <phoneticPr fontId="4"/>
  </si>
  <si>
    <t>口座種別</t>
    <rPh sb="0" eb="2">
      <t>コウザ</t>
    </rPh>
    <rPh sb="2" eb="4">
      <t>シュベツ</t>
    </rPh>
    <phoneticPr fontId="4"/>
  </si>
  <si>
    <t>口座番号</t>
    <rPh sb="0" eb="2">
      <t>コウザ</t>
    </rPh>
    <rPh sb="2" eb="4">
      <t>バンゴウ</t>
    </rPh>
    <phoneticPr fontId="4"/>
  </si>
  <si>
    <t>補助事業者住所（全角）</t>
    <rPh sb="0" eb="2">
      <t>ホジョ</t>
    </rPh>
    <rPh sb="2" eb="5">
      <t>ジギョウシャ</t>
    </rPh>
    <rPh sb="5" eb="7">
      <t>ジュウショ</t>
    </rPh>
    <rPh sb="8" eb="10">
      <t>ゼンカク</t>
    </rPh>
    <phoneticPr fontId="4"/>
  </si>
  <si>
    <t>銀行</t>
  </si>
  <si>
    <t>支店</t>
  </si>
  <si>
    <t>口座名義(カナ)</t>
    <rPh sb="0" eb="2">
      <t>コウザ</t>
    </rPh>
    <rPh sb="2" eb="4">
      <t>メイギ</t>
    </rPh>
    <phoneticPr fontId="4"/>
  </si>
  <si>
    <t>銀行</t>
    <rPh sb="0" eb="2">
      <t>ギンコウ</t>
    </rPh>
    <phoneticPr fontId="4"/>
  </si>
  <si>
    <t>支店コード</t>
    <rPh sb="0" eb="2">
      <t>シテン</t>
    </rPh>
    <phoneticPr fontId="4"/>
  </si>
  <si>
    <t>ゆうちょ</t>
    <phoneticPr fontId="4"/>
  </si>
  <si>
    <t>入所・通所</t>
    <rPh sb="0" eb="2">
      <t>ニュウショ</t>
    </rPh>
    <rPh sb="3" eb="5">
      <t>ツウショ</t>
    </rPh>
    <phoneticPr fontId="4"/>
  </si>
  <si>
    <t>事業所番号</t>
    <rPh sb="0" eb="3">
      <t>ジギョウショ</t>
    </rPh>
    <rPh sb="3" eb="5">
      <t>バンゴウ</t>
    </rPh>
    <phoneticPr fontId="4"/>
  </si>
  <si>
    <t>サービス種別</t>
    <rPh sb="4" eb="6">
      <t>シュベツ</t>
    </rPh>
    <phoneticPr fontId="4"/>
  </si>
  <si>
    <t>訪問・相談</t>
    <rPh sb="0" eb="2">
      <t>ホウモン</t>
    </rPh>
    <rPh sb="3" eb="5">
      <t>ソウダン</t>
    </rPh>
    <phoneticPr fontId="4"/>
  </si>
  <si>
    <t>（１）車両上限</t>
    <rPh sb="3" eb="5">
      <t>シャリョウ</t>
    </rPh>
    <rPh sb="5" eb="7">
      <t>ジョウゲン</t>
    </rPh>
    <phoneticPr fontId="4"/>
  </si>
  <si>
    <t>事業所名</t>
    <rPh sb="0" eb="3">
      <t>ジギョウショ</t>
    </rPh>
    <rPh sb="3" eb="4">
      <t>メイ</t>
    </rPh>
    <phoneticPr fontId="4"/>
  </si>
  <si>
    <t>休止期間</t>
    <rPh sb="0" eb="2">
      <t>キュウシ</t>
    </rPh>
    <rPh sb="2" eb="4">
      <t>キカン</t>
    </rPh>
    <phoneticPr fontId="4"/>
  </si>
  <si>
    <t>郵便番号</t>
    <rPh sb="0" eb="2">
      <t>ユウビン</t>
    </rPh>
    <rPh sb="2" eb="4">
      <t>バンゴウ</t>
    </rPh>
    <phoneticPr fontId="4"/>
  </si>
  <si>
    <t>連絡先電話番号</t>
    <rPh sb="0" eb="3">
      <t>レンラクサキ</t>
    </rPh>
    <rPh sb="3" eb="5">
      <t>デンワ</t>
    </rPh>
    <rPh sb="5" eb="7">
      <t>バンゴウ</t>
    </rPh>
    <phoneticPr fontId="4"/>
  </si>
  <si>
    <t>連絡先メールアドレス</t>
    <rPh sb="0" eb="2">
      <t>レンラク</t>
    </rPh>
    <rPh sb="2" eb="3">
      <t>サキ</t>
    </rPh>
    <phoneticPr fontId="4"/>
  </si>
  <si>
    <t>担当者職名</t>
    <rPh sb="0" eb="3">
      <t>タントウシャ</t>
    </rPh>
    <rPh sb="3" eb="5">
      <t>ショクメイ</t>
    </rPh>
    <phoneticPr fontId="4"/>
  </si>
  <si>
    <t>担当者氏名</t>
    <rPh sb="0" eb="3">
      <t>タントウシャ</t>
    </rPh>
    <rPh sb="3" eb="5">
      <t>シメイ</t>
    </rPh>
    <phoneticPr fontId="4"/>
  </si>
  <si>
    <t>台数チェック</t>
    <rPh sb="0" eb="2">
      <t>ダイスウ</t>
    </rPh>
    <phoneticPr fontId="4"/>
  </si>
  <si>
    <t>対象車両台数</t>
    <rPh sb="0" eb="2">
      <t>タイショウ</t>
    </rPh>
    <rPh sb="2" eb="4">
      <t>シャリョウ</t>
    </rPh>
    <rPh sb="4" eb="6">
      <t>ダイスウ</t>
    </rPh>
    <phoneticPr fontId="4"/>
  </si>
  <si>
    <t>調整率</t>
    <rPh sb="0" eb="3">
      <t>チョウセイリツ</t>
    </rPh>
    <phoneticPr fontId="4"/>
  </si>
  <si>
    <t>法人の規定で定める常勤職員の１ヶ月の勤務時間
（「１週間の勤務時間×4」で算出）</t>
    <rPh sb="0" eb="2">
      <t>ホウジン</t>
    </rPh>
    <rPh sb="3" eb="5">
      <t>キテイ</t>
    </rPh>
    <rPh sb="6" eb="7">
      <t>サダ</t>
    </rPh>
    <rPh sb="9" eb="11">
      <t>ジョウキン</t>
    </rPh>
    <rPh sb="11" eb="13">
      <t>ショクイン</t>
    </rPh>
    <rPh sb="16" eb="17">
      <t>ゲツ</t>
    </rPh>
    <rPh sb="18" eb="20">
      <t>キンム</t>
    </rPh>
    <rPh sb="20" eb="22">
      <t>ジカン</t>
    </rPh>
    <rPh sb="26" eb="28">
      <t>シュウカン</t>
    </rPh>
    <rPh sb="29" eb="31">
      <t>キンム</t>
    </rPh>
    <rPh sb="31" eb="33">
      <t>ジカン</t>
    </rPh>
    <rPh sb="37" eb="39">
      <t>サンシュツ</t>
    </rPh>
    <phoneticPr fontId="4"/>
  </si>
  <si>
    <r>
      <t>　・　各シートの</t>
    </r>
    <r>
      <rPr>
        <b/>
        <sz val="12"/>
        <rFont val="BIZ UDPゴシック"/>
        <family val="3"/>
        <charset val="128"/>
      </rPr>
      <t>シート名は変更しないでください。</t>
    </r>
    <r>
      <rPr>
        <sz val="12"/>
        <rFont val="BIZ UDPゴシック"/>
        <family val="3"/>
        <charset val="128"/>
      </rPr>
      <t>(正しく自動入力されなくなる場合があります。)</t>
    </r>
    <phoneticPr fontId="4"/>
  </si>
  <si>
    <r>
      <t xml:space="preserve">● </t>
    </r>
    <r>
      <rPr>
        <b/>
        <u val="double"/>
        <sz val="11"/>
        <color theme="1"/>
        <rFont val="ＭＳ Ｐゴシック"/>
        <family val="3"/>
        <charset val="128"/>
      </rPr>
      <t>上記振込先の金融機関口座がわかるものを添付して下さい。（通帳の写し）</t>
    </r>
    <rPh sb="2" eb="4">
      <t>ジョウキ</t>
    </rPh>
    <rPh sb="4" eb="5">
      <t>フ</t>
    </rPh>
    <rPh sb="5" eb="6">
      <t>コ</t>
    </rPh>
    <rPh sb="6" eb="7">
      <t>サキ</t>
    </rPh>
    <rPh sb="8" eb="10">
      <t>キンユウ</t>
    </rPh>
    <rPh sb="10" eb="12">
      <t>キカン</t>
    </rPh>
    <rPh sb="12" eb="14">
      <t>コウザ</t>
    </rPh>
    <rPh sb="21" eb="23">
      <t>テンプ</t>
    </rPh>
    <rPh sb="25" eb="26">
      <t>クダ</t>
    </rPh>
    <rPh sb="30" eb="32">
      <t>ツウチョウ</t>
    </rPh>
    <rPh sb="33" eb="34">
      <t>ウツ</t>
    </rPh>
    <phoneticPr fontId="4"/>
  </si>
  <si>
    <r>
      <rPr>
        <sz val="8"/>
        <color rgb="FFFF0000"/>
        <rFont val="ＭＳ Ｐゴシック"/>
        <family val="3"/>
        <charset val="128"/>
      </rPr>
      <t>7月1日から7月31日まで</t>
    </r>
    <r>
      <rPr>
        <sz val="8"/>
        <color theme="1"/>
        <rFont val="ＭＳ Ｐゴシック"/>
        <family val="3"/>
        <charset val="128"/>
      </rPr>
      <t>の事業所の全ての直接処遇職員の合計の勤務時間（休憩・残業を除く）</t>
    </r>
    <rPh sb="1" eb="2">
      <t>ガツ</t>
    </rPh>
    <rPh sb="3" eb="4">
      <t>ニチ</t>
    </rPh>
    <rPh sb="7" eb="8">
      <t>ガツ</t>
    </rPh>
    <rPh sb="10" eb="11">
      <t>ニチ</t>
    </rPh>
    <rPh sb="14" eb="17">
      <t>ジギョウショ</t>
    </rPh>
    <rPh sb="18" eb="19">
      <t>スベ</t>
    </rPh>
    <rPh sb="21" eb="23">
      <t>チョクセツ</t>
    </rPh>
    <rPh sb="23" eb="25">
      <t>ショグウ</t>
    </rPh>
    <rPh sb="25" eb="27">
      <t>ショクイン</t>
    </rPh>
    <rPh sb="28" eb="30">
      <t>ゴウケイ</t>
    </rPh>
    <rPh sb="31" eb="33">
      <t>キンム</t>
    </rPh>
    <rPh sb="33" eb="35">
      <t>ジカン</t>
    </rPh>
    <rPh sb="36" eb="38">
      <t>キュウケイ</t>
    </rPh>
    <rPh sb="39" eb="41">
      <t>ザンギョウ</t>
    </rPh>
    <rPh sb="42" eb="43">
      <t>ノゾ</t>
    </rPh>
    <phoneticPr fontId="4"/>
  </si>
  <si>
    <t>●　口座名義は、申請法人の代表者と同一であること。</t>
    <rPh sb="2" eb="4">
      <t>コウザ</t>
    </rPh>
    <rPh sb="4" eb="6">
      <t>メイギ</t>
    </rPh>
    <rPh sb="8" eb="10">
      <t>シンセイ</t>
    </rPh>
    <rPh sb="10" eb="12">
      <t>ホウジン</t>
    </rPh>
    <rPh sb="13" eb="16">
      <t>ダイヒョウシャ</t>
    </rPh>
    <rPh sb="17" eb="19">
      <t>ドウイツ</t>
    </rPh>
    <phoneticPr fontId="4"/>
  </si>
  <si>
    <t>* 事業の休止とは、県に休止届を提出して障害福祉サービス事業を行わなかった期間が該当する。（別表第２参照）</t>
    <rPh sb="46" eb="48">
      <t>ベッピョウ</t>
    </rPh>
    <rPh sb="48" eb="49">
      <t>ダイ</t>
    </rPh>
    <rPh sb="50" eb="52">
      <t>サンショウ</t>
    </rPh>
    <phoneticPr fontId="4"/>
  </si>
  <si>
    <t>＊直接処遇職員とは、訪問系はヘルパー、相談系は相談員が該当する。（事務職員は除く。）</t>
    <rPh sb="1" eb="3">
      <t>チョクセツ</t>
    </rPh>
    <rPh sb="3" eb="5">
      <t>ショグウ</t>
    </rPh>
    <rPh sb="5" eb="7">
      <t>ショクイン</t>
    </rPh>
    <rPh sb="10" eb="12">
      <t>ホウモン</t>
    </rPh>
    <rPh sb="12" eb="13">
      <t>ケイ</t>
    </rPh>
    <rPh sb="19" eb="21">
      <t>ソウダン</t>
    </rPh>
    <rPh sb="21" eb="22">
      <t>ケイ</t>
    </rPh>
    <rPh sb="23" eb="26">
      <t>ソウダンイン</t>
    </rPh>
    <rPh sb="27" eb="29">
      <t>ガイトウ</t>
    </rPh>
    <rPh sb="33" eb="35">
      <t>ジム</t>
    </rPh>
    <rPh sb="35" eb="37">
      <t>ショクイン</t>
    </rPh>
    <rPh sb="38" eb="39">
      <t>ノゾ</t>
    </rPh>
    <phoneticPr fontId="4"/>
  </si>
  <si>
    <r>
      <t>＊令和</t>
    </r>
    <r>
      <rPr>
        <sz val="9"/>
        <color rgb="FFFF0000"/>
        <rFont val="游ゴシック"/>
        <family val="3"/>
        <charset val="128"/>
      </rPr>
      <t>５</t>
    </r>
    <r>
      <rPr>
        <sz val="9"/>
        <rFont val="游ゴシック"/>
        <family val="3"/>
        <charset val="128"/>
      </rPr>
      <t>年度宮城県高齢者施設エネルギー価格高騰対策事業補助金交付要綱の別表第１に記載の「訪問系」に該当するサービスも申請する事業所は、まず障害の事業所を全て先に入力し、その後に介護の事業所を入力すること。
　また、介護の事業所の「事業所名」については、データは空欄とし、メール本文に分かるように事業所名をベタ打ちすること。</t>
    </r>
    <rPh sb="58" eb="60">
      <t>シンセイ</t>
    </rPh>
    <rPh sb="62" eb="65">
      <t>ジギョウショ</t>
    </rPh>
    <rPh sb="69" eb="71">
      <t>ショウガイ</t>
    </rPh>
    <rPh sb="72" eb="75">
      <t>ジギョウショ</t>
    </rPh>
    <rPh sb="76" eb="77">
      <t>スベ</t>
    </rPh>
    <rPh sb="78" eb="79">
      <t>サキ</t>
    </rPh>
    <rPh sb="80" eb="82">
      <t>ニュウリョク</t>
    </rPh>
    <rPh sb="86" eb="87">
      <t>ゴ</t>
    </rPh>
    <rPh sb="88" eb="90">
      <t>カイゴ</t>
    </rPh>
    <rPh sb="91" eb="94">
      <t>ジギョウショ</t>
    </rPh>
    <rPh sb="95" eb="97">
      <t>ニュウリョク</t>
    </rPh>
    <rPh sb="107" eb="109">
      <t>カイゴ</t>
    </rPh>
    <rPh sb="110" eb="113">
      <t>ジギョウショ</t>
    </rPh>
    <rPh sb="115" eb="118">
      <t>ジギョウショ</t>
    </rPh>
    <rPh sb="118" eb="119">
      <t>メイ</t>
    </rPh>
    <rPh sb="130" eb="132">
      <t>クウラン</t>
    </rPh>
    <rPh sb="138" eb="140">
      <t>ホンブン</t>
    </rPh>
    <rPh sb="141" eb="142">
      <t>ワ</t>
    </rPh>
    <rPh sb="147" eb="150">
      <t>ジギョウショ</t>
    </rPh>
    <rPh sb="150" eb="151">
      <t>メイ</t>
    </rPh>
    <rPh sb="154" eb="155">
      <t>ウ</t>
    </rPh>
    <phoneticPr fontId="4"/>
  </si>
  <si>
    <t>＊ 補助対象となる車両は、主に以下の用途で使用する車両のみとし、その他の車両は補助対象から除く。
　　・訪問系：ヘルパーが利用者宅への訪問や利用者の医療機関への通院を含むサービスの提供に使用する車両
　　・相談系：相談支援員が保育所等の関係機関の訪問に使用する車両</t>
  </si>
  <si>
    <r>
      <t>＊ 補助対象となる車両は、</t>
    </r>
    <r>
      <rPr>
        <sz val="9"/>
        <color rgb="FFFF0000"/>
        <rFont val="游ゴシック"/>
        <family val="3"/>
        <charset val="128"/>
      </rPr>
      <t>令和５年８月１日の</t>
    </r>
    <r>
      <rPr>
        <sz val="9"/>
        <rFont val="游ゴシック"/>
        <family val="3"/>
        <charset val="128"/>
      </rPr>
      <t>時点で使用している車両とする。
　ただし、</t>
    </r>
    <r>
      <rPr>
        <sz val="9"/>
        <color rgb="FFFF0000"/>
        <rFont val="游ゴシック"/>
        <family val="3"/>
        <charset val="128"/>
      </rPr>
      <t>令和５年８月２日</t>
    </r>
    <r>
      <rPr>
        <sz val="9"/>
        <rFont val="游ゴシック"/>
        <family val="3"/>
        <charset val="128"/>
      </rPr>
      <t>以降に指定された事業所については、指定の時点でサービス提供のために保有している車両を対象とする。</t>
    </r>
    <phoneticPr fontId="4"/>
  </si>
  <si>
    <t>今　寿志</t>
  </si>
  <si>
    <t>ｺﾝ ﾋｻｼ</t>
  </si>
  <si>
    <t>今　美加子</t>
  </si>
  <si>
    <t>ｺﾝ ﾐｶｺ</t>
  </si>
  <si>
    <t>宮城県石巻市中央二丁目７番６号開北ビル１階</t>
  </si>
  <si>
    <t>田中　浩一</t>
  </si>
  <si>
    <t>ﾀﾅｶ ｺｳｲﾁ</t>
  </si>
  <si>
    <t>阿部　明</t>
  </si>
  <si>
    <t>ｱﾍﾞ ｱｷﾗ</t>
  </si>
  <si>
    <t>小林　裕人</t>
  </si>
  <si>
    <t>ｺﾊﾞﾔｼ ﾕｳﾄ</t>
  </si>
  <si>
    <t>宮城県名取市大手町五丁目１２番地の５大手町ビル</t>
  </si>
  <si>
    <t>ｱｲｻﾞﾜ ｷﾖｼ</t>
  </si>
  <si>
    <t>サポートうえまつ</t>
  </si>
  <si>
    <t>ｻﾎﾟｰﾄｳｴﾏﾂ</t>
  </si>
  <si>
    <t>宮城県名取市植松1丁目1番地28</t>
  </si>
  <si>
    <t>022-302-6803</t>
  </si>
  <si>
    <t>0410700777</t>
  </si>
  <si>
    <t>トラスト仙台合同会社</t>
  </si>
  <si>
    <t>ﾄﾗｽﾄｾﾝﾀﾞｲｺﾞｳﾄﾞｳｶｲｼｬ</t>
  </si>
  <si>
    <t>岩手県盛岡市西青山3丁目23番50号</t>
  </si>
  <si>
    <t>0196560375</t>
  </si>
  <si>
    <t>小山　伸吾</t>
  </si>
  <si>
    <t>ｵﾔﾏ ｼﾝｺﾞ</t>
  </si>
  <si>
    <t>宮城県名取市美田園6丁目3-5グランドシリウス101</t>
  </si>
  <si>
    <t>0410700785</t>
  </si>
  <si>
    <t>宮城県仙台市太白区西の平１丁目２０番２５号</t>
  </si>
  <si>
    <t>株式会社すず</t>
  </si>
  <si>
    <t>ｶﾌﾞｼｷｶﾞｲｼｬｽｽﾞ</t>
  </si>
  <si>
    <t>宮城県角田市神次郎字上ノ沢32番地1</t>
  </si>
  <si>
    <t>0224-87-7982</t>
  </si>
  <si>
    <t>0224-87-7983</t>
  </si>
  <si>
    <t>木村　千春</t>
  </si>
  <si>
    <t>ｷﾑﾗ ﾁﾊﾙ</t>
  </si>
  <si>
    <t>ヘルパーステーション結々</t>
  </si>
  <si>
    <t>ﾍﾙﾊﾟｰｽﾃｰｼｮﾝｽﾞｽﾞ</t>
  </si>
  <si>
    <t>0410800247</t>
  </si>
  <si>
    <t>1526</t>
  </si>
  <si>
    <t>柴田　十一夫</t>
  </si>
  <si>
    <t>ｼﾊﾞﾀ ﾄｲｵ</t>
  </si>
  <si>
    <t>ソーシャルインクルーホーム多賀城桜木</t>
  </si>
  <si>
    <t>短期入所　多賀城桜木</t>
  </si>
  <si>
    <t>ﾀﾝｷﾆｭｳｼｮ ﾀｶﾞｼﾞｮｳｻｸﾗｷﾞ</t>
  </si>
  <si>
    <t>宮城県多賀城市桜木3丁目7番21号</t>
  </si>
  <si>
    <t>022-781-9635</t>
  </si>
  <si>
    <t>022-781-9638</t>
  </si>
  <si>
    <t>0410917157</t>
  </si>
  <si>
    <t>太田　幸二</t>
  </si>
  <si>
    <t>ｵｵﾀ ｺｳｼﾞ</t>
  </si>
  <si>
    <t>宮城県登米市中田町宝江新井田字新姥沼１９５番地１</t>
  </si>
  <si>
    <t>0220-23-8030</t>
  </si>
  <si>
    <t>0220-23-8031</t>
  </si>
  <si>
    <t>0178-51-2590</t>
  </si>
  <si>
    <t>0178-51-2591</t>
  </si>
  <si>
    <t>松川　弘</t>
  </si>
  <si>
    <t>ﾏﾂｶﾜ ﾋﾛｼ</t>
  </si>
  <si>
    <t>シェアワークスくりはらグループホーム</t>
  </si>
  <si>
    <t>シェアワークスくりはら短期入所事業所</t>
  </si>
  <si>
    <t>ｼｪｱﾜｰｸｽｸﾘﾊﾗﾀﾝｷﾆｭｳｼｮｼﾞｷﾞｮｳｼｮ</t>
  </si>
  <si>
    <t>宮城県栗原市志波姫沼崎南沖469-3</t>
  </si>
  <si>
    <t>0228-21-5855</t>
  </si>
  <si>
    <t>0228-21-5856</t>
  </si>
  <si>
    <t>0411300619</t>
  </si>
  <si>
    <t>合同会社　結寿</t>
  </si>
  <si>
    <t>ｺﾞｳﾄﾞｳｶｲｼｬ ﾕｽﾞ</t>
  </si>
  <si>
    <t>宮城県東松島市赤井字南新町１２－５</t>
  </si>
  <si>
    <t>09035522305</t>
  </si>
  <si>
    <t>佐々木　槙</t>
  </si>
  <si>
    <t>ｻｻｷ ﾏｷ</t>
  </si>
  <si>
    <t>介護サポート　しずく</t>
  </si>
  <si>
    <t>ｶｲｺﾞｻﾎﾟｰﾄ ｼｽﾞｸ</t>
  </si>
  <si>
    <t>宮城県東松島市赤井字南新町１１－４フォーブル南風１０１</t>
  </si>
  <si>
    <t>0411400351</t>
  </si>
  <si>
    <t>社会福祉法人ことぶき会</t>
  </si>
  <si>
    <t>ｼｬｶｲﾌｸｼﾎｳｼﾞﾝｺﾄﾌﾞｷｶｲ</t>
  </si>
  <si>
    <t>宮城県東松島市小野字中の関６番２</t>
  </si>
  <si>
    <t>0225-87-2311</t>
  </si>
  <si>
    <t>伊藤寿志</t>
  </si>
  <si>
    <t>ｲﾄｳﾋｻｼ</t>
  </si>
  <si>
    <t>ひがまつステーション</t>
  </si>
  <si>
    <t>ﾋｶﾞﾏﾂｽﾃｰｼｮﾝ</t>
  </si>
  <si>
    <t>宮城県東松島市牛網字駅前二丁目４番２４</t>
  </si>
  <si>
    <t>0225-25-5233</t>
  </si>
  <si>
    <t>0411400369</t>
  </si>
  <si>
    <t>0303</t>
  </si>
  <si>
    <t>大崎市社会福祉協議会　大崎西部ヘルパーステーション</t>
  </si>
  <si>
    <t>ｵｵｻｷｼｼｬｶｲﾌｸｼｷｮｳｷﾞｶｲ ｵｵｻｷｾｲﾌﾞﾍﾙﾊﾟｰｽﾃｰｼｮﾝ</t>
  </si>
  <si>
    <t>宮城県大崎市岩出山下川原町100番地8大崎市岩出山地域福祉センター内</t>
  </si>
  <si>
    <t>大崎市社会福祉協議会　大崎中央ヘルパーステーション</t>
  </si>
  <si>
    <t>ｵｵｻｷｼｼｬｶｲﾌｸｼｷｮｳｷﾞｶｲ ｵｵｻｷﾁｭｳｵｳﾍﾙﾊﾟｰｽﾃｰｼｮﾝ</t>
  </si>
  <si>
    <t>宮城県大崎市古川宮沢字裏馬田町37</t>
  </si>
  <si>
    <t>大崎市社会福祉協議会　大崎東部ヘルパーステーション</t>
  </si>
  <si>
    <t>ｵｵｻｷｼｼｬｶｲﾌｸｼｷｮｳｷﾞｶｲ ｵｵｻｷﾄｳﾌﾞﾙﾊﾟｰｽﾃｰｼｮﾝ</t>
  </si>
  <si>
    <t>セントケア大崎</t>
  </si>
  <si>
    <t>ｾﾝﾄｹｱｵｵｻｷ</t>
  </si>
  <si>
    <t>宮城県大崎市古川大宮二丁目1番23号</t>
  </si>
  <si>
    <t>丹野　広子</t>
  </si>
  <si>
    <t>ﾀﾝﾉ ﾋﾛｺ</t>
  </si>
  <si>
    <t>仲野谷　仁</t>
  </si>
  <si>
    <t>ﾅｶﾉﾔ ｼﾞﾝ</t>
  </si>
  <si>
    <t>寿楽苑デイサービスセンター</t>
  </si>
  <si>
    <t>ｼﾞｭﾗｸｴﾝﾃﾞｲｻｰﾋﾞｽｾﾝﾀｰ</t>
  </si>
  <si>
    <t>宮城県大崎市古川小野字上蝦沢57番地</t>
  </si>
  <si>
    <t>0229283102</t>
  </si>
  <si>
    <t>0411500978</t>
  </si>
  <si>
    <t>村上貞二</t>
  </si>
  <si>
    <t>ﾑﾗｶﾐﾃｲｼﾞ</t>
  </si>
  <si>
    <t>0224-2100</t>
  </si>
  <si>
    <t>ふくのね輝周館</t>
  </si>
  <si>
    <t>ﾌｸﾉﾈｷｼｭｳｶﾝ</t>
  </si>
  <si>
    <t>ほっとハート槻木</t>
  </si>
  <si>
    <t>ﾎｯﾄﾊｰﾄﾂｷﾉｷ</t>
  </si>
  <si>
    <t>宮城県柴田郡大河原町新東21-6</t>
  </si>
  <si>
    <t>大沼広美</t>
  </si>
  <si>
    <t>ｵｵﾇﾏﾋﾛﾐ</t>
  </si>
  <si>
    <t>0412210338</t>
  </si>
  <si>
    <t>株式会社思季</t>
  </si>
  <si>
    <t>ｶﾌﾞｼｷｶｲｼｬｼｷ</t>
  </si>
  <si>
    <t>宮城県仙台市若林区新寺１－５－２６レインボー３１０</t>
  </si>
  <si>
    <t>022-778-6303</t>
  </si>
  <si>
    <t>李　曉冬</t>
  </si>
  <si>
    <t>ﾘ ｼｬｵﾄﾝ</t>
  </si>
  <si>
    <t>tree</t>
  </si>
  <si>
    <t>ﾂﾘｰ</t>
  </si>
  <si>
    <t>宮城県柴田郡川崎町前川字裏丁57番10</t>
  </si>
  <si>
    <t>080-3426-312</t>
  </si>
  <si>
    <t>0412210346</t>
  </si>
  <si>
    <t>多機能型事業所こうのとり茶寮・ほっとハート柴田</t>
  </si>
  <si>
    <t>宮城県柴田郡柴田町槻木白幡二丁目２番１２号</t>
  </si>
  <si>
    <t>0224877076</t>
  </si>
  <si>
    <t>0412210353</t>
  </si>
  <si>
    <t>こうのとり茶寮</t>
  </si>
  <si>
    <t>ｺｳﾉﾄﾘｻﾘｮｳ</t>
  </si>
  <si>
    <t>宿利　龍徳</t>
  </si>
  <si>
    <t>ﾔﾄﾞﾘ ﾘｭｳﾄｸ</t>
  </si>
  <si>
    <t>株式会社　介人</t>
  </si>
  <si>
    <t>ｶﾌﾞｼｷｶｲｼｬ ｶｲﾄ</t>
  </si>
  <si>
    <t>齋藤　純子</t>
  </si>
  <si>
    <t>ｻｲﾄｳ ｼﾞｭﾝｺ</t>
  </si>
  <si>
    <t>宮城県黒川郡大郷町東成田字三嶽７番地</t>
  </si>
  <si>
    <t>0227257187</t>
  </si>
  <si>
    <t>ｺﾀﾞﾏ ｺｳｼ</t>
  </si>
  <si>
    <t>めるくまーる利府すがや</t>
  </si>
  <si>
    <t>ﾒﾙｸﾏｰﾙﾘﾌｽｶﾞﾔ</t>
  </si>
  <si>
    <t>宮城県宮城郡利府町菅谷字西天神６５番地</t>
  </si>
  <si>
    <t>0222537691</t>
  </si>
  <si>
    <t>0412630212</t>
  </si>
  <si>
    <t>宮川　耕一</t>
  </si>
  <si>
    <t>ﾐﾔｶﾜ ｺｳｲﾁ</t>
  </si>
  <si>
    <t>畑中　直子</t>
  </si>
  <si>
    <t>ﾊﾀﾅｶ ﾅｵｺ</t>
  </si>
  <si>
    <t>デイホーム土屋たいわ</t>
  </si>
  <si>
    <t>ﾃﾞｲﾎｰﾑﾂﾁﾔﾀｲﾜ</t>
  </si>
  <si>
    <t>宮城県黒川郡大和町落合檜和田字西原17</t>
  </si>
  <si>
    <t>050-3187-783</t>
  </si>
  <si>
    <t>0412700783</t>
  </si>
  <si>
    <t>浅野　幸夫</t>
  </si>
  <si>
    <t>ｱｻﾉ ﾕｷｵ</t>
  </si>
  <si>
    <t>早坂　家一</t>
  </si>
  <si>
    <t>ﾊﾔｻｶ ｶｲﾁ</t>
  </si>
  <si>
    <t>合同会社かけはし</t>
  </si>
  <si>
    <t>ｺﾞｳﾄﾞｳｶｲｼｬｶｹﾊｼ</t>
  </si>
  <si>
    <t>宮城県加美郡加美町町裏351番地１</t>
  </si>
  <si>
    <t>0229257124</t>
  </si>
  <si>
    <t>鹿野　悟</t>
  </si>
  <si>
    <t>ｶﾉ ｻﾄﾙ</t>
  </si>
  <si>
    <t>0412800187</t>
  </si>
  <si>
    <t>株式会社WAGAYA</t>
  </si>
  <si>
    <t>ｶﾌﾞｼｷｶｲｼｬﾜｶﾞﾔ</t>
  </si>
  <si>
    <t>宮城県遠田郡涌谷町新町裏102番地</t>
  </si>
  <si>
    <t>0229-43-2319</t>
  </si>
  <si>
    <t>小野寺　英明</t>
  </si>
  <si>
    <t>ｵﾉﾃﾞﾗ ﾋﾃﾞｱｷ</t>
  </si>
  <si>
    <t>デイサービスいろは</t>
  </si>
  <si>
    <t>ﾃﾞｲｻｰﾋﾞｽｲﾛﾊ</t>
  </si>
  <si>
    <t>宮城県遠田郡涌谷町小里字長根北43-12</t>
  </si>
  <si>
    <t>0229-25-3023</t>
  </si>
  <si>
    <t>0413100330</t>
  </si>
  <si>
    <t>0114</t>
  </si>
  <si>
    <t>合同会社タープ</t>
  </si>
  <si>
    <t>ｺﾞｳﾄﾞｳｶｲｼｬﾀｰﾌﾟ</t>
  </si>
  <si>
    <t>宮城県石巻市広渕字柏木前１１８番地１</t>
  </si>
  <si>
    <t>08044645335</t>
  </si>
  <si>
    <t>伊藤　善一</t>
  </si>
  <si>
    <t>ｲﾄｳ ﾖｼｶｽﾞ</t>
  </si>
  <si>
    <t>相談支援事業所ヘキサ</t>
  </si>
  <si>
    <t>ｿｳﾀﾞﾝｼｴﾝｼﾞｷﾞｮｳｼｮﾍｷｻ</t>
  </si>
  <si>
    <t>宮城県石巻市広渕字町北225番地</t>
  </si>
  <si>
    <t>0430210112</t>
  </si>
  <si>
    <t>愛さんさん　ひかり</t>
  </si>
  <si>
    <t>ｱｲｻﾝｻﾝ ﾋｶﾘ</t>
  </si>
  <si>
    <t>宮城県塩竈市尾島町１９－４　尾島丸山ビル１F</t>
  </si>
  <si>
    <t>022-355-4660</t>
  </si>
  <si>
    <t>022-355-4662</t>
  </si>
  <si>
    <t>0430300020</t>
  </si>
  <si>
    <t>3:Ⅰ</t>
  </si>
  <si>
    <t>佐藤　英雄</t>
  </si>
  <si>
    <t>ｻﾄｳ ﾋﾃﾞｵ</t>
  </si>
  <si>
    <t>相談支援事業所ピノキオハウス</t>
  </si>
  <si>
    <t>ｿｳﾀﾞﾝｼｴﾝｼﾞｷﾞｮｳｼｮﾋﾟﾉｷｵﾊｳｽ</t>
  </si>
  <si>
    <t>宮城県名取市植松三丁目9-23</t>
  </si>
  <si>
    <t>0430700591</t>
  </si>
  <si>
    <t>株式会社Flower of life</t>
  </si>
  <si>
    <t>ｶﾌﾞｼｷｶﾞｲｼｬﾌﾗﾜｰｵﾌﾞﾗｲﾌ</t>
  </si>
  <si>
    <t>宮城県仙台市宮城野区原町５丁目１０－５１　シャローム原町１F</t>
  </si>
  <si>
    <t>022-748-5785</t>
  </si>
  <si>
    <t>手代木明美</t>
  </si>
  <si>
    <t>ﾃｼﾛｷﾞｱｹﾐ</t>
  </si>
  <si>
    <t>MOU　CO　LITA　名取</t>
  </si>
  <si>
    <t>ﾓｳｺﾘﾀﾅﾄﾘ</t>
  </si>
  <si>
    <t>宮城県名取市手倉田字諏訪６１６ー１　メゾンエンジェル１０３</t>
  </si>
  <si>
    <t>022-748-5784</t>
  </si>
  <si>
    <t>0430700609</t>
  </si>
  <si>
    <t>名取市基幹相談支援センター</t>
  </si>
  <si>
    <t>ﾅﾄﾘｼｷｶﾝｿｳﾀﾞﾝｼｴﾝｾﾝﾀｰ</t>
  </si>
  <si>
    <t>022-797-2667</t>
  </si>
  <si>
    <t>022-797-2668</t>
  </si>
  <si>
    <t>0430700617</t>
  </si>
  <si>
    <t>株式会社中川</t>
  </si>
  <si>
    <t>ｶﾌﾞｼｷｶﾞｲｼｬﾅｶｶﾞﾜ</t>
  </si>
  <si>
    <t>宮城県仙台市青葉区小田原４－２－１８</t>
  </si>
  <si>
    <t>022-264-1202</t>
  </si>
  <si>
    <t>022-264-1225</t>
  </si>
  <si>
    <t>中川　裕章</t>
  </si>
  <si>
    <t>ﾅｶｶﾞﾜ ﾋﾛｱｷ</t>
  </si>
  <si>
    <t>名取障害児・者相談支援センター</t>
  </si>
  <si>
    <t>ﾅﾄﾘｼｮｳｶﾞｲｼﾞ･ｼｬｿｳﾀﾞﾝｼｴﾝｾﾝﾀｰ</t>
  </si>
  <si>
    <t>宮城県名取市美田園６丁目３－５　グランドシリウス１０１</t>
  </si>
  <si>
    <t>022-256-1931</t>
  </si>
  <si>
    <t>022-281-8617</t>
  </si>
  <si>
    <t>0430700625</t>
  </si>
  <si>
    <t>0430700633</t>
  </si>
  <si>
    <t>相談支援事業所　けやき</t>
  </si>
  <si>
    <t>ｿｳﾀﾞﾝｼｴﾝｼﾞｷﾞｮｳｼｮ ｹﾔｷ</t>
  </si>
  <si>
    <t>社会福祉法人　岩沼市社会福祉協議会</t>
  </si>
  <si>
    <t>ｼｬｶｲﾌｸｼﾎｳｼﾞﾝ ｲﾜﾇﾏｼｼｬｶｲﾌｸｼｷｮｳｷﾞｶｲ</t>
  </si>
  <si>
    <t>宮城県岩沼市里の杜三丁目4番15号</t>
  </si>
  <si>
    <t>0223-20-3711</t>
  </si>
  <si>
    <t>0223-29-3341</t>
  </si>
  <si>
    <t>森　繁男</t>
  </si>
  <si>
    <t>ﾓﾘ ｼｹﾞｵ</t>
  </si>
  <si>
    <t>岩沼市社会福祉協議会指定相談支援事業所</t>
  </si>
  <si>
    <t>ｲﾜﾇﾏｼｼｬｶｲﾌｸｼｷｮｳｷﾞｶｲｼﾃｲｿｳﾀﾞﾝｼｴﾝｼﾞｷﾞｮｳｼｮ</t>
  </si>
  <si>
    <t>宮城県岩沼市中央一丁目４番２７号</t>
  </si>
  <si>
    <t>0223-35-7525</t>
  </si>
  <si>
    <t>0223-25-4332</t>
  </si>
  <si>
    <t>0431100106</t>
  </si>
  <si>
    <t>2427</t>
  </si>
  <si>
    <t>小山　敬子</t>
  </si>
  <si>
    <t>ｺﾔﾏ ｹｲｺ</t>
  </si>
  <si>
    <t>シェアワークスくりはら相談支援事業所</t>
  </si>
  <si>
    <t>ｼｪｱﾜｰｸｽｸﾘﾊﾗｿｳﾀﾞﾝｼｴﾝｼﾞｷﾞｮｳｼｮ</t>
  </si>
  <si>
    <t>0431300524</t>
  </si>
  <si>
    <t>涌澤　圭介</t>
  </si>
  <si>
    <t>ﾜｸｻﾜ ｹｲｽｹ</t>
  </si>
  <si>
    <t>宮城県柴田郡柴田町槻木白幡二丁目2番12号</t>
  </si>
  <si>
    <t>0224-87-7076</t>
  </si>
  <si>
    <t>0224-87-6625</t>
  </si>
  <si>
    <t>ほっとサポート</t>
  </si>
  <si>
    <t>ﾎｯﾄｻﾎﾟｰﾄ</t>
  </si>
  <si>
    <t>0432210300</t>
  </si>
  <si>
    <t>山元町基幹相談支援センターやすらぎ</t>
  </si>
  <si>
    <t>山元基幹相談支援センターやすらぎ</t>
  </si>
  <si>
    <t>ﾔﾏﾓﾄｷｶﾝｿｳﾀﾞﾝｼｴﾝｾﾝﾀｰﾔｽﾗｷ</t>
  </si>
  <si>
    <t>ﾔﾏﾓﾄﾁｮｳｷｶﾝｿｳﾀﾞﾝｼｴﾝｾﾝﾀｰﾔｽﾗｷﾞ</t>
  </si>
  <si>
    <t>合資会社相談支援事業所リーヴ</t>
  </si>
  <si>
    <t>ｺﾞｳｼｶﾞｲｼｬｿｳﾀﾞﾝｼｴﾝｼﾞｷﾞｮｳｼｮﾘｰｳﾞ</t>
  </si>
  <si>
    <t>宮城県亘理郡亘理町五日町４３</t>
  </si>
  <si>
    <t>09066863532</t>
  </si>
  <si>
    <t>伊藤恵美子</t>
  </si>
  <si>
    <t>ｲﾄｳｴﾐｺ</t>
  </si>
  <si>
    <t>0432400422</t>
  </si>
  <si>
    <t>宮城県遠田郡涌谷町涌谷字新下町浦188番地</t>
  </si>
  <si>
    <t>GH台帳（定員のみ体制）</t>
    <rPh sb="2" eb="4">
      <t>ダイチョウ</t>
    </rPh>
    <rPh sb="5" eb="7">
      <t>テイイン</t>
    </rPh>
    <rPh sb="9" eb="11">
      <t>タイセイ</t>
    </rPh>
    <phoneticPr fontId="18"/>
  </si>
  <si>
    <t>共同生活援助アイビーホーム</t>
  </si>
  <si>
    <t>ｷｮｳﾄﾞｳｾｲｶﾂｴﾝｼﾞｮｱｲﾋﾞｰﾎｰﾑ</t>
  </si>
  <si>
    <t>宮城県石巻市緑町２丁目１番１</t>
  </si>
  <si>
    <t>0225-90-9618</t>
  </si>
  <si>
    <t>0225-90-9619</t>
  </si>
  <si>
    <t>0420210536</t>
  </si>
  <si>
    <t>2023/04/01</t>
  </si>
  <si>
    <t>合同会社シエンス</t>
  </si>
  <si>
    <t>ｺﾞｳﾄﾞｳｶﾞｲｼｬｼｴﾝｽ</t>
  </si>
  <si>
    <t>宮城県塩竈市石堂８番１２号</t>
  </si>
  <si>
    <t>05071184777</t>
  </si>
  <si>
    <t>代表社員　</t>
  </si>
  <si>
    <t>黒川　丈</t>
  </si>
  <si>
    <t>ｸﾛｶﾜ ｼﾞｮｳ</t>
  </si>
  <si>
    <t>グループホームシエンス</t>
  </si>
  <si>
    <t>ｸﾞﾙｰﾌﾟﾎｰﾑｼｴﾝｽ</t>
  </si>
  <si>
    <t>宮城県塩竈市貞山通３丁目３番地１９号</t>
  </si>
  <si>
    <t>0420300170</t>
  </si>
  <si>
    <t>2023/07/01</t>
  </si>
  <si>
    <t>鈴木　奈央</t>
  </si>
  <si>
    <t>ｽｽﾞｷ ﾅｵ</t>
  </si>
  <si>
    <t>ｹｲｼﾞﾂｴﾝ</t>
  </si>
  <si>
    <t>022-381-0767</t>
  </si>
  <si>
    <t>0420700593</t>
  </si>
  <si>
    <t>宮城県多賀城市八幡三丁目16-1</t>
  </si>
  <si>
    <t>ｿｰｼｬﾙｲﾝｸﾙｰﾎｰﾑﾀｶﾞｼﾞｮｳｻｸﾗｷﾞ</t>
  </si>
  <si>
    <t>0420917064</t>
  </si>
  <si>
    <t>宮城県栗原市金成梨崎道ノ上7番地1</t>
  </si>
  <si>
    <t>09027986588</t>
  </si>
  <si>
    <t>ｼｪｱﾜｰｸｽｸﾘﾊﾗｸﾞﾙｰﾌﾟﾎｰﾑ</t>
  </si>
  <si>
    <t>0421300559</t>
  </si>
  <si>
    <t>宮城県大崎市古川栄町3-45-1</t>
  </si>
  <si>
    <t>障害者グループホームこころ川崎</t>
  </si>
  <si>
    <t>ｼｮｳｶﾞｲｼｬｸﾞﾙｰﾌﾟﾎｰﾑｺｺﾛｶﾜｻｷ</t>
  </si>
  <si>
    <t>宮城県柴田郡川崎町川内字北川原山５－５</t>
  </si>
  <si>
    <t>0224846626</t>
  </si>
  <si>
    <t>0422200287</t>
  </si>
  <si>
    <t>2023/01/01</t>
  </si>
  <si>
    <t>ふくのね村田テレーズホーム</t>
  </si>
  <si>
    <t>ﾌｸﾉﾈﾑﾗﾀﾃﾚｰｽﾞﾎｰﾑ</t>
  </si>
  <si>
    <t>宮城県柴田郡村田町小泉字沖田前２５－３</t>
  </si>
  <si>
    <t>0422200295</t>
  </si>
  <si>
    <t>022-341-7269</t>
  </si>
  <si>
    <t>大島　公一</t>
  </si>
  <si>
    <t>ｵｵｼﾏ ｺｳｲﾁ</t>
  </si>
  <si>
    <t>グループホームログポース</t>
  </si>
  <si>
    <t>ｸﾞﾙｰﾌﾟﾎｰﾑﾛｸﾞﾎﾟｰｽ</t>
  </si>
  <si>
    <t>宮城県黒川郡大和町吉岡字下町70</t>
  </si>
  <si>
    <t>0422700716</t>
  </si>
  <si>
    <t>2023/05/01</t>
  </si>
  <si>
    <t>児体制</t>
    <rPh sb="0" eb="1">
      <t>ジ</t>
    </rPh>
    <rPh sb="1" eb="3">
      <t>タイセイ</t>
    </rPh>
    <phoneticPr fontId="18"/>
  </si>
  <si>
    <t>ｲｯﾊﾟﾝｼｬﾀﾞﾝﾎｳｼﾞﾝﾎﾕｳｴﾝ</t>
  </si>
  <si>
    <t>大堀　廣子</t>
  </si>
  <si>
    <t>ｵｵﾎﾘ ﾋﾛｺ</t>
  </si>
  <si>
    <t>なないろステップ</t>
  </si>
  <si>
    <t>ﾅﾅｲﾛｽﾃｯﾌﾟ</t>
  </si>
  <si>
    <t>宮城県石巻市蛇田字新谷地前126-2</t>
  </si>
  <si>
    <t>0225-25-7450</t>
  </si>
  <si>
    <t>0225-25-7451</t>
  </si>
  <si>
    <t>0450210265</t>
  </si>
  <si>
    <t>ポッププラス</t>
  </si>
  <si>
    <t>ﾎﾟｯﾌﾟﾌﾟﾗｽ</t>
  </si>
  <si>
    <t>0225-90-9876</t>
  </si>
  <si>
    <t>0450210273</t>
  </si>
  <si>
    <t>宮城県仙台市太白区長町五丁目1番15号エイ・エヌステーションビル5階</t>
  </si>
  <si>
    <t>株式会社丸福山田屋</t>
  </si>
  <si>
    <t>ｶﾌﾞｼｷｶﾞｲｼｬﾏﾙﾌｸﾔﾏﾀﾞﾔ</t>
  </si>
  <si>
    <t>宮城県亘理郡亘理町字五日町19番地　エムワイビル</t>
  </si>
  <si>
    <t>022-224-5607</t>
  </si>
  <si>
    <t>山田　広太郎</t>
  </si>
  <si>
    <t>ﾔﾏﾀﾞ ｺｳﾀﾛｳ</t>
  </si>
  <si>
    <t>こぱんはうすさくら　名取教室</t>
  </si>
  <si>
    <t>ｺﾊﾟﾝﾊｳｽｻｸﾗ ﾅﾄﾘｷｮｳｼﾂ</t>
  </si>
  <si>
    <t>宮城県名取市飯野坂1-1-2</t>
  </si>
  <si>
    <t>022-398-7837</t>
  </si>
  <si>
    <t>022-398-7838</t>
  </si>
  <si>
    <t>0450700554</t>
  </si>
  <si>
    <t>2300</t>
  </si>
  <si>
    <t>株式会社コペル</t>
  </si>
  <si>
    <t>ｶﾌﾞｼｷｶﾞｲｼｬｺﾍﾟﾙ</t>
  </si>
  <si>
    <t>東京都新宿区新宿四丁目1番6号　ＪＲ新宿ミライナタワー</t>
  </si>
  <si>
    <t>03-6455-4165</t>
  </si>
  <si>
    <t>03-6455-4163</t>
  </si>
  <si>
    <t>大坪　信之</t>
  </si>
  <si>
    <t>ｵｵﾂﾎﾞ ﾉﾌﾞﾕｷ</t>
  </si>
  <si>
    <t>宮城県名取市杜せきのした2丁目2-1　べレオ・MSS　102号室</t>
  </si>
  <si>
    <t>0450700562</t>
  </si>
  <si>
    <t>0022</t>
  </si>
  <si>
    <t>藤田　千尋</t>
  </si>
  <si>
    <t>ﾌｼﾞﾀ ﾁﾋﾛ</t>
  </si>
  <si>
    <t>リーベ合同会社</t>
  </si>
  <si>
    <t>ﾘｰﾍﾞｺﾞｳﾄﾞｳｶﾞｲｼｬ</t>
  </si>
  <si>
    <t>宮城県登米市迫町北方字大洞１２９－３５</t>
  </si>
  <si>
    <t>0220-44-4155</t>
  </si>
  <si>
    <t>業務執行社員</t>
  </si>
  <si>
    <t>佐々木　零士</t>
  </si>
  <si>
    <t>ｻｻｷ ﾚｲｼﾞ</t>
  </si>
  <si>
    <t>パレットルーム・スマイル登米</t>
  </si>
  <si>
    <t>ﾊﾟﾚｯﾄﾙｰﾑ・ｽﾏｲﾙﾄﾒ</t>
  </si>
  <si>
    <t>宮城県登米市迫町佐沼字中江４－１２－１２</t>
  </si>
  <si>
    <t>0451200596</t>
  </si>
  <si>
    <t>0229-87-3744</t>
  </si>
  <si>
    <t>宮城県大崎市古川中里5丁目６－３２</t>
  </si>
  <si>
    <t>福岡真哉</t>
  </si>
  <si>
    <t>ﾌｸｵｶｼﾝﾔ</t>
  </si>
  <si>
    <t>宮城県大崎市古川上中目西８０</t>
  </si>
  <si>
    <t>宮城県大崎市古川上中目80-3</t>
  </si>
  <si>
    <t>株式会社ぴーすの杜</t>
  </si>
  <si>
    <t>ｶﾌﾞｼｷｶﾞｲｼｬﾋﾟｰｽﾉﾓﾘ</t>
  </si>
  <si>
    <t>設楽　陽子</t>
  </si>
  <si>
    <t>ｼﾀﾗ ﾖｳｺ</t>
  </si>
  <si>
    <t>宮城県柴田郡大河原町西桜町13-8</t>
  </si>
  <si>
    <t>0224-52-1909</t>
  </si>
  <si>
    <t>合同会社　幸の樹</t>
  </si>
  <si>
    <t>ｺﾞｳﾄﾞｳｶﾞｲｼｬ ｺｳﾉｷ</t>
  </si>
  <si>
    <t>宮城県柴田郡大河原町新桜町２番地５</t>
  </si>
  <si>
    <t>0224-86-5074</t>
  </si>
  <si>
    <t>高野　裕作</t>
  </si>
  <si>
    <t>ﾀｶﾉ ﾕｳｻｸ</t>
  </si>
  <si>
    <t>どんぐりはうす</t>
  </si>
  <si>
    <t>ﾄﾞﾝｸﾞﾘﾊｳｽ</t>
  </si>
  <si>
    <t>0452220114</t>
  </si>
  <si>
    <t>1274</t>
  </si>
  <si>
    <t>合同会社いくえ</t>
  </si>
  <si>
    <t>ｺﾞｳﾄﾞｳｶﾞｲｼｬｲｸｴ</t>
  </si>
  <si>
    <t>宮城県柴田郡柴田町大字本船迫字上町１－５</t>
  </si>
  <si>
    <t>0224-57-2414</t>
  </si>
  <si>
    <t>大橋　美幸</t>
  </si>
  <si>
    <t>ｵｵﾊｼ ﾐﾕｷ</t>
  </si>
  <si>
    <t>児童発達支援　ヒトツナ船岡教室</t>
  </si>
  <si>
    <t>ｼﾞﾄﾞｳﾊｯﾀﾂｼｴﾝ ﾋﾄﾂﾅﾌﾅｵｶｷｮｳｼﾂ</t>
  </si>
  <si>
    <t>0452220122</t>
  </si>
  <si>
    <t>0224522100</t>
  </si>
  <si>
    <t>ふくのね　きりん</t>
  </si>
  <si>
    <t>ﾌｸﾉﾈ ｷﾘﾝ</t>
  </si>
  <si>
    <t>宮城県柴田郡大河原町字東２９</t>
  </si>
  <si>
    <t>0224-87-6828</t>
  </si>
  <si>
    <t>0452220130</t>
  </si>
  <si>
    <t>ほっとルーム柴田</t>
  </si>
  <si>
    <t>ﾎｯﾄﾙｰﾑｼﾊﾞﾀ</t>
  </si>
  <si>
    <t>宮城県柴田郡柴田町槻木白幡二丁目２番３２号</t>
  </si>
  <si>
    <t>07011401664</t>
  </si>
  <si>
    <t>0452220148</t>
  </si>
  <si>
    <t>橋本　寿</t>
  </si>
  <si>
    <t>ﾊｼﾓﾄ ﾋｻｼ</t>
  </si>
  <si>
    <t>めるくまーる味明みらい</t>
  </si>
  <si>
    <t>めるくまーる味明みらいⅠ</t>
  </si>
  <si>
    <t>ﾒﾙｸﾏｰﾙﾐｱｹﾐﾗｲ1</t>
  </si>
  <si>
    <t>宮城県黒川郡大郷町味明字樋場上35</t>
  </si>
  <si>
    <t>岡山県井原市井原町192番地2久安セントラルビル2階</t>
  </si>
  <si>
    <t>大山　敏之</t>
  </si>
  <si>
    <t>ｵｵﾔﾏ ﾄｼﾕｷ</t>
  </si>
  <si>
    <t>05031877835</t>
  </si>
  <si>
    <t>0452700768</t>
  </si>
  <si>
    <t>0019</t>
  </si>
  <si>
    <t>宮城県大崎市松山千石字松山355番地3</t>
  </si>
  <si>
    <t>0229-25-3287</t>
  </si>
  <si>
    <t>合同会社ＵＮＩＴＥ</t>
  </si>
  <si>
    <t>ｺﾞｳﾄﾞｳｶﾞｲｼｬﾕﾅｲﾄ</t>
  </si>
  <si>
    <t>宮城県加美郡加美町四日市場字元宿54番地</t>
  </si>
  <si>
    <t>畠山　浩枝</t>
  </si>
  <si>
    <t>ﾊﾀｹﾔﾏ ﾋﾛｴ</t>
  </si>
  <si>
    <t>放課後等デイサービス　あい</t>
  </si>
  <si>
    <t>ﾎｳｶｺﾞﾄｳﾃﾞｲｻｰﾋﾞｽ ｱｲ</t>
  </si>
  <si>
    <t>0229-87-8381</t>
  </si>
  <si>
    <t>0229-87-8382</t>
  </si>
  <si>
    <t>0452800212</t>
  </si>
  <si>
    <t>4221</t>
  </si>
  <si>
    <t>学校法人　淑徳学園</t>
  </si>
  <si>
    <t>ｶﾞｯｺｳﾎｳｼﾞﾝ ｼｭｸﾄｸｶﾞｸｴﾝ</t>
  </si>
  <si>
    <t>宮城県加美郡加美町矢越405</t>
  </si>
  <si>
    <t>0229-87-3897</t>
  </si>
  <si>
    <t>0229-87-3398</t>
  </si>
  <si>
    <t>中村　晶子</t>
  </si>
  <si>
    <t>ﾅｶﾑﾗ ｱｷｺ</t>
  </si>
  <si>
    <t>こばと　にじ組</t>
  </si>
  <si>
    <t>ｺﾊﾞﾄ ﾆｼﾞｸﾞﾐ</t>
  </si>
  <si>
    <t>0452800220</t>
  </si>
  <si>
    <t>4265</t>
  </si>
  <si>
    <t>筑波教育研究センター株式会社</t>
  </si>
  <si>
    <t>ﾂｸﾊﾞｷｮｳｲｸｹﾝｷｭｳｾﾝﾀｰｶﾌﾞｼｷｶﾞｲｼｬ</t>
  </si>
  <si>
    <t>宮城県加美郡色麻町大字上新町41番地１</t>
  </si>
  <si>
    <t>0229-87-8866</t>
  </si>
  <si>
    <t>清水　剛</t>
  </si>
  <si>
    <t>ｼﾐｽﾞ ﾂﾖｼ</t>
  </si>
  <si>
    <t>放課後等デイサービス　ぽけっと</t>
  </si>
  <si>
    <t>ﾎｳｶｺﾞﾄｳﾃﾞｲｻｰﾋﾞｽ ﾎﾟｹｯﾄ</t>
  </si>
  <si>
    <t>0452800238</t>
  </si>
  <si>
    <t>4131</t>
  </si>
  <si>
    <t>宮城県仙台市泉区松森字前沼２４－１</t>
  </si>
  <si>
    <t>宮城県石巻市広渕字柏木前118番地1</t>
  </si>
  <si>
    <t>0470210113</t>
  </si>
  <si>
    <t>0470700139</t>
  </si>
  <si>
    <t>手代木　明美</t>
  </si>
  <si>
    <t>ﾃｼﾛｷﾞ ｱｹﾐ</t>
  </si>
  <si>
    <t>0470700147</t>
  </si>
  <si>
    <t>宮城県名取市増田５丁目１３番３５号</t>
  </si>
  <si>
    <t>0470700154</t>
  </si>
  <si>
    <t>0470700162</t>
  </si>
  <si>
    <t>宮城県名取市美田園６丁目３－１５　グランドシリウス１０１</t>
  </si>
  <si>
    <t>0470700170</t>
  </si>
  <si>
    <t>0223-29-3711</t>
  </si>
  <si>
    <t>0471100065</t>
  </si>
  <si>
    <t>千田　邦雄</t>
  </si>
  <si>
    <t>ﾁﾀﾞ ｸﾆｵ</t>
  </si>
  <si>
    <t>0471300491</t>
  </si>
  <si>
    <t>特定非営利活動法人みやぎ身体障害者サポートクラブ</t>
  </si>
  <si>
    <t>ﾄｸﾃｲﾋｴｲﾘｶﾂﾄﾞｳﾎｳｼﾞﾝﾐﾔｷﾞｼﾝﾀｲｼｮｳｶﾞｲｼｬｻﾎﾟｰﾄｸﾗﾌﾞ</t>
  </si>
  <si>
    <t>宮城県栗原市一迫真坂字鶴町１３５番４</t>
  </si>
  <si>
    <t>野澤　タキ子</t>
  </si>
  <si>
    <t>ﾉｻﾞﾜ ﾀｷｺ</t>
  </si>
  <si>
    <t>相談支援　ころんぶす</t>
  </si>
  <si>
    <t>ｿｳﾀﾞﾝｼｴﾝ ｺﾛﾝﾌﾞｽ</t>
  </si>
  <si>
    <t>0471300509</t>
  </si>
  <si>
    <t>022-343-9700</t>
  </si>
  <si>
    <t>070-1142-036</t>
  </si>
  <si>
    <t>0472220144</t>
  </si>
  <si>
    <t>0472405166</t>
  </si>
  <si>
    <t>中野谷　仁</t>
  </si>
  <si>
    <t>ﾅｶﾉﾔ ﾋﾄｼ</t>
  </si>
  <si>
    <t>　標記について、次のとおり申請します。</t>
    <rPh sb="1" eb="3">
      <t>ヒョウキ</t>
    </rPh>
    <rPh sb="8" eb="9">
      <t>ツギ</t>
    </rPh>
    <rPh sb="13" eb="15">
      <t>シンセイ</t>
    </rPh>
    <phoneticPr fontId="4"/>
  </si>
  <si>
    <t>　なお、下記の口座に振り込んで下さい。</t>
    <rPh sb="4" eb="6">
      <t>カキ</t>
    </rPh>
    <rPh sb="7" eb="9">
      <t>コウザ</t>
    </rPh>
    <rPh sb="10" eb="11">
      <t>フ</t>
    </rPh>
    <rPh sb="12" eb="13">
      <t>コ</t>
    </rPh>
    <rPh sb="15" eb="16">
      <t>クダ</t>
    </rPh>
    <phoneticPr fontId="4"/>
  </si>
  <si>
    <t>対象車両台数の上限
（常勤換算後の直接処遇職員の人数）</t>
    <rPh sb="11" eb="13">
      <t>ジョウキン</t>
    </rPh>
    <rPh sb="13" eb="15">
      <t>カンサン</t>
    </rPh>
    <rPh sb="15" eb="16">
      <t>ゴ</t>
    </rPh>
    <rPh sb="17" eb="19">
      <t>チョクセツ</t>
    </rPh>
    <rPh sb="19" eb="21">
      <t>ショグウ</t>
    </rPh>
    <rPh sb="21" eb="23">
      <t>ショクイン</t>
    </rPh>
    <rPh sb="24" eb="26">
      <t>ニンズウ</t>
    </rPh>
    <phoneticPr fontId="4"/>
  </si>
  <si>
    <t>５</t>
  </si>
  <si>
    <t>９</t>
  </si>
  <si>
    <t>１</t>
  </si>
  <si>
    <r>
      <t>＊ 補助対象となる定員は、</t>
    </r>
    <r>
      <rPr>
        <sz val="9"/>
        <color rgb="FFFF0000"/>
        <rFont val="游ゴシック"/>
        <family val="3"/>
        <charset val="128"/>
      </rPr>
      <t>令和５年８月１日</t>
    </r>
    <r>
      <rPr>
        <sz val="9"/>
        <rFont val="游ゴシック"/>
        <family val="3"/>
        <charset val="128"/>
      </rPr>
      <t>の時点で定員とする。
　ただし、</t>
    </r>
    <r>
      <rPr>
        <sz val="9"/>
        <color rgb="FFFF0000"/>
        <rFont val="游ゴシック"/>
        <family val="3"/>
        <charset val="128"/>
      </rPr>
      <t>令和５年８月２日</t>
    </r>
    <r>
      <rPr>
        <sz val="9"/>
        <rFont val="游ゴシック"/>
        <family val="3"/>
        <charset val="128"/>
      </rPr>
      <t>以降に指定された事業所については、指定の時点での定員とする。</t>
    </r>
    <rPh sb="9" eb="11">
      <t>テイイン</t>
    </rPh>
    <rPh sb="25" eb="27">
      <t>テイイン</t>
    </rPh>
    <rPh sb="69" eb="71">
      <t>テイイン</t>
    </rPh>
    <phoneticPr fontId="4"/>
  </si>
  <si>
    <r>
      <t>＊休止期間には、休止により</t>
    </r>
    <r>
      <rPr>
        <sz val="9"/>
        <color rgb="FFFF0000"/>
        <rFont val="游ゴシック"/>
        <family val="3"/>
        <charset val="128"/>
      </rPr>
      <t>令和５年４月１日</t>
    </r>
    <r>
      <rPr>
        <sz val="9"/>
        <rFont val="游ゴシック"/>
        <family val="3"/>
        <charset val="128"/>
      </rPr>
      <t>から申請までの間で事業を行わなかった期間のほか、申請日から</t>
    </r>
    <r>
      <rPr>
        <sz val="9"/>
        <color rgb="FFFF0000"/>
        <rFont val="游ゴシック"/>
        <family val="3"/>
        <charset val="128"/>
      </rPr>
      <t>９月３０日</t>
    </r>
    <r>
      <rPr>
        <sz val="9"/>
        <rFont val="游ゴシック"/>
        <family val="3"/>
        <charset val="128"/>
      </rPr>
      <t>までの間で事業を行わないと見込まれる期間がある場合はその期間も含む。（別表第２参照）</t>
    </r>
    <rPh sb="1" eb="3">
      <t>キュウシ</t>
    </rPh>
    <rPh sb="3" eb="5">
      <t>キカン</t>
    </rPh>
    <rPh sb="8" eb="10">
      <t>キュウシ</t>
    </rPh>
    <rPh sb="13" eb="15">
      <t>レイワ</t>
    </rPh>
    <rPh sb="16" eb="17">
      <t>ネン</t>
    </rPh>
    <rPh sb="18" eb="19">
      <t>ガツ</t>
    </rPh>
    <rPh sb="20" eb="21">
      <t>ニチ</t>
    </rPh>
    <rPh sb="23" eb="25">
      <t>シンセイ</t>
    </rPh>
    <rPh sb="28" eb="29">
      <t>アイダ</t>
    </rPh>
    <rPh sb="30" eb="32">
      <t>ジギョウ</t>
    </rPh>
    <rPh sb="33" eb="34">
      <t>オコナ</t>
    </rPh>
    <rPh sb="39" eb="41">
      <t>キカン</t>
    </rPh>
    <rPh sb="45" eb="47">
      <t>シンセイ</t>
    </rPh>
    <rPh sb="47" eb="48">
      <t>ビ</t>
    </rPh>
    <rPh sb="51" eb="52">
      <t>ガツ</t>
    </rPh>
    <rPh sb="54" eb="55">
      <t>ニチ</t>
    </rPh>
    <rPh sb="58" eb="59">
      <t>アイダ</t>
    </rPh>
    <rPh sb="60" eb="62">
      <t>ジギョウ</t>
    </rPh>
    <rPh sb="63" eb="64">
      <t>オコナ</t>
    </rPh>
    <rPh sb="68" eb="70">
      <t>ミコ</t>
    </rPh>
    <rPh sb="73" eb="75">
      <t>キカン</t>
    </rPh>
    <rPh sb="78" eb="80">
      <t>バアイ</t>
    </rPh>
    <rPh sb="83" eb="85">
      <t>キカン</t>
    </rPh>
    <rPh sb="86" eb="87">
      <t>フク</t>
    </rPh>
    <rPh sb="90" eb="92">
      <t>ベッピョウ</t>
    </rPh>
    <rPh sb="92" eb="93">
      <t>ダイ</t>
    </rPh>
    <rPh sb="94" eb="96">
      <t>サンショウ</t>
    </rPh>
    <phoneticPr fontId="4"/>
  </si>
  <si>
    <t>令和５年度宮城県障害福祉施設原油価格・物価高騰対策事業補助金　交付申請書兼実績報告書</t>
    <rPh sb="0" eb="2">
      <t>レイワ</t>
    </rPh>
    <rPh sb="3" eb="5">
      <t>ネンド</t>
    </rPh>
    <rPh sb="14" eb="16">
      <t>ゲンユ</t>
    </rPh>
    <rPh sb="16" eb="18">
      <t>カカク</t>
    </rPh>
    <rPh sb="19" eb="21">
      <t>ブッカ</t>
    </rPh>
    <rPh sb="21" eb="23">
      <t>コウトウ</t>
    </rPh>
    <rPh sb="23" eb="25">
      <t>タイサク</t>
    </rPh>
    <rPh sb="25" eb="27">
      <t>ジギョウ</t>
    </rPh>
    <phoneticPr fontId="4"/>
  </si>
  <si>
    <r>
      <t>１　</t>
    </r>
    <r>
      <rPr>
        <b/>
        <sz val="12"/>
        <rFont val="BIZ UDPゴシック"/>
        <family val="3"/>
        <charset val="128"/>
      </rPr>
      <t>記入するシート</t>
    </r>
    <r>
      <rPr>
        <sz val="12"/>
        <rFont val="BIZ UDPゴシック"/>
        <family val="3"/>
        <charset val="128"/>
      </rPr>
      <t>は</t>
    </r>
    <r>
      <rPr>
        <b/>
        <sz val="12"/>
        <rFont val="BIZ UDPゴシック"/>
        <family val="3"/>
        <charset val="128"/>
      </rPr>
      <t>「様式第１号」、「別紙１」</t>
    </r>
    <r>
      <rPr>
        <sz val="12"/>
        <rFont val="BIZ UDPゴシック"/>
        <family val="3"/>
        <charset val="128"/>
      </rPr>
      <t>及び</t>
    </r>
    <r>
      <rPr>
        <b/>
        <sz val="12"/>
        <rFont val="BIZ UDPゴシック"/>
        <family val="3"/>
        <charset val="128"/>
      </rPr>
      <t>「別紙２」</t>
    </r>
    <r>
      <rPr>
        <sz val="12"/>
        <rFont val="BIZ UDPゴシック"/>
        <family val="3"/>
        <charset val="128"/>
      </rPr>
      <t>の２つのシートです。</t>
    </r>
    <rPh sb="2" eb="4">
      <t>キニュウ</t>
    </rPh>
    <rPh sb="11" eb="13">
      <t>ヨウシキ</t>
    </rPh>
    <rPh sb="13" eb="14">
      <t>ダイ</t>
    </rPh>
    <rPh sb="15" eb="16">
      <t>ゴウ</t>
    </rPh>
    <rPh sb="19" eb="21">
      <t>ベッシ</t>
    </rPh>
    <rPh sb="23" eb="24">
      <t>オヨ</t>
    </rPh>
    <rPh sb="26" eb="28">
      <t>ベッシ</t>
    </rPh>
    <phoneticPr fontId="4"/>
  </si>
  <si>
    <t>　・　申請する方は、「様式第１号」「別紙１」及び「別紙２」の着色されたセルを記載して下さい。</t>
    <rPh sb="3" eb="5">
      <t>シンセイ</t>
    </rPh>
    <rPh sb="7" eb="8">
      <t>カタ</t>
    </rPh>
    <rPh sb="11" eb="13">
      <t>ヨウシキ</t>
    </rPh>
    <rPh sb="13" eb="14">
      <t>ダイ</t>
    </rPh>
    <rPh sb="15" eb="16">
      <t>ゴウ</t>
    </rPh>
    <rPh sb="18" eb="20">
      <t>ベッシ</t>
    </rPh>
    <rPh sb="22" eb="23">
      <t>オヨ</t>
    </rPh>
    <rPh sb="25" eb="27">
      <t>ベッシ</t>
    </rPh>
    <rPh sb="30" eb="32">
      <t>チャクショク</t>
    </rPh>
    <rPh sb="38" eb="40">
      <t>キサイ</t>
    </rPh>
    <rPh sb="42" eb="43">
      <t>クダ</t>
    </rPh>
    <phoneticPr fontId="4"/>
  </si>
  <si>
    <t>　　　（着色されていないセルは、着色されたセルを記載すると令和5年7月1日時点の指定状況が自動入力されるよう加工してあります。）</t>
    <rPh sb="4" eb="6">
      <t>チャクショク</t>
    </rPh>
    <rPh sb="16" eb="18">
      <t>チャクショク</t>
    </rPh>
    <rPh sb="24" eb="26">
      <t>キサイ</t>
    </rPh>
    <rPh sb="32" eb="33">
      <t>ネン</t>
    </rPh>
    <phoneticPr fontId="4"/>
  </si>
  <si>
    <t>令和５年度宮城県障害福祉施設原油価格・物価高騰対策事業補助金　交付申請書兼実績報告書</t>
    <rPh sb="0" eb="2">
      <t>レイワ</t>
    </rPh>
    <rPh sb="3" eb="5">
      <t>ネンド</t>
    </rPh>
    <rPh sb="19" eb="21">
      <t>ブッカ</t>
    </rPh>
    <phoneticPr fontId="4"/>
  </si>
  <si>
    <t>令和５年度宮城県障害福祉施設原油価格・物価高騰対策事業補助金額算出内訳書</t>
    <rPh sb="19" eb="21">
      <t>ブッカ</t>
    </rPh>
    <rPh sb="27" eb="30">
      <t>ホジョキン</t>
    </rPh>
    <rPh sb="30" eb="31">
      <t>ガク</t>
    </rPh>
    <rPh sb="31" eb="33">
      <t>サンシュツ</t>
    </rPh>
    <rPh sb="33" eb="36">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</si>
</sst>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施&quot;&quot;設&quot;&quot;・&quot;&quot;事&quot;&quot;業&quot;&quot;所&quot;"/>
    <numFmt numFmtId="177" formatCode="#,##0&quot;台&quot;"/>
    <numFmt numFmtId="178" formatCode="#,##0&quot;円&quot;"/>
    <numFmt numFmtId="179" formatCode="#,##0&quot;人&quot;"/>
    <numFmt numFmtId="180" formatCode="#,##0.00&quot;時間&quot;"/>
    <numFmt numFmtId="181" formatCode="0.00&quot;時&quot;&quot;間&quot;"/>
    <numFmt numFmtId="182" formatCode="0&quot;台&quot;"/>
    <numFmt numFmtId="183" formatCode="0_ "/>
    <numFmt numFmtId="184" formatCode="0_);[Red]\(0\)"/>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9"/>
      <color theme="4"/>
      <name val="ＭＳ 明朝"/>
      <family val="1"/>
      <charset val="128"/>
    </font>
    <font>
      <sz val="11"/>
      <name val="ＭＳ Ｐ明朝"/>
      <family val="1"/>
      <charset val="128"/>
    </font>
    <font>
      <b/>
      <sz val="12"/>
      <name val="ＭＳ 明朝"/>
      <family val="1"/>
      <charset val="128"/>
    </font>
    <font>
      <b/>
      <sz val="11"/>
      <color rgb="FFFF0000"/>
      <name val="ＭＳ 明朝"/>
      <family val="1"/>
      <charset val="128"/>
    </font>
    <font>
      <b/>
      <sz val="9"/>
      <color indexed="81"/>
      <name val="ＭＳ Ｐゴシック"/>
      <family val="3"/>
      <charset val="128"/>
    </font>
    <font>
      <sz val="11"/>
      <name val="ＭＳ 明朝"/>
      <family val="1"/>
      <charset val="128"/>
    </font>
    <font>
      <sz val="9"/>
      <color rgb="FF0070C0"/>
      <name val="ＭＳ 明朝"/>
      <family val="1"/>
      <charset val="128"/>
    </font>
    <font>
      <sz val="11"/>
      <color theme="1"/>
      <name val="ＭＳ Ｐゴシック"/>
      <family val="2"/>
      <scheme val="minor"/>
    </font>
    <font>
      <sz val="6"/>
      <name val="ＭＳ Ｐゴシック"/>
      <family val="3"/>
      <charset val="128"/>
      <scheme val="minor"/>
    </font>
    <font>
      <b/>
      <sz val="11"/>
      <name val="ＭＳ ゴシック"/>
      <family val="3"/>
      <charset val="128"/>
    </font>
    <font>
      <sz val="11"/>
      <name val="ＭＳ ゴシック"/>
      <family val="3"/>
      <charset val="128"/>
    </font>
    <font>
      <sz val="8"/>
      <color theme="1"/>
      <name val="ＭＳ 明朝"/>
      <family val="1"/>
      <charset val="128"/>
    </font>
    <font>
      <b/>
      <sz val="10"/>
      <color theme="1"/>
      <name val="ＭＳ 明朝"/>
      <family val="1"/>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8"/>
      <color rgb="FFFF0000"/>
      <name val="ＭＳ Ｐゴシック"/>
      <family val="3"/>
      <charset val="128"/>
    </font>
    <font>
      <sz val="10"/>
      <name val="游明朝"/>
      <family val="1"/>
      <charset val="128"/>
    </font>
    <font>
      <sz val="10"/>
      <color theme="1"/>
      <name val="游明朝"/>
      <family val="1"/>
      <charset val="128"/>
    </font>
    <font>
      <sz val="6"/>
      <name val="游明朝"/>
      <family val="1"/>
      <charset val="128"/>
    </font>
    <font>
      <sz val="6"/>
      <color theme="1"/>
      <name val="游明朝"/>
      <family val="1"/>
      <charset val="128"/>
    </font>
    <font>
      <sz val="9"/>
      <name val="游ゴシック"/>
      <family val="3"/>
      <charset val="128"/>
    </font>
    <font>
      <sz val="9"/>
      <color rgb="FFFF0000"/>
      <name val="游ゴシック"/>
      <family val="3"/>
      <charset val="128"/>
    </font>
    <font>
      <sz val="11"/>
      <name val="游ゴシック"/>
      <family val="3"/>
      <charset val="128"/>
    </font>
    <font>
      <b/>
      <sz val="9"/>
      <name val="游ゴシック"/>
      <family val="3"/>
      <charset val="128"/>
    </font>
    <font>
      <sz val="11"/>
      <color theme="1"/>
      <name val="ＭＳ Ｐゴシック"/>
      <family val="3"/>
      <charset val="128"/>
      <scheme val="minor"/>
    </font>
    <font>
      <sz val="6"/>
      <name val="ＭＳ Ｐゴシック"/>
      <family val="2"/>
      <charset val="128"/>
      <scheme val="minor"/>
    </font>
    <font>
      <sz val="8"/>
      <color indexed="81"/>
      <name val="MS P ゴシック"/>
      <family val="3"/>
      <charset val="128"/>
    </font>
    <font>
      <b/>
      <sz val="18"/>
      <name val="BIZ UDPゴシック"/>
      <family val="3"/>
      <charset val="128"/>
    </font>
    <font>
      <sz val="12"/>
      <name val="BIZ UDPゴシック"/>
      <family val="3"/>
      <charset val="128"/>
    </font>
    <font>
      <u/>
      <sz val="11"/>
      <color theme="10"/>
      <name val="ＭＳ Ｐゴシック"/>
      <family val="3"/>
      <charset val="128"/>
    </font>
    <font>
      <sz val="12"/>
      <name val="ＭＳ Ｐゴシック"/>
      <family val="3"/>
      <charset val="128"/>
    </font>
    <font>
      <sz val="14"/>
      <color theme="1"/>
      <name val="ＭＳ 明朝"/>
      <family val="1"/>
      <charset val="128"/>
    </font>
    <font>
      <sz val="14"/>
      <name val="ＭＳ Ｐゴシック"/>
      <family val="3"/>
      <charset val="128"/>
    </font>
    <font>
      <sz val="11"/>
      <name val="游明朝"/>
      <family val="1"/>
      <charset val="128"/>
    </font>
    <font>
      <sz val="9"/>
      <color indexed="81"/>
      <name val="MS P ゴシック"/>
      <family val="3"/>
      <charset val="128"/>
    </font>
    <font>
      <b/>
      <sz val="16"/>
      <name val="HGS創英角ｺﾞｼｯｸUB"/>
      <family val="3"/>
      <charset val="128"/>
    </font>
    <font>
      <sz val="8"/>
      <color theme="1"/>
      <name val="ＭＳ Ｐゴシック"/>
      <family val="3"/>
      <charset val="128"/>
    </font>
    <font>
      <b/>
      <sz val="12"/>
      <name val="BIZ UDP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
      <u val="double"/>
      <sz val="11"/>
      <color theme="1"/>
      <name val="ＭＳ Ｐゴシック"/>
      <family val="3"/>
      <charset val="128"/>
    </font>
    <font>
      <b/>
      <u val="double"/>
      <sz val="11"/>
      <color theme="1"/>
      <name val="ＭＳ Ｐゴシック"/>
      <family val="3"/>
      <charset val="128"/>
    </font>
    <font>
      <b/>
      <sz val="8"/>
      <color theme="1"/>
      <name val="ＭＳ Ｐゴシック"/>
      <family val="3"/>
      <charset val="128"/>
    </font>
    <font>
      <b/>
      <sz val="11"/>
      <color theme="1"/>
      <name val="ＭＳ Ｐゴシック"/>
      <family val="3"/>
      <charset val="128"/>
    </font>
    <font>
      <b/>
      <sz val="14"/>
      <name val="ＭＳ Ｐゴシック"/>
      <family val="3"/>
      <charset val="128"/>
      <scheme val="minor"/>
    </font>
    <font>
      <b/>
      <sz val="1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FF00"/>
        <bgColor indexed="64"/>
      </patternFill>
    </fill>
    <fill>
      <patternFill patternType="solid">
        <fgColor rgb="FF99FF99"/>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65"/>
        <bgColor indexed="64"/>
      </patternFill>
    </fill>
  </fills>
  <borders count="1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auto="1"/>
      </right>
      <top/>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auto="1"/>
      </right>
      <top/>
      <bottom style="medium">
        <color auto="1"/>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auto="1"/>
      </bottom>
      <diagonal/>
    </border>
    <border>
      <left style="medium">
        <color indexed="64"/>
      </left>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style="double">
        <color theme="1"/>
      </top>
      <bottom style="thin">
        <color theme="1"/>
      </bottom>
      <diagonal/>
    </border>
    <border>
      <left style="medium">
        <color theme="1"/>
      </left>
      <right/>
      <top/>
      <bottom style="medium">
        <color theme="1"/>
      </bottom>
      <diagonal/>
    </border>
    <border>
      <left style="thin">
        <color rgb="FFFF0000"/>
      </left>
      <right style="medium">
        <color theme="1"/>
      </right>
      <top/>
      <bottom style="medium">
        <color theme="1"/>
      </bottom>
      <diagonal/>
    </border>
    <border>
      <left/>
      <right style="medium">
        <color theme="1"/>
      </right>
      <top style="double">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style="double">
        <color theme="1"/>
      </bottom>
      <diagonal/>
    </border>
    <border>
      <left style="medium">
        <color theme="1"/>
      </left>
      <right/>
      <top style="medium">
        <color theme="1"/>
      </top>
      <bottom/>
      <diagonal/>
    </border>
    <border>
      <left style="thin">
        <color theme="1"/>
      </left>
      <right style="thin">
        <color theme="1"/>
      </right>
      <top style="thin">
        <color theme="1"/>
      </top>
      <bottom style="double">
        <color theme="1"/>
      </bottom>
      <diagonal/>
    </border>
    <border>
      <left/>
      <right style="thin">
        <color rgb="FFFF0000"/>
      </right>
      <top/>
      <bottom style="medium">
        <color theme="1"/>
      </bottom>
      <diagonal/>
    </border>
    <border>
      <left style="thin">
        <color theme="1"/>
      </left>
      <right/>
      <top style="double">
        <color theme="1"/>
      </top>
      <bottom style="medium">
        <color theme="1"/>
      </bottom>
      <diagonal/>
    </border>
    <border>
      <left/>
      <right/>
      <top style="double">
        <color theme="1"/>
      </top>
      <bottom style="medium">
        <color theme="1"/>
      </bottom>
      <diagonal/>
    </border>
    <border>
      <left/>
      <right style="thin">
        <color theme="1"/>
      </right>
      <top style="double">
        <color theme="1"/>
      </top>
      <bottom style="medium">
        <color theme="1"/>
      </bottom>
      <diagonal/>
    </border>
    <border>
      <left style="medium">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style="medium">
        <color theme="1"/>
      </top>
      <bottom style="medium">
        <color theme="1"/>
      </bottom>
      <diagonal/>
    </border>
    <border>
      <left style="thin">
        <color theme="1"/>
      </left>
      <right/>
      <top style="medium">
        <color theme="1"/>
      </top>
      <bottom style="double">
        <color theme="1"/>
      </bottom>
      <diagonal/>
    </border>
    <border>
      <left/>
      <right style="medium">
        <color theme="1"/>
      </right>
      <top style="medium">
        <color theme="1"/>
      </top>
      <bottom style="double">
        <color theme="1"/>
      </bottom>
      <diagonal/>
    </border>
    <border>
      <left style="thin">
        <color indexed="64"/>
      </left>
      <right style="thin">
        <color indexed="64"/>
      </right>
      <top style="double">
        <color indexed="64"/>
      </top>
      <bottom style="medium">
        <color indexed="64"/>
      </bottom>
      <diagonal/>
    </border>
    <border>
      <left/>
      <right style="thin">
        <color theme="1"/>
      </right>
      <top style="thin">
        <color indexed="64"/>
      </top>
      <bottom style="thin">
        <color indexed="64"/>
      </bottom>
      <diagonal/>
    </border>
    <border>
      <left style="thin">
        <color indexed="64"/>
      </left>
      <right/>
      <top style="thin">
        <color indexed="64"/>
      </top>
      <bottom style="double">
        <color theme="1"/>
      </bottom>
      <diagonal/>
    </border>
    <border>
      <left/>
      <right style="thin">
        <color theme="1"/>
      </right>
      <top style="thin">
        <color indexed="64"/>
      </top>
      <bottom style="double">
        <color theme="1"/>
      </bottom>
      <diagonal/>
    </border>
    <border>
      <left/>
      <right style="thin">
        <color theme="1"/>
      </right>
      <top/>
      <bottom style="thin">
        <color indexed="64"/>
      </bottom>
      <diagonal/>
    </border>
    <border>
      <left style="thin">
        <color theme="1"/>
      </left>
      <right style="thin">
        <color indexed="64"/>
      </right>
      <top style="thin">
        <color theme="1"/>
      </top>
      <bottom style="double">
        <color indexed="64"/>
      </bottom>
      <diagonal/>
    </border>
    <border>
      <left style="thin">
        <color indexed="64"/>
      </left>
      <right style="thin">
        <color indexed="64"/>
      </right>
      <top style="double">
        <color indexed="64"/>
      </top>
      <bottom/>
      <diagonal/>
    </border>
    <border>
      <left style="thin">
        <color theme="1"/>
      </left>
      <right style="thin">
        <color indexed="64"/>
      </right>
      <top style="thin">
        <color theme="1"/>
      </top>
      <bottom style="thin">
        <color theme="1"/>
      </bottom>
      <diagonal/>
    </border>
    <border>
      <left style="thin">
        <color indexed="64"/>
      </left>
      <right/>
      <top style="double">
        <color indexed="64"/>
      </top>
      <bottom/>
      <diagonal/>
    </border>
    <border>
      <left style="medium">
        <color theme="1"/>
      </left>
      <right style="thin">
        <color theme="1"/>
      </right>
      <top style="thin">
        <color theme="1"/>
      </top>
      <bottom style="double">
        <color theme="1"/>
      </bottom>
      <diagonal/>
    </border>
    <border>
      <left style="thin">
        <color theme="1"/>
      </left>
      <right/>
      <top style="double">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double">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top style="double">
        <color indexed="64"/>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auto="1"/>
      </right>
      <top style="double">
        <color indexed="64"/>
      </top>
      <bottom style="thin">
        <color theme="1"/>
      </bottom>
      <diagonal/>
    </border>
    <border>
      <left style="thin">
        <color theme="1"/>
      </left>
      <right style="thin">
        <color auto="1"/>
      </right>
      <top/>
      <bottom style="thin">
        <color theme="1"/>
      </bottom>
      <diagonal/>
    </border>
    <border>
      <left style="thin">
        <color theme="1"/>
      </left>
      <right/>
      <top style="medium">
        <color theme="1"/>
      </top>
      <bottom/>
      <diagonal/>
    </border>
    <border>
      <left/>
      <right style="thin">
        <color theme="1"/>
      </right>
      <top style="medium">
        <color theme="1"/>
      </top>
      <bottom/>
      <diagonal/>
    </border>
    <border>
      <left/>
      <right style="thin">
        <color theme="1"/>
      </right>
      <top style="double">
        <color indexed="64"/>
      </top>
      <bottom style="thin">
        <color indexed="64"/>
      </bottom>
      <diagonal/>
    </border>
    <border>
      <left style="hair">
        <color auto="1"/>
      </left>
      <right/>
      <top style="double">
        <color indexed="64"/>
      </top>
      <bottom style="thin">
        <color indexed="64"/>
      </bottom>
      <diagonal/>
    </border>
    <border>
      <left/>
      <right style="hair">
        <color auto="1"/>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7" fillId="0" borderId="0"/>
    <xf numFmtId="38" fontId="5" fillId="0" borderId="0" applyFont="0" applyFill="0" applyBorder="0" applyAlignment="0" applyProtection="0"/>
    <xf numFmtId="0" fontId="5" fillId="0" borderId="0"/>
    <xf numFmtId="0" fontId="5" fillId="0" borderId="0">
      <alignment vertical="center"/>
    </xf>
    <xf numFmtId="38" fontId="5"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645">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49" fontId="7" fillId="0" borderId="19" xfId="0" applyNumberFormat="1" applyFont="1" applyBorder="1" applyAlignment="1">
      <alignment horizontal="center" vertical="top"/>
    </xf>
    <xf numFmtId="0" fontId="7" fillId="0" borderId="19" xfId="0" applyFont="1" applyBorder="1" applyAlignment="1">
      <alignment horizontal="center" vertical="top"/>
    </xf>
    <xf numFmtId="0" fontId="8" fillId="0" borderId="0" xfId="0" applyFont="1" applyFill="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top"/>
    </xf>
    <xf numFmtId="0" fontId="9" fillId="0" borderId="0" xfId="0" applyFont="1">
      <alignment vertical="center"/>
    </xf>
    <xf numFmtId="0" fontId="9" fillId="0" borderId="19" xfId="0" applyFont="1" applyBorder="1" applyAlignment="1">
      <alignment horizontal="center" vertical="center"/>
    </xf>
    <xf numFmtId="0" fontId="9" fillId="0" borderId="0" xfId="0" applyFont="1" applyFill="1">
      <alignment vertical="center"/>
    </xf>
    <xf numFmtId="0" fontId="9" fillId="0" borderId="0" xfId="0" applyFont="1" applyFill="1" applyAlignment="1">
      <alignment horizontal="left" vertical="top"/>
    </xf>
    <xf numFmtId="0" fontId="7" fillId="0" borderId="0" xfId="0" applyFont="1" applyFill="1" applyAlignment="1">
      <alignment horizontal="left" vertical="top"/>
    </xf>
    <xf numFmtId="0" fontId="8" fillId="0" borderId="8" xfId="0" applyFont="1" applyFill="1" applyBorder="1">
      <alignment vertical="center"/>
    </xf>
    <xf numFmtId="0" fontId="8" fillId="0" borderId="0" xfId="0" applyFont="1" applyFill="1" applyBorder="1" applyAlignment="1">
      <alignment vertical="center"/>
    </xf>
    <xf numFmtId="0" fontId="9" fillId="0" borderId="19" xfId="0"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16" xfId="0" applyNumberFormat="1" applyFont="1" applyBorder="1" applyAlignment="1">
      <alignment vertical="center" wrapText="1"/>
    </xf>
    <xf numFmtId="0" fontId="9" fillId="0" borderId="16" xfId="0" applyFont="1" applyBorder="1" applyAlignment="1">
      <alignment vertical="center" wrapText="1"/>
    </xf>
    <xf numFmtId="49" fontId="9" fillId="0" borderId="19"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2" fillId="0" borderId="0" xfId="0" applyFont="1" applyFill="1" applyAlignment="1">
      <alignment vertical="center"/>
    </xf>
    <xf numFmtId="0" fontId="8" fillId="0" borderId="0" xfId="0" applyFont="1" applyBorder="1" applyAlignment="1">
      <alignment horizontal="center" vertical="center" textRotation="255"/>
    </xf>
    <xf numFmtId="0" fontId="8" fillId="0" borderId="19" xfId="0" applyFont="1" applyBorder="1" applyAlignment="1" applyProtection="1">
      <alignment horizontal="left" vertical="center" wrapText="1"/>
    </xf>
    <xf numFmtId="0" fontId="13" fillId="0" borderId="0" xfId="0" applyFont="1" applyAlignment="1">
      <alignment horizontal="left" vertical="top"/>
    </xf>
    <xf numFmtId="0" fontId="9" fillId="0" borderId="16" xfId="0" applyFont="1" applyFill="1" applyBorder="1" applyAlignment="1">
      <alignment horizontal="left" vertical="center" wrapText="1"/>
    </xf>
    <xf numFmtId="0" fontId="17" fillId="0" borderId="0" xfId="6"/>
    <xf numFmtId="0" fontId="8" fillId="4" borderId="0" xfId="0" applyFont="1" applyFill="1">
      <alignment vertical="center"/>
    </xf>
    <xf numFmtId="0" fontId="8" fillId="5" borderId="0" xfId="0" applyFont="1" applyFill="1">
      <alignment vertical="center"/>
    </xf>
    <xf numFmtId="0" fontId="20" fillId="0" borderId="0" xfId="0" applyFont="1">
      <alignment vertical="center"/>
    </xf>
    <xf numFmtId="0" fontId="20" fillId="0" borderId="0" xfId="0" applyFont="1" applyAlignment="1">
      <alignment vertical="top" wrapText="1"/>
    </xf>
    <xf numFmtId="0" fontId="20" fillId="0" borderId="0" xfId="0" applyFont="1" applyAlignment="1">
      <alignment vertical="top"/>
    </xf>
    <xf numFmtId="0" fontId="15" fillId="0" borderId="0" xfId="0" applyFont="1">
      <alignment vertical="center"/>
    </xf>
    <xf numFmtId="0" fontId="21" fillId="0" borderId="0" xfId="0" applyFont="1" applyAlignment="1">
      <alignment horizontal="left" vertical="center"/>
    </xf>
    <xf numFmtId="0" fontId="21" fillId="0" borderId="0" xfId="0" applyFont="1">
      <alignment vertical="center"/>
    </xf>
    <xf numFmtId="0" fontId="21" fillId="3" borderId="0" xfId="0" applyFont="1" applyFill="1">
      <alignment vertical="center"/>
    </xf>
    <xf numFmtId="0" fontId="8" fillId="2" borderId="2" xfId="0" applyFont="1" applyFill="1" applyBorder="1">
      <alignment vertical="center"/>
    </xf>
    <xf numFmtId="0" fontId="22" fillId="2" borderId="1" xfId="0" applyFont="1" applyFill="1" applyBorder="1">
      <alignment vertical="center"/>
    </xf>
    <xf numFmtId="0" fontId="21" fillId="0" borderId="0" xfId="0" applyFont="1" applyFill="1" applyAlignment="1">
      <alignment horizontal="left" vertical="center"/>
    </xf>
    <xf numFmtId="0" fontId="22" fillId="0" borderId="0" xfId="0" applyFont="1" applyFill="1" applyBorder="1">
      <alignment vertical="center"/>
    </xf>
    <xf numFmtId="0" fontId="8" fillId="0" borderId="0" xfId="0" applyFont="1" applyFill="1">
      <alignment vertical="center"/>
    </xf>
    <xf numFmtId="38" fontId="5" fillId="0" borderId="0" xfId="7" applyFont="1" applyAlignment="1">
      <alignment vertical="center"/>
    </xf>
    <xf numFmtId="38" fontId="5" fillId="0" borderId="0" xfId="7" applyFont="1" applyBorder="1" applyAlignment="1">
      <alignment horizontal="center" vertical="center"/>
    </xf>
    <xf numFmtId="38" fontId="5" fillId="0" borderId="0" xfId="7" applyFont="1" applyFill="1" applyBorder="1" applyAlignment="1">
      <alignment horizontal="center" vertical="center" wrapText="1"/>
    </xf>
    <xf numFmtId="38" fontId="5" fillId="0" borderId="0" xfId="7" applyFont="1" applyFill="1" applyBorder="1" applyAlignment="1">
      <alignment vertical="center"/>
    </xf>
    <xf numFmtId="38" fontId="5" fillId="0" borderId="0" xfId="7" applyFont="1" applyFill="1" applyAlignment="1">
      <alignment vertical="center"/>
    </xf>
    <xf numFmtId="38" fontId="11" fillId="0" borderId="0" xfId="7" applyFont="1" applyFill="1" applyBorder="1" applyAlignment="1">
      <alignment horizontal="center" vertical="center"/>
    </xf>
    <xf numFmtId="38" fontId="11" fillId="0" borderId="0" xfId="7" applyFont="1" applyFill="1" applyBorder="1" applyAlignment="1">
      <alignment horizontal="center" vertical="center" wrapText="1"/>
    </xf>
    <xf numFmtId="38" fontId="11" fillId="0" borderId="0" xfId="7" applyFont="1" applyFill="1" applyBorder="1" applyAlignment="1">
      <alignment vertical="center"/>
    </xf>
    <xf numFmtId="38" fontId="5" fillId="0" borderId="0" xfId="7" applyFont="1" applyBorder="1" applyAlignment="1">
      <alignment vertical="center" shrinkToFit="1"/>
    </xf>
    <xf numFmtId="38" fontId="5" fillId="0" borderId="0" xfId="7" applyFont="1" applyFill="1" applyBorder="1" applyAlignment="1">
      <alignment vertical="center" wrapText="1"/>
    </xf>
    <xf numFmtId="38" fontId="5" fillId="0" borderId="0" xfId="7" applyFont="1" applyBorder="1" applyAlignment="1">
      <alignment vertical="center"/>
    </xf>
    <xf numFmtId="38" fontId="11" fillId="0" borderId="0" xfId="7" applyFont="1" applyBorder="1" applyAlignment="1">
      <alignment vertical="center"/>
    </xf>
    <xf numFmtId="38" fontId="25" fillId="0" borderId="0" xfId="7" applyFont="1" applyBorder="1" applyAlignment="1">
      <alignment horizontal="center" vertical="center"/>
    </xf>
    <xf numFmtId="38" fontId="26" fillId="0" borderId="0" xfId="7" applyFont="1" applyBorder="1" applyAlignment="1">
      <alignment vertical="center"/>
    </xf>
    <xf numFmtId="38" fontId="26" fillId="0" borderId="0" xfId="7" applyFont="1" applyAlignment="1">
      <alignment vertical="center"/>
    </xf>
    <xf numFmtId="38" fontId="24" fillId="1" borderId="28" xfId="7" applyFont="1" applyFill="1" applyBorder="1" applyAlignment="1">
      <alignment horizontal="center" vertical="center" wrapText="1"/>
    </xf>
    <xf numFmtId="38" fontId="24" fillId="1" borderId="49" xfId="7" applyFont="1" applyFill="1" applyBorder="1" applyAlignment="1">
      <alignment horizontal="center" vertical="center" wrapText="1"/>
    </xf>
    <xf numFmtId="38" fontId="24" fillId="1" borderId="50" xfId="7" applyFont="1" applyFill="1" applyBorder="1" applyAlignment="1">
      <alignment horizontal="center" vertical="center" wrapText="1"/>
    </xf>
    <xf numFmtId="38" fontId="4" fillId="1" borderId="50" xfId="7" applyFont="1" applyFill="1" applyBorder="1" applyAlignment="1">
      <alignment horizontal="center" vertical="center" wrapText="1"/>
    </xf>
    <xf numFmtId="38" fontId="5" fillId="0" borderId="34" xfId="7" applyFont="1" applyFill="1" applyBorder="1" applyAlignment="1">
      <alignment horizontal="center" vertical="center"/>
    </xf>
    <xf numFmtId="38" fontId="28" fillId="0" borderId="0" xfId="7" applyFont="1" applyAlignment="1">
      <alignment vertical="center"/>
    </xf>
    <xf numFmtId="38" fontId="27" fillId="0" borderId="0" xfId="7" applyFont="1" applyAlignment="1">
      <alignment vertical="center"/>
    </xf>
    <xf numFmtId="38" fontId="5" fillId="0" borderId="57" xfId="7" applyFont="1" applyFill="1" applyBorder="1" applyAlignment="1">
      <alignment horizontal="center" vertical="center"/>
    </xf>
    <xf numFmtId="38" fontId="5" fillId="0" borderId="58" xfId="7" applyFont="1" applyFill="1" applyBorder="1" applyAlignment="1">
      <alignment horizontal="center" vertical="center" wrapText="1"/>
    </xf>
    <xf numFmtId="0" fontId="30" fillId="0" borderId="0" xfId="9" applyFont="1" applyAlignment="1">
      <alignment horizontal="left" vertical="center"/>
    </xf>
    <xf numFmtId="0" fontId="30" fillId="0" borderId="36" xfId="3" applyFont="1" applyBorder="1" applyAlignment="1">
      <alignment horizontal="center" vertical="center"/>
    </xf>
    <xf numFmtId="0" fontId="30" fillId="0" borderId="0" xfId="9" applyFont="1" applyBorder="1" applyAlignment="1">
      <alignment horizontal="left" vertical="center"/>
    </xf>
    <xf numFmtId="0" fontId="30" fillId="0" borderId="78" xfId="9" applyFont="1" applyFill="1" applyBorder="1" applyAlignment="1">
      <alignment horizontal="center" vertical="center" textRotation="255" wrapText="1"/>
    </xf>
    <xf numFmtId="38" fontId="5" fillId="0" borderId="0" xfId="7" applyFont="1" applyFill="1" applyBorder="1" applyAlignment="1">
      <alignment horizontal="center" vertical="center"/>
    </xf>
    <xf numFmtId="38" fontId="34" fillId="0" borderId="0" xfId="7" applyFont="1" applyFill="1" applyBorder="1" applyAlignment="1">
      <alignment vertical="center"/>
    </xf>
    <xf numFmtId="38" fontId="36" fillId="0" borderId="0" xfId="7" applyFont="1" applyFill="1" applyBorder="1" applyAlignment="1">
      <alignment vertical="center"/>
    </xf>
    <xf numFmtId="38" fontId="36" fillId="0" borderId="0" xfId="7" applyFont="1" applyFill="1" applyBorder="1" applyAlignment="1">
      <alignment horizontal="center" vertical="center"/>
    </xf>
    <xf numFmtId="38" fontId="36" fillId="0" borderId="0" xfId="7" applyFont="1" applyFill="1" applyBorder="1" applyAlignment="1">
      <alignment horizontal="center" vertical="center" wrapText="1"/>
    </xf>
    <xf numFmtId="38" fontId="36" fillId="0" borderId="0" xfId="7" applyFont="1" applyAlignment="1">
      <alignment vertical="center"/>
    </xf>
    <xf numFmtId="38" fontId="37" fillId="0" borderId="0" xfId="7" applyFont="1" applyAlignment="1">
      <alignment vertical="center"/>
    </xf>
    <xf numFmtId="38" fontId="34" fillId="0" borderId="0" xfId="7" applyFont="1" applyAlignment="1">
      <alignment vertical="center"/>
    </xf>
    <xf numFmtId="38" fontId="36" fillId="0" borderId="0" xfId="7" applyFont="1" applyFill="1" applyAlignment="1">
      <alignment vertical="center"/>
    </xf>
    <xf numFmtId="38" fontId="23" fillId="0" borderId="0" xfId="7" applyFont="1" applyAlignment="1">
      <alignment horizontal="center" vertical="center"/>
    </xf>
    <xf numFmtId="38" fontId="5" fillId="0" borderId="33" xfId="7" applyFont="1" applyFill="1" applyBorder="1" applyAlignment="1">
      <alignment horizontal="center" vertical="center"/>
    </xf>
    <xf numFmtId="0" fontId="5" fillId="0" borderId="0" xfId="0" applyFont="1" applyBorder="1" applyAlignment="1">
      <alignment vertical="center"/>
    </xf>
    <xf numFmtId="38" fontId="24" fillId="0" borderId="0" xfId="7" applyFont="1" applyBorder="1" applyAlignment="1">
      <alignment vertical="center" wrapText="1"/>
    </xf>
    <xf numFmtId="0" fontId="24" fillId="0" borderId="0" xfId="0" applyFont="1" applyBorder="1" applyAlignment="1">
      <alignment vertical="center" wrapText="1"/>
    </xf>
    <xf numFmtId="38" fontId="24" fillId="0" borderId="99" xfId="7" applyFont="1" applyFill="1" applyBorder="1" applyAlignment="1">
      <alignment horizontal="center" vertical="center" wrapText="1"/>
    </xf>
    <xf numFmtId="38" fontId="24" fillId="0" borderId="100" xfId="7" applyFont="1" applyFill="1" applyBorder="1" applyAlignment="1">
      <alignment horizontal="center" vertical="center" wrapText="1"/>
    </xf>
    <xf numFmtId="38" fontId="5" fillId="0" borderId="105" xfId="7" applyFont="1" applyFill="1" applyBorder="1" applyAlignment="1">
      <alignment horizontal="center" vertical="center"/>
    </xf>
    <xf numFmtId="38" fontId="24" fillId="1" borderId="110" xfId="7" applyFont="1" applyFill="1" applyBorder="1" applyAlignment="1">
      <alignment horizontal="center" vertical="center" wrapText="1"/>
    </xf>
    <xf numFmtId="38" fontId="24" fillId="1" borderId="100" xfId="7" applyFont="1" applyFill="1" applyBorder="1" applyAlignment="1">
      <alignment horizontal="center" vertical="center" wrapText="1"/>
    </xf>
    <xf numFmtId="38" fontId="5" fillId="0" borderId="113" xfId="7" applyFont="1" applyFill="1" applyBorder="1" applyAlignment="1">
      <alignment horizontal="center" vertical="center"/>
    </xf>
    <xf numFmtId="38" fontId="5" fillId="0" borderId="114" xfId="7" applyFont="1" applyFill="1" applyBorder="1" applyAlignment="1">
      <alignment horizontal="center" vertical="center"/>
    </xf>
    <xf numFmtId="38" fontId="5" fillId="0" borderId="115" xfId="7" applyFont="1" applyFill="1" applyBorder="1" applyAlignment="1">
      <alignment horizontal="center" vertical="center" wrapText="1"/>
    </xf>
    <xf numFmtId="0" fontId="17" fillId="7" borderId="0" xfId="6" applyFill="1"/>
    <xf numFmtId="0" fontId="17" fillId="0" borderId="0" xfId="6" applyAlignment="1">
      <alignment wrapText="1"/>
    </xf>
    <xf numFmtId="0" fontId="17" fillId="6" borderId="0" xfId="6" applyFill="1" applyAlignment="1">
      <alignment horizontal="center" vertical="center" wrapText="1"/>
    </xf>
    <xf numFmtId="0" fontId="17" fillId="8" borderId="0" xfId="6" applyFill="1" applyAlignment="1">
      <alignment horizontal="center" vertical="center" wrapText="1"/>
    </xf>
    <xf numFmtId="38" fontId="5" fillId="0" borderId="0" xfId="7" applyFont="1" applyFill="1" applyAlignment="1">
      <alignment vertical="center" wrapText="1"/>
    </xf>
    <xf numFmtId="58" fontId="0" fillId="0" borderId="0" xfId="0" applyNumberFormat="1">
      <alignment vertical="center"/>
    </xf>
    <xf numFmtId="12" fontId="0" fillId="0" borderId="0" xfId="0" applyNumberFormat="1">
      <alignment vertical="center"/>
    </xf>
    <xf numFmtId="38" fontId="0" fillId="0" borderId="0" xfId="10" applyFont="1">
      <alignment vertical="center"/>
    </xf>
    <xf numFmtId="0" fontId="0" fillId="9" borderId="0" xfId="0" applyFill="1">
      <alignment vertical="center"/>
    </xf>
    <xf numFmtId="0" fontId="0" fillId="9" borderId="0" xfId="0" applyFill="1" applyAlignment="1"/>
    <xf numFmtId="0" fontId="38" fillId="0" borderId="0" xfId="0" applyFont="1" applyBorder="1" applyAlignment="1">
      <alignment horizontal="left" vertical="center" wrapText="1"/>
    </xf>
    <xf numFmtId="0" fontId="38" fillId="0" borderId="0" xfId="0" applyFont="1" applyBorder="1">
      <alignment vertical="center"/>
    </xf>
    <xf numFmtId="13" fontId="38" fillId="0" borderId="0" xfId="0" applyNumberFormat="1" applyFont="1" applyBorder="1" applyAlignment="1">
      <alignment horizontal="center" vertical="center"/>
    </xf>
    <xf numFmtId="13" fontId="0" fillId="0" borderId="0" xfId="0" applyNumberFormat="1">
      <alignment vertical="center"/>
    </xf>
    <xf numFmtId="13" fontId="38" fillId="0" borderId="0" xfId="0" applyNumberFormat="1" applyFont="1" applyBorder="1" applyAlignment="1">
      <alignment horizontal="center" vertical="center" wrapText="1"/>
    </xf>
    <xf numFmtId="38" fontId="5" fillId="0" borderId="121" xfId="7" applyFont="1" applyFill="1" applyBorder="1" applyAlignment="1">
      <alignment horizontal="center" vertical="center"/>
    </xf>
    <xf numFmtId="13" fontId="38" fillId="0" borderId="0" xfId="0" applyNumberFormat="1" applyFont="1" applyBorder="1" applyAlignment="1">
      <alignment vertical="center"/>
    </xf>
    <xf numFmtId="0" fontId="0" fillId="0" borderId="0" xfId="0" applyFill="1" applyAlignment="1"/>
    <xf numFmtId="38" fontId="0" fillId="0" borderId="0" xfId="10" applyFont="1" applyFill="1">
      <alignment vertical="center"/>
    </xf>
    <xf numFmtId="0" fontId="0" fillId="0" borderId="0" xfId="0" applyFill="1">
      <alignment vertical="center"/>
    </xf>
    <xf numFmtId="0" fontId="41" fillId="0" borderId="0" xfId="0" applyFont="1">
      <alignment vertical="center"/>
    </xf>
    <xf numFmtId="0" fontId="42" fillId="0" borderId="0" xfId="0" applyFont="1">
      <alignment vertical="center"/>
    </xf>
    <xf numFmtId="0" fontId="42" fillId="0" borderId="0" xfId="0" applyFont="1" applyAlignment="1">
      <alignment vertical="top" wrapText="1"/>
    </xf>
    <xf numFmtId="0" fontId="42"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left" vertical="top"/>
    </xf>
    <xf numFmtId="0" fontId="15" fillId="0" borderId="0" xfId="0" applyFont="1" applyAlignment="1">
      <alignment horizontal="left" vertical="top"/>
    </xf>
    <xf numFmtId="0" fontId="15" fillId="0" borderId="0" xfId="0" applyFont="1" applyAlignment="1">
      <alignment horizontal="left" vertical="center"/>
    </xf>
    <xf numFmtId="0" fontId="20" fillId="0" borderId="0" xfId="0" applyFont="1" applyAlignment="1">
      <alignment vertical="center"/>
    </xf>
    <xf numFmtId="0" fontId="15" fillId="0" borderId="0" xfId="0" applyFont="1" applyAlignment="1">
      <alignment vertical="center"/>
    </xf>
    <xf numFmtId="38" fontId="24" fillId="1" borderId="0" xfId="7" applyFont="1" applyFill="1" applyBorder="1" applyAlignment="1">
      <alignment horizontal="center" vertical="center" wrapText="1"/>
    </xf>
    <xf numFmtId="38" fontId="5" fillId="0" borderId="36" xfId="7" applyFont="1" applyFill="1" applyBorder="1" applyAlignment="1">
      <alignment horizontal="center" vertical="center" wrapText="1"/>
    </xf>
    <xf numFmtId="38" fontId="0" fillId="0" borderId="0" xfId="0" applyNumberFormat="1" applyAlignment="1">
      <alignment vertical="center" shrinkToFit="1"/>
    </xf>
    <xf numFmtId="0" fontId="0" fillId="0" borderId="0" xfId="0" applyAlignment="1">
      <alignment vertical="center" shrinkToFit="1"/>
    </xf>
    <xf numFmtId="38" fontId="0" fillId="0" borderId="0" xfId="10" applyFont="1" applyAlignment="1">
      <alignment vertical="center" shrinkToFit="1"/>
    </xf>
    <xf numFmtId="49" fontId="0" fillId="0" borderId="0" xfId="0" applyNumberFormat="1">
      <alignment vertical="center"/>
    </xf>
    <xf numFmtId="0" fontId="0" fillId="0" borderId="0" xfId="0" applyNumberFormat="1">
      <alignment vertical="center"/>
    </xf>
    <xf numFmtId="49" fontId="0" fillId="0" borderId="0" xfId="0" applyNumberFormat="1" applyAlignment="1">
      <alignment vertical="center" shrinkToFit="1"/>
    </xf>
    <xf numFmtId="0" fontId="0" fillId="6" borderId="0" xfId="0" applyFill="1">
      <alignment vertical="center"/>
    </xf>
    <xf numFmtId="0" fontId="0" fillId="0" borderId="0" xfId="0" applyAlignment="1">
      <alignment horizontal="left" vertical="center" wrapText="1"/>
    </xf>
    <xf numFmtId="0" fontId="0" fillId="10" borderId="0" xfId="0" applyFill="1">
      <alignment vertical="center"/>
    </xf>
    <xf numFmtId="0" fontId="0" fillId="10" borderId="0" xfId="0" applyFill="1" applyAlignment="1">
      <alignment horizontal="left" vertical="center" wrapText="1"/>
    </xf>
    <xf numFmtId="0" fontId="0" fillId="0" borderId="0" xfId="0" applyNumberFormat="1" applyAlignment="1">
      <alignment vertical="center" shrinkToFit="1"/>
    </xf>
    <xf numFmtId="49" fontId="0" fillId="10" borderId="0" xfId="0" applyNumberFormat="1" applyFill="1" applyAlignment="1">
      <alignment vertical="center" shrinkToFit="1"/>
    </xf>
    <xf numFmtId="0" fontId="0" fillId="10" borderId="0" xfId="0" applyNumberFormat="1" applyFill="1" applyAlignment="1">
      <alignment vertical="center" shrinkToFit="1"/>
    </xf>
    <xf numFmtId="181" fontId="0" fillId="0" borderId="0" xfId="0" applyNumberFormat="1" applyAlignment="1">
      <alignment vertical="center" shrinkToFit="1"/>
    </xf>
    <xf numFmtId="177" fontId="0" fillId="0" borderId="0" xfId="0" applyNumberFormat="1" applyAlignment="1">
      <alignment vertical="center" shrinkToFit="1"/>
    </xf>
    <xf numFmtId="38" fontId="5" fillId="0" borderId="0" xfId="7" applyFont="1" applyAlignment="1">
      <alignment vertical="center" shrinkToFit="1"/>
    </xf>
    <xf numFmtId="182" fontId="5" fillId="0" borderId="0" xfId="7" applyNumberFormat="1" applyFont="1" applyAlignment="1">
      <alignment vertical="center"/>
    </xf>
    <xf numFmtId="38" fontId="49" fillId="0" borderId="0" xfId="7" applyFont="1" applyFill="1" applyBorder="1" applyAlignment="1">
      <alignment horizontal="center" vertical="center"/>
    </xf>
    <xf numFmtId="13" fontId="0" fillId="0" borderId="0" xfId="0" applyNumberFormat="1" applyAlignment="1">
      <alignment horizontal="center" vertical="center"/>
    </xf>
    <xf numFmtId="38" fontId="0" fillId="0" borderId="0" xfId="7" applyFont="1" applyFill="1" applyAlignment="1">
      <alignment horizontal="center" vertical="center"/>
    </xf>
    <xf numFmtId="0" fontId="0" fillId="0" borderId="0" xfId="0" applyFont="1">
      <alignment vertical="center"/>
    </xf>
    <xf numFmtId="0" fontId="0" fillId="0" borderId="0" xfId="0" applyFont="1" applyAlignment="1">
      <alignment vertical="center"/>
    </xf>
    <xf numFmtId="0" fontId="52" fillId="0" borderId="0" xfId="0" applyFont="1">
      <alignment vertical="center"/>
    </xf>
    <xf numFmtId="0" fontId="53" fillId="0" borderId="0" xfId="0" applyFont="1" applyBorder="1">
      <alignment vertical="center"/>
    </xf>
    <xf numFmtId="0" fontId="53" fillId="0" borderId="0" xfId="0" applyFont="1" applyBorder="1" applyAlignment="1">
      <alignment horizontal="center" vertical="center"/>
    </xf>
    <xf numFmtId="0" fontId="53" fillId="0" borderId="0" xfId="0" applyFont="1">
      <alignment vertical="center"/>
    </xf>
    <xf numFmtId="0" fontId="53" fillId="0" borderId="0" xfId="0" applyFont="1" applyAlignment="1">
      <alignment vertical="center"/>
    </xf>
    <xf numFmtId="0" fontId="53" fillId="0" borderId="0" xfId="0" applyFont="1" applyAlignment="1">
      <alignment horizontal="right" vertical="center"/>
    </xf>
    <xf numFmtId="0" fontId="53" fillId="0" borderId="0" xfId="0" applyFont="1" applyAlignment="1">
      <alignment horizontal="center" vertical="center"/>
    </xf>
    <xf numFmtId="0" fontId="53" fillId="0" borderId="1" xfId="0" applyFont="1" applyBorder="1" applyAlignment="1">
      <alignment vertical="center"/>
    </xf>
    <xf numFmtId="0" fontId="53" fillId="0" borderId="2" xfId="0" applyFont="1" applyBorder="1" applyAlignment="1">
      <alignment vertical="center"/>
    </xf>
    <xf numFmtId="0" fontId="53" fillId="0" borderId="3" xfId="0" applyFont="1" applyBorder="1" applyAlignment="1">
      <alignment vertical="center"/>
    </xf>
    <xf numFmtId="0" fontId="53" fillId="0" borderId="5" xfId="0" applyFont="1" applyBorder="1" applyAlignment="1">
      <alignment horizontal="center" vertical="center" textRotation="255"/>
    </xf>
    <xf numFmtId="0" fontId="53" fillId="0" borderId="5" xfId="0" applyFont="1" applyBorder="1">
      <alignment vertical="center"/>
    </xf>
    <xf numFmtId="0" fontId="53" fillId="0" borderId="5" xfId="0" applyFont="1" applyBorder="1" applyAlignment="1">
      <alignment horizontal="center" vertical="center"/>
    </xf>
    <xf numFmtId="0" fontId="53" fillId="0" borderId="5" xfId="0" applyFont="1" applyFill="1" applyBorder="1" applyAlignment="1">
      <alignment vertical="center"/>
    </xf>
    <xf numFmtId="0" fontId="53" fillId="0" borderId="5" xfId="0" applyFont="1" applyFill="1" applyBorder="1">
      <alignment vertical="center"/>
    </xf>
    <xf numFmtId="0" fontId="53" fillId="0" borderId="0" xfId="0" applyFont="1" applyFill="1" applyAlignment="1">
      <alignment horizontal="left" vertical="center"/>
    </xf>
    <xf numFmtId="0" fontId="55" fillId="0" borderId="0" xfId="0" applyFont="1" applyFill="1" applyBorder="1">
      <alignment vertical="center"/>
    </xf>
    <xf numFmtId="0" fontId="53" fillId="0" borderId="0" xfId="0" applyFont="1" applyFill="1" applyBorder="1">
      <alignment vertical="center"/>
    </xf>
    <xf numFmtId="0" fontId="50" fillId="0" borderId="0" xfId="0" applyFont="1" applyAlignment="1">
      <alignment horizontal="left" vertical="center"/>
    </xf>
    <xf numFmtId="0" fontId="50" fillId="2" borderId="28" xfId="0" applyFont="1" applyFill="1" applyBorder="1">
      <alignment vertical="center"/>
    </xf>
    <xf numFmtId="0" fontId="50" fillId="2" borderId="29" xfId="0" applyFont="1" applyFill="1" applyBorder="1">
      <alignment vertical="center"/>
    </xf>
    <xf numFmtId="0" fontId="50" fillId="2" borderId="30" xfId="0" applyFont="1" applyFill="1" applyBorder="1">
      <alignment vertical="center"/>
    </xf>
    <xf numFmtId="0" fontId="53" fillId="0" borderId="28" xfId="0" applyFont="1" applyBorder="1">
      <alignment vertical="center"/>
    </xf>
    <xf numFmtId="0" fontId="53" fillId="0" borderId="32" xfId="0" applyFont="1" applyBorder="1">
      <alignment vertical="center"/>
    </xf>
    <xf numFmtId="0" fontId="50" fillId="0" borderId="29" xfId="0" applyFont="1" applyBorder="1">
      <alignment vertical="center"/>
    </xf>
    <xf numFmtId="0" fontId="53" fillId="0" borderId="29" xfId="0" applyFont="1" applyBorder="1">
      <alignment vertical="center"/>
    </xf>
    <xf numFmtId="0" fontId="50" fillId="0" borderId="28" xfId="0" applyFont="1" applyBorder="1">
      <alignment vertical="center"/>
    </xf>
    <xf numFmtId="0" fontId="53" fillId="0" borderId="30" xfId="0" applyFont="1" applyBorder="1">
      <alignment vertical="center"/>
    </xf>
    <xf numFmtId="0" fontId="50" fillId="0" borderId="0" xfId="0" applyFont="1">
      <alignment vertical="center"/>
    </xf>
    <xf numFmtId="0" fontId="50" fillId="2" borderId="36" xfId="0" applyFont="1" applyFill="1" applyBorder="1" applyAlignment="1"/>
    <xf numFmtId="0" fontId="50" fillId="2" borderId="0" xfId="0" applyFont="1" applyFill="1" applyBorder="1">
      <alignment vertical="center"/>
    </xf>
    <xf numFmtId="0" fontId="50" fillId="2" borderId="37" xfId="0" applyFont="1" applyFill="1" applyBorder="1">
      <alignment vertical="center"/>
    </xf>
    <xf numFmtId="0" fontId="50" fillId="0" borderId="23" xfId="0" applyFont="1" applyBorder="1">
      <alignment vertical="center"/>
    </xf>
    <xf numFmtId="0" fontId="50" fillId="0" borderId="25" xfId="0" applyFont="1" applyBorder="1">
      <alignment vertical="center"/>
    </xf>
    <xf numFmtId="0" fontId="50" fillId="0" borderId="39" xfId="0" applyFont="1" applyBorder="1" applyProtection="1">
      <alignment vertical="center"/>
      <protection locked="0"/>
    </xf>
    <xf numFmtId="0" fontId="50" fillId="0" borderId="40" xfId="0" applyFont="1" applyBorder="1" applyProtection="1">
      <alignment vertical="center"/>
      <protection locked="0"/>
    </xf>
    <xf numFmtId="0" fontId="50" fillId="2" borderId="33" xfId="0" applyFont="1" applyFill="1" applyBorder="1" applyAlignment="1">
      <alignment vertical="top"/>
    </xf>
    <xf numFmtId="0" fontId="50" fillId="2" borderId="34" xfId="0" applyFont="1" applyFill="1" applyBorder="1">
      <alignment vertical="center"/>
    </xf>
    <xf numFmtId="0" fontId="50" fillId="2" borderId="35" xfId="0" applyFont="1" applyFill="1" applyBorder="1">
      <alignment vertical="center"/>
    </xf>
    <xf numFmtId="0" fontId="53" fillId="0" borderId="25" xfId="0" applyFont="1" applyBorder="1">
      <alignment vertical="center"/>
    </xf>
    <xf numFmtId="0" fontId="50" fillId="0" borderId="24" xfId="0" applyFont="1" applyBorder="1">
      <alignment vertical="center"/>
    </xf>
    <xf numFmtId="0" fontId="53" fillId="0" borderId="24" xfId="0" applyFont="1" applyBorder="1">
      <alignment vertical="center"/>
    </xf>
    <xf numFmtId="0" fontId="53" fillId="2" borderId="28" xfId="0" applyFont="1" applyFill="1" applyBorder="1">
      <alignment vertical="center"/>
    </xf>
    <xf numFmtId="0" fontId="53" fillId="2" borderId="29" xfId="0" applyFont="1" applyFill="1" applyBorder="1">
      <alignment vertical="center"/>
    </xf>
    <xf numFmtId="0" fontId="53" fillId="2" borderId="30" xfId="0" applyFont="1" applyFill="1" applyBorder="1">
      <alignment vertical="center"/>
    </xf>
    <xf numFmtId="0" fontId="50" fillId="0" borderId="26" xfId="0" applyFont="1" applyBorder="1">
      <alignment vertical="center"/>
    </xf>
    <xf numFmtId="0" fontId="53" fillId="0" borderId="31" xfId="0" applyFont="1" applyBorder="1">
      <alignment vertical="center"/>
    </xf>
    <xf numFmtId="0" fontId="53" fillId="2" borderId="34" xfId="0" applyFont="1" applyFill="1" applyBorder="1">
      <alignment vertical="center"/>
    </xf>
    <xf numFmtId="0" fontId="53" fillId="2" borderId="35" xfId="0" applyFont="1" applyFill="1" applyBorder="1">
      <alignment vertical="center"/>
    </xf>
    <xf numFmtId="0" fontId="53" fillId="0" borderId="26" xfId="0" applyFont="1" applyBorder="1">
      <alignment vertical="center"/>
    </xf>
    <xf numFmtId="0" fontId="53" fillId="0" borderId="0" xfId="0" applyFont="1" applyFill="1">
      <alignment vertical="center"/>
    </xf>
    <xf numFmtId="0" fontId="50" fillId="2" borderId="28" xfId="0" applyFont="1" applyFill="1" applyBorder="1" applyAlignment="1"/>
    <xf numFmtId="0" fontId="50" fillId="0" borderId="42" xfId="0" applyFont="1" applyFill="1" applyBorder="1">
      <alignment vertical="center"/>
    </xf>
    <xf numFmtId="0" fontId="53" fillId="0" borderId="46" xfId="0" applyFont="1" applyFill="1" applyBorder="1">
      <alignment vertical="center"/>
    </xf>
    <xf numFmtId="0" fontId="50" fillId="0" borderId="44" xfId="0" applyFont="1" applyFill="1" applyBorder="1">
      <alignment vertical="center"/>
    </xf>
    <xf numFmtId="0" fontId="53" fillId="0" borderId="47" xfId="0" applyFont="1" applyFill="1" applyBorder="1">
      <alignment vertical="center"/>
    </xf>
    <xf numFmtId="0" fontId="50" fillId="0" borderId="0" xfId="0" applyFont="1" applyFill="1" applyBorder="1" applyAlignment="1">
      <alignment vertical="top"/>
    </xf>
    <xf numFmtId="0" fontId="50" fillId="0" borderId="0" xfId="0" applyFont="1" applyFill="1" applyBorder="1">
      <alignment vertical="center"/>
    </xf>
    <xf numFmtId="0" fontId="53" fillId="0" borderId="0" xfId="0" applyFont="1" applyFill="1" applyBorder="1" applyAlignment="1">
      <alignment vertical="center"/>
    </xf>
    <xf numFmtId="0" fontId="0" fillId="0" borderId="0" xfId="0" applyFont="1" applyFill="1" applyBorder="1" applyAlignment="1">
      <alignment vertical="center"/>
    </xf>
    <xf numFmtId="0" fontId="50" fillId="0" borderId="0" xfId="0" applyFont="1" applyFill="1" applyBorder="1" applyAlignment="1">
      <alignment vertical="center" wrapText="1"/>
    </xf>
    <xf numFmtId="0" fontId="57" fillId="0" borderId="0" xfId="0" applyFont="1" applyBorder="1">
      <alignment vertical="center"/>
    </xf>
    <xf numFmtId="0" fontId="59" fillId="0" borderId="0" xfId="0" applyFont="1">
      <alignment vertical="center"/>
    </xf>
    <xf numFmtId="0" fontId="60" fillId="0" borderId="0" xfId="0" applyFont="1">
      <alignment vertical="center"/>
    </xf>
    <xf numFmtId="0" fontId="50" fillId="0" borderId="0" xfId="0" applyFont="1" applyFill="1" applyBorder="1" applyAlignment="1">
      <alignment vertical="center"/>
    </xf>
    <xf numFmtId="0" fontId="0" fillId="0" borderId="0" xfId="0" applyFont="1" applyBorder="1" applyAlignment="1">
      <alignment vertical="center"/>
    </xf>
    <xf numFmtId="0" fontId="50" fillId="0" borderId="0" xfId="0" applyFont="1" applyBorder="1" applyAlignment="1">
      <alignment vertical="center" wrapText="1"/>
    </xf>
    <xf numFmtId="0" fontId="53" fillId="0" borderId="12" xfId="0" applyFont="1" applyFill="1" applyBorder="1">
      <alignment vertical="center"/>
    </xf>
    <xf numFmtId="0" fontId="53" fillId="0" borderId="14" xfId="0" applyFont="1" applyFill="1" applyBorder="1">
      <alignment vertical="center"/>
    </xf>
    <xf numFmtId="0" fontId="54" fillId="5" borderId="38" xfId="0" applyFont="1" applyFill="1" applyBorder="1" applyAlignment="1" applyProtection="1">
      <alignment horizontal="center" vertical="center"/>
      <protection locked="0"/>
    </xf>
    <xf numFmtId="38" fontId="5" fillId="0" borderId="53" xfId="7" applyFont="1" applyFill="1" applyBorder="1" applyAlignment="1">
      <alignment horizontal="center" vertical="center"/>
    </xf>
    <xf numFmtId="13" fontId="5" fillId="0" borderId="53" xfId="7" applyNumberFormat="1" applyFont="1" applyFill="1" applyBorder="1" applyAlignment="1">
      <alignment horizontal="center" vertical="center"/>
    </xf>
    <xf numFmtId="38" fontId="5" fillId="0" borderId="18" xfId="7" applyFont="1" applyFill="1" applyBorder="1" applyAlignment="1">
      <alignment horizontal="center" vertical="center"/>
    </xf>
    <xf numFmtId="13" fontId="5" fillId="0" borderId="18" xfId="7" applyNumberFormat="1" applyFont="1" applyFill="1" applyBorder="1" applyAlignment="1">
      <alignment horizontal="center" vertical="center"/>
    </xf>
    <xf numFmtId="38" fontId="5" fillId="0" borderId="19" xfId="7" applyFont="1" applyFill="1" applyBorder="1" applyAlignment="1">
      <alignment horizontal="center" vertical="center"/>
    </xf>
    <xf numFmtId="38" fontId="5" fillId="0" borderId="56" xfId="7" applyFont="1" applyFill="1" applyBorder="1" applyAlignment="1">
      <alignment horizontal="center" vertical="center"/>
    </xf>
    <xf numFmtId="13" fontId="5" fillId="0" borderId="56" xfId="7" applyNumberFormat="1" applyFont="1" applyFill="1" applyBorder="1" applyAlignment="1">
      <alignment horizontal="center" vertical="center"/>
    </xf>
    <xf numFmtId="49" fontId="0" fillId="5" borderId="51" xfId="7" applyNumberFormat="1" applyFont="1" applyFill="1" applyBorder="1" applyAlignment="1" applyProtection="1">
      <alignment horizontal="center" vertical="center"/>
      <protection locked="0"/>
    </xf>
    <xf numFmtId="38" fontId="27" fillId="5" borderId="129" xfId="7" applyFont="1" applyFill="1" applyBorder="1" applyAlignment="1" applyProtection="1">
      <alignment horizontal="center" vertical="center" shrinkToFit="1"/>
      <protection locked="0"/>
    </xf>
    <xf numFmtId="49" fontId="0" fillId="5" borderId="76" xfId="7" applyNumberFormat="1" applyFont="1" applyFill="1" applyBorder="1" applyAlignment="1" applyProtection="1">
      <alignment horizontal="center" vertical="center"/>
      <protection locked="0"/>
    </xf>
    <xf numFmtId="38" fontId="27" fillId="5" borderId="19" xfId="7" applyFont="1" applyFill="1" applyBorder="1" applyAlignment="1" applyProtection="1">
      <alignment horizontal="center" vertical="center" shrinkToFit="1"/>
      <protection locked="0"/>
    </xf>
    <xf numFmtId="49" fontId="0" fillId="5" borderId="48" xfId="7" applyNumberFormat="1" applyFont="1" applyFill="1" applyBorder="1" applyAlignment="1" applyProtection="1">
      <alignment horizontal="center" vertical="center"/>
      <protection locked="0"/>
    </xf>
    <xf numFmtId="49" fontId="0" fillId="5" borderId="54" xfId="7" applyNumberFormat="1" applyFont="1" applyFill="1" applyBorder="1" applyAlignment="1" applyProtection="1">
      <alignment horizontal="center" vertical="center"/>
      <protection locked="0"/>
    </xf>
    <xf numFmtId="38" fontId="27" fillId="5" borderId="56" xfId="7" applyFont="1" applyFill="1" applyBorder="1" applyAlignment="1" applyProtection="1">
      <alignment horizontal="center" vertical="center" shrinkToFit="1"/>
      <protection locked="0"/>
    </xf>
    <xf numFmtId="0" fontId="54" fillId="5" borderId="39" xfId="0" applyFont="1" applyFill="1" applyBorder="1" applyAlignment="1" applyProtection="1">
      <alignment horizontal="center" vertical="center"/>
      <protection locked="0"/>
    </xf>
    <xf numFmtId="0" fontId="54" fillId="5" borderId="40" xfId="0" applyFont="1" applyFill="1" applyBorder="1" applyAlignment="1" applyProtection="1">
      <alignment horizontal="center" vertical="center"/>
      <protection locked="0"/>
    </xf>
    <xf numFmtId="0" fontId="54" fillId="5" borderId="41" xfId="0" applyFont="1" applyFill="1" applyBorder="1" applyAlignment="1" applyProtection="1">
      <alignment horizontal="center" vertical="center"/>
      <protection locked="0"/>
    </xf>
    <xf numFmtId="38" fontId="24" fillId="5" borderId="127" xfId="7" applyFont="1" applyFill="1" applyBorder="1" applyAlignment="1" applyProtection="1">
      <alignment horizontal="center" vertical="center" shrinkToFit="1"/>
      <protection locked="0"/>
    </xf>
    <xf numFmtId="38" fontId="24" fillId="5" borderId="19" xfId="7" applyFont="1" applyFill="1" applyBorder="1" applyAlignment="1" applyProtection="1">
      <alignment horizontal="center" vertical="center" shrinkToFit="1"/>
      <protection locked="0"/>
    </xf>
    <xf numFmtId="38" fontId="24" fillId="5" borderId="56" xfId="7" applyFont="1" applyFill="1" applyBorder="1" applyAlignment="1" applyProtection="1">
      <alignment horizontal="center" vertical="center" shrinkToFit="1"/>
      <protection locked="0"/>
    </xf>
    <xf numFmtId="177" fontId="0" fillId="0" borderId="104" xfId="7" applyNumberFormat="1" applyFont="1" applyFill="1" applyBorder="1" applyAlignment="1">
      <alignment horizontal="center" vertical="center"/>
    </xf>
    <xf numFmtId="177" fontId="0" fillId="0" borderId="136" xfId="7" applyNumberFormat="1" applyFont="1" applyFill="1" applyBorder="1" applyAlignment="1">
      <alignment horizontal="center" vertical="center"/>
    </xf>
    <xf numFmtId="177" fontId="0" fillId="0" borderId="98" xfId="7" applyNumberFormat="1" applyFont="1" applyFill="1" applyBorder="1" applyAlignment="1">
      <alignment horizontal="center" vertical="center"/>
    </xf>
    <xf numFmtId="49" fontId="0" fillId="5" borderId="102" xfId="7" applyNumberFormat="1" applyFont="1" applyFill="1" applyBorder="1" applyAlignment="1" applyProtection="1">
      <alignment horizontal="center" vertical="center" wrapText="1"/>
      <protection locked="0"/>
    </xf>
    <xf numFmtId="38" fontId="27" fillId="5" borderId="137" xfId="7" applyFont="1" applyFill="1" applyBorder="1" applyAlignment="1" applyProtection="1">
      <alignment horizontal="center" vertical="center" shrinkToFit="1"/>
      <protection locked="0"/>
    </xf>
    <xf numFmtId="49" fontId="0" fillId="5" borderId="134" xfId="7" applyNumberFormat="1" applyFont="1" applyFill="1" applyBorder="1" applyAlignment="1" applyProtection="1">
      <alignment horizontal="center" vertical="center" wrapText="1"/>
      <protection locked="0"/>
    </xf>
    <xf numFmtId="38" fontId="27" fillId="5" borderId="132" xfId="7" applyFont="1" applyFill="1" applyBorder="1" applyAlignment="1" applyProtection="1">
      <alignment horizontal="center" vertical="center" shrinkToFit="1"/>
      <protection locked="0"/>
    </xf>
    <xf numFmtId="49" fontId="0" fillId="5" borderId="94" xfId="7" applyNumberFormat="1" applyFont="1" applyFill="1" applyBorder="1" applyAlignment="1" applyProtection="1">
      <alignment horizontal="center" vertical="center" wrapText="1"/>
      <protection locked="0"/>
    </xf>
    <xf numFmtId="38" fontId="27" fillId="5" borderId="95" xfId="7" applyFont="1" applyFill="1" applyBorder="1" applyAlignment="1" applyProtection="1">
      <alignment horizontal="center" vertical="center" shrinkToFit="1"/>
      <protection locked="0"/>
    </xf>
    <xf numFmtId="49" fontId="0" fillId="5" borderId="96" xfId="7" applyNumberFormat="1" applyFont="1" applyFill="1" applyBorder="1" applyAlignment="1" applyProtection="1">
      <alignment horizontal="center" vertical="center" wrapText="1"/>
      <protection locked="0"/>
    </xf>
    <xf numFmtId="38" fontId="27" fillId="5" borderId="97" xfId="7" applyFont="1" applyFill="1" applyBorder="1" applyAlignment="1" applyProtection="1">
      <alignment horizontal="center" vertical="center" shrinkToFit="1"/>
      <protection locked="0"/>
    </xf>
    <xf numFmtId="38" fontId="5" fillId="5" borderId="140" xfId="7" applyFont="1" applyFill="1" applyBorder="1" applyAlignment="1" applyProtection="1">
      <alignment horizontal="center" vertical="center" shrinkToFit="1"/>
      <protection locked="0"/>
    </xf>
    <xf numFmtId="38" fontId="5" fillId="5" borderId="141" xfId="7" applyFont="1" applyFill="1" applyBorder="1" applyAlignment="1" applyProtection="1">
      <alignment horizontal="center" vertical="center" shrinkToFit="1"/>
      <protection locked="0"/>
    </xf>
    <xf numFmtId="38" fontId="5" fillId="5" borderId="128" xfId="7" applyFont="1" applyFill="1" applyBorder="1" applyAlignment="1" applyProtection="1">
      <alignment horizontal="center" vertical="center" shrinkToFit="1"/>
      <protection locked="0"/>
    </xf>
    <xf numFmtId="38" fontId="5" fillId="5" borderId="126" xfId="7" applyFont="1" applyFill="1" applyBorder="1" applyAlignment="1" applyProtection="1">
      <alignment horizontal="center" vertical="center" shrinkToFit="1"/>
      <protection locked="0"/>
    </xf>
    <xf numFmtId="0" fontId="0" fillId="0" borderId="102" xfId="7" applyNumberFormat="1" applyFont="1" applyFill="1" applyBorder="1" applyAlignment="1">
      <alignment horizontal="center" vertical="center"/>
    </xf>
    <xf numFmtId="38" fontId="27" fillId="0" borderId="103" xfId="7" applyNumberFormat="1" applyFont="1" applyFill="1" applyBorder="1" applyAlignment="1">
      <alignment horizontal="center" vertical="center" shrinkToFit="1"/>
    </xf>
    <xf numFmtId="38" fontId="5" fillId="0" borderId="103" xfId="7" applyFont="1" applyFill="1" applyBorder="1" applyAlignment="1">
      <alignment horizontal="center" vertical="center" shrinkToFit="1"/>
    </xf>
    <xf numFmtId="0" fontId="0" fillId="0" borderId="134" xfId="7" applyNumberFormat="1" applyFont="1" applyFill="1" applyBorder="1" applyAlignment="1">
      <alignment horizontal="center" vertical="center"/>
    </xf>
    <xf numFmtId="38" fontId="27" fillId="0" borderId="135" xfId="7" applyNumberFormat="1" applyFont="1" applyFill="1" applyBorder="1" applyAlignment="1">
      <alignment horizontal="center" vertical="center" shrinkToFit="1"/>
    </xf>
    <xf numFmtId="38" fontId="5" fillId="0" borderId="135" xfId="7" applyFont="1" applyFill="1" applyBorder="1" applyAlignment="1">
      <alignment horizontal="center" vertical="center" shrinkToFit="1"/>
    </xf>
    <xf numFmtId="0" fontId="0" fillId="0" borderId="130" xfId="7" applyNumberFormat="1" applyFont="1" applyFill="1" applyBorder="1" applyAlignment="1">
      <alignment horizontal="center" vertical="center"/>
    </xf>
    <xf numFmtId="38" fontId="27" fillId="0" borderId="111" xfId="7" applyNumberFormat="1" applyFont="1" applyFill="1" applyBorder="1" applyAlignment="1">
      <alignment horizontal="center" vertical="center" shrinkToFit="1"/>
    </xf>
    <xf numFmtId="38" fontId="5" fillId="0" borderId="111" xfId="7" applyFont="1" applyFill="1" applyBorder="1" applyAlignment="1">
      <alignment horizontal="center" vertical="center" shrinkToFit="1"/>
    </xf>
    <xf numFmtId="178" fontId="5" fillId="0" borderId="103" xfId="7" applyNumberFormat="1" applyFont="1" applyFill="1" applyBorder="1" applyAlignment="1">
      <alignment vertical="center"/>
    </xf>
    <xf numFmtId="13" fontId="5" fillId="0" borderId="103" xfId="7" applyNumberFormat="1" applyFont="1" applyFill="1" applyBorder="1" applyAlignment="1">
      <alignment horizontal="center" vertical="center"/>
    </xf>
    <xf numFmtId="178" fontId="5" fillId="0" borderId="95" xfId="7" applyNumberFormat="1" applyFont="1" applyFill="1" applyBorder="1" applyAlignment="1">
      <alignment vertical="center"/>
    </xf>
    <xf numFmtId="13" fontId="5" fillId="0" borderId="95" xfId="7" applyNumberFormat="1" applyFont="1" applyFill="1" applyBorder="1" applyAlignment="1">
      <alignment horizontal="center" vertical="center"/>
    </xf>
    <xf numFmtId="178" fontId="5" fillId="0" borderId="111" xfId="7" applyNumberFormat="1" applyFont="1" applyFill="1" applyBorder="1" applyAlignment="1">
      <alignment vertical="center"/>
    </xf>
    <xf numFmtId="13" fontId="5" fillId="0" borderId="111" xfId="7" applyNumberFormat="1" applyFont="1" applyFill="1" applyBorder="1" applyAlignment="1">
      <alignment horizontal="center" vertical="center"/>
    </xf>
    <xf numFmtId="178" fontId="5" fillId="0" borderId="117" xfId="8" applyNumberFormat="1" applyFont="1" applyFill="1" applyBorder="1" applyAlignment="1">
      <alignment vertical="center"/>
    </xf>
    <xf numFmtId="0" fontId="30" fillId="5" borderId="82" xfId="9" applyFont="1" applyFill="1" applyBorder="1" applyAlignment="1" applyProtection="1">
      <alignment horizontal="center" vertical="center" textRotation="255" wrapText="1"/>
      <protection locked="0"/>
    </xf>
    <xf numFmtId="0" fontId="30" fillId="5" borderId="91" xfId="9" applyFont="1" applyFill="1" applyBorder="1" applyAlignment="1" applyProtection="1">
      <alignment horizontal="center" vertical="center" textRotation="255" wrapText="1"/>
      <protection locked="0"/>
    </xf>
    <xf numFmtId="0" fontId="30" fillId="5" borderId="78" xfId="9" applyFont="1" applyFill="1" applyBorder="1" applyAlignment="1" applyProtection="1">
      <alignment horizontal="center" vertical="center" textRotation="255" wrapText="1"/>
      <protection locked="0"/>
    </xf>
    <xf numFmtId="12" fontId="0" fillId="0" borderId="0" xfId="0" applyNumberFormat="1" applyAlignment="1">
      <alignment horizontal="center" vertical="center" wrapText="1"/>
    </xf>
    <xf numFmtId="12" fontId="38" fillId="0" borderId="0" xfId="0" applyNumberFormat="1" applyFont="1" applyBorder="1" applyAlignment="1">
      <alignment horizontal="center" vertical="center" wrapText="1"/>
    </xf>
    <xf numFmtId="0" fontId="0" fillId="0" borderId="0" xfId="0" applyAlignment="1"/>
    <xf numFmtId="0" fontId="0" fillId="0" borderId="0" xfId="0" applyNumberFormat="1" applyAlignment="1"/>
    <xf numFmtId="14" fontId="0" fillId="0" borderId="0" xfId="0" applyNumberFormat="1" applyAlignment="1" applyProtection="1">
      <alignment vertical="center"/>
    </xf>
    <xf numFmtId="0" fontId="55" fillId="0" borderId="0" xfId="0" applyFont="1">
      <alignment vertical="center"/>
    </xf>
    <xf numFmtId="38" fontId="29" fillId="0" borderId="101" xfId="7" applyFont="1" applyFill="1" applyBorder="1" applyAlignment="1">
      <alignment horizontal="left" vertical="center" wrapText="1"/>
    </xf>
    <xf numFmtId="13" fontId="5" fillId="0" borderId="18" xfId="7" applyNumberFormat="1" applyFont="1" applyFill="1" applyBorder="1" applyAlignment="1">
      <alignment vertical="center"/>
    </xf>
    <xf numFmtId="38" fontId="5" fillId="0" borderId="53" xfId="7" applyFont="1" applyFill="1" applyBorder="1" applyAlignment="1">
      <alignment horizontal="center" vertical="center" shrinkToFit="1"/>
    </xf>
    <xf numFmtId="38" fontId="5" fillId="0" borderId="19" xfId="7" applyFont="1" applyFill="1" applyBorder="1" applyAlignment="1">
      <alignment horizontal="center" vertical="center" shrinkToFit="1"/>
    </xf>
    <xf numFmtId="38" fontId="5" fillId="0" borderId="56" xfId="7" applyFont="1" applyFill="1" applyBorder="1" applyAlignment="1">
      <alignment horizontal="center" vertical="center" shrinkToFit="1"/>
    </xf>
    <xf numFmtId="178" fontId="5" fillId="0" borderId="53" xfId="7" applyNumberFormat="1" applyFont="1" applyFill="1" applyBorder="1" applyAlignment="1">
      <alignment horizontal="right" vertical="center"/>
    </xf>
    <xf numFmtId="178" fontId="5" fillId="0" borderId="19" xfId="7" applyNumberFormat="1" applyFont="1" applyFill="1" applyBorder="1" applyAlignment="1">
      <alignment horizontal="right" vertical="center"/>
    </xf>
    <xf numFmtId="178" fontId="5" fillId="0" borderId="56" xfId="7" applyNumberFormat="1" applyFont="1" applyFill="1" applyBorder="1" applyAlignment="1">
      <alignment horizontal="right" vertical="center"/>
    </xf>
    <xf numFmtId="38" fontId="27" fillId="0" borderId="103" xfId="7" applyFont="1" applyFill="1" applyBorder="1" applyAlignment="1">
      <alignment horizontal="center" vertical="center" wrapText="1"/>
    </xf>
    <xf numFmtId="38" fontId="27" fillId="0" borderId="95" xfId="7" applyFont="1" applyFill="1" applyBorder="1" applyAlignment="1">
      <alignment horizontal="center" vertical="center" wrapText="1"/>
    </xf>
    <xf numFmtId="38" fontId="27" fillId="0" borderId="97" xfId="7"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1" xfId="0" applyFont="1" applyFill="1" applyBorder="1" applyAlignment="1">
      <alignment horizontal="center" vertical="center"/>
    </xf>
    <xf numFmtId="0" fontId="53" fillId="0" borderId="2" xfId="0" applyFont="1" applyFill="1" applyBorder="1" applyAlignment="1">
      <alignment horizontal="center" vertical="center"/>
    </xf>
    <xf numFmtId="0" fontId="53" fillId="0" borderId="3" xfId="0" applyFont="1" applyFill="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6" xfId="0" applyFont="1" applyBorder="1" applyAlignment="1">
      <alignment horizontal="center" vertical="center"/>
    </xf>
    <xf numFmtId="0" fontId="8" fillId="5" borderId="1"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0" fontId="53" fillId="0" borderId="16" xfId="0" applyFont="1" applyBorder="1" applyAlignment="1">
      <alignment horizontal="center" vertical="center" textRotation="255"/>
    </xf>
    <xf numFmtId="0" fontId="53" fillId="0" borderId="17" xfId="0" applyFont="1" applyBorder="1" applyAlignment="1">
      <alignment horizontal="center" vertical="center" textRotation="255"/>
    </xf>
    <xf numFmtId="0" fontId="53" fillId="0" borderId="18" xfId="0" applyFont="1" applyBorder="1" applyAlignment="1">
      <alignment horizontal="center" vertical="center" textRotation="255"/>
    </xf>
    <xf numFmtId="0" fontId="43" fillId="5" borderId="1" xfId="11" applyFill="1" applyBorder="1" applyAlignment="1" applyProtection="1">
      <alignment vertical="center" shrinkToFit="1"/>
      <protection locked="0"/>
    </xf>
    <xf numFmtId="0" fontId="53" fillId="0" borderId="1" xfId="0" applyFont="1" applyFill="1" applyBorder="1" applyAlignment="1" applyProtection="1">
      <alignment vertical="center" shrinkToFit="1"/>
    </xf>
    <xf numFmtId="0" fontId="53" fillId="0" borderId="2" xfId="0" applyFont="1" applyFill="1" applyBorder="1" applyAlignment="1" applyProtection="1">
      <alignment vertical="center" shrinkToFit="1"/>
    </xf>
    <xf numFmtId="0" fontId="53" fillId="0" borderId="3" xfId="0" applyFont="1" applyFill="1" applyBorder="1" applyAlignment="1" applyProtection="1">
      <alignment vertical="center" shrinkToFit="1"/>
    </xf>
    <xf numFmtId="49" fontId="53" fillId="0" borderId="0" xfId="0" applyNumberFormat="1" applyFont="1" applyFill="1" applyAlignment="1" applyProtection="1">
      <alignment horizontal="center" vertical="center"/>
      <protection locked="0"/>
    </xf>
    <xf numFmtId="49" fontId="53" fillId="11" borderId="0" xfId="0" applyNumberFormat="1" applyFont="1" applyFill="1" applyAlignment="1" applyProtection="1">
      <alignment horizontal="center" vertical="center"/>
      <protection locked="0"/>
    </xf>
    <xf numFmtId="0" fontId="53" fillId="0" borderId="4" xfId="0" applyFont="1" applyBorder="1" applyAlignment="1">
      <alignment horizontal="center" vertical="center"/>
    </xf>
    <xf numFmtId="0" fontId="53" fillId="0" borderId="5" xfId="0" applyFont="1" applyBorder="1" applyAlignment="1">
      <alignment horizontal="center" vertical="center"/>
    </xf>
    <xf numFmtId="0" fontId="53" fillId="0" borderId="21" xfId="0" applyFont="1" applyBorder="1" applyAlignment="1">
      <alignment horizontal="center" vertical="center"/>
    </xf>
    <xf numFmtId="0" fontId="53" fillId="0" borderId="9" xfId="0" applyFont="1" applyBorder="1" applyAlignment="1">
      <alignment horizontal="center" vertical="center"/>
    </xf>
    <xf numFmtId="0" fontId="53" fillId="0" borderId="7" xfId="0" applyFont="1" applyBorder="1" applyAlignment="1">
      <alignment horizontal="center" vertical="center"/>
    </xf>
    <xf numFmtId="0" fontId="53" fillId="0" borderId="22" xfId="0" applyFont="1" applyBorder="1" applyAlignment="1">
      <alignment horizontal="center" vertical="center"/>
    </xf>
    <xf numFmtId="0" fontId="55" fillId="0" borderId="0" xfId="0" applyFont="1" applyFill="1" applyAlignment="1" applyProtection="1">
      <alignment horizontal="right" vertical="center"/>
      <protection locked="0"/>
    </xf>
    <xf numFmtId="38" fontId="54" fillId="0" borderId="27" xfId="0" applyNumberFormat="1" applyFont="1" applyFill="1" applyBorder="1" applyAlignment="1" applyProtection="1">
      <alignment vertical="center" shrinkToFit="1"/>
    </xf>
    <xf numFmtId="0" fontId="54" fillId="0" borderId="12"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53" fillId="0" borderId="27" xfId="0" applyFont="1" applyFill="1" applyBorder="1" applyAlignment="1" applyProtection="1">
      <alignment vertical="center" shrinkToFit="1"/>
    </xf>
    <xf numFmtId="0" fontId="53" fillId="0" borderId="12"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53" fillId="0" borderId="12" xfId="0" applyNumberFormat="1" applyFont="1" applyFill="1" applyBorder="1" applyAlignment="1" applyProtection="1">
      <alignment horizontal="center" vertical="center" shrinkToFit="1"/>
    </xf>
    <xf numFmtId="0" fontId="54" fillId="0" borderId="20" xfId="0" applyFont="1" applyFill="1" applyBorder="1" applyAlignment="1" applyProtection="1">
      <alignment horizontal="left" vertical="center" shrinkToFit="1"/>
    </xf>
    <xf numFmtId="0" fontId="54" fillId="0" borderId="6" xfId="0" applyFont="1" applyFill="1" applyBorder="1" applyAlignment="1" applyProtection="1">
      <alignment horizontal="left" vertical="center" shrinkToFit="1"/>
    </xf>
    <xf numFmtId="0" fontId="54" fillId="0" borderId="15" xfId="0" applyFont="1" applyFill="1" applyBorder="1" applyAlignment="1" applyProtection="1">
      <alignment horizontal="left" vertical="center" shrinkToFit="1"/>
    </xf>
    <xf numFmtId="49" fontId="8" fillId="5" borderId="1" xfId="0" applyNumberFormat="1" applyFont="1" applyFill="1" applyBorder="1" applyAlignment="1" applyProtection="1">
      <alignment vertical="center" shrinkToFit="1"/>
      <protection locked="0"/>
    </xf>
    <xf numFmtId="49" fontId="8" fillId="5" borderId="2" xfId="0" applyNumberFormat="1" applyFont="1" applyFill="1" applyBorder="1" applyAlignment="1" applyProtection="1">
      <alignment vertical="center" shrinkToFit="1"/>
      <protection locked="0"/>
    </xf>
    <xf numFmtId="49" fontId="8" fillId="5" borderId="3" xfId="0" applyNumberFormat="1" applyFont="1" applyFill="1" applyBorder="1" applyAlignment="1" applyProtection="1">
      <alignment vertical="center" shrinkToFit="1"/>
      <protection locked="0"/>
    </xf>
    <xf numFmtId="0" fontId="50" fillId="5" borderId="23" xfId="0" applyFont="1" applyFill="1" applyBorder="1" applyAlignment="1" applyProtection="1">
      <alignment vertical="center" wrapText="1"/>
      <protection locked="0"/>
    </xf>
    <xf numFmtId="0" fontId="0" fillId="5" borderId="31" xfId="0" applyFont="1" applyFill="1" applyBorder="1" applyAlignment="1" applyProtection="1">
      <alignment vertical="center"/>
      <protection locked="0"/>
    </xf>
    <xf numFmtId="0" fontId="50" fillId="5" borderId="24" xfId="0" applyFont="1" applyFill="1" applyBorder="1" applyAlignment="1" applyProtection="1">
      <alignment vertical="center" wrapText="1"/>
      <protection locked="0"/>
    </xf>
    <xf numFmtId="0" fontId="50" fillId="5" borderId="24" xfId="0" applyFont="1" applyFill="1" applyBorder="1" applyAlignment="1">
      <alignment vertical="center" wrapText="1"/>
    </xf>
    <xf numFmtId="0" fontId="0" fillId="5" borderId="31" xfId="0" applyFont="1" applyFill="1" applyBorder="1" applyAlignment="1">
      <alignment vertical="center"/>
    </xf>
    <xf numFmtId="178" fontId="45" fillId="0" borderId="1" xfId="0" applyNumberFormat="1" applyFont="1" applyFill="1" applyBorder="1" applyAlignment="1">
      <alignment vertical="center"/>
    </xf>
    <xf numFmtId="178" fontId="46" fillId="0" borderId="2" xfId="0" applyNumberFormat="1" applyFont="1" applyFill="1" applyBorder="1" applyAlignment="1">
      <alignment vertical="center"/>
    </xf>
    <xf numFmtId="178" fontId="46" fillId="0" borderId="3" xfId="0" applyNumberFormat="1" applyFont="1" applyFill="1" applyBorder="1" applyAlignment="1">
      <alignment vertical="center"/>
    </xf>
    <xf numFmtId="0" fontId="53" fillId="5" borderId="86" xfId="0" applyFont="1" applyFill="1" applyBorder="1" applyAlignment="1" applyProtection="1">
      <alignment horizontal="center" vertical="center"/>
      <protection locked="0"/>
    </xf>
    <xf numFmtId="0" fontId="0" fillId="5" borderId="44" xfId="0" applyFont="1" applyFill="1" applyBorder="1" applyAlignment="1" applyProtection="1">
      <alignment horizontal="center" vertical="center"/>
      <protection locked="0"/>
    </xf>
    <xf numFmtId="0" fontId="0" fillId="5" borderId="45" xfId="0" applyFont="1" applyFill="1" applyBorder="1" applyAlignment="1" applyProtection="1">
      <alignment horizontal="center" vertical="center"/>
      <protection locked="0"/>
    </xf>
    <xf numFmtId="0" fontId="53" fillId="5" borderId="66"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protection locked="0"/>
    </xf>
    <xf numFmtId="0" fontId="54" fillId="5" borderId="26"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56" fillId="5" borderId="23" xfId="0" applyFont="1" applyFill="1" applyBorder="1" applyAlignment="1" applyProtection="1">
      <alignment horizontal="center" vertical="center"/>
      <protection locked="0"/>
    </xf>
    <xf numFmtId="0" fontId="44" fillId="5" borderId="24" xfId="0" applyFont="1" applyFill="1" applyBorder="1" applyAlignment="1" applyProtection="1">
      <alignment horizontal="center" vertical="center"/>
      <protection locked="0"/>
    </xf>
    <xf numFmtId="177" fontId="5" fillId="5" borderId="9" xfId="7" applyNumberFormat="1" applyFont="1" applyFill="1" applyBorder="1" applyAlignment="1" applyProtection="1">
      <alignment horizontal="center" vertical="center"/>
      <protection locked="0"/>
    </xf>
    <xf numFmtId="177" fontId="5" fillId="5" borderId="125" xfId="0" applyNumberFormat="1" applyFont="1" applyFill="1" applyBorder="1" applyAlignment="1" applyProtection="1">
      <alignment horizontal="center" vertical="center"/>
      <protection locked="0"/>
    </xf>
    <xf numFmtId="180" fontId="0" fillId="5" borderId="132" xfId="0" applyNumberFormat="1" applyFont="1" applyFill="1" applyBorder="1" applyAlignment="1" applyProtection="1">
      <alignment horizontal="center" vertical="center" wrapText="1"/>
      <protection locked="0"/>
    </xf>
    <xf numFmtId="0" fontId="0" fillId="5" borderId="139" xfId="0" applyFill="1" applyBorder="1" applyAlignment="1" applyProtection="1">
      <alignment horizontal="center" vertical="center" wrapText="1"/>
      <protection locked="0"/>
    </xf>
    <xf numFmtId="177" fontId="5" fillId="5" borderId="1" xfId="7" applyNumberFormat="1" applyFont="1" applyFill="1" applyBorder="1" applyAlignment="1" applyProtection="1">
      <alignment horizontal="center" vertical="center"/>
      <protection locked="0"/>
    </xf>
    <xf numFmtId="177" fontId="5" fillId="5" borderId="122" xfId="7" applyNumberFormat="1" applyFont="1" applyFill="1" applyBorder="1" applyAlignment="1" applyProtection="1">
      <alignment horizontal="center" vertical="center"/>
      <protection locked="0"/>
    </xf>
    <xf numFmtId="180" fontId="0" fillId="5" borderId="132" xfId="0" applyNumberFormat="1" applyFill="1" applyBorder="1" applyAlignment="1" applyProtection="1">
      <alignment horizontal="center" vertical="center" wrapText="1"/>
      <protection locked="0"/>
    </xf>
    <xf numFmtId="0" fontId="0" fillId="5" borderId="138" xfId="0" applyFill="1" applyBorder="1" applyAlignment="1" applyProtection="1">
      <alignment horizontal="center" vertical="center"/>
      <protection locked="0"/>
    </xf>
    <xf numFmtId="0" fontId="0" fillId="5" borderId="139" xfId="0" applyFill="1" applyBorder="1" applyAlignment="1" applyProtection="1">
      <alignment horizontal="center" vertical="center"/>
      <protection locked="0"/>
    </xf>
    <xf numFmtId="178" fontId="5" fillId="0" borderId="112" xfId="7" applyNumberFormat="1" applyFont="1" applyFill="1" applyBorder="1" applyAlignment="1">
      <alignment horizontal="right" vertical="center" wrapText="1"/>
    </xf>
    <xf numFmtId="178" fontId="5" fillId="0" borderId="106" xfId="0" applyNumberFormat="1" applyFont="1" applyFill="1" applyBorder="1" applyAlignment="1">
      <alignment horizontal="right" vertical="center"/>
    </xf>
    <xf numFmtId="178" fontId="5" fillId="0" borderId="57" xfId="7" applyNumberFormat="1" applyFont="1" applyFill="1" applyBorder="1" applyAlignment="1">
      <alignment horizontal="right" vertical="center" wrapText="1"/>
    </xf>
    <xf numFmtId="178" fontId="5" fillId="0" borderId="64" xfId="0" applyNumberFormat="1" applyFont="1" applyFill="1" applyBorder="1" applyAlignment="1">
      <alignment horizontal="right" vertical="center"/>
    </xf>
    <xf numFmtId="38" fontId="24" fillId="1" borderId="119" xfId="7" applyFont="1" applyFill="1" applyBorder="1" applyAlignment="1">
      <alignment horizontal="center" vertical="center" wrapText="1"/>
    </xf>
    <xf numFmtId="38" fontId="24" fillId="1" borderId="120" xfId="7" applyFont="1" applyFill="1" applyBorder="1" applyAlignment="1">
      <alignment horizontal="center" vertical="center" wrapText="1"/>
    </xf>
    <xf numFmtId="178" fontId="5" fillId="0" borderId="131" xfId="0" applyNumberFormat="1" applyFont="1" applyFill="1" applyBorder="1" applyAlignment="1">
      <alignment vertical="center"/>
    </xf>
    <xf numFmtId="178" fontId="5" fillId="0" borderId="107" xfId="0" applyNumberFormat="1" applyFont="1" applyFill="1" applyBorder="1" applyAlignment="1">
      <alignment vertical="center"/>
    </xf>
    <xf numFmtId="178" fontId="5" fillId="0" borderId="132" xfId="0" applyNumberFormat="1" applyFont="1" applyFill="1" applyBorder="1" applyAlignment="1">
      <alignment vertical="center"/>
    </xf>
    <xf numFmtId="178" fontId="5" fillId="0" borderId="108" xfId="0" applyNumberFormat="1" applyFont="1" applyFill="1" applyBorder="1" applyAlignment="1">
      <alignment vertical="center"/>
    </xf>
    <xf numFmtId="38" fontId="34" fillId="0" borderId="0" xfId="7" applyFont="1" applyFill="1" applyBorder="1" applyAlignment="1">
      <alignment vertical="center" wrapText="1"/>
    </xf>
    <xf numFmtId="0" fontId="5" fillId="0" borderId="0" xfId="0" applyFont="1" applyAlignment="1">
      <alignment vertical="center"/>
    </xf>
    <xf numFmtId="180" fontId="0" fillId="5" borderId="95" xfId="0" applyNumberFormat="1" applyFont="1" applyFill="1" applyBorder="1" applyAlignment="1" applyProtection="1">
      <alignment horizontal="center" vertical="center" wrapText="1"/>
      <protection locked="0"/>
    </xf>
    <xf numFmtId="180" fontId="0" fillId="5" borderId="95" xfId="0" applyNumberFormat="1" applyFont="1" applyFill="1" applyBorder="1" applyAlignment="1" applyProtection="1">
      <alignment horizontal="center" vertical="center"/>
      <protection locked="0"/>
    </xf>
    <xf numFmtId="177" fontId="5" fillId="5" borderId="122" xfId="0" applyNumberFormat="1" applyFont="1" applyFill="1" applyBorder="1" applyAlignment="1" applyProtection="1">
      <alignment horizontal="center" vertical="center"/>
      <protection locked="0"/>
    </xf>
    <xf numFmtId="38" fontId="34" fillId="0" borderId="0" xfId="7" applyFont="1" applyAlignment="1">
      <alignment vertical="center" wrapText="1"/>
    </xf>
    <xf numFmtId="0" fontId="0" fillId="0" borderId="0" xfId="0" applyAlignment="1">
      <alignment vertical="center" wrapText="1"/>
    </xf>
    <xf numFmtId="38" fontId="23" fillId="0" borderId="0" xfId="7" applyFont="1" applyAlignment="1">
      <alignment horizontal="center" vertical="center"/>
    </xf>
    <xf numFmtId="0" fontId="5" fillId="0" borderId="0" xfId="8" applyFont="1" applyAlignment="1">
      <alignment horizontal="center" vertical="center"/>
    </xf>
    <xf numFmtId="38" fontId="25" fillId="0" borderId="100" xfId="7" applyFont="1" applyFill="1" applyBorder="1" applyAlignment="1">
      <alignment horizontal="left" vertical="center" wrapText="1"/>
    </xf>
    <xf numFmtId="180" fontId="0" fillId="5" borderId="103" xfId="0" applyNumberFormat="1" applyFont="1" applyFill="1" applyBorder="1" applyAlignment="1" applyProtection="1">
      <alignment horizontal="center" vertical="center" wrapText="1"/>
      <protection locked="0"/>
    </xf>
    <xf numFmtId="180" fontId="0" fillId="5" borderId="103" xfId="0" applyNumberFormat="1" applyFont="1" applyFill="1" applyBorder="1" applyAlignment="1" applyProtection="1">
      <alignment horizontal="center" vertical="center"/>
      <protection locked="0"/>
    </xf>
    <xf numFmtId="0" fontId="36" fillId="0" borderId="0" xfId="0" applyFont="1" applyAlignment="1">
      <alignment vertical="center"/>
    </xf>
    <xf numFmtId="38" fontId="24" fillId="1" borderId="59" xfId="7" applyFont="1" applyFill="1" applyBorder="1" applyAlignment="1">
      <alignment horizontal="center" vertical="center" wrapText="1"/>
    </xf>
    <xf numFmtId="0" fontId="5" fillId="0" borderId="60" xfId="0" applyFont="1" applyBorder="1" applyAlignment="1">
      <alignment horizontal="center" vertical="center" wrapText="1"/>
    </xf>
    <xf numFmtId="178" fontId="5" fillId="0" borderId="52" xfId="7" applyNumberFormat="1" applyFont="1" applyFill="1" applyBorder="1" applyAlignment="1">
      <alignment vertical="center"/>
    </xf>
    <xf numFmtId="178" fontId="5" fillId="0" borderId="61" xfId="0" applyNumberFormat="1" applyFont="1" applyFill="1" applyBorder="1" applyAlignment="1">
      <alignment vertical="center"/>
    </xf>
    <xf numFmtId="178" fontId="5" fillId="0" borderId="1" xfId="7" applyNumberFormat="1" applyFont="1" applyFill="1" applyBorder="1" applyAlignment="1">
      <alignment vertical="center"/>
    </xf>
    <xf numFmtId="178" fontId="5" fillId="0" borderId="62" xfId="7" applyNumberFormat="1" applyFont="1" applyFill="1" applyBorder="1" applyAlignment="1">
      <alignment vertical="center"/>
    </xf>
    <xf numFmtId="178" fontId="5" fillId="0" borderId="55" xfId="7" applyNumberFormat="1" applyFont="1" applyFill="1" applyBorder="1" applyAlignment="1">
      <alignment vertical="center"/>
    </xf>
    <xf numFmtId="178" fontId="5" fillId="0" borderId="63" xfId="7" applyNumberFormat="1" applyFont="1" applyFill="1" applyBorder="1" applyAlignment="1">
      <alignment vertical="center"/>
    </xf>
    <xf numFmtId="38" fontId="5" fillId="0" borderId="0" xfId="7" applyFont="1" applyAlignment="1">
      <alignment horizontal="left" vertical="center" wrapText="1"/>
    </xf>
    <xf numFmtId="38" fontId="34" fillId="0" borderId="0" xfId="7" applyFont="1" applyFill="1" applyBorder="1" applyAlignment="1">
      <alignment horizontal="left" vertical="center" wrapText="1"/>
    </xf>
    <xf numFmtId="0" fontId="34" fillId="0" borderId="0" xfId="0" applyFont="1" applyBorder="1" applyAlignment="1">
      <alignment horizontal="left" vertical="center" wrapText="1"/>
    </xf>
    <xf numFmtId="38" fontId="5" fillId="0" borderId="1" xfId="7" applyFont="1" applyBorder="1" applyAlignment="1">
      <alignment horizontal="center" vertical="center"/>
    </xf>
    <xf numFmtId="0" fontId="5" fillId="0" borderId="3" xfId="8" applyFont="1" applyBorder="1" applyAlignment="1">
      <alignment horizontal="center" vertical="center"/>
    </xf>
    <xf numFmtId="38" fontId="5" fillId="0" borderId="1" xfId="7"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38" fontId="26" fillId="0" borderId="116" xfId="7" applyFont="1" applyBorder="1" applyAlignment="1">
      <alignment horizontal="center" vertical="center"/>
    </xf>
    <xf numFmtId="38" fontId="26" fillId="0" borderId="118" xfId="7" applyFont="1" applyBorder="1" applyAlignment="1">
      <alignment horizontal="center" vertical="center"/>
    </xf>
    <xf numFmtId="38" fontId="24" fillId="1" borderId="142" xfId="7" applyFont="1" applyFill="1" applyBorder="1" applyAlignment="1">
      <alignment horizontal="center" vertical="center" wrapText="1"/>
    </xf>
    <xf numFmtId="38" fontId="24" fillId="1" borderId="143" xfId="7" applyFont="1" applyFill="1" applyBorder="1" applyAlignment="1">
      <alignment horizontal="center" vertical="center" wrapText="1"/>
    </xf>
    <xf numFmtId="177" fontId="5" fillId="5" borderId="52" xfId="7" applyNumberFormat="1" applyFont="1" applyFill="1" applyBorder="1" applyAlignment="1" applyProtection="1">
      <alignment horizontal="center" vertical="center"/>
      <protection locked="0"/>
    </xf>
    <xf numFmtId="177" fontId="5" fillId="5" borderId="144" xfId="0" applyNumberFormat="1" applyFont="1" applyFill="1" applyBorder="1" applyAlignment="1" applyProtection="1">
      <alignment horizontal="center" vertical="center"/>
      <protection locked="0"/>
    </xf>
    <xf numFmtId="177" fontId="5" fillId="5" borderId="123" xfId="7" applyNumberFormat="1" applyFont="1" applyFill="1" applyBorder="1" applyAlignment="1" applyProtection="1">
      <alignment horizontal="center" vertical="center"/>
      <protection locked="0"/>
    </xf>
    <xf numFmtId="177" fontId="5" fillId="5" borderId="124" xfId="0" applyNumberFormat="1" applyFont="1" applyFill="1" applyBorder="1" applyAlignment="1" applyProtection="1">
      <alignment horizontal="center" vertical="center"/>
      <protection locked="0"/>
    </xf>
    <xf numFmtId="38" fontId="50" fillId="0" borderId="100" xfId="7" applyFont="1" applyFill="1" applyBorder="1" applyAlignment="1">
      <alignment horizontal="left" vertical="center" wrapText="1"/>
    </xf>
    <xf numFmtId="0" fontId="50" fillId="0" borderId="100" xfId="0" applyFont="1" applyFill="1" applyBorder="1" applyAlignment="1">
      <alignment horizontal="left" vertical="center" wrapText="1"/>
    </xf>
    <xf numFmtId="180" fontId="0" fillId="5" borderId="97" xfId="0" applyNumberFormat="1" applyFont="1" applyFill="1" applyBorder="1" applyAlignment="1" applyProtection="1">
      <alignment horizontal="center" vertical="center" wrapText="1"/>
      <protection locked="0"/>
    </xf>
    <xf numFmtId="180" fontId="0" fillId="5" borderId="97" xfId="0" applyNumberFormat="1" applyFont="1" applyFill="1" applyBorder="1" applyAlignment="1" applyProtection="1">
      <alignment horizontal="center" vertical="center"/>
      <protection locked="0"/>
    </xf>
    <xf numFmtId="0" fontId="36" fillId="0" borderId="0" xfId="0" applyFont="1" applyAlignment="1">
      <alignment horizontal="left" vertical="center" wrapText="1"/>
    </xf>
    <xf numFmtId="0" fontId="36" fillId="0" borderId="0" xfId="0" applyFont="1" applyAlignment="1">
      <alignment vertical="center" wrapText="1"/>
    </xf>
    <xf numFmtId="178" fontId="5" fillId="0" borderId="133" xfId="0" applyNumberFormat="1" applyFont="1" applyFill="1" applyBorder="1" applyAlignment="1">
      <alignment vertical="center"/>
    </xf>
    <xf numFmtId="178" fontId="5" fillId="0" borderId="109" xfId="0" applyNumberFormat="1" applyFont="1" applyFill="1" applyBorder="1" applyAlignment="1">
      <alignment vertical="center"/>
    </xf>
    <xf numFmtId="0" fontId="30" fillId="5" borderId="149" xfId="9" applyFont="1" applyFill="1" applyBorder="1" applyAlignment="1" applyProtection="1">
      <alignment horizontal="center" vertical="center" wrapText="1"/>
      <protection locked="0"/>
    </xf>
    <xf numFmtId="0" fontId="30" fillId="5" borderId="150" xfId="9" applyFont="1" applyFill="1" applyBorder="1" applyAlignment="1" applyProtection="1">
      <alignment horizontal="center" vertical="center" wrapText="1"/>
      <protection locked="0"/>
    </xf>
    <xf numFmtId="0" fontId="30" fillId="5" borderId="62" xfId="9" applyFont="1" applyFill="1" applyBorder="1" applyAlignment="1" applyProtection="1">
      <alignment horizontal="center" vertical="center" wrapText="1"/>
      <protection locked="0"/>
    </xf>
    <xf numFmtId="0" fontId="30" fillId="0" borderId="86" xfId="9" applyFont="1" applyBorder="1" applyAlignment="1">
      <alignment horizontal="center" vertical="center" shrinkToFit="1"/>
    </xf>
    <xf numFmtId="0" fontId="30" fillId="0" borderId="44" xfId="9" applyFont="1" applyBorder="1" applyAlignment="1">
      <alignment horizontal="center" vertical="center" shrinkToFit="1"/>
    </xf>
    <xf numFmtId="0" fontId="30" fillId="0" borderId="87" xfId="9" applyFont="1" applyBorder="1" applyAlignment="1">
      <alignment horizontal="center" vertical="center" shrinkToFit="1"/>
    </xf>
    <xf numFmtId="178" fontId="47" fillId="0" borderId="88" xfId="9" applyNumberFormat="1" applyFont="1" applyFill="1" applyBorder="1" applyAlignment="1">
      <alignment horizontal="center" vertical="center"/>
    </xf>
    <xf numFmtId="178" fontId="47" fillId="0" borderId="44" xfId="9" applyNumberFormat="1" applyFont="1" applyFill="1" applyBorder="1" applyAlignment="1">
      <alignment horizontal="center" vertical="center"/>
    </xf>
    <xf numFmtId="178" fontId="47" fillId="0" borderId="45" xfId="9" applyNumberFormat="1" applyFont="1" applyFill="1" applyBorder="1" applyAlignment="1">
      <alignment horizontal="center" vertical="center"/>
    </xf>
    <xf numFmtId="0" fontId="30" fillId="5" borderId="89" xfId="9" applyFont="1" applyFill="1" applyBorder="1" applyAlignment="1" applyProtection="1">
      <alignment horizontal="center" vertical="center" shrinkToFit="1"/>
      <protection locked="0"/>
    </xf>
    <xf numFmtId="0" fontId="30" fillId="5" borderId="44" xfId="9" applyFont="1" applyFill="1" applyBorder="1" applyAlignment="1" applyProtection="1">
      <alignment horizontal="center" vertical="center" shrinkToFit="1"/>
      <protection locked="0"/>
    </xf>
    <xf numFmtId="0" fontId="30" fillId="5" borderId="47" xfId="9" applyFont="1" applyFill="1" applyBorder="1" applyAlignment="1" applyProtection="1">
      <alignment horizontal="center" vertical="center" shrinkToFit="1"/>
      <protection locked="0"/>
    </xf>
    <xf numFmtId="0" fontId="30" fillId="5" borderId="86" xfId="9" applyFont="1" applyFill="1" applyBorder="1" applyAlignment="1" applyProtection="1">
      <alignment horizontal="center" vertical="center" shrinkToFit="1"/>
      <protection locked="0"/>
    </xf>
    <xf numFmtId="0" fontId="30" fillId="5" borderId="152" xfId="9" applyFont="1" applyFill="1" applyBorder="1" applyAlignment="1" applyProtection="1">
      <alignment horizontal="center" vertical="center" shrinkToFit="1"/>
      <protection locked="0"/>
    </xf>
    <xf numFmtId="0" fontId="30" fillId="5" borderId="151" xfId="9" applyFont="1" applyFill="1" applyBorder="1" applyAlignment="1" applyProtection="1">
      <alignment horizontal="center" vertical="center" shrinkToFit="1"/>
      <protection locked="0"/>
    </xf>
    <xf numFmtId="0" fontId="30" fillId="5" borderId="86" xfId="9" applyFont="1" applyFill="1" applyBorder="1" applyAlignment="1" applyProtection="1">
      <alignment horizontal="center" vertical="center" wrapText="1"/>
      <protection locked="0"/>
    </xf>
    <xf numFmtId="0" fontId="30" fillId="5" borderId="44" xfId="9" applyFont="1" applyFill="1" applyBorder="1" applyAlignment="1" applyProtection="1">
      <alignment horizontal="center" vertical="center" wrapText="1"/>
      <protection locked="0"/>
    </xf>
    <xf numFmtId="0" fontId="30" fillId="5" borderId="47" xfId="9" applyFont="1" applyFill="1" applyBorder="1" applyAlignment="1" applyProtection="1">
      <alignment horizontal="center" vertical="center" wrapText="1"/>
      <protection locked="0"/>
    </xf>
    <xf numFmtId="0" fontId="30" fillId="5" borderId="152" xfId="9" applyFont="1" applyFill="1" applyBorder="1" applyAlignment="1" applyProtection="1">
      <alignment horizontal="center" vertical="center" wrapText="1"/>
      <protection locked="0"/>
    </xf>
    <xf numFmtId="0" fontId="30" fillId="5" borderId="151" xfId="9" applyFont="1" applyFill="1" applyBorder="1" applyAlignment="1" applyProtection="1">
      <alignment horizontal="center" vertical="center" wrapText="1"/>
      <protection locked="0"/>
    </xf>
    <xf numFmtId="0" fontId="30" fillId="5" borderId="45" xfId="9" applyFont="1" applyFill="1" applyBorder="1" applyAlignment="1" applyProtection="1">
      <alignment horizontal="center" vertical="center" wrapText="1"/>
      <protection locked="0"/>
    </xf>
    <xf numFmtId="0" fontId="30" fillId="0" borderId="1" xfId="9" applyFont="1" applyBorder="1" applyAlignment="1">
      <alignment horizontal="center" vertical="center" shrinkToFit="1"/>
    </xf>
    <xf numFmtId="0" fontId="30" fillId="0" borderId="2" xfId="9" applyFont="1" applyBorder="1" applyAlignment="1">
      <alignment horizontal="center" vertical="center" shrinkToFit="1"/>
    </xf>
    <xf numFmtId="0" fontId="30" fillId="0" borderId="74" xfId="9" applyFont="1" applyBorder="1" applyAlignment="1">
      <alignment horizontal="center" vertical="center" shrinkToFit="1"/>
    </xf>
    <xf numFmtId="177" fontId="47" fillId="0" borderId="75" xfId="9" applyNumberFormat="1" applyFont="1" applyFill="1" applyBorder="1" applyAlignment="1">
      <alignment horizontal="center" vertical="center"/>
    </xf>
    <xf numFmtId="177" fontId="47" fillId="0" borderId="2" xfId="9" applyNumberFormat="1" applyFont="1" applyFill="1" applyBorder="1" applyAlignment="1">
      <alignment horizontal="center" vertical="center"/>
    </xf>
    <xf numFmtId="177" fontId="47" fillId="0" borderId="62" xfId="9" applyNumberFormat="1" applyFont="1" applyFill="1" applyBorder="1" applyAlignment="1">
      <alignment horizontal="center" vertical="center"/>
    </xf>
    <xf numFmtId="0" fontId="30" fillId="5" borderId="48" xfId="9" applyFont="1" applyFill="1" applyBorder="1" applyAlignment="1" applyProtection="1">
      <alignment horizontal="center" vertical="center" shrinkToFit="1"/>
      <protection locked="0"/>
    </xf>
    <xf numFmtId="0" fontId="30" fillId="5" borderId="2" xfId="9" applyFont="1" applyFill="1" applyBorder="1" applyAlignment="1" applyProtection="1">
      <alignment horizontal="center" vertical="center" shrinkToFit="1"/>
      <protection locked="0"/>
    </xf>
    <xf numFmtId="0" fontId="30" fillId="5" borderId="3" xfId="9" applyFont="1" applyFill="1" applyBorder="1" applyAlignment="1" applyProtection="1">
      <alignment horizontal="center" vertical="center" shrinkToFit="1"/>
      <protection locked="0"/>
    </xf>
    <xf numFmtId="0" fontId="30" fillId="5" borderId="1" xfId="9" applyFont="1" applyFill="1" applyBorder="1" applyAlignment="1" applyProtection="1">
      <alignment horizontal="center" vertical="center" shrinkToFit="1"/>
      <protection locked="0"/>
    </xf>
    <xf numFmtId="0" fontId="30" fillId="5" borderId="150" xfId="9" applyFont="1" applyFill="1" applyBorder="1" applyAlignment="1" applyProtection="1">
      <alignment horizontal="center" vertical="center" shrinkToFit="1"/>
      <protection locked="0"/>
    </xf>
    <xf numFmtId="0" fontId="30" fillId="5" borderId="149" xfId="9" applyFont="1" applyFill="1" applyBorder="1" applyAlignment="1" applyProtection="1">
      <alignment horizontal="center" vertical="center" shrinkToFit="1"/>
      <protection locked="0"/>
    </xf>
    <xf numFmtId="0" fontId="30" fillId="5" borderId="1" xfId="9" applyFont="1" applyFill="1" applyBorder="1" applyAlignment="1" applyProtection="1">
      <alignment horizontal="center" vertical="center" wrapText="1"/>
      <protection locked="0"/>
    </xf>
    <xf numFmtId="0" fontId="30" fillId="5" borderId="2" xfId="9" applyFont="1" applyFill="1" applyBorder="1" applyAlignment="1" applyProtection="1">
      <alignment horizontal="center" vertical="center" wrapText="1"/>
      <protection locked="0"/>
    </xf>
    <xf numFmtId="0" fontId="30" fillId="5" borderId="3" xfId="9" applyFont="1" applyFill="1" applyBorder="1" applyAlignment="1" applyProtection="1">
      <alignment horizontal="center" vertical="center" wrapText="1"/>
      <protection locked="0"/>
    </xf>
    <xf numFmtId="179" fontId="47" fillId="0" borderId="75" xfId="9" applyNumberFormat="1" applyFont="1" applyFill="1" applyBorder="1" applyAlignment="1">
      <alignment horizontal="center" vertical="center"/>
    </xf>
    <xf numFmtId="179" fontId="47" fillId="0" borderId="2" xfId="9" applyNumberFormat="1" applyFont="1" applyFill="1" applyBorder="1" applyAlignment="1">
      <alignment horizontal="center" vertical="center"/>
    </xf>
    <xf numFmtId="179" fontId="47" fillId="0" borderId="62" xfId="9" applyNumberFormat="1" applyFont="1" applyFill="1" applyBorder="1" applyAlignment="1">
      <alignment horizontal="center" vertical="center"/>
    </xf>
    <xf numFmtId="178" fontId="47" fillId="0" borderId="75" xfId="9" applyNumberFormat="1" applyFont="1" applyFill="1" applyBorder="1" applyAlignment="1">
      <alignment horizontal="center" vertical="center" shrinkToFit="1"/>
    </xf>
    <xf numFmtId="178" fontId="47" fillId="0" borderId="2" xfId="9" applyNumberFormat="1" applyFont="1" applyFill="1" applyBorder="1" applyAlignment="1">
      <alignment horizontal="center" vertical="center" shrinkToFit="1"/>
    </xf>
    <xf numFmtId="178" fontId="47" fillId="0" borderId="62" xfId="9" applyNumberFormat="1" applyFont="1" applyFill="1" applyBorder="1" applyAlignment="1">
      <alignment horizontal="center" vertical="center" shrinkToFit="1"/>
    </xf>
    <xf numFmtId="38" fontId="47" fillId="0" borderId="75" xfId="9" applyNumberFormat="1" applyFont="1" applyFill="1" applyBorder="1" applyAlignment="1">
      <alignment horizontal="center" vertical="center" shrinkToFit="1"/>
    </xf>
    <xf numFmtId="38" fontId="47" fillId="0" borderId="2" xfId="9" applyNumberFormat="1" applyFont="1" applyFill="1" applyBorder="1" applyAlignment="1">
      <alignment horizontal="center" vertical="center" shrinkToFit="1"/>
    </xf>
    <xf numFmtId="38" fontId="47" fillId="0" borderId="62" xfId="9" applyNumberFormat="1" applyFont="1" applyFill="1" applyBorder="1" applyAlignment="1">
      <alignment horizontal="center" vertical="center" shrinkToFit="1"/>
    </xf>
    <xf numFmtId="0" fontId="30" fillId="0" borderId="28" xfId="9" applyFont="1" applyBorder="1" applyAlignment="1">
      <alignment vertical="center" textRotation="255" shrinkToFit="1"/>
    </xf>
    <xf numFmtId="0" fontId="30" fillId="0" borderId="32" xfId="9" applyFont="1" applyBorder="1" applyAlignment="1">
      <alignment vertical="center" textRotation="255" shrinkToFit="1"/>
    </xf>
    <xf numFmtId="0" fontId="30" fillId="0" borderId="36" xfId="9" applyFont="1" applyBorder="1" applyAlignment="1">
      <alignment vertical="center" textRotation="255" shrinkToFit="1"/>
    </xf>
    <xf numFmtId="0" fontId="30" fillId="0" borderId="73" xfId="9" applyFont="1" applyBorder="1" applyAlignment="1">
      <alignment vertical="center" textRotation="255" shrinkToFit="1"/>
    </xf>
    <xf numFmtId="0" fontId="30" fillId="0" borderId="33" xfId="9" applyFont="1" applyBorder="1" applyAlignment="1">
      <alignment vertical="center" textRotation="255" shrinkToFit="1"/>
    </xf>
    <xf numFmtId="0" fontId="30" fillId="0" borderId="85" xfId="9" applyFont="1" applyBorder="1" applyAlignment="1">
      <alignment vertical="center" textRotation="255" shrinkToFit="1"/>
    </xf>
    <xf numFmtId="0" fontId="30" fillId="0" borderId="66" xfId="9" applyFont="1" applyBorder="1" applyAlignment="1">
      <alignment horizontal="center" vertical="center" shrinkToFit="1"/>
    </xf>
    <xf numFmtId="0" fontId="30" fillId="0" borderId="42" xfId="9" applyFont="1" applyBorder="1" applyAlignment="1">
      <alignment horizontal="center" vertical="center" shrinkToFit="1"/>
    </xf>
    <xf numFmtId="0" fontId="30" fillId="0" borderId="67" xfId="9" applyFont="1" applyBorder="1" applyAlignment="1">
      <alignment horizontal="center" vertical="center" shrinkToFit="1"/>
    </xf>
    <xf numFmtId="183" fontId="47" fillId="0" borderId="68" xfId="9" applyNumberFormat="1" applyFont="1" applyFill="1" applyBorder="1" applyAlignment="1">
      <alignment horizontal="center" vertical="center"/>
    </xf>
    <xf numFmtId="183" fontId="5" fillId="0" borderId="42" xfId="0" applyNumberFormat="1" applyFont="1" applyFill="1" applyBorder="1" applyAlignment="1">
      <alignment horizontal="center" vertical="center"/>
    </xf>
    <xf numFmtId="183" fontId="5" fillId="0" borderId="43" xfId="0" applyNumberFormat="1" applyFont="1" applyFill="1" applyBorder="1" applyAlignment="1">
      <alignment vertical="center"/>
    </xf>
    <xf numFmtId="0" fontId="30" fillId="0" borderId="69" xfId="9" applyFont="1" applyFill="1" applyBorder="1" applyAlignment="1">
      <alignment horizontal="center" vertical="center" shrinkToFit="1"/>
    </xf>
    <xf numFmtId="0" fontId="30" fillId="0" borderId="70" xfId="9" applyFont="1" applyFill="1" applyBorder="1" applyAlignment="1">
      <alignment horizontal="center" vertical="center" shrinkToFit="1"/>
    </xf>
    <xf numFmtId="0" fontId="30" fillId="0" borderId="71" xfId="9" applyFont="1" applyFill="1" applyBorder="1" applyAlignment="1">
      <alignment horizontal="center" vertical="center" shrinkToFit="1"/>
    </xf>
    <xf numFmtId="0" fontId="30" fillId="0" borderId="59" xfId="9" applyFont="1" applyFill="1" applyBorder="1" applyAlignment="1">
      <alignment horizontal="center" vertical="center" shrinkToFit="1"/>
    </xf>
    <xf numFmtId="0" fontId="32" fillId="0" borderId="59" xfId="9" applyFont="1" applyFill="1" applyBorder="1" applyAlignment="1">
      <alignment horizontal="center" vertical="center" wrapText="1"/>
    </xf>
    <xf numFmtId="0" fontId="32" fillId="0" borderId="70" xfId="9" applyFont="1" applyFill="1" applyBorder="1" applyAlignment="1">
      <alignment horizontal="center" vertical="center" wrapText="1"/>
    </xf>
    <xf numFmtId="0" fontId="32" fillId="0" borderId="71" xfId="9" applyFont="1" applyFill="1" applyBorder="1" applyAlignment="1">
      <alignment horizontal="center" vertical="center" wrapText="1"/>
    </xf>
    <xf numFmtId="0" fontId="30" fillId="0" borderId="60" xfId="9" applyFont="1" applyFill="1" applyBorder="1" applyAlignment="1">
      <alignment horizontal="center" vertical="center" shrinkToFit="1"/>
    </xf>
    <xf numFmtId="0" fontId="30" fillId="0" borderId="51" xfId="9" applyFont="1" applyFill="1" applyBorder="1" applyAlignment="1">
      <alignment horizontal="center" vertical="center" shrinkToFit="1"/>
    </xf>
    <xf numFmtId="0" fontId="30" fillId="0" borderId="147" xfId="9" applyFont="1" applyFill="1" applyBorder="1" applyAlignment="1">
      <alignment horizontal="center" vertical="center" shrinkToFit="1"/>
    </xf>
    <xf numFmtId="0" fontId="30" fillId="0" borderId="148" xfId="9" applyFont="1" applyFill="1" applyBorder="1" applyAlignment="1">
      <alignment horizontal="center" vertical="center" shrinkToFit="1"/>
    </xf>
    <xf numFmtId="0" fontId="30" fillId="0" borderId="52" xfId="9" applyFont="1" applyFill="1" applyBorder="1" applyAlignment="1">
      <alignment horizontal="center" vertical="center" shrinkToFit="1"/>
    </xf>
    <xf numFmtId="0" fontId="30" fillId="0" borderId="146" xfId="9" applyFont="1" applyFill="1" applyBorder="1" applyAlignment="1">
      <alignment horizontal="center" vertical="center" shrinkToFit="1"/>
    </xf>
    <xf numFmtId="0" fontId="30" fillId="0" borderId="145" xfId="9" applyFont="1" applyFill="1" applyBorder="1" applyAlignment="1">
      <alignment horizontal="center" vertical="center" shrinkToFit="1"/>
    </xf>
    <xf numFmtId="0" fontId="30" fillId="0" borderId="52" xfId="9" applyFont="1" applyFill="1" applyBorder="1" applyAlignment="1">
      <alignment horizontal="center" vertical="center" wrapText="1"/>
    </xf>
    <xf numFmtId="0" fontId="30" fillId="0" borderId="147" xfId="9" applyFont="1" applyFill="1" applyBorder="1" applyAlignment="1">
      <alignment horizontal="center" vertical="center" wrapText="1"/>
    </xf>
    <xf numFmtId="0" fontId="30" fillId="0" borderId="148" xfId="9" applyFont="1" applyFill="1" applyBorder="1" applyAlignment="1">
      <alignment horizontal="center" vertical="center" wrapText="1"/>
    </xf>
    <xf numFmtId="0" fontId="30" fillId="0" borderId="146" xfId="9" applyFont="1" applyFill="1" applyBorder="1" applyAlignment="1">
      <alignment horizontal="center" vertical="center" wrapText="1"/>
    </xf>
    <xf numFmtId="0" fontId="30" fillId="0" borderId="145" xfId="9" applyFont="1" applyFill="1" applyBorder="1" applyAlignment="1">
      <alignment horizontal="center" vertical="center" wrapText="1"/>
    </xf>
    <xf numFmtId="0" fontId="30" fillId="0" borderId="61" xfId="9" applyFont="1" applyFill="1" applyBorder="1" applyAlignment="1">
      <alignment horizontal="center" vertical="center" wrapText="1"/>
    </xf>
    <xf numFmtId="0" fontId="30" fillId="5" borderId="51" xfId="9" applyFont="1" applyFill="1" applyBorder="1" applyAlignment="1" applyProtection="1">
      <alignment horizontal="center" vertical="center" shrinkToFit="1"/>
      <protection locked="0"/>
    </xf>
    <xf numFmtId="0" fontId="30" fillId="5" borderId="147" xfId="9" applyFont="1" applyFill="1" applyBorder="1" applyAlignment="1" applyProtection="1">
      <alignment horizontal="center" vertical="center" shrinkToFit="1"/>
      <protection locked="0"/>
    </xf>
    <xf numFmtId="0" fontId="30" fillId="5" borderId="148" xfId="9" applyFont="1" applyFill="1" applyBorder="1" applyAlignment="1" applyProtection="1">
      <alignment horizontal="center" vertical="center" shrinkToFit="1"/>
      <protection locked="0"/>
    </xf>
    <xf numFmtId="0" fontId="30" fillId="5" borderId="52" xfId="9" applyFont="1" applyFill="1" applyBorder="1" applyAlignment="1" applyProtection="1">
      <alignment horizontal="center" vertical="center" shrinkToFit="1"/>
      <protection locked="0"/>
    </xf>
    <xf numFmtId="0" fontId="30" fillId="5" borderId="146" xfId="9" applyFont="1" applyFill="1" applyBorder="1" applyAlignment="1" applyProtection="1">
      <alignment horizontal="center" vertical="center" shrinkToFit="1"/>
      <protection locked="0"/>
    </xf>
    <xf numFmtId="0" fontId="30" fillId="5" borderId="145" xfId="9" applyFont="1" applyFill="1" applyBorder="1" applyAlignment="1" applyProtection="1">
      <alignment horizontal="center" vertical="center" shrinkToFit="1"/>
      <protection locked="0"/>
    </xf>
    <xf numFmtId="0" fontId="30" fillId="5" borderId="52" xfId="9" applyFont="1" applyFill="1" applyBorder="1" applyAlignment="1" applyProtection="1">
      <alignment horizontal="center" vertical="center" wrapText="1"/>
      <protection locked="0"/>
    </xf>
    <xf numFmtId="0" fontId="30" fillId="5" borderId="147" xfId="9" applyFont="1" applyFill="1" applyBorder="1" applyAlignment="1" applyProtection="1">
      <alignment horizontal="center" vertical="center" wrapText="1"/>
      <protection locked="0"/>
    </xf>
    <xf numFmtId="0" fontId="30" fillId="5" borderId="148" xfId="9" applyFont="1" applyFill="1" applyBorder="1" applyAlignment="1" applyProtection="1">
      <alignment horizontal="center" vertical="center" wrapText="1"/>
      <protection locked="0"/>
    </xf>
    <xf numFmtId="0" fontId="30" fillId="5" borderId="146" xfId="9" applyFont="1" applyFill="1" applyBorder="1" applyAlignment="1" applyProtection="1">
      <alignment horizontal="center" vertical="center" wrapText="1"/>
      <protection locked="0"/>
    </xf>
    <xf numFmtId="0" fontId="30" fillId="5" borderId="145" xfId="9" applyFont="1" applyFill="1" applyBorder="1" applyAlignment="1" applyProtection="1">
      <alignment horizontal="center" vertical="center" wrapText="1"/>
      <protection locked="0"/>
    </xf>
    <xf numFmtId="0" fontId="30" fillId="5" borderId="61" xfId="9" applyFont="1" applyFill="1" applyBorder="1" applyAlignment="1" applyProtection="1">
      <alignment horizontal="center" vertical="center" wrapText="1"/>
      <protection locked="0"/>
    </xf>
    <xf numFmtId="0" fontId="30" fillId="5" borderId="82" xfId="9" applyFont="1" applyFill="1" applyBorder="1" applyAlignment="1" applyProtection="1">
      <alignment horizontal="center" vertical="center" wrapText="1"/>
      <protection locked="0"/>
    </xf>
    <xf numFmtId="0" fontId="31" fillId="5" borderId="82" xfId="0" applyFont="1" applyFill="1" applyBorder="1" applyAlignment="1" applyProtection="1">
      <alignment horizontal="center" vertical="center" wrapText="1"/>
      <protection locked="0"/>
    </xf>
    <xf numFmtId="0" fontId="31" fillId="5" borderId="84" xfId="0" applyFont="1" applyFill="1" applyBorder="1" applyAlignment="1" applyProtection="1">
      <alignment horizontal="center" vertical="center" wrapText="1"/>
      <protection locked="0"/>
    </xf>
    <xf numFmtId="0" fontId="0" fillId="0" borderId="44" xfId="0" applyBorder="1" applyAlignment="1">
      <alignment horizontal="center" vertical="center" shrinkToFit="1"/>
    </xf>
    <xf numFmtId="0" fontId="0" fillId="0" borderId="87" xfId="0" applyBorder="1" applyAlignment="1">
      <alignment horizontal="center" vertical="center" shrinkToFit="1"/>
    </xf>
    <xf numFmtId="0" fontId="31" fillId="5" borderId="44" xfId="0" applyFont="1" applyFill="1" applyBorder="1" applyAlignment="1" applyProtection="1">
      <alignment horizontal="center" vertical="center" shrinkToFit="1"/>
      <protection locked="0"/>
    </xf>
    <xf numFmtId="0" fontId="0" fillId="5" borderId="44" xfId="0" applyFill="1" applyBorder="1" applyAlignment="1" applyProtection="1">
      <alignment vertical="center" shrinkToFit="1"/>
      <protection locked="0"/>
    </xf>
    <xf numFmtId="0" fontId="0" fillId="5" borderId="47" xfId="0" applyFill="1" applyBorder="1" applyAlignment="1" applyProtection="1">
      <alignment vertical="center" shrinkToFit="1"/>
      <protection locked="0"/>
    </xf>
    <xf numFmtId="0" fontId="30" fillId="5" borderId="90" xfId="9" applyFont="1" applyFill="1" applyBorder="1" applyAlignment="1" applyProtection="1">
      <alignment horizontal="center" vertical="center" shrinkToFit="1"/>
      <protection locked="0"/>
    </xf>
    <xf numFmtId="0" fontId="31" fillId="5" borderId="91" xfId="0" applyFont="1" applyFill="1" applyBorder="1" applyAlignment="1" applyProtection="1">
      <alignment horizontal="center" vertical="center" shrinkToFit="1"/>
      <protection locked="0"/>
    </xf>
    <xf numFmtId="0" fontId="30" fillId="5" borderId="91" xfId="9" applyFont="1" applyFill="1" applyBorder="1" applyAlignment="1" applyProtection="1">
      <alignment horizontal="center" vertical="center" shrinkToFit="1"/>
      <protection locked="0"/>
    </xf>
    <xf numFmtId="0" fontId="31" fillId="5" borderId="92" xfId="0" applyFont="1" applyFill="1" applyBorder="1" applyAlignment="1" applyProtection="1">
      <alignment horizontal="center" vertical="center" shrinkToFit="1"/>
      <protection locked="0"/>
    </xf>
    <xf numFmtId="0" fontId="31" fillId="5" borderId="44" xfId="0" applyFont="1" applyFill="1" applyBorder="1" applyAlignment="1" applyProtection="1">
      <alignment horizontal="center" vertical="center" wrapText="1"/>
      <protection locked="0"/>
    </xf>
    <xf numFmtId="0" fontId="31" fillId="5" borderId="47" xfId="0" applyFont="1" applyFill="1" applyBorder="1" applyAlignment="1" applyProtection="1">
      <alignment horizontal="center" vertical="center" wrapText="1"/>
      <protection locked="0"/>
    </xf>
    <xf numFmtId="0" fontId="30" fillId="5" borderId="90" xfId="9" applyFont="1" applyFill="1" applyBorder="1" applyAlignment="1" applyProtection="1">
      <alignment horizontal="center" vertical="center" wrapText="1"/>
      <protection locked="0"/>
    </xf>
    <xf numFmtId="0" fontId="31" fillId="5" borderId="91" xfId="0" applyFont="1" applyFill="1" applyBorder="1" applyAlignment="1" applyProtection="1">
      <alignment horizontal="center" vertical="center" wrapText="1"/>
      <protection locked="0"/>
    </xf>
    <xf numFmtId="0" fontId="30" fillId="5" borderId="91" xfId="9" applyFont="1" applyFill="1" applyBorder="1" applyAlignment="1" applyProtection="1">
      <alignment horizontal="center" vertical="center" wrapText="1"/>
      <protection locked="0"/>
    </xf>
    <xf numFmtId="0" fontId="31" fillId="5" borderId="93" xfId="0" applyFont="1" applyFill="1" applyBorder="1" applyAlignment="1" applyProtection="1">
      <alignment horizontal="center" vertical="center" wrapText="1"/>
      <protection locked="0"/>
    </xf>
    <xf numFmtId="0" fontId="0" fillId="0" borderId="2" xfId="0" applyBorder="1" applyAlignment="1">
      <alignment horizontal="center" vertical="center" shrinkToFit="1"/>
    </xf>
    <xf numFmtId="0" fontId="0" fillId="0" borderId="74" xfId="0" applyBorder="1" applyAlignment="1">
      <alignment horizontal="center" vertical="center" shrinkToFit="1"/>
    </xf>
    <xf numFmtId="0" fontId="31" fillId="5" borderId="2" xfId="0" applyFont="1" applyFill="1" applyBorder="1" applyAlignment="1" applyProtection="1">
      <alignment horizontal="center" vertical="center" shrinkToFit="1"/>
      <protection locked="0"/>
    </xf>
    <xf numFmtId="0" fontId="0" fillId="5" borderId="2" xfId="0" applyFill="1" applyBorder="1" applyAlignment="1" applyProtection="1">
      <alignment vertical="center" shrinkToFit="1"/>
      <protection locked="0"/>
    </xf>
    <xf numFmtId="0" fontId="0" fillId="5" borderId="3" xfId="0" applyFill="1" applyBorder="1" applyAlignment="1" applyProtection="1">
      <alignment vertical="center" shrinkToFit="1"/>
      <protection locked="0"/>
    </xf>
    <xf numFmtId="0" fontId="30" fillId="5" borderId="81" xfId="9" applyFont="1" applyFill="1" applyBorder="1" applyAlignment="1" applyProtection="1">
      <alignment horizontal="center" vertical="center" shrinkToFit="1"/>
      <protection locked="0"/>
    </xf>
    <xf numFmtId="0" fontId="31" fillId="5" borderId="82" xfId="0" applyFont="1" applyFill="1" applyBorder="1" applyAlignment="1" applyProtection="1">
      <alignment horizontal="center" vertical="center" shrinkToFit="1"/>
      <protection locked="0"/>
    </xf>
    <xf numFmtId="0" fontId="30" fillId="5" borderId="82" xfId="9" applyFont="1" applyFill="1" applyBorder="1" applyAlignment="1" applyProtection="1">
      <alignment horizontal="center" vertical="center" shrinkToFit="1"/>
      <protection locked="0"/>
    </xf>
    <xf numFmtId="0" fontId="31" fillId="5" borderId="83" xfId="0" applyFont="1" applyFill="1" applyBorder="1" applyAlignment="1" applyProtection="1">
      <alignment horizontal="center" vertical="center" shrinkToFit="1"/>
      <protection locked="0"/>
    </xf>
    <xf numFmtId="0" fontId="31" fillId="5" borderId="2" xfId="0" applyFont="1" applyFill="1" applyBorder="1" applyAlignment="1" applyProtection="1">
      <alignment horizontal="center" vertical="center" wrapText="1"/>
      <protection locked="0"/>
    </xf>
    <xf numFmtId="0" fontId="31" fillId="5" borderId="3" xfId="0" applyFont="1" applyFill="1" applyBorder="1" applyAlignment="1" applyProtection="1">
      <alignment horizontal="center" vertical="center" wrapText="1"/>
      <protection locked="0"/>
    </xf>
    <xf numFmtId="0" fontId="30" fillId="5" borderId="81" xfId="9" applyFont="1" applyFill="1" applyBorder="1" applyAlignment="1" applyProtection="1">
      <alignment horizontal="center" vertical="center" wrapText="1"/>
      <protection locked="0"/>
    </xf>
    <xf numFmtId="0" fontId="0" fillId="0" borderId="32" xfId="0" applyBorder="1" applyAlignment="1">
      <alignment vertical="center" shrinkToFit="1"/>
    </xf>
    <xf numFmtId="0" fontId="0" fillId="0" borderId="36" xfId="0" applyBorder="1" applyAlignment="1">
      <alignment vertical="center" shrinkToFit="1"/>
    </xf>
    <xf numFmtId="0" fontId="0" fillId="0" borderId="73" xfId="0" applyBorder="1" applyAlignment="1">
      <alignment vertical="center" shrinkToFit="1"/>
    </xf>
    <xf numFmtId="0" fontId="0" fillId="0" borderId="33" xfId="0" applyBorder="1" applyAlignment="1">
      <alignment vertical="center" shrinkToFit="1"/>
    </xf>
    <xf numFmtId="0" fontId="0" fillId="0" borderId="85" xfId="0" applyBorder="1" applyAlignment="1">
      <alignment vertical="center" shrinkToFit="1"/>
    </xf>
    <xf numFmtId="0" fontId="0" fillId="0" borderId="42" xfId="0" applyBorder="1" applyAlignment="1">
      <alignment horizontal="center" vertical="center" shrinkToFit="1"/>
    </xf>
    <xf numFmtId="0" fontId="0" fillId="0" borderId="67" xfId="0" applyBorder="1" applyAlignment="1">
      <alignment horizontal="center" vertical="center" shrinkToFit="1"/>
    </xf>
    <xf numFmtId="0" fontId="0" fillId="0" borderId="70" xfId="0" applyFill="1" applyBorder="1" applyAlignment="1">
      <alignment vertical="center" shrinkToFit="1"/>
    </xf>
    <xf numFmtId="0" fontId="0" fillId="0" borderId="71" xfId="0" applyFill="1" applyBorder="1" applyAlignment="1">
      <alignment vertical="center" shrinkToFit="1"/>
    </xf>
    <xf numFmtId="0" fontId="30" fillId="0" borderId="72" xfId="9" applyFont="1" applyFill="1" applyBorder="1" applyAlignment="1">
      <alignment horizontal="center" vertical="center" shrinkToFit="1"/>
    </xf>
    <xf numFmtId="0" fontId="31" fillId="0" borderId="72" xfId="0" applyFont="1" applyFill="1" applyBorder="1" applyAlignment="1">
      <alignment horizontal="center" vertical="center" shrinkToFit="1"/>
    </xf>
    <xf numFmtId="0" fontId="33" fillId="0" borderId="70"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1" fillId="0" borderId="70"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0" fillId="0" borderId="76" xfId="9" applyFont="1" applyFill="1" applyBorder="1" applyAlignment="1">
      <alignment horizontal="center" vertical="center" shrinkToFit="1"/>
    </xf>
    <xf numFmtId="0" fontId="0" fillId="0" borderId="7" xfId="0" applyFill="1" applyBorder="1" applyAlignment="1">
      <alignment vertical="center" shrinkToFit="1"/>
    </xf>
    <xf numFmtId="0" fontId="0" fillId="0" borderId="10" xfId="0" applyFill="1" applyBorder="1" applyAlignment="1">
      <alignment vertical="center" shrinkToFit="1"/>
    </xf>
    <xf numFmtId="0" fontId="30" fillId="0" borderId="77" xfId="9" applyFont="1" applyFill="1" applyBorder="1" applyAlignment="1">
      <alignment horizontal="center" vertical="center" shrinkToFit="1"/>
    </xf>
    <xf numFmtId="0" fontId="31" fillId="0" borderId="78" xfId="0" applyFont="1" applyFill="1" applyBorder="1" applyAlignment="1">
      <alignment horizontal="center" vertical="center" shrinkToFit="1"/>
    </xf>
    <xf numFmtId="0" fontId="30" fillId="0" borderId="78" xfId="9" applyFont="1" applyFill="1" applyBorder="1" applyAlignment="1">
      <alignment horizontal="center" vertical="center" shrinkToFit="1"/>
    </xf>
    <xf numFmtId="0" fontId="31" fillId="0" borderId="79" xfId="0" applyFont="1" applyFill="1" applyBorder="1" applyAlignment="1">
      <alignment horizontal="center" vertical="center" shrinkToFit="1"/>
    </xf>
    <xf numFmtId="0" fontId="30" fillId="0" borderId="9" xfId="9"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77" xfId="9" applyFont="1" applyFill="1" applyBorder="1" applyAlignment="1">
      <alignment horizontal="center" vertical="center" wrapText="1"/>
    </xf>
    <xf numFmtId="0" fontId="31" fillId="0" borderId="78" xfId="0" applyFont="1" applyFill="1" applyBorder="1" applyAlignment="1">
      <alignment horizontal="center" vertical="center" wrapText="1"/>
    </xf>
    <xf numFmtId="0" fontId="30" fillId="0" borderId="78" xfId="9"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0" fillId="5" borderId="76" xfId="9" applyFont="1" applyFill="1" applyBorder="1" applyAlignment="1" applyProtection="1">
      <alignment horizontal="center" vertical="center" shrinkToFit="1"/>
      <protection locked="0"/>
    </xf>
    <xf numFmtId="0" fontId="31" fillId="5" borderId="7" xfId="0" applyFont="1" applyFill="1" applyBorder="1" applyAlignment="1" applyProtection="1">
      <alignment horizontal="center" vertical="center" shrinkToFit="1"/>
      <protection locked="0"/>
    </xf>
    <xf numFmtId="0" fontId="0" fillId="5" borderId="7" xfId="0" applyFill="1" applyBorder="1" applyAlignment="1" applyProtection="1">
      <alignment vertical="center" shrinkToFit="1"/>
      <protection locked="0"/>
    </xf>
    <xf numFmtId="0" fontId="0" fillId="5" borderId="10" xfId="0" applyFill="1" applyBorder="1" applyAlignment="1" applyProtection="1">
      <alignment vertical="center" shrinkToFit="1"/>
      <protection locked="0"/>
    </xf>
    <xf numFmtId="0" fontId="30" fillId="5" borderId="77" xfId="9" applyFont="1" applyFill="1" applyBorder="1" applyAlignment="1" applyProtection="1">
      <alignment horizontal="center" vertical="center" shrinkToFit="1"/>
      <protection locked="0"/>
    </xf>
    <xf numFmtId="0" fontId="31" fillId="5" borderId="78" xfId="0" applyFont="1" applyFill="1" applyBorder="1" applyAlignment="1" applyProtection="1">
      <alignment horizontal="center" vertical="center" shrinkToFit="1"/>
      <protection locked="0"/>
    </xf>
    <xf numFmtId="0" fontId="30" fillId="5" borderId="78" xfId="9" applyFont="1" applyFill="1" applyBorder="1" applyAlignment="1" applyProtection="1">
      <alignment horizontal="center" vertical="center" shrinkToFit="1"/>
      <protection locked="0"/>
    </xf>
    <xf numFmtId="0" fontId="31" fillId="5" borderId="79" xfId="0" applyFont="1" applyFill="1" applyBorder="1" applyAlignment="1" applyProtection="1">
      <alignment horizontal="center" vertical="center" shrinkToFit="1"/>
      <protection locked="0"/>
    </xf>
    <xf numFmtId="0" fontId="30" fillId="5" borderId="9" xfId="9" applyFont="1" applyFill="1" applyBorder="1" applyAlignment="1" applyProtection="1">
      <alignment horizontal="center" vertical="center" wrapText="1"/>
      <protection locked="0"/>
    </xf>
    <xf numFmtId="0" fontId="31" fillId="5" borderId="7" xfId="0" applyFont="1" applyFill="1" applyBorder="1" applyAlignment="1" applyProtection="1">
      <alignment horizontal="center" vertical="center" wrapText="1"/>
      <protection locked="0"/>
    </xf>
    <xf numFmtId="0" fontId="31" fillId="5" borderId="10" xfId="0" applyFont="1" applyFill="1" applyBorder="1" applyAlignment="1" applyProtection="1">
      <alignment horizontal="center" vertical="center" wrapText="1"/>
      <protection locked="0"/>
    </xf>
    <xf numFmtId="0" fontId="30" fillId="5" borderId="77" xfId="9" applyFont="1" applyFill="1" applyBorder="1" applyAlignment="1" applyProtection="1">
      <alignment horizontal="center" vertical="center" wrapText="1"/>
      <protection locked="0"/>
    </xf>
    <xf numFmtId="0" fontId="31" fillId="5" borderId="78" xfId="0" applyFont="1" applyFill="1" applyBorder="1" applyAlignment="1" applyProtection="1">
      <alignment horizontal="center" vertical="center" wrapText="1"/>
      <protection locked="0"/>
    </xf>
    <xf numFmtId="0" fontId="30" fillId="5" borderId="78" xfId="9" applyFont="1" applyFill="1" applyBorder="1" applyAlignment="1" applyProtection="1">
      <alignment horizontal="center" vertical="center" wrapText="1"/>
      <protection locked="0"/>
    </xf>
    <xf numFmtId="0" fontId="31" fillId="5" borderId="80" xfId="0" applyFont="1" applyFill="1" applyBorder="1" applyAlignment="1" applyProtection="1">
      <alignment horizontal="center" vertical="center" wrapText="1"/>
      <protection locked="0"/>
    </xf>
    <xf numFmtId="0" fontId="30" fillId="0" borderId="1" xfId="9"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4" xfId="0" applyFill="1" applyBorder="1" applyAlignment="1">
      <alignment horizontal="center" vertical="center" shrinkToFit="1"/>
    </xf>
    <xf numFmtId="0" fontId="30" fillId="0" borderId="86" xfId="9"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87" xfId="0" applyFill="1" applyBorder="1" applyAlignment="1">
      <alignment horizontal="center" vertical="center" shrinkToFit="1"/>
    </xf>
    <xf numFmtId="178" fontId="47" fillId="0" borderId="75" xfId="9" applyNumberFormat="1" applyFont="1" applyFill="1" applyBorder="1" applyAlignment="1">
      <alignment horizontal="center" vertical="center"/>
    </xf>
    <xf numFmtId="178" fontId="47" fillId="0" borderId="2" xfId="9" applyNumberFormat="1" applyFont="1" applyFill="1" applyBorder="1" applyAlignment="1">
      <alignment horizontal="center" vertical="center"/>
    </xf>
    <xf numFmtId="178" fontId="47" fillId="0" borderId="62" xfId="9" applyNumberFormat="1" applyFont="1" applyFill="1" applyBorder="1" applyAlignment="1">
      <alignment horizontal="center" vertical="center"/>
    </xf>
    <xf numFmtId="0" fontId="32" fillId="0" borderId="59" xfId="9" applyFont="1" applyBorder="1" applyAlignment="1">
      <alignment horizontal="center" vertical="center" wrapText="1"/>
    </xf>
    <xf numFmtId="0" fontId="33" fillId="0" borderId="70" xfId="0" applyFont="1" applyBorder="1" applyAlignment="1">
      <alignment horizontal="center" vertical="center" wrapText="1"/>
    </xf>
    <xf numFmtId="0" fontId="33" fillId="0" borderId="71" xfId="0" applyFont="1" applyBorder="1" applyAlignment="1">
      <alignment horizontal="center" vertical="center" wrapText="1"/>
    </xf>
    <xf numFmtId="0" fontId="30" fillId="0" borderId="59" xfId="9" applyFont="1" applyBorder="1" applyAlignment="1">
      <alignment horizontal="center" vertical="center" shrinkToFit="1"/>
    </xf>
    <xf numFmtId="0" fontId="31" fillId="0" borderId="70" xfId="0" applyFont="1" applyBorder="1" applyAlignment="1">
      <alignment horizontal="center" vertical="center" shrinkToFit="1"/>
    </xf>
    <xf numFmtId="0" fontId="31" fillId="0" borderId="60" xfId="0" applyFont="1" applyBorder="1" applyAlignment="1">
      <alignment horizontal="center" vertical="center" shrinkToFit="1"/>
    </xf>
    <xf numFmtId="0" fontId="30" fillId="0" borderId="66" xfId="9"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7" xfId="0" applyFill="1" applyBorder="1" applyAlignment="1">
      <alignment horizontal="center" vertical="center" shrinkToFit="1"/>
    </xf>
    <xf numFmtId="0" fontId="30" fillId="0" borderId="69" xfId="9" applyFont="1" applyBorder="1" applyAlignment="1">
      <alignment horizontal="center"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30" fillId="0" borderId="72" xfId="9" applyFont="1" applyBorder="1" applyAlignment="1">
      <alignment horizontal="center" vertical="center" shrinkToFit="1"/>
    </xf>
    <xf numFmtId="0" fontId="31" fillId="0" borderId="72" xfId="0" applyFont="1" applyBorder="1" applyAlignment="1">
      <alignment horizontal="center" vertical="center" shrinkToFit="1"/>
    </xf>
    <xf numFmtId="38" fontId="47" fillId="0" borderId="75" xfId="9" applyNumberFormat="1" applyFont="1" applyFill="1" applyBorder="1" applyAlignment="1">
      <alignment horizontal="center" vertical="center"/>
    </xf>
    <xf numFmtId="38" fontId="47" fillId="0" borderId="2" xfId="9" applyNumberFormat="1" applyFont="1" applyFill="1" applyBorder="1" applyAlignment="1">
      <alignment horizontal="center" vertical="center"/>
    </xf>
    <xf numFmtId="38" fontId="47" fillId="0" borderId="62" xfId="9" applyNumberFormat="1" applyFont="1" applyFill="1" applyBorder="1" applyAlignment="1">
      <alignment horizontal="center" vertical="center"/>
    </xf>
    <xf numFmtId="0" fontId="5" fillId="0" borderId="2" xfId="0" applyNumberFormat="1" applyFont="1" applyFill="1" applyBorder="1" applyAlignment="1">
      <alignment horizontal="center" vertical="center" shrinkToFit="1"/>
    </xf>
    <xf numFmtId="0" fontId="5" fillId="0" borderId="62" xfId="0" applyNumberFormat="1" applyFont="1" applyFill="1" applyBorder="1" applyAlignment="1">
      <alignment vertical="center" shrinkToFit="1"/>
    </xf>
    <xf numFmtId="179" fontId="5" fillId="0" borderId="2" xfId="0" applyNumberFormat="1" applyFont="1" applyFill="1" applyBorder="1" applyAlignment="1">
      <alignment horizontal="center" vertical="center"/>
    </xf>
    <xf numFmtId="179" fontId="5" fillId="0" borderId="62" xfId="0" applyNumberFormat="1" applyFont="1" applyFill="1" applyBorder="1" applyAlignment="1">
      <alignment vertical="center"/>
    </xf>
    <xf numFmtId="178" fontId="5" fillId="0" borderId="2" xfId="0" applyNumberFormat="1" applyFont="1" applyFill="1" applyBorder="1" applyAlignment="1">
      <alignment horizontal="center" vertical="center"/>
    </xf>
    <xf numFmtId="0" fontId="5" fillId="0" borderId="62" xfId="0" applyFont="1" applyFill="1" applyBorder="1" applyAlignment="1">
      <alignment vertical="center"/>
    </xf>
    <xf numFmtId="0" fontId="5" fillId="0" borderId="2" xfId="0" applyNumberFormat="1" applyFont="1" applyFill="1" applyBorder="1" applyAlignment="1">
      <alignment horizontal="center" vertical="center"/>
    </xf>
    <xf numFmtId="0" fontId="5" fillId="0" borderId="62" xfId="0" applyNumberFormat="1" applyFont="1" applyFill="1" applyBorder="1" applyAlignment="1">
      <alignment vertical="center"/>
    </xf>
    <xf numFmtId="177" fontId="5" fillId="0" borderId="2" xfId="0" applyNumberFormat="1" applyFont="1" applyFill="1" applyBorder="1" applyAlignment="1">
      <alignment horizontal="center" vertical="center"/>
    </xf>
    <xf numFmtId="177" fontId="5" fillId="0" borderId="62" xfId="0" applyNumberFormat="1" applyFont="1" applyFill="1" applyBorder="1" applyAlignment="1">
      <alignment vertical="center"/>
    </xf>
    <xf numFmtId="178" fontId="5" fillId="0" borderId="44" xfId="0" applyNumberFormat="1" applyFont="1" applyFill="1" applyBorder="1" applyAlignment="1">
      <alignment horizontal="center" vertical="center"/>
    </xf>
    <xf numFmtId="0" fontId="5" fillId="0" borderId="45"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62" xfId="0" applyFont="1" applyFill="1" applyBorder="1" applyAlignment="1">
      <alignment vertical="center" shrinkToFit="1"/>
    </xf>
    <xf numFmtId="0" fontId="19" fillId="0" borderId="0" xfId="9" applyFont="1" applyAlignment="1">
      <alignment horizontal="center" vertical="center"/>
    </xf>
    <xf numFmtId="0" fontId="19" fillId="0" borderId="0" xfId="3" applyFont="1" applyAlignment="1">
      <alignment horizontal="center" vertical="center"/>
    </xf>
    <xf numFmtId="0" fontId="30" fillId="0" borderId="65" xfId="9" applyFont="1" applyFill="1" applyBorder="1" applyAlignment="1">
      <alignment horizontal="center" vertical="center"/>
    </xf>
    <xf numFmtId="0" fontId="0" fillId="0" borderId="65" xfId="0" applyBorder="1" applyAlignment="1">
      <alignment vertical="center"/>
    </xf>
    <xf numFmtId="38" fontId="30" fillId="0" borderId="65" xfId="3" applyNumberFormat="1" applyFont="1" applyFill="1" applyBorder="1" applyAlignment="1">
      <alignment horizontal="center" vertical="center" shrinkToFit="1"/>
    </xf>
    <xf numFmtId="0" fontId="0" fillId="0" borderId="65" xfId="0" applyFill="1" applyBorder="1" applyAlignment="1">
      <alignment horizontal="center" vertical="center" shrinkToFit="1"/>
    </xf>
    <xf numFmtId="0" fontId="30" fillId="0" borderId="0" xfId="9" applyFont="1" applyBorder="1" applyAlignment="1">
      <alignment horizontal="center" vertical="center"/>
    </xf>
    <xf numFmtId="0" fontId="0" fillId="0" borderId="0" xfId="0" applyBorder="1" applyAlignment="1">
      <alignment horizontal="center" vertical="center"/>
    </xf>
    <xf numFmtId="176" fontId="30" fillId="0" borderId="0" xfId="9"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37" xfId="0" applyNumberFormat="1" applyBorder="1" applyAlignment="1">
      <alignment horizontal="center" vertical="center"/>
    </xf>
    <xf numFmtId="0" fontId="30" fillId="0" borderId="24" xfId="9" applyFont="1" applyFill="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177" fontId="30" fillId="0" borderId="23" xfId="9"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30" fillId="0" borderId="23" xfId="9" applyFont="1" applyFill="1" applyBorder="1" applyAlignment="1">
      <alignment horizontal="center" vertical="center"/>
    </xf>
    <xf numFmtId="178" fontId="30" fillId="0" borderId="23" xfId="9" applyNumberFormat="1" applyFont="1" applyFill="1" applyBorder="1" applyAlignment="1">
      <alignment horizontal="center" vertical="center"/>
    </xf>
    <xf numFmtId="0" fontId="61" fillId="0" borderId="34" xfId="9" applyFont="1" applyBorder="1" applyAlignment="1">
      <alignment horizontal="left" vertical="center" shrinkToFit="1"/>
    </xf>
    <xf numFmtId="0" fontId="5" fillId="0" borderId="34" xfId="0" applyFont="1" applyBorder="1" applyAlignment="1">
      <alignment vertical="center" shrinkToFit="1"/>
    </xf>
    <xf numFmtId="0" fontId="5" fillId="0" borderId="24" xfId="0" applyFont="1" applyBorder="1" applyAlignment="1">
      <alignment vertical="center" shrinkToFit="1"/>
    </xf>
    <xf numFmtId="184" fontId="47" fillId="0" borderId="68" xfId="9" applyNumberFormat="1" applyFont="1" applyFill="1" applyBorder="1" applyAlignment="1">
      <alignment horizontal="center" vertical="center"/>
    </xf>
    <xf numFmtId="184" fontId="5" fillId="0" borderId="42" xfId="0" applyNumberFormat="1" applyFont="1" applyFill="1" applyBorder="1" applyAlignment="1">
      <alignment horizontal="center" vertical="center"/>
    </xf>
    <xf numFmtId="184" fontId="5" fillId="0" borderId="43" xfId="0" applyNumberFormat="1" applyFont="1" applyFill="1" applyBorder="1" applyAlignment="1">
      <alignment vertical="center"/>
    </xf>
  </cellXfs>
  <cellStyles count="12">
    <cellStyle name="パーセント 2" xfId="2"/>
    <cellStyle name="ハイパーリンク" xfId="11" builtinId="8"/>
    <cellStyle name="桁区切り" xfId="10" builtinId="6"/>
    <cellStyle name="桁区切り 2" xfId="1"/>
    <cellStyle name="桁区切り 3" xfId="5"/>
    <cellStyle name="桁区切り 4" xfId="7"/>
    <cellStyle name="標準" xfId="0" builtinId="0"/>
    <cellStyle name="標準 2" xfId="3"/>
    <cellStyle name="標準 3" xfId="4"/>
    <cellStyle name="標準 4" xfId="6"/>
    <cellStyle name="標準 5" xfId="8"/>
    <cellStyle name="標準_③-２加算様式（就労）" xfId="9"/>
  </cellStyles>
  <dxfs count="6">
    <dxf>
      <font>
        <b/>
        <i val="0"/>
        <strike val="0"/>
        <color rgb="FFFF0000"/>
      </font>
      <fill>
        <patternFill patternType="none">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s>
  <tableStyles count="0" defaultTableStyle="TableStyleMedium2" defaultPivotStyle="PivotStyleLight16"/>
  <colors>
    <mruColors>
      <color rgb="FF99FF99"/>
      <color rgb="FFFFFFCC"/>
      <color rgb="FFCCFFCC"/>
      <color rgb="FF00FF00"/>
      <color rgb="FF00FFFF"/>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18</xdr:row>
      <xdr:rowOff>104775</xdr:rowOff>
    </xdr:to>
    <xdr:sp macro="" textlink="">
      <xdr:nvSpPr>
        <xdr:cNvPr id="2" name="テキスト ボックス 1"/>
        <xdr:cNvSpPr txBox="1"/>
      </xdr:nvSpPr>
      <xdr:spPr>
        <a:xfrm>
          <a:off x="209550" y="3800475"/>
          <a:ext cx="22669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28</xdr:col>
      <xdr:colOff>57148</xdr:colOff>
      <xdr:row>0</xdr:row>
      <xdr:rowOff>57149</xdr:rowOff>
    </xdr:from>
    <xdr:to>
      <xdr:col>66</xdr:col>
      <xdr:colOff>127000</xdr:colOff>
      <xdr:row>11</xdr:row>
      <xdr:rowOff>23813</xdr:rowOff>
    </xdr:to>
    <xdr:sp macro="" textlink="">
      <xdr:nvSpPr>
        <xdr:cNvPr id="3" name="テキスト ボックス 2"/>
        <xdr:cNvSpPr txBox="1"/>
      </xdr:nvSpPr>
      <xdr:spPr>
        <a:xfrm>
          <a:off x="7208836" y="57149"/>
          <a:ext cx="6705602" cy="1760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HGS創英角ｺﾞｼｯｸUB" panose="020B0900000000000000" pitchFamily="50" charset="-128"/>
              <a:ea typeface="HGS創英角ｺﾞｼｯｸUB" panose="020B0900000000000000" pitchFamily="50" charset="-128"/>
            </a:rPr>
            <a:t>（記入方法）</a:t>
          </a:r>
          <a:endParaRPr kumimoji="1" lang="en-US" altLang="ja-JP" sz="18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none"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・「着色されているセル」のみ必ず記入願います。</a:t>
          </a:r>
          <a:endParaRPr kumimoji="1" lang="en-US" altLang="ja-JP" sz="1100" u="none"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・「着色されていないセル」については手入力不可となっており、「着色されているセル」に</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　正しい内容を入力していくと、順次入力すべき内容が表示されていく仕様となっております。</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・「着色されていないセル」が空白のままであったり、誤った内容が表示された場合は、「着</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　色されているセル」への入力内容に誤りがないか御確認願います。</a:t>
          </a:r>
          <a:r>
            <a:rPr kumimoji="1" lang="en-US" altLang="ja-JP" sz="1100" spc="100" baseline="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13</xdr:col>
      <xdr:colOff>247650</xdr:colOff>
      <xdr:row>25</xdr:row>
      <xdr:rowOff>28575</xdr:rowOff>
    </xdr:from>
    <xdr:to>
      <xdr:col>15</xdr:col>
      <xdr:colOff>9525</xdr:colOff>
      <xdr:row>26</xdr:row>
      <xdr:rowOff>0</xdr:rowOff>
    </xdr:to>
    <xdr:cxnSp macro="">
      <xdr:nvCxnSpPr>
        <xdr:cNvPr id="5" name="直線コネクタ 4"/>
        <xdr:cNvCxnSpPr/>
      </xdr:nvCxnSpPr>
      <xdr:spPr>
        <a:xfrm flipH="1">
          <a:off x="3629025" y="5391150"/>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25</xdr:row>
      <xdr:rowOff>19050</xdr:rowOff>
    </xdr:from>
    <xdr:to>
      <xdr:col>16</xdr:col>
      <xdr:colOff>9525</xdr:colOff>
      <xdr:row>25</xdr:row>
      <xdr:rowOff>323850</xdr:rowOff>
    </xdr:to>
    <xdr:cxnSp macro="">
      <xdr:nvCxnSpPr>
        <xdr:cNvPr id="9" name="直線コネクタ 8"/>
        <xdr:cNvCxnSpPr/>
      </xdr:nvCxnSpPr>
      <xdr:spPr>
        <a:xfrm flipH="1">
          <a:off x="3886200" y="5381625"/>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9526</xdr:colOff>
      <xdr:row>29</xdr:row>
      <xdr:rowOff>19050</xdr:rowOff>
    </xdr:from>
    <xdr:to>
      <xdr:col>17</xdr:col>
      <xdr:colOff>238125</xdr:colOff>
      <xdr:row>29</xdr:row>
      <xdr:rowOff>533400</xdr:rowOff>
    </xdr:to>
    <xdr:cxnSp macro="">
      <xdr:nvCxnSpPr>
        <xdr:cNvPr id="10" name="直線コネクタ 9"/>
        <xdr:cNvCxnSpPr/>
      </xdr:nvCxnSpPr>
      <xdr:spPr>
        <a:xfrm flipH="1">
          <a:off x="1847851" y="7267575"/>
          <a:ext cx="2800349" cy="514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cols>
    <col min="1" max="1" width="3.125" style="12" customWidth="1"/>
    <col min="2" max="2" width="7.75" style="12" customWidth="1"/>
    <col min="3" max="3" width="27.5" style="11" customWidth="1"/>
    <col min="4" max="4" width="32.375" style="11" customWidth="1"/>
    <col min="5" max="5" width="27.5" style="11" customWidth="1"/>
    <col min="6" max="6" width="4.25" style="12" customWidth="1"/>
    <col min="7" max="16384" width="9" style="12"/>
  </cols>
  <sheetData>
    <row r="2" spans="2:5" ht="17.25">
      <c r="B2" s="1" t="s">
        <v>23</v>
      </c>
      <c r="D2" s="2"/>
      <c r="E2" s="28" t="s">
        <v>34</v>
      </c>
    </row>
    <row r="3" spans="2:5" ht="10.5" customHeight="1">
      <c r="B3" s="1"/>
      <c r="D3" s="2"/>
    </row>
    <row r="4" spans="2:5" s="14" customFormat="1" ht="14.25">
      <c r="B4" s="25" t="s">
        <v>6406</v>
      </c>
      <c r="C4" s="15"/>
      <c r="D4" s="16"/>
      <c r="E4" s="15"/>
    </row>
    <row r="5" spans="2:5" s="14" customFormat="1" ht="14.25">
      <c r="B5" s="25"/>
      <c r="C5" s="15"/>
      <c r="D5" s="16"/>
      <c r="E5" s="15"/>
    </row>
    <row r="6" spans="2:5" ht="14.25">
      <c r="B6" s="13" t="s">
        <v>19</v>
      </c>
      <c r="C6" s="3" t="s">
        <v>24</v>
      </c>
      <c r="D6" s="4" t="s">
        <v>21</v>
      </c>
      <c r="E6" s="4" t="s">
        <v>18</v>
      </c>
    </row>
    <row r="7" spans="2:5" ht="35.25" customHeight="1">
      <c r="B7" s="13">
        <v>1</v>
      </c>
      <c r="C7" s="20" t="s">
        <v>20</v>
      </c>
      <c r="D7" s="19"/>
      <c r="E7" s="19"/>
    </row>
    <row r="8" spans="2:5" ht="144.75" customHeight="1">
      <c r="B8" s="13">
        <v>2</v>
      </c>
      <c r="C8" s="20"/>
      <c r="D8" s="19" t="s">
        <v>32</v>
      </c>
      <c r="E8" s="19"/>
    </row>
    <row r="9" spans="2:5" ht="36" customHeight="1">
      <c r="B9" s="13">
        <v>3</v>
      </c>
      <c r="C9" s="20"/>
      <c r="D9" s="19" t="s">
        <v>25</v>
      </c>
      <c r="E9" s="19"/>
    </row>
    <row r="10" spans="2:5" ht="74.25" customHeight="1">
      <c r="B10" s="13">
        <v>4</v>
      </c>
      <c r="C10" s="20"/>
      <c r="D10" s="19"/>
      <c r="E10" s="19" t="s">
        <v>26</v>
      </c>
    </row>
    <row r="11" spans="2:5" ht="48.75" customHeight="1">
      <c r="B11" s="13">
        <v>5</v>
      </c>
      <c r="C11" s="20"/>
      <c r="D11" s="27" t="s">
        <v>33</v>
      </c>
      <c r="E11" s="19"/>
    </row>
    <row r="12" spans="2:5" ht="81.75" customHeight="1">
      <c r="B12" s="13">
        <v>6</v>
      </c>
      <c r="C12" s="20"/>
      <c r="D12" s="24" t="s">
        <v>38</v>
      </c>
      <c r="E12" s="19"/>
    </row>
    <row r="13" spans="2:5" ht="41.25" customHeight="1">
      <c r="B13" s="13">
        <v>7</v>
      </c>
      <c r="C13" s="20"/>
      <c r="D13" s="19" t="s">
        <v>22</v>
      </c>
      <c r="E13" s="19"/>
    </row>
    <row r="14" spans="2:5" ht="120.75" customHeight="1">
      <c r="B14" s="13">
        <v>8</v>
      </c>
      <c r="C14" s="21"/>
      <c r="D14" s="29" t="s">
        <v>37</v>
      </c>
      <c r="E14" s="22"/>
    </row>
    <row r="15" spans="2:5" ht="84" customHeight="1">
      <c r="B15" s="13">
        <v>9</v>
      </c>
      <c r="C15" s="20"/>
      <c r="D15" s="19" t="s">
        <v>27</v>
      </c>
      <c r="E15" s="19"/>
    </row>
    <row r="16" spans="2:5" ht="41.25" customHeight="1">
      <c r="B16" s="13">
        <v>10</v>
      </c>
      <c r="C16" s="20"/>
      <c r="D16" s="24" t="s">
        <v>30</v>
      </c>
      <c r="E16" s="19"/>
    </row>
    <row r="17" spans="2:5" ht="41.25" customHeight="1">
      <c r="B17" s="13">
        <v>11</v>
      </c>
      <c r="C17" s="20"/>
      <c r="D17" s="24" t="s">
        <v>35</v>
      </c>
      <c r="E17" s="19"/>
    </row>
    <row r="18" spans="2:5" ht="73.5" customHeight="1">
      <c r="B18" s="13">
        <v>12</v>
      </c>
      <c r="C18" s="23" t="s">
        <v>29</v>
      </c>
      <c r="D18" s="19"/>
      <c r="E18" s="19"/>
    </row>
    <row r="19" spans="2:5" ht="145.5" customHeight="1">
      <c r="B19" s="13">
        <v>13</v>
      </c>
      <c r="C19" s="23" t="s">
        <v>36</v>
      </c>
      <c r="D19" s="19"/>
      <c r="E19" s="19"/>
    </row>
    <row r="20" spans="2:5" ht="54" customHeight="1"/>
  </sheetData>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46"/>
  <sheetViews>
    <sheetView tabSelected="1" workbookViewId="0">
      <selection activeCell="B2" sqref="B2"/>
    </sheetView>
  </sheetViews>
  <sheetFormatPr defaultRowHeight="13.5"/>
  <cols>
    <col min="1" max="1" width="1" style="147" customWidth="1"/>
    <col min="2" max="15" width="9" style="147"/>
    <col min="16" max="16" width="1.25" style="147" customWidth="1"/>
    <col min="17" max="16384" width="9" style="147"/>
  </cols>
  <sheetData>
    <row r="1" spans="2:10" ht="9" customHeight="1"/>
    <row r="2" spans="2:10" s="115" customFormat="1" ht="24" customHeight="1">
      <c r="B2" s="115" t="s">
        <v>8724</v>
      </c>
    </row>
    <row r="3" spans="2:10" ht="24.95" customHeight="1">
      <c r="B3" s="34"/>
      <c r="C3" s="34"/>
      <c r="D3" s="34"/>
      <c r="E3" s="34"/>
      <c r="F3" s="34"/>
      <c r="G3" s="34"/>
      <c r="H3" s="34"/>
      <c r="I3" s="34"/>
      <c r="J3" s="34"/>
    </row>
    <row r="4" spans="2:10" s="116" customFormat="1" ht="24.95" customHeight="1">
      <c r="B4" s="116" t="s">
        <v>8725</v>
      </c>
      <c r="C4" s="117"/>
      <c r="D4" s="117"/>
      <c r="E4" s="117"/>
      <c r="F4" s="117"/>
      <c r="G4" s="117"/>
      <c r="H4" s="117"/>
      <c r="I4" s="117"/>
      <c r="J4" s="117"/>
    </row>
    <row r="5" spans="2:10" s="116" customFormat="1" ht="24.95" customHeight="1">
      <c r="C5" s="117"/>
      <c r="D5" s="117"/>
      <c r="E5" s="117"/>
      <c r="F5" s="117"/>
      <c r="G5" s="117"/>
      <c r="H5" s="117"/>
      <c r="I5" s="117"/>
      <c r="J5" s="117"/>
    </row>
    <row r="6" spans="2:10" s="116" customFormat="1" ht="24.95" customHeight="1">
      <c r="B6" s="116" t="s">
        <v>7902</v>
      </c>
      <c r="C6" s="117"/>
      <c r="D6" s="117"/>
      <c r="E6" s="117"/>
      <c r="F6" s="117"/>
      <c r="G6" s="117"/>
      <c r="H6" s="117"/>
      <c r="I6" s="117"/>
      <c r="J6" s="117"/>
    </row>
    <row r="7" spans="2:10" s="116" customFormat="1" ht="24.95" customHeight="1">
      <c r="B7" s="116" t="s">
        <v>7903</v>
      </c>
      <c r="C7" s="117"/>
      <c r="D7" s="117"/>
      <c r="E7" s="117"/>
      <c r="F7" s="117"/>
      <c r="G7" s="117"/>
      <c r="H7" s="117"/>
      <c r="I7" s="117"/>
      <c r="J7" s="117"/>
    </row>
    <row r="8" spans="2:10" s="116" customFormat="1" ht="24.95" customHeight="1">
      <c r="B8" s="116" t="s">
        <v>7904</v>
      </c>
      <c r="C8" s="117"/>
      <c r="D8" s="117"/>
      <c r="E8" s="117"/>
      <c r="F8" s="117"/>
      <c r="G8" s="117"/>
      <c r="H8" s="117"/>
      <c r="I8" s="117"/>
      <c r="J8" s="117"/>
    </row>
    <row r="9" spans="2:10" s="116" customFormat="1" ht="24.95" customHeight="1">
      <c r="B9" s="116" t="s">
        <v>7907</v>
      </c>
      <c r="C9" s="117"/>
      <c r="D9" s="117"/>
      <c r="E9" s="117"/>
      <c r="F9" s="117"/>
      <c r="G9" s="117"/>
      <c r="H9" s="117"/>
      <c r="I9" s="117"/>
      <c r="J9" s="117"/>
    </row>
    <row r="10" spans="2:10" s="116" customFormat="1" ht="24.95" customHeight="1">
      <c r="C10" s="117"/>
      <c r="D10" s="117"/>
      <c r="E10" s="117"/>
      <c r="F10" s="117"/>
      <c r="G10" s="117"/>
      <c r="H10" s="117"/>
      <c r="I10" s="117"/>
      <c r="J10" s="117"/>
    </row>
    <row r="11" spans="2:10" s="116" customFormat="1" ht="24.95" customHeight="1">
      <c r="B11" s="116" t="s">
        <v>7905</v>
      </c>
      <c r="C11" s="117"/>
      <c r="D11" s="117"/>
      <c r="E11" s="117"/>
      <c r="F11" s="117"/>
      <c r="G11" s="117"/>
      <c r="H11" s="117"/>
      <c r="I11" s="117"/>
      <c r="J11" s="117"/>
    </row>
    <row r="12" spans="2:10" s="116" customFormat="1" ht="24.95" customHeight="1">
      <c r="B12" s="116" t="s">
        <v>8726</v>
      </c>
      <c r="C12" s="117"/>
      <c r="D12" s="117"/>
      <c r="E12" s="117"/>
      <c r="F12" s="117"/>
      <c r="G12" s="117"/>
      <c r="H12" s="117"/>
      <c r="I12" s="117"/>
      <c r="J12" s="117"/>
    </row>
    <row r="13" spans="2:10" s="116" customFormat="1" ht="24.95" customHeight="1">
      <c r="B13" s="118" t="s">
        <v>8727</v>
      </c>
      <c r="C13" s="117"/>
      <c r="D13" s="117"/>
      <c r="E13" s="117"/>
      <c r="F13" s="117"/>
      <c r="G13" s="117"/>
      <c r="H13" s="117"/>
      <c r="I13" s="117"/>
      <c r="J13" s="117"/>
    </row>
    <row r="14" spans="2:10" s="118" customFormat="1" ht="24.95" customHeight="1">
      <c r="B14" s="119" t="s">
        <v>8213</v>
      </c>
      <c r="C14" s="120"/>
      <c r="D14" s="120"/>
      <c r="E14" s="120"/>
      <c r="F14" s="119"/>
      <c r="G14" s="120"/>
      <c r="H14" s="120"/>
      <c r="I14" s="120"/>
      <c r="J14" s="120"/>
    </row>
    <row r="15" spans="2:10" s="148" customFormat="1" ht="19.5" customHeight="1">
      <c r="B15" s="121"/>
      <c r="C15" s="121"/>
      <c r="D15" s="121"/>
      <c r="E15" s="121"/>
      <c r="F15" s="121"/>
      <c r="G15" s="121"/>
      <c r="H15" s="121"/>
      <c r="I15" s="121"/>
      <c r="J15" s="121"/>
    </row>
    <row r="16" spans="2:10" s="148" customFormat="1" ht="20.100000000000001" customHeight="1">
      <c r="B16" s="121"/>
      <c r="C16" s="121"/>
      <c r="D16" s="121"/>
      <c r="E16" s="121"/>
      <c r="F16" s="121"/>
      <c r="G16" s="121"/>
      <c r="H16" s="121"/>
      <c r="I16" s="121"/>
      <c r="J16" s="121"/>
    </row>
    <row r="17" spans="2:10" s="148" customFormat="1" ht="20.100000000000001" customHeight="1">
      <c r="B17" s="122" t="s">
        <v>7906</v>
      </c>
      <c r="C17" s="122"/>
      <c r="D17" s="122"/>
      <c r="E17" s="122"/>
      <c r="F17" s="122"/>
      <c r="G17" s="122"/>
      <c r="H17" s="122"/>
      <c r="I17" s="122"/>
      <c r="J17" s="122"/>
    </row>
    <row r="18" spans="2:10" s="148" customFormat="1" ht="20.100000000000001" customHeight="1">
      <c r="B18" s="122"/>
      <c r="C18" s="122"/>
      <c r="D18" s="122"/>
      <c r="E18" s="122"/>
      <c r="F18" s="122"/>
      <c r="G18" s="122"/>
      <c r="H18" s="122"/>
      <c r="I18" s="122"/>
      <c r="J18" s="122"/>
    </row>
    <row r="19" spans="2:10" s="148" customFormat="1" ht="20.100000000000001" customHeight="1">
      <c r="B19" s="122" t="s">
        <v>6430</v>
      </c>
      <c r="C19" s="122"/>
      <c r="D19" s="122"/>
      <c r="E19" s="122"/>
      <c r="F19" s="122"/>
      <c r="G19" s="122"/>
      <c r="H19" s="122"/>
      <c r="I19" s="122"/>
      <c r="J19" s="122"/>
    </row>
    <row r="20" spans="2:10" s="148" customFormat="1" ht="20.100000000000001" customHeight="1">
      <c r="B20" s="122"/>
      <c r="C20" s="122"/>
      <c r="D20" s="122"/>
      <c r="E20" s="122"/>
      <c r="F20" s="122"/>
      <c r="G20" s="122"/>
      <c r="H20" s="122"/>
      <c r="I20" s="122"/>
      <c r="J20" s="122"/>
    </row>
    <row r="21" spans="2:10" s="148" customFormat="1" ht="20.100000000000001" customHeight="1">
      <c r="B21" s="122"/>
      <c r="C21" s="122"/>
      <c r="D21" s="122"/>
      <c r="E21" s="122"/>
      <c r="F21" s="122"/>
      <c r="G21" s="122"/>
      <c r="H21" s="122"/>
      <c r="I21" s="122"/>
      <c r="J21" s="122"/>
    </row>
    <row r="22" spans="2:10" s="148" customFormat="1" ht="20.100000000000001" customHeight="1">
      <c r="B22" s="35"/>
      <c r="C22" s="35"/>
      <c r="D22" s="35"/>
      <c r="E22" s="35"/>
      <c r="F22" s="35"/>
      <c r="G22" s="35"/>
      <c r="H22" s="35"/>
      <c r="I22" s="35"/>
      <c r="J22" s="35"/>
    </row>
    <row r="23" spans="2:10" s="148" customFormat="1" ht="19.5" customHeight="1">
      <c r="B23" s="123"/>
    </row>
    <row r="24" spans="2:10" s="148" customFormat="1" ht="20.100000000000001" customHeight="1">
      <c r="B24" s="124"/>
      <c r="C24" s="124"/>
      <c r="D24" s="124"/>
      <c r="E24" s="124"/>
      <c r="F24" s="124"/>
      <c r="G24" s="124"/>
      <c r="H24" s="124"/>
      <c r="I24" s="124"/>
      <c r="J24" s="124"/>
    </row>
    <row r="25" spans="2:10" ht="20.100000000000001" customHeight="1">
      <c r="B25" s="36"/>
      <c r="C25" s="36"/>
      <c r="D25" s="36"/>
      <c r="E25" s="36"/>
      <c r="F25" s="36"/>
      <c r="G25" s="36"/>
      <c r="H25" s="36"/>
      <c r="I25" s="36"/>
      <c r="J25" s="36"/>
    </row>
    <row r="26" spans="2:10" ht="20.100000000000001" customHeight="1">
      <c r="B26" s="36"/>
      <c r="C26" s="36"/>
      <c r="D26" s="36"/>
      <c r="E26" s="36"/>
      <c r="F26" s="36"/>
      <c r="G26" s="36"/>
      <c r="H26" s="36"/>
      <c r="I26" s="36"/>
      <c r="J26" s="36"/>
    </row>
    <row r="27" spans="2:10" ht="20.100000000000001" customHeight="1">
      <c r="B27" s="36"/>
      <c r="C27" s="36"/>
      <c r="D27" s="36"/>
      <c r="E27" s="36"/>
      <c r="F27" s="36"/>
      <c r="G27" s="36"/>
      <c r="H27" s="36"/>
      <c r="I27" s="36"/>
      <c r="J27" s="36"/>
    </row>
    <row r="28" spans="2:10" ht="20.100000000000001" customHeight="1">
      <c r="B28" s="36"/>
      <c r="C28" s="36"/>
      <c r="D28" s="36"/>
      <c r="E28" s="36"/>
      <c r="F28" s="36"/>
      <c r="G28" s="36"/>
      <c r="H28" s="36"/>
      <c r="I28" s="36"/>
      <c r="J28" s="36"/>
    </row>
    <row r="29" spans="2:10" ht="20.100000000000001" customHeight="1">
      <c r="B29" s="36"/>
      <c r="C29" s="36"/>
      <c r="D29" s="36"/>
      <c r="E29" s="36"/>
      <c r="F29" s="36"/>
      <c r="G29" s="36"/>
      <c r="H29" s="36"/>
      <c r="I29" s="36"/>
      <c r="J29" s="36"/>
    </row>
    <row r="30" spans="2:10" ht="20.100000000000001" customHeight="1">
      <c r="B30" s="36"/>
      <c r="C30" s="36"/>
      <c r="D30" s="36"/>
      <c r="E30" s="36"/>
      <c r="F30" s="36"/>
      <c r="G30" s="36"/>
      <c r="H30" s="36"/>
      <c r="I30" s="36"/>
      <c r="J30" s="36"/>
    </row>
    <row r="31" spans="2:10">
      <c r="B31" s="33"/>
    </row>
    <row r="32" spans="2:10">
      <c r="B32" s="33"/>
    </row>
    <row r="33" spans="2:2">
      <c r="B33" s="33"/>
    </row>
    <row r="34" spans="2:2">
      <c r="B34" s="33"/>
    </row>
    <row r="35" spans="2:2">
      <c r="B35" s="33"/>
    </row>
    <row r="36" spans="2:2">
      <c r="B36" s="33"/>
    </row>
    <row r="37" spans="2:2">
      <c r="B37" s="33"/>
    </row>
    <row r="38" spans="2:2">
      <c r="B38" s="33"/>
    </row>
    <row r="39" spans="2:2">
      <c r="B39" s="33"/>
    </row>
    <row r="40" spans="2:2">
      <c r="B40" s="33"/>
    </row>
    <row r="41" spans="2:2">
      <c r="B41" s="33"/>
    </row>
    <row r="42" spans="2:2">
      <c r="B42" s="33"/>
    </row>
    <row r="43" spans="2:2">
      <c r="B43" s="33"/>
    </row>
    <row r="44" spans="2:2">
      <c r="B44" s="33"/>
    </row>
    <row r="45" spans="2:2">
      <c r="B45" s="33"/>
    </row>
    <row r="46" spans="2:2">
      <c r="B46" s="33"/>
    </row>
  </sheetData>
  <phoneticPr fontId="4"/>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70"/>
  <sheetViews>
    <sheetView view="pageBreakPreview" zoomScale="120" zoomScaleNormal="120" zoomScaleSheetLayoutView="120" zoomScalePageLayoutView="130" workbookViewId="0"/>
  </sheetViews>
  <sheetFormatPr defaultColWidth="2.25" defaultRowHeight="12"/>
  <cols>
    <col min="1" max="1" width="3.375" style="8" customWidth="1"/>
    <col min="2" max="2" width="3.875" style="8" customWidth="1"/>
    <col min="3" max="28" width="3.375" style="8" customWidth="1"/>
    <col min="29" max="16384" width="2.25" style="8"/>
  </cols>
  <sheetData>
    <row r="1" spans="1:40" ht="13.5" customHeight="1">
      <c r="A1" s="149" t="s">
        <v>6404</v>
      </c>
      <c r="B1" s="150"/>
      <c r="C1" s="151"/>
      <c r="D1" s="151"/>
      <c r="E1" s="152"/>
      <c r="F1" s="152"/>
      <c r="G1" s="152"/>
      <c r="H1" s="152"/>
      <c r="I1" s="152"/>
      <c r="J1" s="152"/>
      <c r="K1" s="152"/>
      <c r="L1" s="152"/>
      <c r="M1" s="152"/>
      <c r="N1" s="152"/>
      <c r="O1" s="152"/>
      <c r="P1" s="152"/>
      <c r="Q1" s="152"/>
      <c r="R1" s="152"/>
      <c r="S1" s="152"/>
      <c r="T1" s="152"/>
      <c r="U1" s="152"/>
      <c r="V1" s="152"/>
      <c r="W1" s="152"/>
      <c r="X1" s="152"/>
      <c r="Y1" s="152"/>
      <c r="Z1" s="152"/>
      <c r="AA1" s="152"/>
      <c r="AB1" s="152"/>
    </row>
    <row r="2" spans="1:40" ht="8.25" customHeight="1">
      <c r="A2" s="149"/>
      <c r="B2" s="150"/>
      <c r="C2" s="151"/>
      <c r="D2" s="151"/>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40" ht="18" customHeight="1">
      <c r="A3" s="290" t="s">
        <v>8728</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10"/>
      <c r="AD3" s="10"/>
      <c r="AE3" s="10"/>
      <c r="AF3" s="10"/>
      <c r="AG3" s="10"/>
      <c r="AH3" s="10"/>
      <c r="AI3" s="10"/>
      <c r="AJ3" s="10"/>
      <c r="AK3" s="10"/>
      <c r="AL3" s="10"/>
    </row>
    <row r="4" spans="1:40" ht="3.75" customHeight="1">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10"/>
      <c r="AD4" s="10"/>
      <c r="AE4" s="10"/>
      <c r="AF4" s="10"/>
      <c r="AG4" s="10"/>
      <c r="AH4" s="10"/>
      <c r="AI4" s="10"/>
      <c r="AJ4" s="10"/>
      <c r="AK4" s="10"/>
      <c r="AL4" s="10"/>
    </row>
    <row r="5" spans="1:40" ht="8.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40">
      <c r="B6" s="6"/>
      <c r="C6" s="7"/>
      <c r="D6" s="7"/>
      <c r="Q6" s="152"/>
      <c r="R6" s="153"/>
      <c r="S6" s="154" t="s">
        <v>17</v>
      </c>
      <c r="T6" s="313" t="s">
        <v>8719</v>
      </c>
      <c r="U6" s="313"/>
      <c r="V6" s="155" t="s">
        <v>3</v>
      </c>
      <c r="W6" s="312" t="s">
        <v>8720</v>
      </c>
      <c r="X6" s="312"/>
      <c r="Y6" s="155" t="s">
        <v>2</v>
      </c>
      <c r="Z6" s="312" t="s">
        <v>8721</v>
      </c>
      <c r="AA6" s="312"/>
      <c r="AB6" s="155" t="s">
        <v>1</v>
      </c>
    </row>
    <row r="7" spans="1:40" ht="18" customHeight="1">
      <c r="A7" s="320" t="s">
        <v>6405</v>
      </c>
      <c r="B7" s="320"/>
      <c r="C7" s="320"/>
      <c r="D7" s="320"/>
      <c r="E7" s="320"/>
      <c r="F7" s="320"/>
      <c r="G7" s="320"/>
      <c r="H7" s="152"/>
      <c r="I7" s="278" t="s">
        <v>0</v>
      </c>
      <c r="J7" s="152"/>
    </row>
    <row r="8" spans="1:40" ht="8.25" customHeight="1">
      <c r="A8" s="152"/>
      <c r="B8" s="150"/>
      <c r="C8" s="151"/>
      <c r="D8" s="151"/>
      <c r="E8" s="152"/>
      <c r="F8" s="152"/>
      <c r="G8" s="152"/>
      <c r="H8" s="152"/>
      <c r="I8" s="152"/>
      <c r="J8" s="152"/>
    </row>
    <row r="9" spans="1:40">
      <c r="A9" s="152" t="s">
        <v>8716</v>
      </c>
      <c r="B9" s="150"/>
      <c r="C9" s="151"/>
      <c r="D9" s="151"/>
      <c r="E9" s="152"/>
      <c r="F9" s="152"/>
      <c r="G9" s="152"/>
      <c r="H9" s="152"/>
      <c r="I9" s="152"/>
      <c r="J9" s="152"/>
    </row>
    <row r="10" spans="1:40" ht="11.25" customHeight="1">
      <c r="B10" s="6"/>
      <c r="C10" s="7"/>
      <c r="D10" s="7"/>
    </row>
    <row r="11" spans="1:40" ht="13.5" customHeight="1">
      <c r="A11" s="305" t="s">
        <v>14</v>
      </c>
      <c r="B11" s="298" t="s">
        <v>4</v>
      </c>
      <c r="C11" s="299"/>
      <c r="D11" s="299"/>
      <c r="E11" s="324" t="str">
        <f>IFERROR(INDEX(台帳!$B$3:$J$1673,MATCH('②補助金額算出内訳書（別紙１）'!$G$4,台帳!$B$3:$B$1673,0),2),"")</f>
        <v/>
      </c>
      <c r="F11" s="325"/>
      <c r="G11" s="325"/>
      <c r="H11" s="325"/>
      <c r="I11" s="325"/>
      <c r="J11" s="325"/>
      <c r="K11" s="325"/>
      <c r="L11" s="325"/>
      <c r="M11" s="325"/>
      <c r="N11" s="325"/>
      <c r="O11" s="325"/>
      <c r="P11" s="325"/>
      <c r="Q11" s="325"/>
      <c r="R11" s="325"/>
      <c r="S11" s="325"/>
      <c r="T11" s="325"/>
      <c r="U11" s="325"/>
      <c r="V11" s="325"/>
      <c r="W11" s="325"/>
      <c r="X11" s="325"/>
      <c r="Y11" s="325"/>
      <c r="Z11" s="325"/>
      <c r="AA11" s="325"/>
      <c r="AB11" s="326"/>
    </row>
    <row r="12" spans="1:40" ht="32.25" customHeight="1">
      <c r="A12" s="306"/>
      <c r="B12" s="300" t="s">
        <v>5</v>
      </c>
      <c r="C12" s="301"/>
      <c r="D12" s="301"/>
      <c r="E12" s="321" t="str">
        <f>'②補助金額算出内訳書（別紙１）'!$G$4</f>
        <v/>
      </c>
      <c r="F12" s="322"/>
      <c r="G12" s="322"/>
      <c r="H12" s="322"/>
      <c r="I12" s="322"/>
      <c r="J12" s="322"/>
      <c r="K12" s="322"/>
      <c r="L12" s="322"/>
      <c r="M12" s="322"/>
      <c r="N12" s="322"/>
      <c r="O12" s="322"/>
      <c r="P12" s="322"/>
      <c r="Q12" s="322"/>
      <c r="R12" s="322"/>
      <c r="S12" s="322"/>
      <c r="T12" s="322"/>
      <c r="U12" s="322"/>
      <c r="V12" s="322"/>
      <c r="W12" s="322"/>
      <c r="X12" s="322"/>
      <c r="Y12" s="322"/>
      <c r="Z12" s="322"/>
      <c r="AA12" s="322"/>
      <c r="AB12" s="323"/>
      <c r="AC12" s="6"/>
      <c r="AD12" s="6"/>
      <c r="AE12" s="6"/>
      <c r="AF12" s="6"/>
      <c r="AG12" s="6"/>
      <c r="AH12" s="6"/>
      <c r="AI12" s="6"/>
      <c r="AJ12" s="6"/>
    </row>
    <row r="13" spans="1:40" ht="13.5" customHeight="1">
      <c r="A13" s="306"/>
      <c r="B13" s="314" t="s">
        <v>15</v>
      </c>
      <c r="C13" s="315"/>
      <c r="D13" s="316"/>
      <c r="E13" s="216" t="s">
        <v>6</v>
      </c>
      <c r="F13" s="216"/>
      <c r="G13" s="216"/>
      <c r="H13" s="327" t="str">
        <f>IFERROR(INDEX(台帳!$B$3:$AL$1673,MATCH('②補助金額算出内訳書（別紙１）'!$G$4,台帳!$B$3:$B$1673,0),36),"")</f>
        <v/>
      </c>
      <c r="I13" s="327"/>
      <c r="J13" s="216" t="s">
        <v>7</v>
      </c>
      <c r="K13" s="327" t="str">
        <f>IFERROR(INDEX(台帳!$B$3:$AL$1673,MATCH('②補助金額算出内訳書（別紙１）'!$G$4,台帳!$B$3:$B$1673,0),37),"")</f>
        <v/>
      </c>
      <c r="L13" s="327"/>
      <c r="M13" s="327"/>
      <c r="N13" s="216" t="s">
        <v>8</v>
      </c>
      <c r="O13" s="216"/>
      <c r="P13" s="216"/>
      <c r="Q13" s="216"/>
      <c r="R13" s="216"/>
      <c r="S13" s="216"/>
      <c r="T13" s="216"/>
      <c r="U13" s="216"/>
      <c r="V13" s="216"/>
      <c r="W13" s="216"/>
      <c r="X13" s="216"/>
      <c r="Y13" s="216"/>
      <c r="Z13" s="216"/>
      <c r="AA13" s="216"/>
      <c r="AB13" s="217"/>
      <c r="AC13" s="6"/>
      <c r="AD13" s="6"/>
      <c r="AE13" s="6"/>
      <c r="AF13" s="6"/>
      <c r="AG13" s="6"/>
      <c r="AH13" s="6"/>
      <c r="AI13" s="6"/>
      <c r="AJ13" s="6"/>
    </row>
    <row r="14" spans="1:40" ht="33" customHeight="1">
      <c r="A14" s="306"/>
      <c r="B14" s="317"/>
      <c r="C14" s="318"/>
      <c r="D14" s="319"/>
      <c r="E14" s="328" t="str">
        <f>IFERROR(INDEX(台帳!$B$3:$J$1673,MATCH('②補助金額算出内訳書（別紙１）'!$G$4,台帳!$B$3:$B$1673,0),4),"")</f>
        <v/>
      </c>
      <c r="F14" s="329"/>
      <c r="G14" s="329"/>
      <c r="H14" s="329"/>
      <c r="I14" s="329"/>
      <c r="J14" s="329"/>
      <c r="K14" s="329"/>
      <c r="L14" s="329"/>
      <c r="M14" s="329"/>
      <c r="N14" s="329"/>
      <c r="O14" s="329"/>
      <c r="P14" s="329"/>
      <c r="Q14" s="329"/>
      <c r="R14" s="329"/>
      <c r="S14" s="329"/>
      <c r="T14" s="329"/>
      <c r="U14" s="329"/>
      <c r="V14" s="329"/>
      <c r="W14" s="329"/>
      <c r="X14" s="329"/>
      <c r="Y14" s="329"/>
      <c r="Z14" s="329"/>
      <c r="AA14" s="329"/>
      <c r="AB14" s="330"/>
    </row>
    <row r="15" spans="1:40" ht="26.25" customHeight="1">
      <c r="A15" s="306"/>
      <c r="B15" s="156" t="s">
        <v>9</v>
      </c>
      <c r="C15" s="157"/>
      <c r="D15" s="157"/>
      <c r="E15" s="157"/>
      <c r="F15" s="157"/>
      <c r="G15" s="157"/>
      <c r="H15" s="157"/>
      <c r="I15" s="158"/>
      <c r="J15" s="292" t="s">
        <v>10</v>
      </c>
      <c r="K15" s="293"/>
      <c r="L15" s="294"/>
      <c r="M15" s="331"/>
      <c r="N15" s="332"/>
      <c r="O15" s="332"/>
      <c r="P15" s="332"/>
      <c r="Q15" s="333"/>
      <c r="R15" s="292" t="s">
        <v>16</v>
      </c>
      <c r="S15" s="293"/>
      <c r="T15" s="293"/>
      <c r="U15" s="293"/>
      <c r="V15" s="294"/>
      <c r="W15" s="308"/>
      <c r="X15" s="303"/>
      <c r="Y15" s="303"/>
      <c r="Z15" s="303"/>
      <c r="AA15" s="303"/>
      <c r="AB15" s="304"/>
      <c r="AI15" s="8" t="s">
        <v>8181</v>
      </c>
    </row>
    <row r="16" spans="1:40" ht="26.25" customHeight="1">
      <c r="A16" s="306"/>
      <c r="B16" s="156" t="s">
        <v>11</v>
      </c>
      <c r="C16" s="157"/>
      <c r="D16" s="157"/>
      <c r="E16" s="157"/>
      <c r="F16" s="157"/>
      <c r="G16" s="157"/>
      <c r="H16" s="157"/>
      <c r="I16" s="158"/>
      <c r="J16" s="292" t="s">
        <v>12</v>
      </c>
      <c r="K16" s="293"/>
      <c r="L16" s="294"/>
      <c r="M16" s="309" t="str">
        <f>IFERROR(INDEX(台帳!$B$3:$J$1673,MATCH('②補助金額算出内訳書（別紙１）'!$G$4,台帳!$B$3:$B$1673,0),7),"")</f>
        <v/>
      </c>
      <c r="N16" s="310"/>
      <c r="O16" s="310"/>
      <c r="P16" s="310"/>
      <c r="Q16" s="311"/>
      <c r="R16" s="295" t="s">
        <v>13</v>
      </c>
      <c r="S16" s="296"/>
      <c r="T16" s="296"/>
      <c r="U16" s="296"/>
      <c r="V16" s="297"/>
      <c r="W16" s="309" t="str">
        <f>IFERROR(INDEX(台帳!$B$3:$J$1673,MATCH('②補助金額算出内訳書（別紙１）'!$G$4,台帳!$B$3:$B$1673,0),8),"")</f>
        <v/>
      </c>
      <c r="X16" s="310"/>
      <c r="Y16" s="310"/>
      <c r="Z16" s="310"/>
      <c r="AA16" s="310"/>
      <c r="AB16" s="311"/>
      <c r="AL16" s="6"/>
      <c r="AM16" s="31"/>
      <c r="AN16" s="32"/>
    </row>
    <row r="17" spans="1:46" ht="26.25" customHeight="1">
      <c r="A17" s="307"/>
      <c r="B17" s="156" t="s">
        <v>31</v>
      </c>
      <c r="C17" s="157"/>
      <c r="D17" s="157"/>
      <c r="E17" s="157"/>
      <c r="F17" s="157"/>
      <c r="G17" s="157"/>
      <c r="H17" s="157"/>
      <c r="I17" s="158"/>
      <c r="J17" s="292" t="s">
        <v>12</v>
      </c>
      <c r="K17" s="293"/>
      <c r="L17" s="294"/>
      <c r="M17" s="302"/>
      <c r="N17" s="303"/>
      <c r="O17" s="303"/>
      <c r="P17" s="303"/>
      <c r="Q17" s="304"/>
      <c r="R17" s="292" t="s">
        <v>13</v>
      </c>
      <c r="S17" s="293"/>
      <c r="T17" s="293"/>
      <c r="U17" s="293"/>
      <c r="V17" s="294"/>
      <c r="W17" s="302"/>
      <c r="X17" s="303"/>
      <c r="Y17" s="303"/>
      <c r="Z17" s="303"/>
      <c r="AA17" s="303"/>
      <c r="AB17" s="304"/>
      <c r="AC17" s="6"/>
      <c r="AD17" s="6"/>
      <c r="AE17" s="6"/>
      <c r="AF17" s="6"/>
      <c r="AG17" s="6"/>
      <c r="AH17" s="6"/>
      <c r="AI17" s="6"/>
      <c r="AJ17" s="6"/>
      <c r="AK17" s="32"/>
    </row>
    <row r="18" spans="1:46" ht="18.75" customHeight="1">
      <c r="A18" s="159"/>
      <c r="B18" s="160"/>
      <c r="C18" s="161"/>
      <c r="D18" s="161"/>
      <c r="E18" s="160"/>
      <c r="F18" s="160"/>
      <c r="G18" s="160"/>
      <c r="H18" s="160"/>
      <c r="I18" s="160"/>
      <c r="J18" s="160"/>
      <c r="K18" s="160"/>
      <c r="L18" s="160"/>
      <c r="M18" s="160"/>
      <c r="N18" s="160"/>
      <c r="O18" s="160"/>
      <c r="P18" s="160"/>
      <c r="Q18" s="160"/>
      <c r="R18" s="160"/>
      <c r="S18" s="162"/>
      <c r="T18" s="162"/>
      <c r="U18" s="162"/>
      <c r="V18" s="162"/>
      <c r="W18" s="162"/>
      <c r="X18" s="162"/>
      <c r="Y18" s="162"/>
      <c r="Z18" s="163"/>
      <c r="AA18" s="160"/>
      <c r="AB18" s="160"/>
      <c r="AC18" s="6"/>
      <c r="AD18" s="6"/>
      <c r="AE18" s="6"/>
      <c r="AF18" s="18"/>
      <c r="AG18" s="18"/>
      <c r="AH18" s="18"/>
      <c r="AI18" s="18"/>
      <c r="AJ18" s="18"/>
      <c r="AK18" s="18"/>
      <c r="AL18" s="18"/>
    </row>
    <row r="19" spans="1:46" ht="26.65" customHeight="1">
      <c r="A19" s="26"/>
      <c r="B19" s="6"/>
      <c r="C19" s="7"/>
      <c r="D19" s="7"/>
      <c r="E19" s="6"/>
      <c r="F19" s="6"/>
      <c r="G19" s="6"/>
      <c r="H19" s="6"/>
      <c r="I19" s="6"/>
      <c r="J19" s="6"/>
      <c r="K19" s="6"/>
      <c r="L19" s="6"/>
      <c r="M19" s="6"/>
      <c r="N19" s="6"/>
      <c r="O19" s="6"/>
      <c r="P19" s="6"/>
      <c r="Q19" s="6"/>
      <c r="R19" s="6"/>
      <c r="S19" s="18"/>
      <c r="T19" s="18"/>
      <c r="U19" s="18"/>
      <c r="V19" s="18"/>
      <c r="W19" s="18"/>
      <c r="X19" s="18"/>
      <c r="Y19" s="18"/>
      <c r="Z19" s="5"/>
      <c r="AA19" s="6"/>
      <c r="AB19" s="6"/>
      <c r="AC19" s="6"/>
      <c r="AD19" s="6"/>
      <c r="AE19" s="6"/>
      <c r="AF19" s="18"/>
      <c r="AG19" s="18"/>
      <c r="AH19" s="18"/>
      <c r="AI19" s="18"/>
      <c r="AJ19" s="18"/>
      <c r="AK19" s="18"/>
      <c r="AL19" s="18"/>
    </row>
    <row r="20" spans="1:46" s="38" customFormat="1" ht="26.65" customHeight="1">
      <c r="A20" s="37"/>
      <c r="B20" s="41" t="s">
        <v>6407</v>
      </c>
      <c r="C20" s="40"/>
      <c r="D20" s="40"/>
      <c r="E20" s="40"/>
      <c r="F20" s="40"/>
      <c r="G20" s="40"/>
      <c r="H20" s="40"/>
      <c r="I20" s="40"/>
      <c r="J20" s="339">
        <f>'②補助金額算出内訳書（別紙１）'!J116</f>
        <v>0</v>
      </c>
      <c r="K20" s="340"/>
      <c r="L20" s="340"/>
      <c r="M20" s="340"/>
      <c r="N20" s="340"/>
      <c r="O20" s="340"/>
      <c r="P20" s="340"/>
      <c r="Q20" s="340"/>
      <c r="R20" s="340"/>
      <c r="S20" s="340"/>
      <c r="T20" s="340"/>
      <c r="U20" s="340"/>
      <c r="V20" s="341"/>
      <c r="W20" s="17"/>
      <c r="X20" s="5"/>
      <c r="Y20" s="5"/>
      <c r="Z20" s="5"/>
      <c r="AA20" s="5"/>
      <c r="AB20" s="5"/>
      <c r="AC20" s="8"/>
      <c r="AD20" s="8"/>
      <c r="AE20" s="8"/>
      <c r="AF20" s="8"/>
      <c r="AG20" s="8"/>
      <c r="AH20" s="8"/>
      <c r="AI20" s="8"/>
      <c r="AJ20" s="8"/>
      <c r="AK20" s="8"/>
      <c r="AL20" s="8"/>
      <c r="AT20" s="39"/>
    </row>
    <row r="21" spans="1:46" s="38" customFormat="1" ht="12" customHeight="1">
      <c r="A21" s="42"/>
      <c r="B21" s="43"/>
      <c r="C21" s="5"/>
      <c r="D21" s="5"/>
      <c r="E21" s="5"/>
      <c r="F21" s="5"/>
      <c r="G21" s="5"/>
      <c r="H21" s="5"/>
      <c r="I21" s="5"/>
      <c r="J21" s="5"/>
      <c r="K21" s="5"/>
      <c r="L21" s="5"/>
      <c r="M21" s="5"/>
      <c r="N21" s="5"/>
      <c r="O21" s="5"/>
      <c r="P21" s="5"/>
      <c r="Q21" s="5"/>
      <c r="R21" s="5"/>
      <c r="S21" s="5"/>
      <c r="T21" s="5"/>
      <c r="U21" s="5"/>
      <c r="V21" s="5"/>
      <c r="W21" s="5"/>
      <c r="X21" s="5"/>
      <c r="Y21" s="5"/>
      <c r="Z21" s="5"/>
      <c r="AA21" s="5"/>
      <c r="AB21" s="5"/>
      <c r="AC21" s="8"/>
      <c r="AD21" s="8"/>
      <c r="AE21" s="8"/>
      <c r="AF21" s="8"/>
      <c r="AG21" s="8"/>
      <c r="AH21" s="8"/>
      <c r="AI21" s="8"/>
      <c r="AJ21" s="8"/>
      <c r="AK21" s="8"/>
      <c r="AL21" s="8"/>
      <c r="AT21" s="39"/>
    </row>
    <row r="22" spans="1:46" s="38" customFormat="1" ht="12" customHeight="1">
      <c r="A22" s="42"/>
      <c r="B22" s="43"/>
      <c r="C22" s="5"/>
      <c r="D22" s="5"/>
      <c r="E22" s="5"/>
      <c r="F22" s="5"/>
      <c r="G22" s="5"/>
      <c r="H22" s="5"/>
      <c r="I22" s="5"/>
      <c r="J22" s="5"/>
      <c r="K22" s="5"/>
      <c r="L22" s="5"/>
      <c r="M22" s="5"/>
      <c r="N22" s="5"/>
      <c r="O22" s="5"/>
      <c r="P22" s="5"/>
      <c r="Q22" s="5"/>
      <c r="R22" s="5"/>
      <c r="S22" s="5"/>
      <c r="T22" s="5"/>
      <c r="U22" s="5"/>
      <c r="V22" s="5"/>
      <c r="W22" s="5"/>
      <c r="X22" s="5"/>
      <c r="Y22" s="5"/>
      <c r="Z22" s="5"/>
      <c r="AA22" s="5"/>
      <c r="AB22" s="5"/>
      <c r="AC22" s="8"/>
      <c r="AD22" s="8"/>
      <c r="AE22" s="8"/>
      <c r="AF22" s="8"/>
      <c r="AG22" s="8"/>
      <c r="AH22" s="8"/>
      <c r="AI22" s="8"/>
      <c r="AJ22" s="8"/>
      <c r="AK22" s="8"/>
      <c r="AL22" s="8"/>
      <c r="AT22" s="39"/>
    </row>
    <row r="23" spans="1:46" s="38" customFormat="1" ht="12" customHeight="1">
      <c r="A23" s="164" t="s">
        <v>8717</v>
      </c>
      <c r="B23" s="165"/>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5"/>
      <c r="AB23" s="5"/>
      <c r="AC23" s="8"/>
      <c r="AD23" s="8"/>
      <c r="AE23" s="8"/>
      <c r="AF23" s="8"/>
      <c r="AG23" s="8"/>
      <c r="AH23" s="8"/>
      <c r="AI23" s="8"/>
      <c r="AJ23" s="8"/>
      <c r="AK23" s="8"/>
      <c r="AL23" s="8"/>
      <c r="AT23" s="39"/>
    </row>
    <row r="24" spans="1:46" ht="12" customHeight="1" thickBot="1">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37"/>
      <c r="AB24" s="37"/>
      <c r="AC24" s="37"/>
      <c r="AD24" s="37"/>
      <c r="AE24" s="37"/>
      <c r="AF24" s="37"/>
      <c r="AG24" s="37"/>
      <c r="AH24" s="37"/>
      <c r="AI24" s="37"/>
      <c r="AJ24" s="37"/>
      <c r="AK24" s="37"/>
      <c r="AL24" s="37"/>
    </row>
    <row r="25" spans="1:46" s="38" customFormat="1" ht="26.65" customHeight="1" thickBot="1">
      <c r="A25" s="167"/>
      <c r="B25" s="168"/>
      <c r="C25" s="169"/>
      <c r="D25" s="169"/>
      <c r="E25" s="170"/>
      <c r="F25" s="171"/>
      <c r="G25" s="172"/>
      <c r="H25" s="173" t="s">
        <v>6412</v>
      </c>
      <c r="I25" s="174"/>
      <c r="J25" s="174"/>
      <c r="K25" s="174"/>
      <c r="L25" s="175" t="s">
        <v>6413</v>
      </c>
      <c r="M25" s="174"/>
      <c r="N25" s="174"/>
      <c r="O25" s="174"/>
      <c r="P25" s="176"/>
      <c r="Q25" s="173" t="s">
        <v>6414</v>
      </c>
      <c r="R25" s="174"/>
      <c r="S25" s="175" t="s">
        <v>6415</v>
      </c>
      <c r="T25" s="174"/>
      <c r="U25" s="174"/>
      <c r="V25" s="174"/>
      <c r="W25" s="174"/>
      <c r="X25" s="174"/>
      <c r="Y25" s="174"/>
      <c r="Z25" s="176"/>
      <c r="AA25" s="8"/>
      <c r="AB25" s="8"/>
      <c r="AC25" s="8"/>
      <c r="AD25" s="8"/>
      <c r="AE25" s="8"/>
      <c r="AF25" s="8"/>
      <c r="AG25" s="8"/>
      <c r="AH25" s="8"/>
      <c r="AI25" s="8"/>
      <c r="AJ25" s="8"/>
      <c r="AK25" s="8"/>
      <c r="AL25" s="8"/>
    </row>
    <row r="26" spans="1:46" ht="26.65" customHeight="1" thickBot="1">
      <c r="A26" s="177"/>
      <c r="B26" s="178" t="s">
        <v>6408</v>
      </c>
      <c r="C26" s="179"/>
      <c r="D26" s="179"/>
      <c r="E26" s="180"/>
      <c r="F26" s="181" t="s">
        <v>6410</v>
      </c>
      <c r="G26" s="182"/>
      <c r="H26" s="218"/>
      <c r="I26" s="233"/>
      <c r="J26" s="233"/>
      <c r="K26" s="234"/>
      <c r="L26" s="235"/>
      <c r="M26" s="233"/>
      <c r="N26" s="233"/>
      <c r="O26" s="183"/>
      <c r="P26" s="184"/>
      <c r="Q26" s="334" t="s">
        <v>7874</v>
      </c>
      <c r="R26" s="335"/>
      <c r="S26" s="235"/>
      <c r="T26" s="233"/>
      <c r="U26" s="233"/>
      <c r="V26" s="233"/>
      <c r="W26" s="233"/>
      <c r="X26" s="233"/>
      <c r="Y26" s="233"/>
      <c r="Z26" s="234"/>
      <c r="AA26" s="38"/>
      <c r="AB26" s="38"/>
      <c r="AC26" s="38"/>
      <c r="AD26" s="38"/>
      <c r="AE26" s="38"/>
      <c r="AF26" s="38"/>
      <c r="AG26" s="38"/>
      <c r="AH26" s="38"/>
      <c r="AI26" s="38"/>
      <c r="AJ26" s="38"/>
      <c r="AK26" s="38"/>
      <c r="AL26" s="38"/>
    </row>
    <row r="27" spans="1:46" ht="26.65" customHeight="1" thickBot="1">
      <c r="A27" s="152"/>
      <c r="B27" s="185" t="s">
        <v>6409</v>
      </c>
      <c r="C27" s="186"/>
      <c r="D27" s="186"/>
      <c r="E27" s="187"/>
      <c r="F27" s="181" t="s">
        <v>6411</v>
      </c>
      <c r="G27" s="188"/>
      <c r="H27" s="218"/>
      <c r="I27" s="233"/>
      <c r="J27" s="233"/>
      <c r="K27" s="234"/>
      <c r="L27" s="235"/>
      <c r="M27" s="233"/>
      <c r="N27" s="233"/>
      <c r="O27" s="233"/>
      <c r="P27" s="234"/>
      <c r="Q27" s="189" t="s">
        <v>6416</v>
      </c>
      <c r="R27" s="190"/>
      <c r="S27" s="235"/>
      <c r="T27" s="233"/>
      <c r="U27" s="233"/>
      <c r="V27" s="233"/>
      <c r="W27" s="233"/>
      <c r="X27" s="233"/>
      <c r="Y27" s="233"/>
      <c r="Z27" s="234"/>
    </row>
    <row r="28" spans="1:46" ht="26.65" customHeight="1" thickBot="1">
      <c r="A28" s="152"/>
      <c r="B28" s="191"/>
      <c r="C28" s="192"/>
      <c r="D28" s="192"/>
      <c r="E28" s="193"/>
      <c r="F28" s="152"/>
      <c r="G28" s="172"/>
      <c r="H28" s="194" t="s">
        <v>6417</v>
      </c>
      <c r="I28" s="190"/>
      <c r="J28" s="190"/>
      <c r="K28" s="190"/>
      <c r="L28" s="190"/>
      <c r="M28" s="190"/>
      <c r="N28" s="190"/>
      <c r="O28" s="190"/>
      <c r="P28" s="190"/>
      <c r="Q28" s="190"/>
      <c r="R28" s="190"/>
      <c r="S28" s="190"/>
      <c r="T28" s="190"/>
      <c r="U28" s="190"/>
      <c r="V28" s="190"/>
      <c r="W28" s="190"/>
      <c r="X28" s="190"/>
      <c r="Y28" s="190"/>
      <c r="Z28" s="195"/>
    </row>
    <row r="29" spans="1:46" ht="43.5" customHeight="1" thickBot="1">
      <c r="A29" s="152"/>
      <c r="B29" s="178" t="s">
        <v>6408</v>
      </c>
      <c r="C29" s="179"/>
      <c r="D29" s="179"/>
      <c r="E29" s="180"/>
      <c r="F29" s="189" t="s">
        <v>6410</v>
      </c>
      <c r="G29" s="182"/>
      <c r="H29" s="348"/>
      <c r="I29" s="349"/>
      <c r="J29" s="349"/>
      <c r="K29" s="349"/>
      <c r="L29" s="349"/>
      <c r="M29" s="349"/>
      <c r="N29" s="349"/>
      <c r="O29" s="349"/>
      <c r="P29" s="349"/>
      <c r="Q29" s="336" t="s">
        <v>8191</v>
      </c>
      <c r="R29" s="335"/>
      <c r="S29" s="350"/>
      <c r="T29" s="351"/>
      <c r="U29" s="351"/>
      <c r="V29" s="351"/>
      <c r="W29" s="351"/>
      <c r="X29" s="351"/>
      <c r="Y29" s="337" t="s">
        <v>8192</v>
      </c>
      <c r="Z29" s="338"/>
    </row>
    <row r="30" spans="1:46" ht="43.5" customHeight="1" thickBot="1">
      <c r="A30" s="152"/>
      <c r="B30" s="185" t="s">
        <v>6418</v>
      </c>
      <c r="C30" s="196"/>
      <c r="D30" s="196"/>
      <c r="E30" s="197"/>
      <c r="F30" s="189" t="s">
        <v>6411</v>
      </c>
      <c r="G30" s="188"/>
      <c r="H30" s="198"/>
      <c r="I30" s="190"/>
      <c r="J30" s="190"/>
      <c r="K30" s="190"/>
      <c r="L30" s="190"/>
      <c r="M30" s="190"/>
      <c r="N30" s="190"/>
      <c r="O30" s="190"/>
      <c r="P30" s="190"/>
      <c r="Q30" s="190"/>
      <c r="R30" s="195"/>
      <c r="S30" s="350"/>
      <c r="T30" s="351"/>
      <c r="U30" s="351"/>
      <c r="V30" s="351"/>
      <c r="W30" s="351"/>
      <c r="X30" s="351"/>
      <c r="Y30" s="337" t="s">
        <v>8192</v>
      </c>
      <c r="Z30" s="338"/>
    </row>
    <row r="31" spans="1:46" ht="14.1" customHeight="1">
      <c r="A31" s="199"/>
      <c r="B31" s="200"/>
      <c r="C31" s="192"/>
      <c r="D31" s="192"/>
      <c r="E31" s="193"/>
      <c r="F31" s="201" t="s">
        <v>6420</v>
      </c>
      <c r="G31" s="202"/>
      <c r="H31" s="345"/>
      <c r="I31" s="346"/>
      <c r="J31" s="346"/>
      <c r="K31" s="346"/>
      <c r="L31" s="346"/>
      <c r="M31" s="346"/>
      <c r="N31" s="346"/>
      <c r="O31" s="346"/>
      <c r="P31" s="346"/>
      <c r="Q31" s="346"/>
      <c r="R31" s="346"/>
      <c r="S31" s="346"/>
      <c r="T31" s="346"/>
      <c r="U31" s="346"/>
      <c r="V31" s="346"/>
      <c r="W31" s="346"/>
      <c r="X31" s="346"/>
      <c r="Y31" s="346"/>
      <c r="Z31" s="347"/>
    </row>
    <row r="32" spans="1:46" ht="39.950000000000003" customHeight="1" thickBot="1">
      <c r="A32" s="199"/>
      <c r="B32" s="185" t="s">
        <v>6422</v>
      </c>
      <c r="C32" s="196"/>
      <c r="D32" s="196"/>
      <c r="E32" s="197"/>
      <c r="F32" s="203" t="s">
        <v>6421</v>
      </c>
      <c r="G32" s="204"/>
      <c r="H32" s="342"/>
      <c r="I32" s="343"/>
      <c r="J32" s="343"/>
      <c r="K32" s="343"/>
      <c r="L32" s="343"/>
      <c r="M32" s="343"/>
      <c r="N32" s="343"/>
      <c r="O32" s="343"/>
      <c r="P32" s="343"/>
      <c r="Q32" s="343"/>
      <c r="R32" s="343"/>
      <c r="S32" s="343"/>
      <c r="T32" s="343"/>
      <c r="U32" s="343"/>
      <c r="V32" s="343"/>
      <c r="W32" s="343"/>
      <c r="X32" s="343"/>
      <c r="Y32" s="343"/>
      <c r="Z32" s="344"/>
    </row>
    <row r="33" spans="1:26" s="44" customFormat="1" ht="18" customHeight="1">
      <c r="A33" s="199"/>
      <c r="B33" s="205"/>
      <c r="C33" s="166"/>
      <c r="D33" s="166"/>
      <c r="E33" s="166"/>
      <c r="F33" s="206"/>
      <c r="G33" s="166"/>
      <c r="H33" s="166"/>
      <c r="I33" s="166"/>
      <c r="J33" s="166"/>
      <c r="K33" s="166"/>
      <c r="L33" s="166"/>
      <c r="M33" s="166"/>
      <c r="N33" s="166"/>
      <c r="O33" s="166"/>
      <c r="P33" s="166"/>
      <c r="Q33" s="166"/>
      <c r="R33" s="166"/>
      <c r="S33" s="207"/>
      <c r="T33" s="208"/>
      <c r="U33" s="208"/>
      <c r="V33" s="208"/>
      <c r="W33" s="208"/>
      <c r="X33" s="208"/>
      <c r="Y33" s="209"/>
      <c r="Z33" s="208"/>
    </row>
    <row r="34" spans="1:26" ht="18" customHeight="1">
      <c r="A34" s="152"/>
      <c r="B34" s="210" t="s">
        <v>8214</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18" customHeight="1">
      <c r="A35" s="152"/>
      <c r="B35" s="211" t="s">
        <v>6423</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18" customHeight="1">
      <c r="A36" s="152"/>
      <c r="B36" s="212" t="s">
        <v>8216</v>
      </c>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18" customHeight="1">
      <c r="A37" s="152"/>
      <c r="B37" s="211" t="s">
        <v>6427</v>
      </c>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18" customHeight="1">
      <c r="A38" s="199"/>
      <c r="B38" s="213" t="s">
        <v>6424</v>
      </c>
      <c r="C38" s="166"/>
      <c r="D38" s="166"/>
      <c r="E38" s="166"/>
      <c r="F38" s="206"/>
      <c r="G38" s="166"/>
      <c r="H38" s="166"/>
      <c r="I38" s="166"/>
      <c r="J38" s="166"/>
      <c r="K38" s="166"/>
      <c r="L38" s="166"/>
      <c r="M38" s="166"/>
      <c r="N38" s="166"/>
      <c r="O38" s="166"/>
      <c r="P38" s="166"/>
      <c r="Q38" s="166"/>
      <c r="R38" s="166"/>
      <c r="S38" s="207"/>
      <c r="T38" s="214"/>
      <c r="U38" s="214"/>
      <c r="V38" s="214"/>
      <c r="W38" s="214"/>
      <c r="X38" s="214"/>
      <c r="Y38" s="215"/>
      <c r="Z38" s="214"/>
    </row>
    <row r="39" spans="1:26" ht="18" customHeight="1">
      <c r="A39" s="199"/>
      <c r="B39" s="213" t="s">
        <v>6426</v>
      </c>
      <c r="C39" s="166"/>
      <c r="D39" s="166"/>
      <c r="E39" s="166"/>
      <c r="F39" s="206"/>
      <c r="G39" s="166"/>
      <c r="H39" s="166"/>
      <c r="I39" s="166"/>
      <c r="J39" s="166"/>
      <c r="K39" s="166"/>
      <c r="L39" s="166"/>
      <c r="M39" s="166"/>
      <c r="N39" s="166"/>
      <c r="O39" s="166"/>
      <c r="P39" s="166"/>
      <c r="Q39" s="166"/>
      <c r="R39" s="166"/>
      <c r="S39" s="207"/>
      <c r="T39" s="214"/>
      <c r="U39" s="214"/>
      <c r="V39" s="214"/>
      <c r="W39" s="214"/>
      <c r="X39" s="214"/>
      <c r="Y39" s="215"/>
      <c r="Z39" s="214"/>
    </row>
    <row r="40" spans="1:26" ht="18" customHeight="1">
      <c r="A40" s="152"/>
      <c r="B40" s="177" t="s">
        <v>6425</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18" customHeight="1">
      <c r="A41" s="152"/>
      <c r="B41" s="177" t="s">
        <v>6419</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c r="B42" s="152"/>
      <c r="C42" s="152"/>
      <c r="D42" s="152"/>
      <c r="E42" s="152"/>
      <c r="F42" s="152"/>
      <c r="G42" s="152"/>
      <c r="H42" s="152"/>
      <c r="I42" s="152"/>
      <c r="J42" s="152"/>
      <c r="K42" s="152"/>
      <c r="L42" s="152"/>
      <c r="M42" s="152"/>
      <c r="N42" s="152"/>
      <c r="O42" s="152"/>
      <c r="P42" s="152"/>
      <c r="Q42" s="152"/>
      <c r="R42" s="152"/>
      <c r="S42" s="152"/>
      <c r="T42" s="152"/>
      <c r="U42" s="152"/>
      <c r="V42" s="152"/>
    </row>
    <row r="43" spans="1:26">
      <c r="B43" s="152"/>
      <c r="C43" s="152"/>
      <c r="D43" s="152"/>
      <c r="E43" s="152"/>
      <c r="F43" s="152"/>
      <c r="G43" s="152"/>
      <c r="H43" s="152"/>
      <c r="I43" s="152"/>
      <c r="J43" s="152"/>
      <c r="K43" s="152"/>
      <c r="L43" s="152"/>
      <c r="M43" s="152"/>
      <c r="N43" s="152"/>
      <c r="O43" s="152"/>
      <c r="P43" s="152"/>
      <c r="Q43" s="152"/>
      <c r="R43" s="152"/>
      <c r="S43" s="152"/>
      <c r="T43" s="152"/>
      <c r="U43" s="152"/>
      <c r="V43" s="152"/>
    </row>
    <row r="44" spans="1:26" ht="26.65" customHeight="1">
      <c r="B44" s="152"/>
      <c r="C44" s="152"/>
      <c r="D44" s="152"/>
      <c r="E44" s="152"/>
      <c r="F44" s="152"/>
      <c r="G44" s="152"/>
      <c r="H44" s="152"/>
      <c r="I44" s="152"/>
      <c r="J44" s="152"/>
      <c r="K44" s="152"/>
      <c r="L44" s="152"/>
      <c r="M44" s="152"/>
      <c r="N44" s="152"/>
      <c r="O44" s="152"/>
      <c r="P44" s="152"/>
      <c r="Q44" s="152"/>
      <c r="R44" s="152"/>
      <c r="S44" s="152"/>
      <c r="T44" s="152"/>
      <c r="U44" s="152"/>
      <c r="V44" s="152"/>
    </row>
    <row r="45" spans="1:26" ht="26.65" customHeight="1"/>
    <row r="46" spans="1:26" ht="26.65" customHeight="1"/>
    <row r="47" spans="1:26" ht="26.65" customHeight="1"/>
    <row r="48" spans="1:26"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row r="69" ht="26.65" customHeight="1"/>
    <row r="70" ht="26.65" customHeight="1"/>
  </sheetData>
  <sheetProtection password="C554" sheet="1" formatCells="0" autoFilter="0"/>
  <mergeCells count="37">
    <mergeCell ref="H32:Z32"/>
    <mergeCell ref="H31:Z31"/>
    <mergeCell ref="Y30:Z30"/>
    <mergeCell ref="H29:P29"/>
    <mergeCell ref="S29:X29"/>
    <mergeCell ref="S30:X30"/>
    <mergeCell ref="M16:Q16"/>
    <mergeCell ref="M17:Q17"/>
    <mergeCell ref="Q26:R26"/>
    <mergeCell ref="Q29:R29"/>
    <mergeCell ref="Y29:Z29"/>
    <mergeCell ref="J20:V20"/>
    <mergeCell ref="B13:D14"/>
    <mergeCell ref="A7:G7"/>
    <mergeCell ref="J15:L15"/>
    <mergeCell ref="E12:AB12"/>
    <mergeCell ref="E11:AB11"/>
    <mergeCell ref="H13:I13"/>
    <mergeCell ref="K13:M13"/>
    <mergeCell ref="E14:AB14"/>
    <mergeCell ref="M15:Q15"/>
    <mergeCell ref="A3:AB3"/>
    <mergeCell ref="A4:AB4"/>
    <mergeCell ref="J16:L16"/>
    <mergeCell ref="J17:L17"/>
    <mergeCell ref="R15:V15"/>
    <mergeCell ref="R16:V16"/>
    <mergeCell ref="R17:V17"/>
    <mergeCell ref="B11:D11"/>
    <mergeCell ref="B12:D12"/>
    <mergeCell ref="W17:AB17"/>
    <mergeCell ref="A11:A17"/>
    <mergeCell ref="W15:AB15"/>
    <mergeCell ref="W16:AB16"/>
    <mergeCell ref="Z6:AA6"/>
    <mergeCell ref="W6:X6"/>
    <mergeCell ref="T6:U6"/>
  </mergeCells>
  <phoneticPr fontId="4"/>
  <conditionalFormatting sqref="W6:X6 Z6:AA6 T6:U6">
    <cfRule type="containsBlanks" dxfId="5" priority="6">
      <formula>LEN(TRIM(T6))=0</formula>
    </cfRule>
  </conditionalFormatting>
  <conditionalFormatting sqref="M15:Q15">
    <cfRule type="containsBlanks" dxfId="4" priority="4">
      <formula>LEN(TRIM(M15))=0</formula>
    </cfRule>
  </conditionalFormatting>
  <conditionalFormatting sqref="W15:AB15">
    <cfRule type="containsBlanks" dxfId="3" priority="3">
      <formula>LEN(TRIM(W15))=0</formula>
    </cfRule>
  </conditionalFormatting>
  <conditionalFormatting sqref="M17:Q17">
    <cfRule type="containsBlanks" dxfId="2" priority="2">
      <formula>LEN(TRIM(M17))=0</formula>
    </cfRule>
  </conditionalFormatting>
  <conditionalFormatting sqref="W17:AB17">
    <cfRule type="containsBlanks" dxfId="1" priority="1">
      <formula>LEN(TRIM(W17))=0</formula>
    </cfRule>
  </conditionalFormatting>
  <dataValidations count="9">
    <dataValidation imeMode="halfKatakana" allowBlank="1" showInputMessage="1" showErrorMessage="1" sqref="E11:AB11"/>
    <dataValidation imeMode="disabled" allowBlank="1" showInputMessage="1" showErrorMessage="1" sqref="H13:I13 K13:M13 M15:Q15 W15:AB15"/>
    <dataValidation type="list" allowBlank="1" showInputMessage="1" showErrorMessage="1" sqref="T6:U6">
      <formula1>"５,６"</formula1>
    </dataValidation>
    <dataValidation type="list" allowBlank="1" showInputMessage="1" showErrorMessage="1" sqref="W6:X6">
      <formula1>"１,２,３,４,５,６,７,８,９,１０,１１,１２"</formula1>
    </dataValidation>
    <dataValidation type="list" allowBlank="1" showInputMessage="1" showErrorMessage="1" sqref="Z6:AA6">
      <formula1>"１,２,３,４,５,６,７,８,９,１０,１１,１２,１３,１４,１５,１６,１７,１８,１９,２０,２１,２２,２３,２４,２５,２６,２７,２８,２９,３０,３１"</formula1>
    </dataValidation>
    <dataValidation type="whole" allowBlank="1" showInputMessage="1" showErrorMessage="1" sqref="H26:P27 S26:Z27">
      <formula1>0</formula1>
      <formula2>9</formula2>
    </dataValidation>
    <dataValidation imeMode="fullKatakana" allowBlank="1" showInputMessage="1" showErrorMessage="1" sqref="H31:Z31"/>
    <dataValidation type="list" allowBlank="1" showInputMessage="1" showErrorMessage="1" sqref="Q29:R29">
      <formula1>"銀行,組合,金庫"</formula1>
    </dataValidation>
    <dataValidation type="list" allowBlank="1" showInputMessage="1" showErrorMessage="1" sqref="Y29:Z29 Y30:Z30">
      <formula1>"支店,支所,出張所"</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計算用!$A$54:$A$55</xm:f>
          </x14:formula1>
          <xm:sqref>Q26:R26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30"/>
  <sheetViews>
    <sheetView view="pageBreakPreview" zoomScaleNormal="100" workbookViewId="0">
      <selection activeCell="E9" sqref="E9"/>
    </sheetView>
  </sheetViews>
  <sheetFormatPr defaultRowHeight="13.5"/>
  <cols>
    <col min="1" max="1" width="0.875" style="45" customWidth="1"/>
    <col min="2" max="2" width="12.75" style="45" customWidth="1"/>
    <col min="3" max="3" width="11.25" style="45" customWidth="1"/>
    <col min="4" max="4" width="18.625" style="45" customWidth="1"/>
    <col min="5" max="5" width="12.75" style="45" customWidth="1"/>
    <col min="6" max="6" width="7.625" style="45" customWidth="1"/>
    <col min="7" max="7" width="8.25" style="45" bestFit="1" customWidth="1"/>
    <col min="8" max="9" width="8.625" style="45" customWidth="1"/>
    <col min="10" max="10" width="18.625" style="45" customWidth="1"/>
    <col min="11" max="11" width="0.625" style="45" customWidth="1"/>
    <col min="12" max="12" width="19" style="45" customWidth="1"/>
    <col min="13" max="257" width="9" style="45"/>
    <col min="258" max="258" width="0.875" style="45" customWidth="1"/>
    <col min="259" max="260" width="15.625" style="45" customWidth="1"/>
    <col min="261" max="265" width="7.625" style="45" customWidth="1"/>
    <col min="266" max="266" width="20.625" style="45" customWidth="1"/>
    <col min="267" max="267" width="0.625" style="45" customWidth="1"/>
    <col min="268" max="268" width="15.625" style="45" customWidth="1"/>
    <col min="269" max="513" width="9" style="45"/>
    <col min="514" max="514" width="0.875" style="45" customWidth="1"/>
    <col min="515" max="516" width="15.625" style="45" customWidth="1"/>
    <col min="517" max="521" width="7.625" style="45" customWidth="1"/>
    <col min="522" max="522" width="20.625" style="45" customWidth="1"/>
    <col min="523" max="523" width="0.625" style="45" customWidth="1"/>
    <col min="524" max="524" width="15.625" style="45" customWidth="1"/>
    <col min="525" max="769" width="9" style="45"/>
    <col min="770" max="770" width="0.875" style="45" customWidth="1"/>
    <col min="771" max="772" width="15.625" style="45" customWidth="1"/>
    <col min="773" max="777" width="7.625" style="45" customWidth="1"/>
    <col min="778" max="778" width="20.625" style="45" customWidth="1"/>
    <col min="779" max="779" width="0.625" style="45" customWidth="1"/>
    <col min="780" max="780" width="15.625" style="45" customWidth="1"/>
    <col min="781" max="1025" width="9" style="45"/>
    <col min="1026" max="1026" width="0.875" style="45" customWidth="1"/>
    <col min="1027" max="1028" width="15.625" style="45" customWidth="1"/>
    <col min="1029" max="1033" width="7.625" style="45" customWidth="1"/>
    <col min="1034" max="1034" width="20.625" style="45" customWidth="1"/>
    <col min="1035" max="1035" width="0.625" style="45" customWidth="1"/>
    <col min="1036" max="1036" width="15.625" style="45" customWidth="1"/>
    <col min="1037" max="1281" width="9" style="45"/>
    <col min="1282" max="1282" width="0.875" style="45" customWidth="1"/>
    <col min="1283" max="1284" width="15.625" style="45" customWidth="1"/>
    <col min="1285" max="1289" width="7.625" style="45" customWidth="1"/>
    <col min="1290" max="1290" width="20.625" style="45" customWidth="1"/>
    <col min="1291" max="1291" width="0.625" style="45" customWidth="1"/>
    <col min="1292" max="1292" width="15.625" style="45" customWidth="1"/>
    <col min="1293" max="1537" width="9" style="45"/>
    <col min="1538" max="1538" width="0.875" style="45" customWidth="1"/>
    <col min="1539" max="1540" width="15.625" style="45" customWidth="1"/>
    <col min="1541" max="1545" width="7.625" style="45" customWidth="1"/>
    <col min="1546" max="1546" width="20.625" style="45" customWidth="1"/>
    <col min="1547" max="1547" width="0.625" style="45" customWidth="1"/>
    <col min="1548" max="1548" width="15.625" style="45" customWidth="1"/>
    <col min="1549" max="1793" width="9" style="45"/>
    <col min="1794" max="1794" width="0.875" style="45" customWidth="1"/>
    <col min="1795" max="1796" width="15.625" style="45" customWidth="1"/>
    <col min="1797" max="1801" width="7.625" style="45" customWidth="1"/>
    <col min="1802" max="1802" width="20.625" style="45" customWidth="1"/>
    <col min="1803" max="1803" width="0.625" style="45" customWidth="1"/>
    <col min="1804" max="1804" width="15.625" style="45" customWidth="1"/>
    <col min="1805" max="2049" width="9" style="45"/>
    <col min="2050" max="2050" width="0.875" style="45" customWidth="1"/>
    <col min="2051" max="2052" width="15.625" style="45" customWidth="1"/>
    <col min="2053" max="2057" width="7.625" style="45" customWidth="1"/>
    <col min="2058" max="2058" width="20.625" style="45" customWidth="1"/>
    <col min="2059" max="2059" width="0.625" style="45" customWidth="1"/>
    <col min="2060" max="2060" width="15.625" style="45" customWidth="1"/>
    <col min="2061" max="2305" width="9" style="45"/>
    <col min="2306" max="2306" width="0.875" style="45" customWidth="1"/>
    <col min="2307" max="2308" width="15.625" style="45" customWidth="1"/>
    <col min="2309" max="2313" width="7.625" style="45" customWidth="1"/>
    <col min="2314" max="2314" width="20.625" style="45" customWidth="1"/>
    <col min="2315" max="2315" width="0.625" style="45" customWidth="1"/>
    <col min="2316" max="2316" width="15.625" style="45" customWidth="1"/>
    <col min="2317" max="2561" width="9" style="45"/>
    <col min="2562" max="2562" width="0.875" style="45" customWidth="1"/>
    <col min="2563" max="2564" width="15.625" style="45" customWidth="1"/>
    <col min="2565" max="2569" width="7.625" style="45" customWidth="1"/>
    <col min="2570" max="2570" width="20.625" style="45" customWidth="1"/>
    <col min="2571" max="2571" width="0.625" style="45" customWidth="1"/>
    <col min="2572" max="2572" width="15.625" style="45" customWidth="1"/>
    <col min="2573" max="2817" width="9" style="45"/>
    <col min="2818" max="2818" width="0.875" style="45" customWidth="1"/>
    <col min="2819" max="2820" width="15.625" style="45" customWidth="1"/>
    <col min="2821" max="2825" width="7.625" style="45" customWidth="1"/>
    <col min="2826" max="2826" width="20.625" style="45" customWidth="1"/>
    <col min="2827" max="2827" width="0.625" style="45" customWidth="1"/>
    <col min="2828" max="2828" width="15.625" style="45" customWidth="1"/>
    <col min="2829" max="3073" width="9" style="45"/>
    <col min="3074" max="3074" width="0.875" style="45" customWidth="1"/>
    <col min="3075" max="3076" width="15.625" style="45" customWidth="1"/>
    <col min="3077" max="3081" width="7.625" style="45" customWidth="1"/>
    <col min="3082" max="3082" width="20.625" style="45" customWidth="1"/>
    <col min="3083" max="3083" width="0.625" style="45" customWidth="1"/>
    <col min="3084" max="3084" width="15.625" style="45" customWidth="1"/>
    <col min="3085" max="3329" width="9" style="45"/>
    <col min="3330" max="3330" width="0.875" style="45" customWidth="1"/>
    <col min="3331" max="3332" width="15.625" style="45" customWidth="1"/>
    <col min="3333" max="3337" width="7.625" style="45" customWidth="1"/>
    <col min="3338" max="3338" width="20.625" style="45" customWidth="1"/>
    <col min="3339" max="3339" width="0.625" style="45" customWidth="1"/>
    <col min="3340" max="3340" width="15.625" style="45" customWidth="1"/>
    <col min="3341" max="3585" width="9" style="45"/>
    <col min="3586" max="3586" width="0.875" style="45" customWidth="1"/>
    <col min="3587" max="3588" width="15.625" style="45" customWidth="1"/>
    <col min="3589" max="3593" width="7.625" style="45" customWidth="1"/>
    <col min="3594" max="3594" width="20.625" style="45" customWidth="1"/>
    <col min="3595" max="3595" width="0.625" style="45" customWidth="1"/>
    <col min="3596" max="3596" width="15.625" style="45" customWidth="1"/>
    <col min="3597" max="3841" width="9" style="45"/>
    <col min="3842" max="3842" width="0.875" style="45" customWidth="1"/>
    <col min="3843" max="3844" width="15.625" style="45" customWidth="1"/>
    <col min="3845" max="3849" width="7.625" style="45" customWidth="1"/>
    <col min="3850" max="3850" width="20.625" style="45" customWidth="1"/>
    <col min="3851" max="3851" width="0.625" style="45" customWidth="1"/>
    <col min="3852" max="3852" width="15.625" style="45" customWidth="1"/>
    <col min="3853" max="4097" width="9" style="45"/>
    <col min="4098" max="4098" width="0.875" style="45" customWidth="1"/>
    <col min="4099" max="4100" width="15.625" style="45" customWidth="1"/>
    <col min="4101" max="4105" width="7.625" style="45" customWidth="1"/>
    <col min="4106" max="4106" width="20.625" style="45" customWidth="1"/>
    <col min="4107" max="4107" width="0.625" style="45" customWidth="1"/>
    <col min="4108" max="4108" width="15.625" style="45" customWidth="1"/>
    <col min="4109" max="4353" width="9" style="45"/>
    <col min="4354" max="4354" width="0.875" style="45" customWidth="1"/>
    <col min="4355" max="4356" width="15.625" style="45" customWidth="1"/>
    <col min="4357" max="4361" width="7.625" style="45" customWidth="1"/>
    <col min="4362" max="4362" width="20.625" style="45" customWidth="1"/>
    <col min="4363" max="4363" width="0.625" style="45" customWidth="1"/>
    <col min="4364" max="4364" width="15.625" style="45" customWidth="1"/>
    <col min="4365" max="4609" width="9" style="45"/>
    <col min="4610" max="4610" width="0.875" style="45" customWidth="1"/>
    <col min="4611" max="4612" width="15.625" style="45" customWidth="1"/>
    <col min="4613" max="4617" width="7.625" style="45" customWidth="1"/>
    <col min="4618" max="4618" width="20.625" style="45" customWidth="1"/>
    <col min="4619" max="4619" width="0.625" style="45" customWidth="1"/>
    <col min="4620" max="4620" width="15.625" style="45" customWidth="1"/>
    <col min="4621" max="4865" width="9" style="45"/>
    <col min="4866" max="4866" width="0.875" style="45" customWidth="1"/>
    <col min="4867" max="4868" width="15.625" style="45" customWidth="1"/>
    <col min="4869" max="4873" width="7.625" style="45" customWidth="1"/>
    <col min="4874" max="4874" width="20.625" style="45" customWidth="1"/>
    <col min="4875" max="4875" width="0.625" style="45" customWidth="1"/>
    <col min="4876" max="4876" width="15.625" style="45" customWidth="1"/>
    <col min="4877" max="5121" width="9" style="45"/>
    <col min="5122" max="5122" width="0.875" style="45" customWidth="1"/>
    <col min="5123" max="5124" width="15.625" style="45" customWidth="1"/>
    <col min="5125" max="5129" width="7.625" style="45" customWidth="1"/>
    <col min="5130" max="5130" width="20.625" style="45" customWidth="1"/>
    <col min="5131" max="5131" width="0.625" style="45" customWidth="1"/>
    <col min="5132" max="5132" width="15.625" style="45" customWidth="1"/>
    <col min="5133" max="5377" width="9" style="45"/>
    <col min="5378" max="5378" width="0.875" style="45" customWidth="1"/>
    <col min="5379" max="5380" width="15.625" style="45" customWidth="1"/>
    <col min="5381" max="5385" width="7.625" style="45" customWidth="1"/>
    <col min="5386" max="5386" width="20.625" style="45" customWidth="1"/>
    <col min="5387" max="5387" width="0.625" style="45" customWidth="1"/>
    <col min="5388" max="5388" width="15.625" style="45" customWidth="1"/>
    <col min="5389" max="5633" width="9" style="45"/>
    <col min="5634" max="5634" width="0.875" style="45" customWidth="1"/>
    <col min="5635" max="5636" width="15.625" style="45" customWidth="1"/>
    <col min="5637" max="5641" width="7.625" style="45" customWidth="1"/>
    <col min="5642" max="5642" width="20.625" style="45" customWidth="1"/>
    <col min="5643" max="5643" width="0.625" style="45" customWidth="1"/>
    <col min="5644" max="5644" width="15.625" style="45" customWidth="1"/>
    <col min="5645" max="5889" width="9" style="45"/>
    <col min="5890" max="5890" width="0.875" style="45" customWidth="1"/>
    <col min="5891" max="5892" width="15.625" style="45" customWidth="1"/>
    <col min="5893" max="5897" width="7.625" style="45" customWidth="1"/>
    <col min="5898" max="5898" width="20.625" style="45" customWidth="1"/>
    <col min="5899" max="5899" width="0.625" style="45" customWidth="1"/>
    <col min="5900" max="5900" width="15.625" style="45" customWidth="1"/>
    <col min="5901" max="6145" width="9" style="45"/>
    <col min="6146" max="6146" width="0.875" style="45" customWidth="1"/>
    <col min="6147" max="6148" width="15.625" style="45" customWidth="1"/>
    <col min="6149" max="6153" width="7.625" style="45" customWidth="1"/>
    <col min="6154" max="6154" width="20.625" style="45" customWidth="1"/>
    <col min="6155" max="6155" width="0.625" style="45" customWidth="1"/>
    <col min="6156" max="6156" width="15.625" style="45" customWidth="1"/>
    <col min="6157" max="6401" width="9" style="45"/>
    <col min="6402" max="6402" width="0.875" style="45" customWidth="1"/>
    <col min="6403" max="6404" width="15.625" style="45" customWidth="1"/>
    <col min="6405" max="6409" width="7.625" style="45" customWidth="1"/>
    <col min="6410" max="6410" width="20.625" style="45" customWidth="1"/>
    <col min="6411" max="6411" width="0.625" style="45" customWidth="1"/>
    <col min="6412" max="6412" width="15.625" style="45" customWidth="1"/>
    <col min="6413" max="6657" width="9" style="45"/>
    <col min="6658" max="6658" width="0.875" style="45" customWidth="1"/>
    <col min="6659" max="6660" width="15.625" style="45" customWidth="1"/>
    <col min="6661" max="6665" width="7.625" style="45" customWidth="1"/>
    <col min="6666" max="6666" width="20.625" style="45" customWidth="1"/>
    <col min="6667" max="6667" width="0.625" style="45" customWidth="1"/>
    <col min="6668" max="6668" width="15.625" style="45" customWidth="1"/>
    <col min="6669" max="6913" width="9" style="45"/>
    <col min="6914" max="6914" width="0.875" style="45" customWidth="1"/>
    <col min="6915" max="6916" width="15.625" style="45" customWidth="1"/>
    <col min="6917" max="6921" width="7.625" style="45" customWidth="1"/>
    <col min="6922" max="6922" width="20.625" style="45" customWidth="1"/>
    <col min="6923" max="6923" width="0.625" style="45" customWidth="1"/>
    <col min="6924" max="6924" width="15.625" style="45" customWidth="1"/>
    <col min="6925" max="7169" width="9" style="45"/>
    <col min="7170" max="7170" width="0.875" style="45" customWidth="1"/>
    <col min="7171" max="7172" width="15.625" style="45" customWidth="1"/>
    <col min="7173" max="7177" width="7.625" style="45" customWidth="1"/>
    <col min="7178" max="7178" width="20.625" style="45" customWidth="1"/>
    <col min="7179" max="7179" width="0.625" style="45" customWidth="1"/>
    <col min="7180" max="7180" width="15.625" style="45" customWidth="1"/>
    <col min="7181" max="7425" width="9" style="45"/>
    <col min="7426" max="7426" width="0.875" style="45" customWidth="1"/>
    <col min="7427" max="7428" width="15.625" style="45" customWidth="1"/>
    <col min="7429" max="7433" width="7.625" style="45" customWidth="1"/>
    <col min="7434" max="7434" width="20.625" style="45" customWidth="1"/>
    <col min="7435" max="7435" width="0.625" style="45" customWidth="1"/>
    <col min="7436" max="7436" width="15.625" style="45" customWidth="1"/>
    <col min="7437" max="7681" width="9" style="45"/>
    <col min="7682" max="7682" width="0.875" style="45" customWidth="1"/>
    <col min="7683" max="7684" width="15.625" style="45" customWidth="1"/>
    <col min="7685" max="7689" width="7.625" style="45" customWidth="1"/>
    <col min="7690" max="7690" width="20.625" style="45" customWidth="1"/>
    <col min="7691" max="7691" width="0.625" style="45" customWidth="1"/>
    <col min="7692" max="7692" width="15.625" style="45" customWidth="1"/>
    <col min="7693" max="7937" width="9" style="45"/>
    <col min="7938" max="7938" width="0.875" style="45" customWidth="1"/>
    <col min="7939" max="7940" width="15.625" style="45" customWidth="1"/>
    <col min="7941" max="7945" width="7.625" style="45" customWidth="1"/>
    <col min="7946" max="7946" width="20.625" style="45" customWidth="1"/>
    <col min="7947" max="7947" width="0.625" style="45" customWidth="1"/>
    <col min="7948" max="7948" width="15.625" style="45" customWidth="1"/>
    <col min="7949" max="8193" width="9" style="45"/>
    <col min="8194" max="8194" width="0.875" style="45" customWidth="1"/>
    <col min="8195" max="8196" width="15.625" style="45" customWidth="1"/>
    <col min="8197" max="8201" width="7.625" style="45" customWidth="1"/>
    <col min="8202" max="8202" width="20.625" style="45" customWidth="1"/>
    <col min="8203" max="8203" width="0.625" style="45" customWidth="1"/>
    <col min="8204" max="8204" width="15.625" style="45" customWidth="1"/>
    <col min="8205" max="8449" width="9" style="45"/>
    <col min="8450" max="8450" width="0.875" style="45" customWidth="1"/>
    <col min="8451" max="8452" width="15.625" style="45" customWidth="1"/>
    <col min="8453" max="8457" width="7.625" style="45" customWidth="1"/>
    <col min="8458" max="8458" width="20.625" style="45" customWidth="1"/>
    <col min="8459" max="8459" width="0.625" style="45" customWidth="1"/>
    <col min="8460" max="8460" width="15.625" style="45" customWidth="1"/>
    <col min="8461" max="8705" width="9" style="45"/>
    <col min="8706" max="8706" width="0.875" style="45" customWidth="1"/>
    <col min="8707" max="8708" width="15.625" style="45" customWidth="1"/>
    <col min="8709" max="8713" width="7.625" style="45" customWidth="1"/>
    <col min="8714" max="8714" width="20.625" style="45" customWidth="1"/>
    <col min="8715" max="8715" width="0.625" style="45" customWidth="1"/>
    <col min="8716" max="8716" width="15.625" style="45" customWidth="1"/>
    <col min="8717" max="8961" width="9" style="45"/>
    <col min="8962" max="8962" width="0.875" style="45" customWidth="1"/>
    <col min="8963" max="8964" width="15.625" style="45" customWidth="1"/>
    <col min="8965" max="8969" width="7.625" style="45" customWidth="1"/>
    <col min="8970" max="8970" width="20.625" style="45" customWidth="1"/>
    <col min="8971" max="8971" width="0.625" style="45" customWidth="1"/>
    <col min="8972" max="8972" width="15.625" style="45" customWidth="1"/>
    <col min="8973" max="9217" width="9" style="45"/>
    <col min="9218" max="9218" width="0.875" style="45" customWidth="1"/>
    <col min="9219" max="9220" width="15.625" style="45" customWidth="1"/>
    <col min="9221" max="9225" width="7.625" style="45" customWidth="1"/>
    <col min="9226" max="9226" width="20.625" style="45" customWidth="1"/>
    <col min="9227" max="9227" width="0.625" style="45" customWidth="1"/>
    <col min="9228" max="9228" width="15.625" style="45" customWidth="1"/>
    <col min="9229" max="9473" width="9" style="45"/>
    <col min="9474" max="9474" width="0.875" style="45" customWidth="1"/>
    <col min="9475" max="9476" width="15.625" style="45" customWidth="1"/>
    <col min="9477" max="9481" width="7.625" style="45" customWidth="1"/>
    <col min="9482" max="9482" width="20.625" style="45" customWidth="1"/>
    <col min="9483" max="9483" width="0.625" style="45" customWidth="1"/>
    <col min="9484" max="9484" width="15.625" style="45" customWidth="1"/>
    <col min="9485" max="9729" width="9" style="45"/>
    <col min="9730" max="9730" width="0.875" style="45" customWidth="1"/>
    <col min="9731" max="9732" width="15.625" style="45" customWidth="1"/>
    <col min="9733" max="9737" width="7.625" style="45" customWidth="1"/>
    <col min="9738" max="9738" width="20.625" style="45" customWidth="1"/>
    <col min="9739" max="9739" width="0.625" style="45" customWidth="1"/>
    <col min="9740" max="9740" width="15.625" style="45" customWidth="1"/>
    <col min="9741" max="9985" width="9" style="45"/>
    <col min="9986" max="9986" width="0.875" style="45" customWidth="1"/>
    <col min="9987" max="9988" width="15.625" style="45" customWidth="1"/>
    <col min="9989" max="9993" width="7.625" style="45" customWidth="1"/>
    <col min="9994" max="9994" width="20.625" style="45" customWidth="1"/>
    <col min="9995" max="9995" width="0.625" style="45" customWidth="1"/>
    <col min="9996" max="9996" width="15.625" style="45" customWidth="1"/>
    <col min="9997" max="10241" width="9" style="45"/>
    <col min="10242" max="10242" width="0.875" style="45" customWidth="1"/>
    <col min="10243" max="10244" width="15.625" style="45" customWidth="1"/>
    <col min="10245" max="10249" width="7.625" style="45" customWidth="1"/>
    <col min="10250" max="10250" width="20.625" style="45" customWidth="1"/>
    <col min="10251" max="10251" width="0.625" style="45" customWidth="1"/>
    <col min="10252" max="10252" width="15.625" style="45" customWidth="1"/>
    <col min="10253" max="10497" width="9" style="45"/>
    <col min="10498" max="10498" width="0.875" style="45" customWidth="1"/>
    <col min="10499" max="10500" width="15.625" style="45" customWidth="1"/>
    <col min="10501" max="10505" width="7.625" style="45" customWidth="1"/>
    <col min="10506" max="10506" width="20.625" style="45" customWidth="1"/>
    <col min="10507" max="10507" width="0.625" style="45" customWidth="1"/>
    <col min="10508" max="10508" width="15.625" style="45" customWidth="1"/>
    <col min="10509" max="10753" width="9" style="45"/>
    <col min="10754" max="10754" width="0.875" style="45" customWidth="1"/>
    <col min="10755" max="10756" width="15.625" style="45" customWidth="1"/>
    <col min="10757" max="10761" width="7.625" style="45" customWidth="1"/>
    <col min="10762" max="10762" width="20.625" style="45" customWidth="1"/>
    <col min="10763" max="10763" width="0.625" style="45" customWidth="1"/>
    <col min="10764" max="10764" width="15.625" style="45" customWidth="1"/>
    <col min="10765" max="11009" width="9" style="45"/>
    <col min="11010" max="11010" width="0.875" style="45" customWidth="1"/>
    <col min="11011" max="11012" width="15.625" style="45" customWidth="1"/>
    <col min="11013" max="11017" width="7.625" style="45" customWidth="1"/>
    <col min="11018" max="11018" width="20.625" style="45" customWidth="1"/>
    <col min="11019" max="11019" width="0.625" style="45" customWidth="1"/>
    <col min="11020" max="11020" width="15.625" style="45" customWidth="1"/>
    <col min="11021" max="11265" width="9" style="45"/>
    <col min="11266" max="11266" width="0.875" style="45" customWidth="1"/>
    <col min="11267" max="11268" width="15.625" style="45" customWidth="1"/>
    <col min="11269" max="11273" width="7.625" style="45" customWidth="1"/>
    <col min="11274" max="11274" width="20.625" style="45" customWidth="1"/>
    <col min="11275" max="11275" width="0.625" style="45" customWidth="1"/>
    <col min="11276" max="11276" width="15.625" style="45" customWidth="1"/>
    <col min="11277" max="11521" width="9" style="45"/>
    <col min="11522" max="11522" width="0.875" style="45" customWidth="1"/>
    <col min="11523" max="11524" width="15.625" style="45" customWidth="1"/>
    <col min="11525" max="11529" width="7.625" style="45" customWidth="1"/>
    <col min="11530" max="11530" width="20.625" style="45" customWidth="1"/>
    <col min="11531" max="11531" width="0.625" style="45" customWidth="1"/>
    <col min="11532" max="11532" width="15.625" style="45" customWidth="1"/>
    <col min="11533" max="11777" width="9" style="45"/>
    <col min="11778" max="11778" width="0.875" style="45" customWidth="1"/>
    <col min="11779" max="11780" width="15.625" style="45" customWidth="1"/>
    <col min="11781" max="11785" width="7.625" style="45" customWidth="1"/>
    <col min="11786" max="11786" width="20.625" style="45" customWidth="1"/>
    <col min="11787" max="11787" width="0.625" style="45" customWidth="1"/>
    <col min="11788" max="11788" width="15.625" style="45" customWidth="1"/>
    <col min="11789" max="12033" width="9" style="45"/>
    <col min="12034" max="12034" width="0.875" style="45" customWidth="1"/>
    <col min="12035" max="12036" width="15.625" style="45" customWidth="1"/>
    <col min="12037" max="12041" width="7.625" style="45" customWidth="1"/>
    <col min="12042" max="12042" width="20.625" style="45" customWidth="1"/>
    <col min="12043" max="12043" width="0.625" style="45" customWidth="1"/>
    <col min="12044" max="12044" width="15.625" style="45" customWidth="1"/>
    <col min="12045" max="12289" width="9" style="45"/>
    <col min="12290" max="12290" width="0.875" style="45" customWidth="1"/>
    <col min="12291" max="12292" width="15.625" style="45" customWidth="1"/>
    <col min="12293" max="12297" width="7.625" style="45" customWidth="1"/>
    <col min="12298" max="12298" width="20.625" style="45" customWidth="1"/>
    <col min="12299" max="12299" width="0.625" style="45" customWidth="1"/>
    <col min="12300" max="12300" width="15.625" style="45" customWidth="1"/>
    <col min="12301" max="12545" width="9" style="45"/>
    <col min="12546" max="12546" width="0.875" style="45" customWidth="1"/>
    <col min="12547" max="12548" width="15.625" style="45" customWidth="1"/>
    <col min="12549" max="12553" width="7.625" style="45" customWidth="1"/>
    <col min="12554" max="12554" width="20.625" style="45" customWidth="1"/>
    <col min="12555" max="12555" width="0.625" style="45" customWidth="1"/>
    <col min="12556" max="12556" width="15.625" style="45" customWidth="1"/>
    <col min="12557" max="12801" width="9" style="45"/>
    <col min="12802" max="12802" width="0.875" style="45" customWidth="1"/>
    <col min="12803" max="12804" width="15.625" style="45" customWidth="1"/>
    <col min="12805" max="12809" width="7.625" style="45" customWidth="1"/>
    <col min="12810" max="12810" width="20.625" style="45" customWidth="1"/>
    <col min="12811" max="12811" width="0.625" style="45" customWidth="1"/>
    <col min="12812" max="12812" width="15.625" style="45" customWidth="1"/>
    <col min="12813" max="13057" width="9" style="45"/>
    <col min="13058" max="13058" width="0.875" style="45" customWidth="1"/>
    <col min="13059" max="13060" width="15.625" style="45" customWidth="1"/>
    <col min="13061" max="13065" width="7.625" style="45" customWidth="1"/>
    <col min="13066" max="13066" width="20.625" style="45" customWidth="1"/>
    <col min="13067" max="13067" width="0.625" style="45" customWidth="1"/>
    <col min="13068" max="13068" width="15.625" style="45" customWidth="1"/>
    <col min="13069" max="13313" width="9" style="45"/>
    <col min="13314" max="13314" width="0.875" style="45" customWidth="1"/>
    <col min="13315" max="13316" width="15.625" style="45" customWidth="1"/>
    <col min="13317" max="13321" width="7.625" style="45" customWidth="1"/>
    <col min="13322" max="13322" width="20.625" style="45" customWidth="1"/>
    <col min="13323" max="13323" width="0.625" style="45" customWidth="1"/>
    <col min="13324" max="13324" width="15.625" style="45" customWidth="1"/>
    <col min="13325" max="13569" width="9" style="45"/>
    <col min="13570" max="13570" width="0.875" style="45" customWidth="1"/>
    <col min="13571" max="13572" width="15.625" style="45" customWidth="1"/>
    <col min="13573" max="13577" width="7.625" style="45" customWidth="1"/>
    <col min="13578" max="13578" width="20.625" style="45" customWidth="1"/>
    <col min="13579" max="13579" width="0.625" style="45" customWidth="1"/>
    <col min="13580" max="13580" width="15.625" style="45" customWidth="1"/>
    <col min="13581" max="13825" width="9" style="45"/>
    <col min="13826" max="13826" width="0.875" style="45" customWidth="1"/>
    <col min="13827" max="13828" width="15.625" style="45" customWidth="1"/>
    <col min="13829" max="13833" width="7.625" style="45" customWidth="1"/>
    <col min="13834" max="13834" width="20.625" style="45" customWidth="1"/>
    <col min="13835" max="13835" width="0.625" style="45" customWidth="1"/>
    <col min="13836" max="13836" width="15.625" style="45" customWidth="1"/>
    <col min="13837" max="14081" width="9" style="45"/>
    <col min="14082" max="14082" width="0.875" style="45" customWidth="1"/>
    <col min="14083" max="14084" width="15.625" style="45" customWidth="1"/>
    <col min="14085" max="14089" width="7.625" style="45" customWidth="1"/>
    <col min="14090" max="14090" width="20.625" style="45" customWidth="1"/>
    <col min="14091" max="14091" width="0.625" style="45" customWidth="1"/>
    <col min="14092" max="14092" width="15.625" style="45" customWidth="1"/>
    <col min="14093" max="14337" width="9" style="45"/>
    <col min="14338" max="14338" width="0.875" style="45" customWidth="1"/>
    <col min="14339" max="14340" width="15.625" style="45" customWidth="1"/>
    <col min="14341" max="14345" width="7.625" style="45" customWidth="1"/>
    <col min="14346" max="14346" width="20.625" style="45" customWidth="1"/>
    <col min="14347" max="14347" width="0.625" style="45" customWidth="1"/>
    <col min="14348" max="14348" width="15.625" style="45" customWidth="1"/>
    <col min="14349" max="14593" width="9" style="45"/>
    <col min="14594" max="14594" width="0.875" style="45" customWidth="1"/>
    <col min="14595" max="14596" width="15.625" style="45" customWidth="1"/>
    <col min="14597" max="14601" width="7.625" style="45" customWidth="1"/>
    <col min="14602" max="14602" width="20.625" style="45" customWidth="1"/>
    <col min="14603" max="14603" width="0.625" style="45" customWidth="1"/>
    <col min="14604" max="14604" width="15.625" style="45" customWidth="1"/>
    <col min="14605" max="14849" width="9" style="45"/>
    <col min="14850" max="14850" width="0.875" style="45" customWidth="1"/>
    <col min="14851" max="14852" width="15.625" style="45" customWidth="1"/>
    <col min="14853" max="14857" width="7.625" style="45" customWidth="1"/>
    <col min="14858" max="14858" width="20.625" style="45" customWidth="1"/>
    <col min="14859" max="14859" width="0.625" style="45" customWidth="1"/>
    <col min="14860" max="14860" width="15.625" style="45" customWidth="1"/>
    <col min="14861" max="15105" width="9" style="45"/>
    <col min="15106" max="15106" width="0.875" style="45" customWidth="1"/>
    <col min="15107" max="15108" width="15.625" style="45" customWidth="1"/>
    <col min="15109" max="15113" width="7.625" style="45" customWidth="1"/>
    <col min="15114" max="15114" width="20.625" style="45" customWidth="1"/>
    <col min="15115" max="15115" width="0.625" style="45" customWidth="1"/>
    <col min="15116" max="15116" width="15.625" style="45" customWidth="1"/>
    <col min="15117" max="15361" width="9" style="45"/>
    <col min="15362" max="15362" width="0.875" style="45" customWidth="1"/>
    <col min="15363" max="15364" width="15.625" style="45" customWidth="1"/>
    <col min="15365" max="15369" width="7.625" style="45" customWidth="1"/>
    <col min="15370" max="15370" width="20.625" style="45" customWidth="1"/>
    <col min="15371" max="15371" width="0.625" style="45" customWidth="1"/>
    <col min="15372" max="15372" width="15.625" style="45" customWidth="1"/>
    <col min="15373" max="15617" width="9" style="45"/>
    <col min="15618" max="15618" width="0.875" style="45" customWidth="1"/>
    <col min="15619" max="15620" width="15.625" style="45" customWidth="1"/>
    <col min="15621" max="15625" width="7.625" style="45" customWidth="1"/>
    <col min="15626" max="15626" width="20.625" style="45" customWidth="1"/>
    <col min="15627" max="15627" width="0.625" style="45" customWidth="1"/>
    <col min="15628" max="15628" width="15.625" style="45" customWidth="1"/>
    <col min="15629" max="15873" width="9" style="45"/>
    <col min="15874" max="15874" width="0.875" style="45" customWidth="1"/>
    <col min="15875" max="15876" width="15.625" style="45" customWidth="1"/>
    <col min="15877" max="15881" width="7.625" style="45" customWidth="1"/>
    <col min="15882" max="15882" width="20.625" style="45" customWidth="1"/>
    <col min="15883" max="15883" width="0.625" style="45" customWidth="1"/>
    <col min="15884" max="15884" width="15.625" style="45" customWidth="1"/>
    <col min="15885" max="16129" width="9" style="45"/>
    <col min="16130" max="16130" width="0.875" style="45" customWidth="1"/>
    <col min="16131" max="16132" width="15.625" style="45" customWidth="1"/>
    <col min="16133" max="16137" width="7.625" style="45" customWidth="1"/>
    <col min="16138" max="16138" width="20.625" style="45" customWidth="1"/>
    <col min="16139" max="16139" width="0.625" style="45" customWidth="1"/>
    <col min="16140" max="16140" width="15.625" style="45" customWidth="1"/>
    <col min="16141" max="16384" width="9" style="45"/>
  </cols>
  <sheetData>
    <row r="1" spans="2:13">
      <c r="B1" s="45" t="s">
        <v>6464</v>
      </c>
    </row>
    <row r="2" spans="2:13" ht="18" customHeight="1">
      <c r="B2" s="378" t="s">
        <v>8729</v>
      </c>
      <c r="C2" s="378"/>
      <c r="D2" s="379"/>
      <c r="E2" s="379"/>
      <c r="F2" s="379"/>
      <c r="G2" s="379"/>
      <c r="H2" s="379"/>
      <c r="I2" s="379"/>
      <c r="J2" s="379"/>
      <c r="K2" s="82"/>
      <c r="L2" s="82"/>
      <c r="M2" s="82"/>
    </row>
    <row r="4" spans="2:13" ht="27" customHeight="1">
      <c r="B4" s="45" t="s">
        <v>6428</v>
      </c>
      <c r="E4" s="395" t="s">
        <v>6429</v>
      </c>
      <c r="F4" s="396"/>
      <c r="G4" s="397" t="str">
        <f>IFERROR(IF(C8="",INDEX(台帳!$A$3:$B$1673,MATCH('②補助金額算出内訳書（別紙１）'!B47&amp;'②補助金額算出内訳書（別紙１）'!C47,台帳!$A$3:$A$1673,0),2),INDEX(台帳!$A$3:$B$1673,MATCH('②補助金額算出内訳書（別紙１）'!B8&amp;'②補助金額算出内訳書（別紙１）'!C8,台帳!$A$3:$A$1673,0),2)),"")</f>
        <v/>
      </c>
      <c r="H4" s="398"/>
      <c r="I4" s="398"/>
      <c r="J4" s="399"/>
      <c r="K4" s="46"/>
      <c r="L4" s="46"/>
      <c r="M4" s="46"/>
    </row>
    <row r="5" spans="2:13" ht="20.100000000000001" customHeight="1">
      <c r="B5" s="59" t="s">
        <v>6431</v>
      </c>
      <c r="C5" s="59"/>
    </row>
    <row r="6" spans="2:13" ht="6" customHeight="1" thickBot="1">
      <c r="B6" s="59"/>
      <c r="C6" s="59"/>
    </row>
    <row r="7" spans="2:13" ht="39.950000000000003" customHeight="1" thickBot="1">
      <c r="B7" s="60" t="s">
        <v>28</v>
      </c>
      <c r="C7" s="61" t="s">
        <v>7889</v>
      </c>
      <c r="D7" s="62" t="s">
        <v>7863</v>
      </c>
      <c r="E7" s="62" t="s">
        <v>7876</v>
      </c>
      <c r="F7" s="62" t="s">
        <v>6458</v>
      </c>
      <c r="G7" s="63" t="s">
        <v>6459</v>
      </c>
      <c r="H7" s="62" t="s">
        <v>6461</v>
      </c>
      <c r="I7" s="62" t="s">
        <v>6462</v>
      </c>
      <c r="J7" s="384" t="s">
        <v>7887</v>
      </c>
      <c r="K7" s="385"/>
      <c r="L7" s="126"/>
      <c r="M7" s="125"/>
    </row>
    <row r="8" spans="2:13" s="49" customFormat="1" ht="24" customHeight="1" thickTop="1">
      <c r="B8" s="226"/>
      <c r="C8" s="227"/>
      <c r="D8" s="281" t="str">
        <f>IFERROR(INDEX(台帳!$A$3:$AI$1673,MATCH('②補助金額算出内訳書（別紙１）'!B8&amp;'②補助金額算出内訳書（別紙１）'!C8,台帳!$A$3:$A$1673,0),12),"")</f>
        <v/>
      </c>
      <c r="E8" s="236"/>
      <c r="F8" s="219" t="str">
        <f>IFERROR(INDEX(台帳!$A$3:$AI$1673,MATCH('②補助金額算出内訳書（別紙１）'!B8&amp;'②補助金額算出内訳書（別紙１）'!C8,台帳!$A$3:$A$1673,0),34),"")</f>
        <v/>
      </c>
      <c r="G8" s="219"/>
      <c r="H8" s="284" t="str">
        <f>IFERROR(INDEX(計算用!$A$2:$B$34,MATCH('②補助金額算出内訳書（別紙１）'!C8,計算用!$A$2:$A$34,0),2),"")</f>
        <v/>
      </c>
      <c r="I8" s="220" t="str">
        <f>IFERROR(INDEX(計算用!$A$39:$B$51,MATCH('②補助金額算出内訳書（別紙１）'!E8,計算用!$A$39:$A$51,0),2),"")</f>
        <v/>
      </c>
      <c r="J8" s="386" t="str">
        <f>IFERROR(ROUNDDOWN((F8-G8)*H8*I8+1/2*G8*H8*I8,-2),"")</f>
        <v/>
      </c>
      <c r="K8" s="387"/>
      <c r="L8" s="48"/>
      <c r="M8" s="49" t="s">
        <v>6430</v>
      </c>
    </row>
    <row r="9" spans="2:13" s="49" customFormat="1" ht="24" customHeight="1">
      <c r="B9" s="228"/>
      <c r="C9" s="229"/>
      <c r="D9" s="282" t="str">
        <f>IFERROR(INDEX(台帳!$A$3:$AI$1673,MATCH('②補助金額算出内訳書（別紙１）'!B9&amp;'②補助金額算出内訳書（別紙１）'!C9,台帳!$A$3:$A$1673,0),12),"")</f>
        <v/>
      </c>
      <c r="E9" s="237"/>
      <c r="F9" s="223" t="str">
        <f>IFERROR(INDEX(台帳!$A$3:$AI$1673,MATCH('②補助金額算出内訳書（別紙１）'!B9&amp;'②補助金額算出内訳書（別紙１）'!C9,台帳!$A$3:$A$1673,0),34),"")</f>
        <v/>
      </c>
      <c r="G9" s="221"/>
      <c r="H9" s="285" t="str">
        <f>IFERROR(INDEX(計算用!$A$2:$B$34,MATCH('②補助金額算出内訳書（別紙１）'!C9,計算用!$A$2:$A$34,0),2),"")</f>
        <v/>
      </c>
      <c r="I9" s="222" t="str">
        <f>IFERROR(INDEX(計算用!$A$39:$B$51,MATCH('②補助金額算出内訳書（別紙１）'!E9,計算用!$A$39:$A$51,0),2),"")</f>
        <v/>
      </c>
      <c r="J9" s="388" t="str">
        <f t="shared" ref="J9:J35" si="0">IFERROR(ROUNDDOWN((F9-G9)*H9*I9+1/2*G9*H9*I9,-2),"")</f>
        <v/>
      </c>
      <c r="K9" s="389"/>
      <c r="L9" s="48"/>
    </row>
    <row r="10" spans="2:13" s="49" customFormat="1" ht="24" customHeight="1">
      <c r="B10" s="228"/>
      <c r="C10" s="229"/>
      <c r="D10" s="282" t="str">
        <f>IFERROR(INDEX(台帳!$A$3:$AI$1673,MATCH('②補助金額算出内訳書（別紙１）'!B10&amp;'②補助金額算出内訳書（別紙１）'!C10,台帳!$A$3:$A$1673,0),12),"")</f>
        <v/>
      </c>
      <c r="E10" s="237"/>
      <c r="F10" s="223" t="str">
        <f>IFERROR(INDEX(台帳!$A$3:$AI$1673,MATCH('②補助金額算出内訳書（別紙１）'!B10&amp;'②補助金額算出内訳書（別紙１）'!C10,台帳!$A$3:$A$1673,0),34),"")</f>
        <v/>
      </c>
      <c r="G10" s="221"/>
      <c r="H10" s="285" t="str">
        <f>IFERROR(INDEX(計算用!$A$2:$B$34,MATCH('②補助金額算出内訳書（別紙１）'!C10,計算用!$A$2:$A$34,0),2),"")</f>
        <v/>
      </c>
      <c r="I10" s="222" t="str">
        <f>IFERROR(INDEX(計算用!$A$39:$B$51,MATCH('②補助金額算出内訳書（別紙１）'!E10,計算用!$A$39:$A$51,0),2),"")</f>
        <v/>
      </c>
      <c r="J10" s="388" t="str">
        <f t="shared" ref="J10:J11" si="1">IFERROR(ROUNDDOWN((F10-G10)*H10*I10+1/2*G10*H10*I10,-2),"")</f>
        <v/>
      </c>
      <c r="K10" s="389"/>
      <c r="L10" s="48"/>
    </row>
    <row r="11" spans="2:13" s="49" customFormat="1" ht="24" customHeight="1">
      <c r="B11" s="228"/>
      <c r="C11" s="229"/>
      <c r="D11" s="282" t="str">
        <f>IFERROR(INDEX(台帳!$A$3:$AI$1673,MATCH('②補助金額算出内訳書（別紙１）'!B11&amp;'②補助金額算出内訳書（別紙１）'!C11,台帳!$A$3:$A$1673,0),12),"")</f>
        <v/>
      </c>
      <c r="E11" s="237"/>
      <c r="F11" s="223" t="str">
        <f>IFERROR(INDEX(台帳!$A$3:$AI$1673,MATCH('②補助金額算出内訳書（別紙１）'!B11&amp;'②補助金額算出内訳書（別紙１）'!C11,台帳!$A$3:$A$1673,0),34),"")</f>
        <v/>
      </c>
      <c r="G11" s="221"/>
      <c r="H11" s="285" t="str">
        <f>IFERROR(INDEX(計算用!$A$2:$B$34,MATCH('②補助金額算出内訳書（別紙１）'!C11,計算用!$A$2:$A$34,0),2),"")</f>
        <v/>
      </c>
      <c r="I11" s="222" t="str">
        <f>IFERROR(INDEX(計算用!$A$39:$B$51,MATCH('②補助金額算出内訳書（別紙１）'!E11,計算用!$A$39:$A$51,0),2),"")</f>
        <v/>
      </c>
      <c r="J11" s="388" t="str">
        <f t="shared" si="1"/>
        <v/>
      </c>
      <c r="K11" s="389"/>
      <c r="L11" s="48"/>
    </row>
    <row r="12" spans="2:13" s="49" customFormat="1" ht="24" customHeight="1">
      <c r="B12" s="228"/>
      <c r="C12" s="229"/>
      <c r="D12" s="282" t="str">
        <f>IFERROR(INDEX(台帳!$A$3:$AI$1673,MATCH('②補助金額算出内訳書（別紙１）'!B12&amp;'②補助金額算出内訳書（別紙１）'!C12,台帳!$A$3:$A$1673,0),12),"")</f>
        <v/>
      </c>
      <c r="E12" s="237"/>
      <c r="F12" s="223" t="str">
        <f>IFERROR(INDEX(台帳!$A$3:$AI$1673,MATCH('②補助金額算出内訳書（別紙１）'!B12&amp;'②補助金額算出内訳書（別紙１）'!C12,台帳!$A$3:$A$1673,0),34),"")</f>
        <v/>
      </c>
      <c r="G12" s="221"/>
      <c r="H12" s="285" t="str">
        <f>IFERROR(INDEX(計算用!$A$2:$B$34,MATCH('②補助金額算出内訳書（別紙１）'!C12,計算用!$A$2:$A$34,0),2),"")</f>
        <v/>
      </c>
      <c r="I12" s="222" t="str">
        <f>IFERROR(INDEX(計算用!$A$39:$B$51,MATCH('②補助金額算出内訳書（別紙１）'!E12,計算用!$A$39:$A$51,0),2),"")</f>
        <v/>
      </c>
      <c r="J12" s="388" t="str">
        <f t="shared" ref="J12:J13" si="2">IFERROR(ROUNDDOWN((F12-G12)*H12*I12+1/2*G12*H12*I12,-2),"")</f>
        <v/>
      </c>
      <c r="K12" s="389"/>
      <c r="L12" s="48"/>
    </row>
    <row r="13" spans="2:13" s="49" customFormat="1" ht="24" customHeight="1">
      <c r="B13" s="228"/>
      <c r="C13" s="229"/>
      <c r="D13" s="282" t="str">
        <f>IFERROR(INDEX(台帳!$A$3:$AI$1673,MATCH('②補助金額算出内訳書（別紙１）'!B13&amp;'②補助金額算出内訳書（別紙１）'!C13,台帳!$A$3:$A$1673,0),12),"")</f>
        <v/>
      </c>
      <c r="E13" s="237"/>
      <c r="F13" s="223" t="str">
        <f>IFERROR(INDEX(台帳!$A$3:$AI$1673,MATCH('②補助金額算出内訳書（別紙１）'!B13&amp;'②補助金額算出内訳書（別紙１）'!C13,台帳!$A$3:$A$1673,0),34),"")</f>
        <v/>
      </c>
      <c r="G13" s="221"/>
      <c r="H13" s="285" t="str">
        <f>IFERROR(INDEX(計算用!$A$2:$B$34,MATCH('②補助金額算出内訳書（別紙１）'!C13,計算用!$A$2:$A$34,0),2),"")</f>
        <v/>
      </c>
      <c r="I13" s="222" t="str">
        <f>IFERROR(INDEX(計算用!$A$39:$B$51,MATCH('②補助金額算出内訳書（別紙１）'!E13,計算用!$A$39:$A$51,0),2),"")</f>
        <v/>
      </c>
      <c r="J13" s="388" t="str">
        <f t="shared" si="2"/>
        <v/>
      </c>
      <c r="K13" s="389"/>
      <c r="L13" s="48"/>
    </row>
    <row r="14" spans="2:13" s="49" customFormat="1" ht="24" customHeight="1">
      <c r="B14" s="228"/>
      <c r="C14" s="229"/>
      <c r="D14" s="282" t="str">
        <f>IFERROR(INDEX(台帳!$A$3:$AI$1673,MATCH('②補助金額算出内訳書（別紙１）'!B14&amp;'②補助金額算出内訳書（別紙１）'!C14,台帳!$A$3:$A$1673,0),12),"")</f>
        <v/>
      </c>
      <c r="E14" s="237"/>
      <c r="F14" s="223" t="str">
        <f>IFERROR(INDEX(台帳!$A$3:$AI$1673,MATCH('②補助金額算出内訳書（別紙１）'!B14&amp;'②補助金額算出内訳書（別紙１）'!C14,台帳!$A$3:$A$1673,0),34),"")</f>
        <v/>
      </c>
      <c r="G14" s="221"/>
      <c r="H14" s="285" t="str">
        <f>IFERROR(INDEX(計算用!$A$2:$B$34,MATCH('②補助金額算出内訳書（別紙１）'!C14,計算用!$A$2:$A$34,0),2),"")</f>
        <v/>
      </c>
      <c r="I14" s="280" t="str">
        <f>IFERROR(INDEX(計算用!$A$39:$B$51,MATCH('②補助金額算出内訳書（別紙１）'!E14,計算用!$A$39:$A$51,0),2),"")</f>
        <v/>
      </c>
      <c r="J14" s="388" t="str">
        <f t="shared" ref="J14:J16" si="3">IFERROR(ROUNDDOWN((F14-G14)*H14*I14+1/2*G14*H14*I14,-2),"")</f>
        <v/>
      </c>
      <c r="K14" s="389"/>
      <c r="L14" s="48"/>
    </row>
    <row r="15" spans="2:13" s="49" customFormat="1" ht="24" customHeight="1">
      <c r="B15" s="228"/>
      <c r="C15" s="229"/>
      <c r="D15" s="282" t="str">
        <f>IFERROR(INDEX(台帳!$A$3:$AI$1673,MATCH('②補助金額算出内訳書（別紙１）'!B15&amp;'②補助金額算出内訳書（別紙１）'!C15,台帳!$A$3:$A$1673,0),12),"")</f>
        <v/>
      </c>
      <c r="E15" s="237"/>
      <c r="F15" s="223" t="str">
        <f>IFERROR(INDEX(台帳!$A$3:$AI$1673,MATCH('②補助金額算出内訳書（別紙１）'!B15&amp;'②補助金額算出内訳書（別紙１）'!C15,台帳!$A$3:$A$1673,0),34),"")</f>
        <v/>
      </c>
      <c r="G15" s="221"/>
      <c r="H15" s="285" t="str">
        <f>IFERROR(INDEX(計算用!$A$2:$B$34,MATCH('②補助金額算出内訳書（別紙１）'!C15,計算用!$A$2:$A$34,0),2),"")</f>
        <v/>
      </c>
      <c r="I15" s="222" t="str">
        <f>IFERROR(INDEX(計算用!$A$39:$B$51,MATCH('②補助金額算出内訳書（別紙１）'!E15,計算用!$A$39:$A$51,0),2),"")</f>
        <v/>
      </c>
      <c r="J15" s="388" t="str">
        <f t="shared" si="3"/>
        <v/>
      </c>
      <c r="K15" s="389"/>
      <c r="L15" s="48"/>
    </row>
    <row r="16" spans="2:13" s="49" customFormat="1" ht="24" customHeight="1">
      <c r="B16" s="228"/>
      <c r="C16" s="229"/>
      <c r="D16" s="282" t="str">
        <f>IFERROR(INDEX(台帳!$A$3:$AI$1673,MATCH('②補助金額算出内訳書（別紙１）'!B16&amp;'②補助金額算出内訳書（別紙１）'!C16,台帳!$A$3:$A$1673,0),12),"")</f>
        <v/>
      </c>
      <c r="E16" s="237"/>
      <c r="F16" s="223" t="str">
        <f>IFERROR(INDEX(台帳!$A$3:$AI$1673,MATCH('②補助金額算出内訳書（別紙１）'!B16&amp;'②補助金額算出内訳書（別紙１）'!C16,台帳!$A$3:$A$1673,0),34),"")</f>
        <v/>
      </c>
      <c r="G16" s="221"/>
      <c r="H16" s="285" t="str">
        <f>IFERROR(INDEX(計算用!$A$2:$B$34,MATCH('②補助金額算出内訳書（別紙１）'!C16,計算用!$A$2:$A$34,0),2),"")</f>
        <v/>
      </c>
      <c r="I16" s="222" t="str">
        <f>IFERROR(INDEX(計算用!$A$39:$B$51,MATCH('②補助金額算出内訳書（別紙１）'!E16,計算用!$A$39:$A$51,0),2),"")</f>
        <v/>
      </c>
      <c r="J16" s="388" t="str">
        <f t="shared" si="3"/>
        <v/>
      </c>
      <c r="K16" s="389"/>
      <c r="L16" s="48"/>
    </row>
    <row r="17" spans="2:12" s="49" customFormat="1" ht="24" customHeight="1">
      <c r="B17" s="228"/>
      <c r="C17" s="229"/>
      <c r="D17" s="282" t="str">
        <f>IFERROR(INDEX(台帳!$A$3:$AI$1673,MATCH('②補助金額算出内訳書（別紙１）'!B17&amp;'②補助金額算出内訳書（別紙１）'!C17,台帳!$A$3:$A$1673,0),12),"")</f>
        <v/>
      </c>
      <c r="E17" s="237"/>
      <c r="F17" s="223" t="str">
        <f>IFERROR(INDEX(台帳!$A$3:$AI$1673,MATCH('②補助金額算出内訳書（別紙１）'!B17&amp;'②補助金額算出内訳書（別紙１）'!C17,台帳!$A$3:$A$1673,0),34),"")</f>
        <v/>
      </c>
      <c r="G17" s="221"/>
      <c r="H17" s="285" t="str">
        <f>IFERROR(INDEX(計算用!$A$2:$B$34,MATCH('②補助金額算出内訳書（別紙１）'!C17,計算用!$A$2:$A$34,0),2),"")</f>
        <v/>
      </c>
      <c r="I17" s="222" t="str">
        <f>IFERROR(INDEX(計算用!$A$39:$B$51,MATCH('②補助金額算出内訳書（別紙１）'!E17,計算用!$A$39:$A$51,0),2),"")</f>
        <v/>
      </c>
      <c r="J17" s="388" t="str">
        <f t="shared" ref="J17:J20" si="4">IFERROR(ROUNDDOWN((F17-G17)*H17*I17+1/2*G17*H17*I17,-2),"")</f>
        <v/>
      </c>
      <c r="K17" s="389"/>
      <c r="L17" s="48"/>
    </row>
    <row r="18" spans="2:12" s="49" customFormat="1" ht="24" customHeight="1">
      <c r="B18" s="228"/>
      <c r="C18" s="229"/>
      <c r="D18" s="282" t="str">
        <f>IFERROR(INDEX(台帳!$A$3:$AI$1673,MATCH('②補助金額算出内訳書（別紙１）'!B18&amp;'②補助金額算出内訳書（別紙１）'!C18,台帳!$A$3:$A$1673,0),12),"")</f>
        <v/>
      </c>
      <c r="E18" s="237"/>
      <c r="F18" s="223" t="str">
        <f>IFERROR(INDEX(台帳!$A$3:$AI$1673,MATCH('②補助金額算出内訳書（別紙１）'!B18&amp;'②補助金額算出内訳書（別紙１）'!C18,台帳!$A$3:$A$1673,0),34),"")</f>
        <v/>
      </c>
      <c r="G18" s="221"/>
      <c r="H18" s="285" t="str">
        <f>IFERROR(INDEX(計算用!$A$2:$B$34,MATCH('②補助金額算出内訳書（別紙１）'!C18,計算用!$A$2:$A$34,0),2),"")</f>
        <v/>
      </c>
      <c r="I18" s="222" t="str">
        <f>IFERROR(INDEX(計算用!$A$39:$B$51,MATCH('②補助金額算出内訳書（別紙１）'!E18,計算用!$A$39:$A$51,0),2),"")</f>
        <v/>
      </c>
      <c r="J18" s="388" t="str">
        <f t="shared" si="4"/>
        <v/>
      </c>
      <c r="K18" s="389"/>
      <c r="L18" s="48"/>
    </row>
    <row r="19" spans="2:12" s="49" customFormat="1" ht="24" customHeight="1">
      <c r="B19" s="228"/>
      <c r="C19" s="229"/>
      <c r="D19" s="282" t="str">
        <f>IFERROR(INDEX(台帳!$A$3:$AI$1673,MATCH('②補助金額算出内訳書（別紙１）'!B19&amp;'②補助金額算出内訳書（別紙１）'!C19,台帳!$A$3:$A$1673,0),12),"")</f>
        <v/>
      </c>
      <c r="E19" s="237"/>
      <c r="F19" s="223" t="str">
        <f>IFERROR(INDEX(台帳!$A$3:$AI$1673,MATCH('②補助金額算出内訳書（別紙１）'!B19&amp;'②補助金額算出内訳書（別紙１）'!C19,台帳!$A$3:$A$1673,0),34),"")</f>
        <v/>
      </c>
      <c r="G19" s="221"/>
      <c r="H19" s="285" t="str">
        <f>IFERROR(INDEX(計算用!$A$2:$B$34,MATCH('②補助金額算出内訳書（別紙１）'!C19,計算用!$A$2:$A$34,0),2),"")</f>
        <v/>
      </c>
      <c r="I19" s="222" t="str">
        <f>IFERROR(INDEX(計算用!$A$39:$B$51,MATCH('②補助金額算出内訳書（別紙１）'!E19,計算用!$A$39:$A$51,0),2),"")</f>
        <v/>
      </c>
      <c r="J19" s="388" t="str">
        <f t="shared" si="4"/>
        <v/>
      </c>
      <c r="K19" s="389"/>
      <c r="L19" s="48"/>
    </row>
    <row r="20" spans="2:12" s="49" customFormat="1" ht="24" customHeight="1">
      <c r="B20" s="228"/>
      <c r="C20" s="229"/>
      <c r="D20" s="282" t="str">
        <f>IFERROR(INDEX(台帳!$A$3:$AI$1673,MATCH('②補助金額算出内訳書（別紙１）'!B20&amp;'②補助金額算出内訳書（別紙１）'!C20,台帳!$A$3:$A$1673,0),12),"")</f>
        <v/>
      </c>
      <c r="E20" s="237"/>
      <c r="F20" s="223" t="str">
        <f>IFERROR(INDEX(台帳!$A$3:$AI$1673,MATCH('②補助金額算出内訳書（別紙１）'!B20&amp;'②補助金額算出内訳書（別紙１）'!C20,台帳!$A$3:$A$1673,0),34),"")</f>
        <v/>
      </c>
      <c r="G20" s="221"/>
      <c r="H20" s="285" t="str">
        <f>IFERROR(INDEX(計算用!$A$2:$B$34,MATCH('②補助金額算出内訳書（別紙１）'!C20,計算用!$A$2:$A$34,0),2),"")</f>
        <v/>
      </c>
      <c r="I20" s="222" t="str">
        <f>IFERROR(INDEX(計算用!$A$39:$B$51,MATCH('②補助金額算出内訳書（別紙１）'!E20,計算用!$A$39:$A$51,0),2),"")</f>
        <v/>
      </c>
      <c r="J20" s="388" t="str">
        <f t="shared" si="4"/>
        <v/>
      </c>
      <c r="K20" s="389"/>
      <c r="L20" s="48"/>
    </row>
    <row r="21" spans="2:12" s="49" customFormat="1" ht="24" customHeight="1">
      <c r="B21" s="228"/>
      <c r="C21" s="229"/>
      <c r="D21" s="282" t="str">
        <f>IFERROR(INDEX(台帳!$A$3:$AI$1673,MATCH('②補助金額算出内訳書（別紙１）'!B21&amp;'②補助金額算出内訳書（別紙１）'!C21,台帳!$A$3:$A$1673,0),12),"")</f>
        <v/>
      </c>
      <c r="E21" s="237"/>
      <c r="F21" s="223" t="str">
        <f>IFERROR(INDEX(台帳!$A$3:$AI$1673,MATCH('②補助金額算出内訳書（別紙１）'!B21&amp;'②補助金額算出内訳書（別紙１）'!C21,台帳!$A$3:$A$1673,0),34),"")</f>
        <v/>
      </c>
      <c r="G21" s="221"/>
      <c r="H21" s="285" t="str">
        <f>IFERROR(INDEX(計算用!$A$2:$B$34,MATCH('②補助金額算出内訳書（別紙１）'!C21,計算用!$A$2:$A$34,0),2),"")</f>
        <v/>
      </c>
      <c r="I21" s="222" t="str">
        <f>IFERROR(INDEX(計算用!$A$39:$B$51,MATCH('②補助金額算出内訳書（別紙１）'!E21,計算用!$A$39:$A$51,0),2),"")</f>
        <v/>
      </c>
      <c r="J21" s="388" t="str">
        <f t="shared" ref="J21:J25" si="5">IFERROR(ROUNDDOWN((F21-G21)*H21*I21+1/2*G21*H21*I21,-2),"")</f>
        <v/>
      </c>
      <c r="K21" s="389"/>
      <c r="L21" s="48"/>
    </row>
    <row r="22" spans="2:12" s="49" customFormat="1" ht="24" customHeight="1">
      <c r="B22" s="228"/>
      <c r="C22" s="229"/>
      <c r="D22" s="282" t="str">
        <f>IFERROR(INDEX(台帳!$A$3:$AI$1673,MATCH('②補助金額算出内訳書（別紙１）'!B22&amp;'②補助金額算出内訳書（別紙１）'!C22,台帳!$A$3:$A$1673,0),12),"")</f>
        <v/>
      </c>
      <c r="E22" s="237"/>
      <c r="F22" s="223" t="str">
        <f>IFERROR(INDEX(台帳!$A$3:$AI$1673,MATCH('②補助金額算出内訳書（別紙１）'!B22&amp;'②補助金額算出内訳書（別紙１）'!C22,台帳!$A$3:$A$1673,0),34),"")</f>
        <v/>
      </c>
      <c r="G22" s="221"/>
      <c r="H22" s="285" t="str">
        <f>IFERROR(INDEX(計算用!$A$2:$B$34,MATCH('②補助金額算出内訳書（別紙１）'!C22,計算用!$A$2:$A$34,0),2),"")</f>
        <v/>
      </c>
      <c r="I22" s="222" t="str">
        <f>IFERROR(INDEX(計算用!$A$39:$B$51,MATCH('②補助金額算出内訳書（別紙１）'!E22,計算用!$A$39:$A$51,0),2),"")</f>
        <v/>
      </c>
      <c r="J22" s="388" t="str">
        <f t="shared" si="5"/>
        <v/>
      </c>
      <c r="K22" s="389"/>
      <c r="L22" s="48"/>
    </row>
    <row r="23" spans="2:12" s="49" customFormat="1" ht="24" customHeight="1">
      <c r="B23" s="228"/>
      <c r="C23" s="229"/>
      <c r="D23" s="282" t="str">
        <f>IFERROR(INDEX(台帳!$A$3:$AI$1673,MATCH('②補助金額算出内訳書（別紙１）'!B23&amp;'②補助金額算出内訳書（別紙１）'!C23,台帳!$A$3:$A$1673,0),12),"")</f>
        <v/>
      </c>
      <c r="E23" s="237"/>
      <c r="F23" s="223" t="str">
        <f>IFERROR(INDEX(台帳!$A$3:$AI$1673,MATCH('②補助金額算出内訳書（別紙１）'!B23&amp;'②補助金額算出内訳書（別紙１）'!C23,台帳!$A$3:$A$1673,0),34),"")</f>
        <v/>
      </c>
      <c r="G23" s="221"/>
      <c r="H23" s="285" t="str">
        <f>IFERROR(INDEX(計算用!$A$2:$B$34,MATCH('②補助金額算出内訳書（別紙１）'!C23,計算用!$A$2:$A$34,0),2),"")</f>
        <v/>
      </c>
      <c r="I23" s="222" t="str">
        <f>IFERROR(INDEX(計算用!$A$39:$B$51,MATCH('②補助金額算出内訳書（別紙１）'!E23,計算用!$A$39:$A$51,0),2),"")</f>
        <v/>
      </c>
      <c r="J23" s="388" t="str">
        <f t="shared" si="5"/>
        <v/>
      </c>
      <c r="K23" s="389"/>
      <c r="L23" s="48"/>
    </row>
    <row r="24" spans="2:12" s="49" customFormat="1" ht="24" customHeight="1">
      <c r="B24" s="228"/>
      <c r="C24" s="229"/>
      <c r="D24" s="282" t="str">
        <f>IFERROR(INDEX(台帳!$A$3:$AI$1673,MATCH('②補助金額算出内訳書（別紙１）'!B24&amp;'②補助金額算出内訳書（別紙１）'!C24,台帳!$A$3:$A$1673,0),12),"")</f>
        <v/>
      </c>
      <c r="E24" s="237"/>
      <c r="F24" s="223" t="str">
        <f>IFERROR(INDEX(台帳!$A$3:$AI$1673,MATCH('②補助金額算出内訳書（別紙１）'!B24&amp;'②補助金額算出内訳書（別紙１）'!C24,台帳!$A$3:$A$1673,0),34),"")</f>
        <v/>
      </c>
      <c r="G24" s="221"/>
      <c r="H24" s="285" t="str">
        <f>IFERROR(INDEX(計算用!$A$2:$B$34,MATCH('②補助金額算出内訳書（別紙１）'!C24,計算用!$A$2:$A$34,0),2),"")</f>
        <v/>
      </c>
      <c r="I24" s="222" t="str">
        <f>IFERROR(INDEX(計算用!$A$39:$B$51,MATCH('②補助金額算出内訳書（別紙１）'!E24,計算用!$A$39:$A$51,0),2),"")</f>
        <v/>
      </c>
      <c r="J24" s="388" t="str">
        <f t="shared" si="5"/>
        <v/>
      </c>
      <c r="K24" s="389"/>
      <c r="L24" s="48"/>
    </row>
    <row r="25" spans="2:12" s="49" customFormat="1" ht="24" customHeight="1">
      <c r="B25" s="228"/>
      <c r="C25" s="229"/>
      <c r="D25" s="282" t="str">
        <f>IFERROR(INDEX(台帳!$A$3:$AI$1673,MATCH('②補助金額算出内訳書（別紙１）'!B25&amp;'②補助金額算出内訳書（別紙１）'!C25,台帳!$A$3:$A$1673,0),12),"")</f>
        <v/>
      </c>
      <c r="E25" s="237"/>
      <c r="F25" s="223" t="str">
        <f>IFERROR(INDEX(台帳!$A$3:$AI$1673,MATCH('②補助金額算出内訳書（別紙１）'!B25&amp;'②補助金額算出内訳書（別紙１）'!C25,台帳!$A$3:$A$1673,0),34),"")</f>
        <v/>
      </c>
      <c r="G25" s="221"/>
      <c r="H25" s="285" t="str">
        <f>IFERROR(INDEX(計算用!$A$2:$B$34,MATCH('②補助金額算出内訳書（別紙１）'!C25,計算用!$A$2:$A$34,0),2),"")</f>
        <v/>
      </c>
      <c r="I25" s="222" t="str">
        <f>IFERROR(INDEX(計算用!$A$39:$B$51,MATCH('②補助金額算出内訳書（別紙１）'!E25,計算用!$A$39:$A$51,0),2),"")</f>
        <v/>
      </c>
      <c r="J25" s="388" t="str">
        <f t="shared" si="5"/>
        <v/>
      </c>
      <c r="K25" s="389"/>
      <c r="L25" s="48"/>
    </row>
    <row r="26" spans="2:12" s="49" customFormat="1" ht="24" customHeight="1">
      <c r="B26" s="228"/>
      <c r="C26" s="229"/>
      <c r="D26" s="282" t="str">
        <f>IFERROR(INDEX(台帳!$A$3:$AI$1673,MATCH('②補助金額算出内訳書（別紙１）'!B26&amp;'②補助金額算出内訳書（別紙１）'!C26,台帳!$A$3:$A$1673,0),12),"")</f>
        <v/>
      </c>
      <c r="E26" s="237"/>
      <c r="F26" s="223" t="str">
        <f>IFERROR(INDEX(台帳!$A$3:$AI$1673,MATCH('②補助金額算出内訳書（別紙１）'!B26&amp;'②補助金額算出内訳書（別紙１）'!C26,台帳!$A$3:$A$1673,0),34),"")</f>
        <v/>
      </c>
      <c r="G26" s="221"/>
      <c r="H26" s="285" t="str">
        <f>IFERROR(INDEX(計算用!$A$2:$B$34,MATCH('②補助金額算出内訳書（別紙１）'!C26,計算用!$A$2:$A$34,0),2),"")</f>
        <v/>
      </c>
      <c r="I26" s="222" t="str">
        <f>IFERROR(INDEX(計算用!$A$39:$B$51,MATCH('②補助金額算出内訳書（別紙１）'!E26,計算用!$A$39:$A$51,0),2),"")</f>
        <v/>
      </c>
      <c r="J26" s="388" t="str">
        <f t="shared" ref="J26:J27" si="6">IFERROR(ROUNDDOWN((F26-G26)*H26*I26+1/2*G26*H26*I26,-2),"")</f>
        <v/>
      </c>
      <c r="K26" s="389"/>
      <c r="L26" s="48"/>
    </row>
    <row r="27" spans="2:12" s="49" customFormat="1" ht="24" customHeight="1">
      <c r="B27" s="228"/>
      <c r="C27" s="229"/>
      <c r="D27" s="282" t="str">
        <f>IFERROR(INDEX(台帳!$A$3:$AI$1673,MATCH('②補助金額算出内訳書（別紙１）'!B27&amp;'②補助金額算出内訳書（別紙１）'!C27,台帳!$A$3:$A$1673,0),12),"")</f>
        <v/>
      </c>
      <c r="E27" s="237"/>
      <c r="F27" s="223" t="str">
        <f>IFERROR(INDEX(台帳!$A$3:$AI$1673,MATCH('②補助金額算出内訳書（別紙１）'!B27&amp;'②補助金額算出内訳書（別紙１）'!C27,台帳!$A$3:$A$1673,0),34),"")</f>
        <v/>
      </c>
      <c r="G27" s="221"/>
      <c r="H27" s="285" t="str">
        <f>IFERROR(INDEX(計算用!$A$2:$B$34,MATCH('②補助金額算出内訳書（別紙１）'!C27,計算用!$A$2:$A$34,0),2),"")</f>
        <v/>
      </c>
      <c r="I27" s="222" t="str">
        <f>IFERROR(INDEX(計算用!$A$39:$B$51,MATCH('②補助金額算出内訳書（別紙１）'!E27,計算用!$A$39:$A$51,0),2),"")</f>
        <v/>
      </c>
      <c r="J27" s="388" t="str">
        <f t="shared" si="6"/>
        <v/>
      </c>
      <c r="K27" s="389"/>
      <c r="L27" s="48"/>
    </row>
    <row r="28" spans="2:12" s="49" customFormat="1" ht="24" customHeight="1">
      <c r="B28" s="228"/>
      <c r="C28" s="229"/>
      <c r="D28" s="282" t="str">
        <f>IFERROR(INDEX(台帳!$A$3:$AI$1673,MATCH('②補助金額算出内訳書（別紙１）'!B28&amp;'②補助金額算出内訳書（別紙１）'!C28,台帳!$A$3:$A$1673,0),12),"")</f>
        <v/>
      </c>
      <c r="E28" s="237"/>
      <c r="F28" s="223" t="str">
        <f>IFERROR(INDEX(台帳!$A$3:$AI$1673,MATCH('②補助金額算出内訳書（別紙１）'!B28&amp;'②補助金額算出内訳書（別紙１）'!C28,台帳!$A$3:$A$1673,0),34),"")</f>
        <v/>
      </c>
      <c r="G28" s="221"/>
      <c r="H28" s="285" t="str">
        <f>IFERROR(INDEX(計算用!$A$2:$B$34,MATCH('②補助金額算出内訳書（別紙１）'!C28,計算用!$A$2:$A$34,0),2),"")</f>
        <v/>
      </c>
      <c r="I28" s="222" t="str">
        <f>IFERROR(INDEX(計算用!$A$39:$B$51,MATCH('②補助金額算出内訳書（別紙１）'!E28,計算用!$A$39:$A$51,0),2),"")</f>
        <v/>
      </c>
      <c r="J28" s="388" t="str">
        <f t="shared" ref="J28" si="7">IFERROR(ROUNDDOWN((F28-G28)*H28*I28+1/2*G28*H28*I28,-2),"")</f>
        <v/>
      </c>
      <c r="K28" s="389"/>
      <c r="L28" s="48"/>
    </row>
    <row r="29" spans="2:12" s="49" customFormat="1" ht="24" customHeight="1">
      <c r="B29" s="228"/>
      <c r="C29" s="229"/>
      <c r="D29" s="282" t="str">
        <f>IFERROR(INDEX(台帳!$A$3:$AI$1673,MATCH('②補助金額算出内訳書（別紙１）'!B29&amp;'②補助金額算出内訳書（別紙１）'!C29,台帳!$A$3:$A$1673,0),12),"")</f>
        <v/>
      </c>
      <c r="E29" s="237"/>
      <c r="F29" s="223" t="str">
        <f>IFERROR(INDEX(台帳!$A$3:$AI$1673,MATCH('②補助金額算出内訳書（別紙１）'!B29&amp;'②補助金額算出内訳書（別紙１）'!C29,台帳!$A$3:$A$1673,0),34),"")</f>
        <v/>
      </c>
      <c r="G29" s="221"/>
      <c r="H29" s="285" t="str">
        <f>IFERROR(INDEX(計算用!$A$2:$B$34,MATCH('②補助金額算出内訳書（別紙１）'!C29,計算用!$A$2:$A$34,0),2),"")</f>
        <v/>
      </c>
      <c r="I29" s="222" t="str">
        <f>IFERROR(INDEX(計算用!$A$39:$B$51,MATCH('②補助金額算出内訳書（別紙１）'!E29,計算用!$A$39:$A$51,0),2),"")</f>
        <v/>
      </c>
      <c r="J29" s="388" t="str">
        <f t="shared" si="0"/>
        <v/>
      </c>
      <c r="K29" s="389"/>
      <c r="L29" s="48"/>
    </row>
    <row r="30" spans="2:12" s="49" customFormat="1" ht="24" customHeight="1">
      <c r="B30" s="228"/>
      <c r="C30" s="229"/>
      <c r="D30" s="282" t="str">
        <f>IFERROR(INDEX(台帳!$A$3:$AI$1673,MATCH('②補助金額算出内訳書（別紙１）'!B30&amp;'②補助金額算出内訳書（別紙１）'!C30,台帳!$A$3:$A$1673,0),12),"")</f>
        <v/>
      </c>
      <c r="E30" s="237"/>
      <c r="F30" s="223" t="str">
        <f>IFERROR(INDEX(台帳!$A$3:$AI$1673,MATCH('②補助金額算出内訳書（別紙１）'!B30&amp;'②補助金額算出内訳書（別紙１）'!C30,台帳!$A$3:$A$1673,0),34),"")</f>
        <v/>
      </c>
      <c r="G30" s="221"/>
      <c r="H30" s="285" t="str">
        <f>IFERROR(INDEX(計算用!$A$2:$B$34,MATCH('②補助金額算出内訳書（別紙１）'!C30,計算用!$A$2:$A$34,0),2),"")</f>
        <v/>
      </c>
      <c r="I30" s="222" t="str">
        <f>IFERROR(INDEX(計算用!$A$39:$B$51,MATCH('②補助金額算出内訳書（別紙１）'!E30,計算用!$A$39:$A$51,0),2),"")</f>
        <v/>
      </c>
      <c r="J30" s="388" t="str">
        <f t="shared" si="0"/>
        <v/>
      </c>
      <c r="K30" s="389"/>
      <c r="L30" s="48"/>
    </row>
    <row r="31" spans="2:12" s="49" customFormat="1" ht="24" customHeight="1">
      <c r="B31" s="228"/>
      <c r="C31" s="229"/>
      <c r="D31" s="282" t="str">
        <f>IFERROR(INDEX(台帳!$A$3:$AI$1673,MATCH('②補助金額算出内訳書（別紙１）'!B31&amp;'②補助金額算出内訳書（別紙１）'!C31,台帳!$A$3:$A$1673,0),12),"")</f>
        <v/>
      </c>
      <c r="E31" s="237"/>
      <c r="F31" s="223" t="str">
        <f>IFERROR(INDEX(台帳!$A$3:$AI$1673,MATCH('②補助金額算出内訳書（別紙１）'!B31&amp;'②補助金額算出内訳書（別紙１）'!C31,台帳!$A$3:$A$1673,0),34),"")</f>
        <v/>
      </c>
      <c r="G31" s="221"/>
      <c r="H31" s="285" t="str">
        <f>IFERROR(INDEX(計算用!$A$2:$B$34,MATCH('②補助金額算出内訳書（別紙１）'!C31,計算用!$A$2:$A$34,0),2),"")</f>
        <v/>
      </c>
      <c r="I31" s="222" t="str">
        <f>IFERROR(INDEX(計算用!$A$39:$B$51,MATCH('②補助金額算出内訳書（別紙１）'!E31,計算用!$A$39:$A$51,0),2),"")</f>
        <v/>
      </c>
      <c r="J31" s="388" t="str">
        <f t="shared" si="0"/>
        <v/>
      </c>
      <c r="K31" s="389"/>
      <c r="L31" s="48"/>
    </row>
    <row r="32" spans="2:12" s="49" customFormat="1" ht="24" customHeight="1">
      <c r="B32" s="228"/>
      <c r="C32" s="229"/>
      <c r="D32" s="282" t="str">
        <f>IFERROR(INDEX(台帳!$A$3:$AI$1673,MATCH('②補助金額算出内訳書（別紙１）'!B32&amp;'②補助金額算出内訳書（別紙１）'!C32,台帳!$A$3:$A$1673,0),12),"")</f>
        <v/>
      </c>
      <c r="E32" s="237"/>
      <c r="F32" s="223" t="str">
        <f>IFERROR(INDEX(台帳!$A$3:$AI$1673,MATCH('②補助金額算出内訳書（別紙１）'!B32&amp;'②補助金額算出内訳書（別紙１）'!C32,台帳!$A$3:$A$1673,0),34),"")</f>
        <v/>
      </c>
      <c r="G32" s="221"/>
      <c r="H32" s="285" t="str">
        <f>IFERROR(INDEX(計算用!$A$2:$B$34,MATCH('②補助金額算出内訳書（別紙１）'!C32,計算用!$A$2:$A$34,0),2),"")</f>
        <v/>
      </c>
      <c r="I32" s="222" t="str">
        <f>IFERROR(INDEX(計算用!$A$39:$B$51,MATCH('②補助金額算出内訳書（別紙１）'!E32,計算用!$A$39:$A$51,0),2),"")</f>
        <v/>
      </c>
      <c r="J32" s="388" t="str">
        <f t="shared" si="0"/>
        <v/>
      </c>
      <c r="K32" s="389"/>
      <c r="L32" s="48"/>
    </row>
    <row r="33" spans="2:21" s="49" customFormat="1" ht="24" customHeight="1">
      <c r="B33" s="230"/>
      <c r="C33" s="229"/>
      <c r="D33" s="282" t="str">
        <f>IFERROR(INDEX(台帳!$A$3:$AI$1673,MATCH('②補助金額算出内訳書（別紙１）'!B33&amp;'②補助金額算出内訳書（別紙１）'!C33,台帳!$A$3:$A$1673,0),12),"")</f>
        <v/>
      </c>
      <c r="E33" s="237"/>
      <c r="F33" s="223" t="str">
        <f>IFERROR(INDEX(台帳!$A$3:$AI$1673,MATCH('②補助金額算出内訳書（別紙１）'!B33&amp;'②補助金額算出内訳書（別紙１）'!C33,台帳!$A$3:$A$1673,0),34),"")</f>
        <v/>
      </c>
      <c r="G33" s="223"/>
      <c r="H33" s="285" t="str">
        <f>IFERROR(INDEX(計算用!$A$2:$B$34,MATCH('②補助金額算出内訳書（別紙１）'!C33,計算用!$A$2:$A$34,0),2),"")</f>
        <v/>
      </c>
      <c r="I33" s="222" t="str">
        <f>IFERROR(INDEX(計算用!$A$39:$B$51,MATCH('②補助金額算出内訳書（別紙１）'!E33,計算用!$A$39:$A$51,0),2),"")</f>
        <v/>
      </c>
      <c r="J33" s="388" t="str">
        <f t="shared" si="0"/>
        <v/>
      </c>
      <c r="K33" s="389"/>
      <c r="L33" s="48"/>
    </row>
    <row r="34" spans="2:21" s="49" customFormat="1" ht="24" customHeight="1">
      <c r="B34" s="230"/>
      <c r="C34" s="229"/>
      <c r="D34" s="282" t="str">
        <f>IFERROR(INDEX(台帳!$A$3:$AI$1673,MATCH('②補助金額算出内訳書（別紙１）'!B34&amp;'②補助金額算出内訳書（別紙１）'!C34,台帳!$A$3:$A$1673,0),12),"")</f>
        <v/>
      </c>
      <c r="E34" s="237"/>
      <c r="F34" s="223" t="str">
        <f>IFERROR(INDEX(台帳!$A$3:$AI$1673,MATCH('②補助金額算出内訳書（別紙１）'!B34&amp;'②補助金額算出内訳書（別紙１）'!C34,台帳!$A$3:$A$1673,0),34),"")</f>
        <v/>
      </c>
      <c r="G34" s="223"/>
      <c r="H34" s="285" t="str">
        <f>IFERROR(INDEX(計算用!$A$2:$B$34,MATCH('②補助金額算出内訳書（別紙１）'!C34,計算用!$A$2:$A$34,0),2),"")</f>
        <v/>
      </c>
      <c r="I34" s="222" t="str">
        <f>IFERROR(INDEX(計算用!$A$39:$B$51,MATCH('②補助金額算出内訳書（別紙１）'!E34,計算用!$A$39:$A$51,0),2),"")</f>
        <v/>
      </c>
      <c r="J34" s="388" t="str">
        <f t="shared" si="0"/>
        <v/>
      </c>
      <c r="K34" s="389"/>
      <c r="L34" s="48"/>
    </row>
    <row r="35" spans="2:21" s="49" customFormat="1" ht="24" customHeight="1" thickBot="1">
      <c r="B35" s="231"/>
      <c r="C35" s="232"/>
      <c r="D35" s="283" t="str">
        <f>IFERROR(INDEX(台帳!$A$3:$AI$1673,MATCH('②補助金額算出内訳書（別紙１）'!B35&amp;'②補助金額算出内訳書（別紙１）'!C35,台帳!$A$3:$A$1673,0),12),"")</f>
        <v/>
      </c>
      <c r="E35" s="238"/>
      <c r="F35" s="224" t="str">
        <f>IFERROR(INDEX(台帳!$A$3:$AI$1673,MATCH('②補助金額算出内訳書（別紙１）'!B35&amp;'②補助金額算出内訳書（別紙１）'!C35,台帳!$A$3:$A$1673,0),34),"")</f>
        <v/>
      </c>
      <c r="G35" s="224"/>
      <c r="H35" s="286" t="str">
        <f>IFERROR(INDEX(計算用!$A$2:$B$34,MATCH('②補助金額算出内訳書（別紙１）'!C35,計算用!$A$2:$A$34,0),2),"")</f>
        <v/>
      </c>
      <c r="I35" s="225" t="str">
        <f>IFERROR(INDEX(計算用!$A$39:$B$51,MATCH('②補助金額算出内訳書（別紙１）'!E35,計算用!$A$39:$A$51,0),2),"")</f>
        <v/>
      </c>
      <c r="J35" s="390" t="str">
        <f t="shared" si="0"/>
        <v/>
      </c>
      <c r="K35" s="391"/>
      <c r="L35" s="48"/>
    </row>
    <row r="36" spans="2:21" s="49" customFormat="1" ht="24" customHeight="1" thickTop="1" thickBot="1">
      <c r="B36" s="83" t="s">
        <v>6433</v>
      </c>
      <c r="C36" s="67"/>
      <c r="D36" s="64"/>
      <c r="E36" s="64"/>
      <c r="F36" s="64"/>
      <c r="G36" s="64"/>
      <c r="H36" s="64"/>
      <c r="I36" s="68" t="s">
        <v>6430</v>
      </c>
      <c r="J36" s="363">
        <f>SUM(J8:J35)</f>
        <v>0</v>
      </c>
      <c r="K36" s="364"/>
      <c r="L36" s="48"/>
      <c r="U36" s="99"/>
    </row>
    <row r="37" spans="2:21" s="49" customFormat="1" ht="12.75" customHeight="1">
      <c r="B37" s="73"/>
      <c r="C37" s="73"/>
      <c r="D37" s="73"/>
      <c r="E37" s="73"/>
      <c r="F37" s="73"/>
      <c r="G37" s="73"/>
      <c r="H37" s="47"/>
      <c r="I37" s="47"/>
      <c r="J37" s="84"/>
      <c r="K37" s="48"/>
    </row>
    <row r="38" spans="2:21" s="48" customFormat="1" ht="20.100000000000001" customHeight="1">
      <c r="B38" s="74" t="s">
        <v>6465</v>
      </c>
      <c r="C38" s="75"/>
      <c r="D38" s="76"/>
      <c r="E38" s="76"/>
      <c r="F38" s="76"/>
      <c r="G38" s="76"/>
      <c r="H38" s="77"/>
      <c r="I38" s="77"/>
      <c r="J38" s="75"/>
      <c r="K38" s="52"/>
      <c r="L38" s="52"/>
    </row>
    <row r="39" spans="2:21" s="48" customFormat="1" ht="39.950000000000003" customHeight="1">
      <c r="B39" s="371" t="s">
        <v>8722</v>
      </c>
      <c r="C39" s="383"/>
      <c r="D39" s="383"/>
      <c r="E39" s="383"/>
      <c r="F39" s="383"/>
      <c r="G39" s="383"/>
      <c r="H39" s="383"/>
      <c r="I39" s="383"/>
      <c r="J39" s="383"/>
      <c r="K39" s="52"/>
      <c r="L39" s="52"/>
    </row>
    <row r="40" spans="2:21" s="48" customFormat="1" ht="20.100000000000001" customHeight="1">
      <c r="B40" s="371" t="s">
        <v>8217</v>
      </c>
      <c r="C40" s="372"/>
      <c r="D40" s="372"/>
      <c r="E40" s="372"/>
      <c r="F40" s="372"/>
      <c r="G40" s="372"/>
      <c r="H40" s="372"/>
      <c r="I40" s="372"/>
      <c r="J40" s="372"/>
      <c r="K40" s="52"/>
      <c r="L40" s="52"/>
    </row>
    <row r="41" spans="2:21" s="48" customFormat="1" ht="39.950000000000003" customHeight="1">
      <c r="B41" s="371" t="s">
        <v>8723</v>
      </c>
      <c r="C41" s="413"/>
      <c r="D41" s="413"/>
      <c r="E41" s="413"/>
      <c r="F41" s="413"/>
      <c r="G41" s="413"/>
      <c r="H41" s="413"/>
      <c r="I41" s="413"/>
      <c r="J41" s="413"/>
      <c r="K41" s="52"/>
      <c r="L41" s="52"/>
    </row>
    <row r="42" spans="2:21" s="48" customFormat="1" ht="12.75" customHeight="1">
      <c r="B42" s="52"/>
      <c r="C42" s="52"/>
      <c r="D42" s="50"/>
      <c r="E42" s="50"/>
      <c r="F42" s="50"/>
      <c r="G42" s="50"/>
      <c r="H42" s="51"/>
      <c r="I42" s="51"/>
      <c r="J42" s="52"/>
      <c r="K42" s="52"/>
      <c r="L42" s="52"/>
    </row>
    <row r="43" spans="2:21" ht="20.100000000000001" customHeight="1">
      <c r="B43" s="59" t="s">
        <v>6432</v>
      </c>
      <c r="C43" s="59"/>
    </row>
    <row r="44" spans="2:21" ht="6" customHeight="1">
      <c r="B44" s="59"/>
      <c r="C44" s="59"/>
    </row>
    <row r="45" spans="2:21" ht="18" customHeight="1" thickBot="1">
      <c r="B45" s="45" t="s">
        <v>6435</v>
      </c>
      <c r="C45" s="59"/>
    </row>
    <row r="46" spans="2:21" ht="46.5" customHeight="1" thickBot="1">
      <c r="B46" s="87" t="s">
        <v>28</v>
      </c>
      <c r="C46" s="88" t="s">
        <v>7889</v>
      </c>
      <c r="D46" s="88" t="s">
        <v>7863</v>
      </c>
      <c r="E46" s="408" t="s">
        <v>8215</v>
      </c>
      <c r="F46" s="409"/>
      <c r="G46" s="409"/>
      <c r="H46" s="380" t="s">
        <v>8212</v>
      </c>
      <c r="I46" s="380"/>
      <c r="J46" s="279" t="s">
        <v>8718</v>
      </c>
      <c r="O46" s="85"/>
      <c r="P46" s="86"/>
    </row>
    <row r="47" spans="2:21" ht="24" customHeight="1" thickTop="1">
      <c r="B47" s="242"/>
      <c r="C47" s="243"/>
      <c r="D47" s="287" t="str">
        <f>IFERROR(INDEX(台帳!$A$3:$AI$1673,MATCH('②補助金額算出内訳書（別紙１）'!B47&amp;'②補助金額算出内訳書（別紙１）'!C47,台帳!$A$3:$A$1673,0),12),"")</f>
        <v/>
      </c>
      <c r="E47" s="381"/>
      <c r="F47" s="382"/>
      <c r="G47" s="382"/>
      <c r="H47" s="381"/>
      <c r="I47" s="381"/>
      <c r="J47" s="239" t="str">
        <f>IFERROR(IF(E47/H47&gt;1,ROUND(E47/H47,0),ROUNDUP(E47/H47,0)),"")</f>
        <v/>
      </c>
      <c r="L47" s="142" t="str">
        <f>B47&amp;C47</f>
        <v/>
      </c>
      <c r="M47" s="143" t="str">
        <f>J47</f>
        <v/>
      </c>
      <c r="O47" s="85"/>
      <c r="P47" s="86"/>
    </row>
    <row r="48" spans="2:21" ht="24" customHeight="1">
      <c r="B48" s="244"/>
      <c r="C48" s="245"/>
      <c r="D48" s="288" t="str">
        <f>IFERROR(INDEX(台帳!$A$3:$AI$1673,MATCH('②補助金額算出内訳書（別紙１）'!B48&amp;'②補助金額算出内訳書（別紙１）'!C48,台帳!$A$3:$A$1673,0),12),"")</f>
        <v/>
      </c>
      <c r="E48" s="358"/>
      <c r="F48" s="359"/>
      <c r="G48" s="360"/>
      <c r="H48" s="358"/>
      <c r="I48" s="355"/>
      <c r="J48" s="240" t="str">
        <f>IFERROR(IF(E48/H48&gt;1,ROUND(E48/H48,0),ROUNDUP(E48/H48,0)),"")</f>
        <v/>
      </c>
      <c r="L48" s="142" t="str">
        <f t="shared" ref="L48:L76" si="8">B48&amp;C48</f>
        <v/>
      </c>
      <c r="M48" s="143" t="str">
        <f t="shared" ref="M48:M76" si="9">J48</f>
        <v/>
      </c>
      <c r="O48" s="85"/>
      <c r="P48" s="86"/>
    </row>
    <row r="49" spans="2:16" ht="24" customHeight="1">
      <c r="B49" s="244"/>
      <c r="C49" s="245"/>
      <c r="D49" s="288" t="str">
        <f>IFERROR(INDEX(台帳!$A$3:$AI$1673,MATCH('②補助金額算出内訳書（別紙１）'!B49&amp;'②補助金額算出内訳書（別紙１）'!C49,台帳!$A$3:$A$1673,0),12),"")</f>
        <v/>
      </c>
      <c r="E49" s="358"/>
      <c r="F49" s="359"/>
      <c r="G49" s="360"/>
      <c r="H49" s="358"/>
      <c r="I49" s="355"/>
      <c r="J49" s="240" t="str">
        <f t="shared" ref="J49:J75" si="10">IFERROR(IF(E49/H49&gt;1,ROUND(E49/H49,0),ROUNDUP(E49/H49,0)),"")</f>
        <v/>
      </c>
      <c r="L49" s="142" t="str">
        <f t="shared" si="8"/>
        <v/>
      </c>
      <c r="M49" s="143" t="str">
        <f t="shared" si="9"/>
        <v/>
      </c>
      <c r="O49" s="85"/>
      <c r="P49" s="86"/>
    </row>
    <row r="50" spans="2:16" ht="24" customHeight="1">
      <c r="B50" s="244"/>
      <c r="C50" s="245"/>
      <c r="D50" s="288" t="str">
        <f>IFERROR(INDEX(台帳!$A$3:$AI$1673,MATCH('②補助金額算出内訳書（別紙１）'!B50&amp;'②補助金額算出内訳書（別紙１）'!C50,台帳!$A$3:$A$1673,0),12),"")</f>
        <v/>
      </c>
      <c r="E50" s="358"/>
      <c r="F50" s="359"/>
      <c r="G50" s="360"/>
      <c r="H50" s="358"/>
      <c r="I50" s="355"/>
      <c r="J50" s="240" t="str">
        <f t="shared" si="10"/>
        <v/>
      </c>
      <c r="L50" s="142" t="str">
        <f t="shared" si="8"/>
        <v/>
      </c>
      <c r="M50" s="143" t="str">
        <f t="shared" si="9"/>
        <v/>
      </c>
      <c r="O50" s="85"/>
      <c r="P50" s="86"/>
    </row>
    <row r="51" spans="2:16" ht="24" customHeight="1">
      <c r="B51" s="244"/>
      <c r="C51" s="245"/>
      <c r="D51" s="288" t="str">
        <f>IFERROR(INDEX(台帳!$A$3:$AI$1673,MATCH('②補助金額算出内訳書（別紙１）'!B51&amp;'②補助金額算出内訳書（別紙１）'!C51,台帳!$A$3:$A$1673,0),12),"")</f>
        <v/>
      </c>
      <c r="E51" s="354"/>
      <c r="F51" s="359"/>
      <c r="G51" s="360"/>
      <c r="H51" s="354"/>
      <c r="I51" s="355"/>
      <c r="J51" s="240" t="str">
        <f t="shared" si="10"/>
        <v/>
      </c>
      <c r="L51" s="142" t="str">
        <f t="shared" si="8"/>
        <v/>
      </c>
      <c r="M51" s="143" t="str">
        <f t="shared" si="9"/>
        <v/>
      </c>
      <c r="O51" s="85"/>
      <c r="P51" s="86"/>
    </row>
    <row r="52" spans="2:16" ht="24" customHeight="1">
      <c r="B52" s="244"/>
      <c r="C52" s="245"/>
      <c r="D52" s="288" t="str">
        <f>IFERROR(INDEX(台帳!$A$3:$AI$1673,MATCH('②補助金額算出内訳書（別紙１）'!B52&amp;'②補助金額算出内訳書（別紙１）'!C52,台帳!$A$3:$A$1673,0),12),"")</f>
        <v/>
      </c>
      <c r="E52" s="354"/>
      <c r="F52" s="359"/>
      <c r="G52" s="360"/>
      <c r="H52" s="354"/>
      <c r="I52" s="355"/>
      <c r="J52" s="240" t="str">
        <f t="shared" si="10"/>
        <v/>
      </c>
      <c r="L52" s="142" t="str">
        <f t="shared" si="8"/>
        <v/>
      </c>
      <c r="M52" s="143" t="str">
        <f t="shared" si="9"/>
        <v/>
      </c>
      <c r="O52" s="85"/>
      <c r="P52" s="86"/>
    </row>
    <row r="53" spans="2:16" ht="24" customHeight="1">
      <c r="B53" s="244"/>
      <c r="C53" s="245"/>
      <c r="D53" s="288" t="str">
        <f>IFERROR(INDEX(台帳!$A$3:$AI$1673,MATCH('②補助金額算出内訳書（別紙１）'!B53&amp;'②補助金額算出内訳書（別紙１）'!C53,台帳!$A$3:$A$1673,0),12),"")</f>
        <v/>
      </c>
      <c r="E53" s="354"/>
      <c r="F53" s="359"/>
      <c r="G53" s="360"/>
      <c r="H53" s="354"/>
      <c r="I53" s="355"/>
      <c r="J53" s="240" t="str">
        <f t="shared" si="10"/>
        <v/>
      </c>
      <c r="L53" s="142" t="str">
        <f t="shared" si="8"/>
        <v/>
      </c>
      <c r="M53" s="143" t="str">
        <f t="shared" si="9"/>
        <v/>
      </c>
      <c r="O53" s="85"/>
      <c r="P53" s="86"/>
    </row>
    <row r="54" spans="2:16" ht="24" customHeight="1">
      <c r="B54" s="244"/>
      <c r="C54" s="245"/>
      <c r="D54" s="288" t="str">
        <f>IFERROR(INDEX(台帳!$A$3:$AI$1673,MATCH('②補助金額算出内訳書（別紙１）'!B54&amp;'②補助金額算出内訳書（別紙１）'!C54,台帳!$A$3:$A$1673,0),12),"")</f>
        <v/>
      </c>
      <c r="E54" s="354"/>
      <c r="F54" s="359"/>
      <c r="G54" s="360"/>
      <c r="H54" s="354"/>
      <c r="I54" s="355"/>
      <c r="J54" s="240" t="str">
        <f t="shared" si="10"/>
        <v/>
      </c>
      <c r="L54" s="142" t="str">
        <f t="shared" si="8"/>
        <v/>
      </c>
      <c r="M54" s="143" t="str">
        <f t="shared" si="9"/>
        <v/>
      </c>
      <c r="O54" s="85"/>
      <c r="P54" s="86"/>
    </row>
    <row r="55" spans="2:16" ht="24" customHeight="1">
      <c r="B55" s="244"/>
      <c r="C55" s="245"/>
      <c r="D55" s="288" t="str">
        <f>IFERROR(INDEX(台帳!$A$3:$AI$1673,MATCH('②補助金額算出内訳書（別紙１）'!B55&amp;'②補助金額算出内訳書（別紙１）'!C55,台帳!$A$3:$A$1673,0),12),"")</f>
        <v/>
      </c>
      <c r="E55" s="354"/>
      <c r="F55" s="359"/>
      <c r="G55" s="360"/>
      <c r="H55" s="354"/>
      <c r="I55" s="355"/>
      <c r="J55" s="240" t="str">
        <f t="shared" si="10"/>
        <v/>
      </c>
      <c r="L55" s="142" t="str">
        <f t="shared" si="8"/>
        <v/>
      </c>
      <c r="M55" s="143" t="str">
        <f t="shared" si="9"/>
        <v/>
      </c>
      <c r="O55" s="85"/>
      <c r="P55" s="86"/>
    </row>
    <row r="56" spans="2:16" ht="24" customHeight="1">
      <c r="B56" s="244"/>
      <c r="C56" s="245"/>
      <c r="D56" s="288" t="str">
        <f>IFERROR(INDEX(台帳!$A$3:$AI$1673,MATCH('②補助金額算出内訳書（別紙１）'!B56&amp;'②補助金額算出内訳書（別紙１）'!C56,台帳!$A$3:$A$1673,0),12),"")</f>
        <v/>
      </c>
      <c r="E56" s="354"/>
      <c r="F56" s="359"/>
      <c r="G56" s="360"/>
      <c r="H56" s="354"/>
      <c r="I56" s="355"/>
      <c r="J56" s="240" t="str">
        <f t="shared" si="10"/>
        <v/>
      </c>
      <c r="L56" s="142" t="str">
        <f t="shared" si="8"/>
        <v/>
      </c>
      <c r="M56" s="143" t="str">
        <f t="shared" si="9"/>
        <v/>
      </c>
      <c r="O56" s="85"/>
      <c r="P56" s="86"/>
    </row>
    <row r="57" spans="2:16" ht="24" customHeight="1">
      <c r="B57" s="244"/>
      <c r="C57" s="245"/>
      <c r="D57" s="288" t="str">
        <f>IFERROR(INDEX(台帳!$A$3:$AI$1673,MATCH('②補助金額算出内訳書（別紙１）'!B57&amp;'②補助金額算出内訳書（別紙１）'!C57,台帳!$A$3:$A$1673,0),12),"")</f>
        <v/>
      </c>
      <c r="E57" s="354"/>
      <c r="F57" s="359"/>
      <c r="G57" s="360"/>
      <c r="H57" s="354"/>
      <c r="I57" s="355"/>
      <c r="J57" s="240" t="str">
        <f t="shared" si="10"/>
        <v/>
      </c>
      <c r="L57" s="142" t="str">
        <f t="shared" si="8"/>
        <v/>
      </c>
      <c r="M57" s="143" t="str">
        <f t="shared" si="9"/>
        <v/>
      </c>
      <c r="O57" s="85"/>
      <c r="P57" s="86"/>
    </row>
    <row r="58" spans="2:16" ht="24" customHeight="1">
      <c r="B58" s="244"/>
      <c r="C58" s="245"/>
      <c r="D58" s="288" t="str">
        <f>IFERROR(INDEX(台帳!$A$3:$AI$1673,MATCH('②補助金額算出内訳書（別紙１）'!B58&amp;'②補助金額算出内訳書（別紙１）'!C58,台帳!$A$3:$A$1673,0),12),"")</f>
        <v/>
      </c>
      <c r="E58" s="354"/>
      <c r="F58" s="359"/>
      <c r="G58" s="360"/>
      <c r="H58" s="354"/>
      <c r="I58" s="355"/>
      <c r="J58" s="240" t="str">
        <f t="shared" si="10"/>
        <v/>
      </c>
      <c r="L58" s="142" t="str">
        <f t="shared" si="8"/>
        <v/>
      </c>
      <c r="M58" s="143" t="str">
        <f t="shared" si="9"/>
        <v/>
      </c>
      <c r="O58" s="85"/>
      <c r="P58" s="86"/>
    </row>
    <row r="59" spans="2:16" ht="24" customHeight="1">
      <c r="B59" s="244"/>
      <c r="C59" s="245"/>
      <c r="D59" s="288" t="str">
        <f>IFERROR(INDEX(台帳!$A$3:$AI$1673,MATCH('②補助金額算出内訳書（別紙１）'!B59&amp;'②補助金額算出内訳書（別紙１）'!C59,台帳!$A$3:$A$1673,0),12),"")</f>
        <v/>
      </c>
      <c r="E59" s="354"/>
      <c r="F59" s="359"/>
      <c r="G59" s="360"/>
      <c r="H59" s="354"/>
      <c r="I59" s="355"/>
      <c r="J59" s="240" t="str">
        <f t="shared" si="10"/>
        <v/>
      </c>
      <c r="L59" s="142" t="str">
        <f t="shared" si="8"/>
        <v/>
      </c>
      <c r="M59" s="143" t="str">
        <f t="shared" si="9"/>
        <v/>
      </c>
      <c r="O59" s="85"/>
      <c r="P59" s="86"/>
    </row>
    <row r="60" spans="2:16" ht="24" customHeight="1">
      <c r="B60" s="244"/>
      <c r="C60" s="245"/>
      <c r="D60" s="288" t="str">
        <f>IFERROR(INDEX(台帳!$A$3:$AI$1673,MATCH('②補助金額算出内訳書（別紙１）'!B60&amp;'②補助金額算出内訳書（別紙１）'!C60,台帳!$A$3:$A$1673,0),12),"")</f>
        <v/>
      </c>
      <c r="E60" s="354"/>
      <c r="F60" s="359"/>
      <c r="G60" s="360"/>
      <c r="H60" s="354"/>
      <c r="I60" s="355"/>
      <c r="J60" s="240" t="str">
        <f t="shared" si="10"/>
        <v/>
      </c>
      <c r="L60" s="142" t="str">
        <f t="shared" si="8"/>
        <v/>
      </c>
      <c r="M60" s="143" t="str">
        <f t="shared" si="9"/>
        <v/>
      </c>
      <c r="O60" s="85"/>
      <c r="P60" s="86"/>
    </row>
    <row r="61" spans="2:16" ht="24" customHeight="1">
      <c r="B61" s="244"/>
      <c r="C61" s="245"/>
      <c r="D61" s="288" t="str">
        <f>IFERROR(INDEX(台帳!$A$3:$AI$1673,MATCH('②補助金額算出内訳書（別紙１）'!B61&amp;'②補助金額算出内訳書（別紙１）'!C61,台帳!$A$3:$A$1673,0),12),"")</f>
        <v/>
      </c>
      <c r="E61" s="354"/>
      <c r="F61" s="359"/>
      <c r="G61" s="360"/>
      <c r="H61" s="354"/>
      <c r="I61" s="355"/>
      <c r="J61" s="240" t="str">
        <f t="shared" si="10"/>
        <v/>
      </c>
      <c r="L61" s="142" t="str">
        <f t="shared" si="8"/>
        <v/>
      </c>
      <c r="M61" s="143" t="str">
        <f t="shared" si="9"/>
        <v/>
      </c>
      <c r="O61" s="85"/>
      <c r="P61" s="86"/>
    </row>
    <row r="62" spans="2:16" ht="24" customHeight="1">
      <c r="B62" s="244"/>
      <c r="C62" s="245"/>
      <c r="D62" s="288" t="str">
        <f>IFERROR(INDEX(台帳!$A$3:$AI$1673,MATCH('②補助金額算出内訳書（別紙１）'!B62&amp;'②補助金額算出内訳書（別紙１）'!C62,台帳!$A$3:$A$1673,0),12),"")</f>
        <v/>
      </c>
      <c r="E62" s="354"/>
      <c r="F62" s="359"/>
      <c r="G62" s="360"/>
      <c r="H62" s="354"/>
      <c r="I62" s="355"/>
      <c r="J62" s="240" t="str">
        <f t="shared" si="10"/>
        <v/>
      </c>
      <c r="L62" s="142" t="str">
        <f t="shared" si="8"/>
        <v/>
      </c>
      <c r="M62" s="143" t="str">
        <f t="shared" si="9"/>
        <v/>
      </c>
      <c r="O62" s="85"/>
      <c r="P62" s="86"/>
    </row>
    <row r="63" spans="2:16" ht="24" customHeight="1">
      <c r="B63" s="244"/>
      <c r="C63" s="245"/>
      <c r="D63" s="288" t="str">
        <f>IFERROR(INDEX(台帳!$A$3:$AI$1673,MATCH('②補助金額算出内訳書（別紙１）'!B63&amp;'②補助金額算出内訳書（別紙１）'!C63,台帳!$A$3:$A$1673,0),12),"")</f>
        <v/>
      </c>
      <c r="E63" s="354"/>
      <c r="F63" s="359"/>
      <c r="G63" s="360"/>
      <c r="H63" s="354"/>
      <c r="I63" s="355"/>
      <c r="J63" s="240" t="str">
        <f t="shared" si="10"/>
        <v/>
      </c>
      <c r="L63" s="142" t="str">
        <f t="shared" si="8"/>
        <v/>
      </c>
      <c r="M63" s="143" t="str">
        <f t="shared" si="9"/>
        <v/>
      </c>
      <c r="O63" s="85"/>
      <c r="P63" s="86"/>
    </row>
    <row r="64" spans="2:16" ht="24" customHeight="1">
      <c r="B64" s="244"/>
      <c r="C64" s="245"/>
      <c r="D64" s="288" t="str">
        <f>IFERROR(INDEX(台帳!$A$3:$AI$1673,MATCH('②補助金額算出内訳書（別紙１）'!B64&amp;'②補助金額算出内訳書（別紙１）'!C64,台帳!$A$3:$A$1673,0),12),"")</f>
        <v/>
      </c>
      <c r="E64" s="354"/>
      <c r="F64" s="359"/>
      <c r="G64" s="360"/>
      <c r="H64" s="354"/>
      <c r="I64" s="355"/>
      <c r="J64" s="240" t="str">
        <f t="shared" si="10"/>
        <v/>
      </c>
      <c r="L64" s="142" t="str">
        <f t="shared" si="8"/>
        <v/>
      </c>
      <c r="M64" s="143" t="str">
        <f t="shared" si="9"/>
        <v/>
      </c>
      <c r="O64" s="85"/>
      <c r="P64" s="86"/>
    </row>
    <row r="65" spans="2:16" ht="24" customHeight="1">
      <c r="B65" s="244"/>
      <c r="C65" s="245"/>
      <c r="D65" s="288" t="str">
        <f>IFERROR(INDEX(台帳!$A$3:$AI$1673,MATCH('②補助金額算出内訳書（別紙１）'!B65&amp;'②補助金額算出内訳書（別紙１）'!C65,台帳!$A$3:$A$1673,0),12),"")</f>
        <v/>
      </c>
      <c r="E65" s="354"/>
      <c r="F65" s="359"/>
      <c r="G65" s="360"/>
      <c r="H65" s="354"/>
      <c r="I65" s="355"/>
      <c r="J65" s="240" t="str">
        <f t="shared" si="10"/>
        <v/>
      </c>
      <c r="L65" s="142" t="str">
        <f t="shared" si="8"/>
        <v/>
      </c>
      <c r="M65" s="143" t="str">
        <f t="shared" si="9"/>
        <v/>
      </c>
      <c r="O65" s="85"/>
      <c r="P65" s="86"/>
    </row>
    <row r="66" spans="2:16" ht="24" customHeight="1">
      <c r="B66" s="244"/>
      <c r="C66" s="245"/>
      <c r="D66" s="288" t="str">
        <f>IFERROR(INDEX(台帳!$A$3:$AI$1673,MATCH('②補助金額算出内訳書（別紙１）'!B66&amp;'②補助金額算出内訳書（別紙１）'!C66,台帳!$A$3:$A$1673,0),12),"")</f>
        <v/>
      </c>
      <c r="E66" s="354"/>
      <c r="F66" s="359"/>
      <c r="G66" s="360"/>
      <c r="H66" s="354"/>
      <c r="I66" s="355"/>
      <c r="J66" s="240" t="str">
        <f t="shared" si="10"/>
        <v/>
      </c>
      <c r="L66" s="142" t="str">
        <f t="shared" si="8"/>
        <v/>
      </c>
      <c r="M66" s="143" t="str">
        <f t="shared" si="9"/>
        <v/>
      </c>
      <c r="O66" s="85"/>
      <c r="P66" s="86"/>
    </row>
    <row r="67" spans="2:16" ht="24" customHeight="1">
      <c r="B67" s="244"/>
      <c r="C67" s="245"/>
      <c r="D67" s="288" t="str">
        <f>IFERROR(INDEX(台帳!$A$3:$AI$1673,MATCH('②補助金額算出内訳書（別紙１）'!B67&amp;'②補助金額算出内訳書（別紙１）'!C67,台帳!$A$3:$A$1673,0),12),"")</f>
        <v/>
      </c>
      <c r="E67" s="354"/>
      <c r="F67" s="359"/>
      <c r="G67" s="360"/>
      <c r="H67" s="354"/>
      <c r="I67" s="355"/>
      <c r="J67" s="240" t="str">
        <f t="shared" si="10"/>
        <v/>
      </c>
      <c r="L67" s="142" t="str">
        <f t="shared" si="8"/>
        <v/>
      </c>
      <c r="M67" s="143" t="str">
        <f t="shared" si="9"/>
        <v/>
      </c>
      <c r="O67" s="85"/>
      <c r="P67" s="86"/>
    </row>
    <row r="68" spans="2:16" ht="24" customHeight="1">
      <c r="B68" s="244"/>
      <c r="C68" s="245"/>
      <c r="D68" s="288" t="str">
        <f>IFERROR(INDEX(台帳!$A$3:$AI$1673,MATCH('②補助金額算出内訳書（別紙１）'!B68&amp;'②補助金額算出内訳書（別紙１）'!C68,台帳!$A$3:$A$1673,0),12),"")</f>
        <v/>
      </c>
      <c r="E68" s="354"/>
      <c r="F68" s="359"/>
      <c r="G68" s="360"/>
      <c r="H68" s="354"/>
      <c r="I68" s="355"/>
      <c r="J68" s="240" t="str">
        <f t="shared" si="10"/>
        <v/>
      </c>
      <c r="L68" s="142" t="str">
        <f t="shared" si="8"/>
        <v/>
      </c>
      <c r="M68" s="143" t="str">
        <f t="shared" si="9"/>
        <v/>
      </c>
      <c r="O68" s="85"/>
      <c r="P68" s="86"/>
    </row>
    <row r="69" spans="2:16" ht="24" customHeight="1">
      <c r="B69" s="246"/>
      <c r="C69" s="247"/>
      <c r="D69" s="288" t="str">
        <f>IFERROR(INDEX(台帳!$A$3:$AI$1673,MATCH('②補助金額算出内訳書（別紙１）'!B69&amp;'②補助金額算出内訳書（別紙１）'!C69,台帳!$A$3:$A$1673,0),12),"")</f>
        <v/>
      </c>
      <c r="E69" s="373"/>
      <c r="F69" s="374"/>
      <c r="G69" s="374"/>
      <c r="H69" s="373"/>
      <c r="I69" s="373"/>
      <c r="J69" s="240" t="str">
        <f t="shared" si="10"/>
        <v/>
      </c>
      <c r="L69" s="142" t="str">
        <f t="shared" si="8"/>
        <v/>
      </c>
      <c r="M69" s="143" t="str">
        <f t="shared" si="9"/>
        <v/>
      </c>
      <c r="O69" s="85"/>
      <c r="P69" s="86"/>
    </row>
    <row r="70" spans="2:16" ht="24" customHeight="1">
      <c r="B70" s="246"/>
      <c r="C70" s="247"/>
      <c r="D70" s="288" t="str">
        <f>IFERROR(INDEX(台帳!$A$3:$AI$1673,MATCH('②補助金額算出内訳書（別紙１）'!B70&amp;'②補助金額算出内訳書（別紙１）'!C70,台帳!$A$3:$A$1673,0),12),"")</f>
        <v/>
      </c>
      <c r="E70" s="373"/>
      <c r="F70" s="374"/>
      <c r="G70" s="374"/>
      <c r="H70" s="373"/>
      <c r="I70" s="373"/>
      <c r="J70" s="240" t="str">
        <f t="shared" si="10"/>
        <v/>
      </c>
      <c r="L70" s="142" t="str">
        <f t="shared" si="8"/>
        <v/>
      </c>
      <c r="M70" s="143" t="str">
        <f t="shared" si="9"/>
        <v/>
      </c>
      <c r="O70" s="85"/>
      <c r="P70" s="86"/>
    </row>
    <row r="71" spans="2:16" ht="24" customHeight="1">
      <c r="B71" s="246"/>
      <c r="C71" s="247"/>
      <c r="D71" s="288" t="str">
        <f>IFERROR(INDEX(台帳!$A$3:$AI$1673,MATCH('②補助金額算出内訳書（別紙１）'!B71&amp;'②補助金額算出内訳書（別紙１）'!C71,台帳!$A$3:$A$1673,0),12),"")</f>
        <v/>
      </c>
      <c r="E71" s="373"/>
      <c r="F71" s="374"/>
      <c r="G71" s="374"/>
      <c r="H71" s="373"/>
      <c r="I71" s="373"/>
      <c r="J71" s="240" t="str">
        <f t="shared" si="10"/>
        <v/>
      </c>
      <c r="L71" s="142" t="str">
        <f t="shared" si="8"/>
        <v/>
      </c>
      <c r="M71" s="143" t="str">
        <f t="shared" si="9"/>
        <v/>
      </c>
      <c r="O71" s="85"/>
      <c r="P71" s="86"/>
    </row>
    <row r="72" spans="2:16" ht="24" customHeight="1">
      <c r="B72" s="246"/>
      <c r="C72" s="247"/>
      <c r="D72" s="288" t="str">
        <f>IFERROR(INDEX(台帳!$A$3:$AI$1673,MATCH('②補助金額算出内訳書（別紙１）'!B72&amp;'②補助金額算出内訳書（別紙１）'!C72,台帳!$A$3:$A$1673,0),12),"")</f>
        <v/>
      </c>
      <c r="E72" s="373"/>
      <c r="F72" s="374"/>
      <c r="G72" s="374"/>
      <c r="H72" s="373"/>
      <c r="I72" s="373"/>
      <c r="J72" s="240" t="str">
        <f t="shared" si="10"/>
        <v/>
      </c>
      <c r="L72" s="142" t="str">
        <f t="shared" si="8"/>
        <v/>
      </c>
      <c r="M72" s="143" t="str">
        <f t="shared" si="9"/>
        <v/>
      </c>
      <c r="O72" s="85"/>
      <c r="P72" s="86"/>
    </row>
    <row r="73" spans="2:16" ht="24" customHeight="1">
      <c r="B73" s="246"/>
      <c r="C73" s="247"/>
      <c r="D73" s="288" t="str">
        <f>IFERROR(INDEX(台帳!$A$3:$AI$1673,MATCH('②補助金額算出内訳書（別紙１）'!B73&amp;'②補助金額算出内訳書（別紙１）'!C73,台帳!$A$3:$A$1673,0),12),"")</f>
        <v/>
      </c>
      <c r="E73" s="373"/>
      <c r="F73" s="374"/>
      <c r="G73" s="374"/>
      <c r="H73" s="373"/>
      <c r="I73" s="373"/>
      <c r="J73" s="240" t="str">
        <f t="shared" si="10"/>
        <v/>
      </c>
      <c r="L73" s="142" t="str">
        <f t="shared" si="8"/>
        <v/>
      </c>
      <c r="M73" s="143" t="str">
        <f t="shared" si="9"/>
        <v/>
      </c>
      <c r="O73" s="85"/>
      <c r="P73" s="86"/>
    </row>
    <row r="74" spans="2:16" ht="24" customHeight="1">
      <c r="B74" s="246"/>
      <c r="C74" s="247"/>
      <c r="D74" s="288" t="str">
        <f>IFERROR(INDEX(台帳!$A$3:$AI$1673,MATCH('②補助金額算出内訳書（別紙１）'!B74&amp;'②補助金額算出内訳書（別紙１）'!C74,台帳!$A$3:$A$1673,0),12),"")</f>
        <v/>
      </c>
      <c r="E74" s="373"/>
      <c r="F74" s="374"/>
      <c r="G74" s="374"/>
      <c r="H74" s="373"/>
      <c r="I74" s="373"/>
      <c r="J74" s="240" t="str">
        <f t="shared" si="10"/>
        <v/>
      </c>
      <c r="L74" s="142" t="str">
        <f t="shared" si="8"/>
        <v/>
      </c>
      <c r="M74" s="143" t="str">
        <f t="shared" si="9"/>
        <v/>
      </c>
      <c r="O74" s="85"/>
      <c r="P74" s="86"/>
    </row>
    <row r="75" spans="2:16" ht="24" customHeight="1">
      <c r="B75" s="246"/>
      <c r="C75" s="247"/>
      <c r="D75" s="288" t="str">
        <f>IFERROR(INDEX(台帳!$A$3:$AI$1673,MATCH('②補助金額算出内訳書（別紙１）'!B75&amp;'②補助金額算出内訳書（別紙１）'!C75,台帳!$A$3:$A$1673,0),12),"")</f>
        <v/>
      </c>
      <c r="E75" s="373"/>
      <c r="F75" s="374"/>
      <c r="G75" s="374"/>
      <c r="H75" s="373"/>
      <c r="I75" s="373"/>
      <c r="J75" s="240" t="str">
        <f t="shared" si="10"/>
        <v/>
      </c>
      <c r="L75" s="142" t="str">
        <f t="shared" si="8"/>
        <v/>
      </c>
      <c r="M75" s="143" t="str">
        <f t="shared" si="9"/>
        <v/>
      </c>
      <c r="O75" s="85"/>
      <c r="P75" s="86"/>
    </row>
    <row r="76" spans="2:16" ht="24" customHeight="1" thickBot="1">
      <c r="B76" s="248"/>
      <c r="C76" s="249"/>
      <c r="D76" s="289" t="str">
        <f>IFERROR(INDEX(台帳!$A$3:$AI$1673,MATCH('②補助金額算出内訳書（別紙１）'!B76&amp;'②補助金額算出内訳書（別紙１）'!C76,台帳!$A$3:$A$1673,0),12),"")</f>
        <v/>
      </c>
      <c r="E76" s="410"/>
      <c r="F76" s="411"/>
      <c r="G76" s="411"/>
      <c r="H76" s="410"/>
      <c r="I76" s="410"/>
      <c r="J76" s="241" t="str">
        <f t="shared" ref="J76" si="11">IFERROR(IF(E76/H76&gt;1,ROUND(E76/H76,0),ROUNDUP(E76/H76,0)),"")</f>
        <v/>
      </c>
      <c r="L76" s="142" t="str">
        <f t="shared" si="8"/>
        <v/>
      </c>
      <c r="M76" s="143" t="str">
        <f t="shared" si="9"/>
        <v/>
      </c>
      <c r="O76" s="85"/>
      <c r="P76" s="86"/>
    </row>
    <row r="77" spans="2:16" s="78" customFormat="1" ht="20.100000000000001" customHeight="1">
      <c r="B77" s="80" t="s">
        <v>8218</v>
      </c>
      <c r="C77" s="79"/>
      <c r="D77" s="80"/>
      <c r="E77" s="80"/>
      <c r="F77" s="80"/>
      <c r="G77" s="80"/>
      <c r="H77" s="80"/>
      <c r="I77" s="80"/>
    </row>
    <row r="78" spans="2:16" s="78" customFormat="1" ht="60" customHeight="1">
      <c r="B78" s="376" t="s">
        <v>8219</v>
      </c>
      <c r="C78" s="377"/>
      <c r="D78" s="377"/>
      <c r="E78" s="377"/>
      <c r="F78" s="377"/>
      <c r="G78" s="377"/>
      <c r="H78" s="377"/>
      <c r="I78" s="377"/>
      <c r="J78" s="377"/>
    </row>
    <row r="79" spans="2:16" ht="9.75" customHeight="1">
      <c r="B79" s="65"/>
      <c r="C79" s="65"/>
      <c r="D79" s="66"/>
      <c r="E79" s="66"/>
      <c r="F79" s="66"/>
      <c r="G79" s="66"/>
      <c r="H79" s="66"/>
      <c r="I79" s="66"/>
    </row>
    <row r="80" spans="2:16" ht="18" customHeight="1" thickBot="1">
      <c r="B80" s="45" t="s">
        <v>6436</v>
      </c>
      <c r="C80" s="65"/>
      <c r="D80" s="66"/>
      <c r="E80" s="66"/>
      <c r="F80" s="66"/>
      <c r="G80" s="66"/>
      <c r="H80" s="66"/>
      <c r="I80" s="66"/>
    </row>
    <row r="81" spans="2:13" ht="39.950000000000003" customHeight="1" thickBot="1">
      <c r="B81" s="90" t="s">
        <v>28</v>
      </c>
      <c r="C81" s="91" t="s">
        <v>7889</v>
      </c>
      <c r="D81" s="91" t="s">
        <v>7863</v>
      </c>
      <c r="E81" s="62" t="s">
        <v>7876</v>
      </c>
      <c r="F81" s="402" t="s">
        <v>6460</v>
      </c>
      <c r="G81" s="403"/>
      <c r="H81" s="91" t="s">
        <v>6461</v>
      </c>
      <c r="I81" s="91" t="s">
        <v>6462</v>
      </c>
      <c r="J81" s="365" t="s">
        <v>7888</v>
      </c>
      <c r="K81" s="366"/>
      <c r="L81" s="47" t="s">
        <v>8209</v>
      </c>
    </row>
    <row r="82" spans="2:13" s="49" customFormat="1" ht="24" customHeight="1" thickTop="1">
      <c r="B82" s="254" t="str">
        <f>IF(B47="","",B47)</f>
        <v/>
      </c>
      <c r="C82" s="255" t="str">
        <f>IF(C47="","",C47)</f>
        <v/>
      </c>
      <c r="D82" s="256" t="str">
        <f>D47</f>
        <v/>
      </c>
      <c r="E82" s="250"/>
      <c r="F82" s="404"/>
      <c r="G82" s="405"/>
      <c r="H82" s="263" t="str">
        <f>IFERROR(INDEX(計算用!$A$2:$B$34,MATCH('②補助金額算出内訳書（別紙１）'!C82,計算用!$A$2:$A$34,0),2),"")</f>
        <v/>
      </c>
      <c r="I82" s="264" t="str">
        <f>IFERROR(INDEX(計算用!$A$39:$B$51,MATCH('②補助金額算出内訳書（別紙１）'!E82,計算用!$A$39:$A$51,0),2),"")</f>
        <v/>
      </c>
      <c r="J82" s="367" t="str">
        <f>IFERROR(ROUNDDOWN(IFERROR((F82-G82)*H82*I82+G82*H82*I82*1/2,""),-2),"")</f>
        <v/>
      </c>
      <c r="K82" s="368"/>
      <c r="L82" s="144" t="str">
        <f>IF(D82="","",IF(VLOOKUP(B82&amp;C82,$L$47:$M$76,2,FALSE)&gt;=F82,"OK","台数上限超過"))</f>
        <v/>
      </c>
      <c r="M82" s="49" t="s">
        <v>6430</v>
      </c>
    </row>
    <row r="83" spans="2:13" s="49" customFormat="1" ht="24" customHeight="1">
      <c r="B83" s="257" t="str">
        <f>IF(B48="","",B48)</f>
        <v/>
      </c>
      <c r="C83" s="258" t="str">
        <f>IF(C48="","",C48)</f>
        <v/>
      </c>
      <c r="D83" s="259" t="str">
        <f>D48</f>
        <v/>
      </c>
      <c r="E83" s="251"/>
      <c r="F83" s="352"/>
      <c r="G83" s="353"/>
      <c r="H83" s="265" t="str">
        <f>IFERROR(INDEX(計算用!$A$2:$B$34,MATCH('②補助金額算出内訳書（別紙１）'!C83,計算用!$A$2:$A$34,0),2),"")</f>
        <v/>
      </c>
      <c r="I83" s="266" t="str">
        <f>IFERROR(INDEX(計算用!$A$39:$B$51,MATCH('②補助金額算出内訳書（別紙１）'!E83,計算用!$A$39:$A$51,0),2),"")</f>
        <v/>
      </c>
      <c r="J83" s="369" t="str">
        <f t="shared" ref="J83:J103" si="12">IFERROR(ROUNDDOWN(IFERROR((F83-G83)*H83*I83+G83*H83*I83*1/2,""),-2),"")</f>
        <v/>
      </c>
      <c r="K83" s="370"/>
      <c r="L83" s="144" t="str">
        <f t="shared" ref="L83:L111" si="13">IF(D83="","",IF(VLOOKUP(B83&amp;C83,$L$47:$M$76,2,FALSE)&gt;=F83,"OK","台数上限超過"))</f>
        <v/>
      </c>
    </row>
    <row r="84" spans="2:13" s="49" customFormat="1" ht="24" customHeight="1">
      <c r="B84" s="257" t="str">
        <f t="shared" ref="B84:C110" si="14">IF(B49="","",B49)</f>
        <v/>
      </c>
      <c r="C84" s="258" t="str">
        <f t="shared" si="14"/>
        <v/>
      </c>
      <c r="D84" s="259" t="str">
        <f t="shared" ref="D84:D110" si="15">D49</f>
        <v/>
      </c>
      <c r="E84" s="251"/>
      <c r="F84" s="356"/>
      <c r="G84" s="357"/>
      <c r="H84" s="265" t="str">
        <f>IFERROR(INDEX(計算用!$A$2:$B$34,MATCH('②補助金額算出内訳書（別紙１）'!C84,計算用!$A$2:$A$34,0),2),"")</f>
        <v/>
      </c>
      <c r="I84" s="266" t="str">
        <f>IFERROR(INDEX(計算用!$A$39:$B$51,MATCH('②補助金額算出内訳書（別紙１）'!E84,計算用!$A$39:$A$51,0),2),"")</f>
        <v/>
      </c>
      <c r="J84" s="369" t="str">
        <f t="shared" si="12"/>
        <v/>
      </c>
      <c r="K84" s="370"/>
      <c r="L84" s="144" t="str">
        <f t="shared" si="13"/>
        <v/>
      </c>
    </row>
    <row r="85" spans="2:13" s="49" customFormat="1" ht="24" customHeight="1">
      <c r="B85" s="257" t="str">
        <f t="shared" si="14"/>
        <v/>
      </c>
      <c r="C85" s="258" t="str">
        <f t="shared" si="14"/>
        <v/>
      </c>
      <c r="D85" s="259" t="str">
        <f t="shared" si="15"/>
        <v/>
      </c>
      <c r="E85" s="251"/>
      <c r="F85" s="352"/>
      <c r="G85" s="353"/>
      <c r="H85" s="265" t="str">
        <f>IFERROR(INDEX(計算用!$A$2:$B$34,MATCH('②補助金額算出内訳書（別紙１）'!C85,計算用!$A$2:$A$34,0),2),"")</f>
        <v/>
      </c>
      <c r="I85" s="266" t="str">
        <f>IFERROR(INDEX(計算用!$A$39:$B$51,MATCH('②補助金額算出内訳書（別紙１）'!E85,計算用!$A$39:$A$51,0),2),"")</f>
        <v/>
      </c>
      <c r="J85" s="369" t="str">
        <f t="shared" si="12"/>
        <v/>
      </c>
      <c r="K85" s="370"/>
      <c r="L85" s="144" t="str">
        <f t="shared" si="13"/>
        <v/>
      </c>
    </row>
    <row r="86" spans="2:13" s="49" customFormat="1" ht="24" customHeight="1">
      <c r="B86" s="257" t="str">
        <f t="shared" si="14"/>
        <v/>
      </c>
      <c r="C86" s="258" t="str">
        <f t="shared" si="14"/>
        <v/>
      </c>
      <c r="D86" s="259" t="str">
        <f t="shared" si="15"/>
        <v/>
      </c>
      <c r="E86" s="251"/>
      <c r="F86" s="352"/>
      <c r="G86" s="353"/>
      <c r="H86" s="265" t="str">
        <f>IFERROR(INDEX(計算用!$A$2:$B$34,MATCH('②補助金額算出内訳書（別紙１）'!C86,計算用!$A$2:$A$34,0),2),"")</f>
        <v/>
      </c>
      <c r="I86" s="266" t="str">
        <f>IFERROR(INDEX(計算用!$A$39:$B$51,MATCH('②補助金額算出内訳書（別紙１）'!E86,計算用!$A$39:$A$51,0),2),"")</f>
        <v/>
      </c>
      <c r="J86" s="369" t="str">
        <f t="shared" si="12"/>
        <v/>
      </c>
      <c r="K86" s="370"/>
      <c r="L86" s="144" t="str">
        <f t="shared" si="13"/>
        <v/>
      </c>
    </row>
    <row r="87" spans="2:13" s="49" customFormat="1" ht="24" customHeight="1">
      <c r="B87" s="257" t="str">
        <f t="shared" si="14"/>
        <v/>
      </c>
      <c r="C87" s="258" t="str">
        <f t="shared" si="14"/>
        <v/>
      </c>
      <c r="D87" s="259" t="str">
        <f t="shared" si="15"/>
        <v/>
      </c>
      <c r="E87" s="251"/>
      <c r="F87" s="352"/>
      <c r="G87" s="353"/>
      <c r="H87" s="265" t="str">
        <f>IFERROR(INDEX(計算用!$A$2:$B$34,MATCH('②補助金額算出内訳書（別紙１）'!C87,計算用!$A$2:$A$34,0),2),"")</f>
        <v/>
      </c>
      <c r="I87" s="266" t="str">
        <f>IFERROR(INDEX(計算用!$A$39:$B$51,MATCH('②補助金額算出内訳書（別紙１）'!E87,計算用!$A$39:$A$51,0),2),"")</f>
        <v/>
      </c>
      <c r="J87" s="369" t="str">
        <f t="shared" si="12"/>
        <v/>
      </c>
      <c r="K87" s="370"/>
      <c r="L87" s="144" t="str">
        <f t="shared" si="13"/>
        <v/>
      </c>
    </row>
    <row r="88" spans="2:13" s="49" customFormat="1" ht="24" customHeight="1">
      <c r="B88" s="257" t="str">
        <f t="shared" si="14"/>
        <v/>
      </c>
      <c r="C88" s="258" t="str">
        <f t="shared" si="14"/>
        <v/>
      </c>
      <c r="D88" s="259" t="str">
        <f t="shared" si="15"/>
        <v/>
      </c>
      <c r="E88" s="251"/>
      <c r="F88" s="352"/>
      <c r="G88" s="353"/>
      <c r="H88" s="265" t="str">
        <f>IFERROR(INDEX(計算用!$A$2:$B$34,MATCH('②補助金額算出内訳書（別紙１）'!C88,計算用!$A$2:$A$34,0),2),"")</f>
        <v/>
      </c>
      <c r="I88" s="266" t="str">
        <f>IFERROR(INDEX(計算用!$A$39:$B$51,MATCH('②補助金額算出内訳書（別紙１）'!E88,計算用!$A$39:$A$51,0),2),"")</f>
        <v/>
      </c>
      <c r="J88" s="369" t="str">
        <f t="shared" si="12"/>
        <v/>
      </c>
      <c r="K88" s="370"/>
      <c r="L88" s="144" t="str">
        <f t="shared" si="13"/>
        <v/>
      </c>
    </row>
    <row r="89" spans="2:13" s="49" customFormat="1" ht="24" customHeight="1">
      <c r="B89" s="257" t="str">
        <f t="shared" si="14"/>
        <v/>
      </c>
      <c r="C89" s="258" t="str">
        <f t="shared" si="14"/>
        <v/>
      </c>
      <c r="D89" s="259" t="str">
        <f t="shared" si="15"/>
        <v/>
      </c>
      <c r="E89" s="251"/>
      <c r="F89" s="352"/>
      <c r="G89" s="353"/>
      <c r="H89" s="265" t="str">
        <f>IFERROR(INDEX(計算用!$A$2:$B$34,MATCH('②補助金額算出内訳書（別紙１）'!C89,計算用!$A$2:$A$34,0),2),"")</f>
        <v/>
      </c>
      <c r="I89" s="266" t="str">
        <f>IFERROR(INDEX(計算用!$A$39:$B$51,MATCH('②補助金額算出内訳書（別紙１）'!E89,計算用!$A$39:$A$51,0),2),"")</f>
        <v/>
      </c>
      <c r="J89" s="369" t="str">
        <f t="shared" si="12"/>
        <v/>
      </c>
      <c r="K89" s="370"/>
      <c r="L89" s="144" t="str">
        <f t="shared" si="13"/>
        <v/>
      </c>
    </row>
    <row r="90" spans="2:13" s="49" customFormat="1" ht="24" customHeight="1">
      <c r="B90" s="257" t="str">
        <f t="shared" si="14"/>
        <v/>
      </c>
      <c r="C90" s="258" t="str">
        <f t="shared" si="14"/>
        <v/>
      </c>
      <c r="D90" s="259" t="str">
        <f t="shared" si="15"/>
        <v/>
      </c>
      <c r="E90" s="251"/>
      <c r="F90" s="352"/>
      <c r="G90" s="353"/>
      <c r="H90" s="265" t="str">
        <f>IFERROR(INDEX(計算用!$A$2:$B$34,MATCH('②補助金額算出内訳書（別紙１）'!C90,計算用!$A$2:$A$34,0),2),"")</f>
        <v/>
      </c>
      <c r="I90" s="266" t="str">
        <f>IFERROR(INDEX(計算用!$A$39:$B$51,MATCH('②補助金額算出内訳書（別紙１）'!E90,計算用!$A$39:$A$51,0),2),"")</f>
        <v/>
      </c>
      <c r="J90" s="369" t="str">
        <f t="shared" si="12"/>
        <v/>
      </c>
      <c r="K90" s="370"/>
      <c r="L90" s="144" t="str">
        <f t="shared" si="13"/>
        <v/>
      </c>
    </row>
    <row r="91" spans="2:13" s="49" customFormat="1" ht="24" customHeight="1">
      <c r="B91" s="257" t="str">
        <f t="shared" si="14"/>
        <v/>
      </c>
      <c r="C91" s="258" t="str">
        <f t="shared" si="14"/>
        <v/>
      </c>
      <c r="D91" s="259" t="str">
        <f t="shared" si="15"/>
        <v/>
      </c>
      <c r="E91" s="251"/>
      <c r="F91" s="352"/>
      <c r="G91" s="353"/>
      <c r="H91" s="265" t="str">
        <f>IFERROR(INDEX(計算用!$A$2:$B$34,MATCH('②補助金額算出内訳書（別紙１）'!C91,計算用!$A$2:$A$34,0),2),"")</f>
        <v/>
      </c>
      <c r="I91" s="266" t="str">
        <f>IFERROR(INDEX(計算用!$A$39:$B$51,MATCH('②補助金額算出内訳書（別紙１）'!E91,計算用!$A$39:$A$51,0),2),"")</f>
        <v/>
      </c>
      <c r="J91" s="369" t="str">
        <f t="shared" si="12"/>
        <v/>
      </c>
      <c r="K91" s="370"/>
      <c r="L91" s="144" t="str">
        <f t="shared" si="13"/>
        <v/>
      </c>
    </row>
    <row r="92" spans="2:13" s="49" customFormat="1" ht="24" customHeight="1">
      <c r="B92" s="257" t="str">
        <f t="shared" si="14"/>
        <v/>
      </c>
      <c r="C92" s="258" t="str">
        <f t="shared" si="14"/>
        <v/>
      </c>
      <c r="D92" s="259" t="str">
        <f t="shared" si="15"/>
        <v/>
      </c>
      <c r="E92" s="251"/>
      <c r="F92" s="352"/>
      <c r="G92" s="353"/>
      <c r="H92" s="265" t="str">
        <f>IFERROR(INDEX(計算用!$A$2:$B$34,MATCH('②補助金額算出内訳書（別紙１）'!C92,計算用!$A$2:$A$34,0),2),"")</f>
        <v/>
      </c>
      <c r="I92" s="266" t="str">
        <f>IFERROR(INDEX(計算用!$A$39:$B$51,MATCH('②補助金額算出内訳書（別紙１）'!E92,計算用!$A$39:$A$51,0),2),"")</f>
        <v/>
      </c>
      <c r="J92" s="369" t="str">
        <f t="shared" si="12"/>
        <v/>
      </c>
      <c r="K92" s="370"/>
      <c r="L92" s="144" t="str">
        <f t="shared" si="13"/>
        <v/>
      </c>
    </row>
    <row r="93" spans="2:13" s="49" customFormat="1" ht="24" customHeight="1">
      <c r="B93" s="257" t="str">
        <f t="shared" si="14"/>
        <v/>
      </c>
      <c r="C93" s="258" t="str">
        <f t="shared" si="14"/>
        <v/>
      </c>
      <c r="D93" s="259" t="str">
        <f t="shared" si="15"/>
        <v/>
      </c>
      <c r="E93" s="251"/>
      <c r="F93" s="352"/>
      <c r="G93" s="353"/>
      <c r="H93" s="265" t="str">
        <f>IFERROR(INDEX(計算用!$A$2:$B$34,MATCH('②補助金額算出内訳書（別紙１）'!C93,計算用!$A$2:$A$34,0),2),"")</f>
        <v/>
      </c>
      <c r="I93" s="266" t="str">
        <f>IFERROR(INDEX(計算用!$A$39:$B$51,MATCH('②補助金額算出内訳書（別紙１）'!E93,計算用!$A$39:$A$51,0),2),"")</f>
        <v/>
      </c>
      <c r="J93" s="369" t="str">
        <f t="shared" si="12"/>
        <v/>
      </c>
      <c r="K93" s="370"/>
      <c r="L93" s="144" t="str">
        <f t="shared" si="13"/>
        <v/>
      </c>
      <c r="M93" s="146"/>
    </row>
    <row r="94" spans="2:13" s="49" customFormat="1" ht="24" customHeight="1">
      <c r="B94" s="257" t="str">
        <f t="shared" si="14"/>
        <v/>
      </c>
      <c r="C94" s="258" t="str">
        <f t="shared" si="14"/>
        <v/>
      </c>
      <c r="D94" s="259" t="str">
        <f t="shared" si="15"/>
        <v/>
      </c>
      <c r="E94" s="251"/>
      <c r="F94" s="352"/>
      <c r="G94" s="353"/>
      <c r="H94" s="265" t="str">
        <f>IFERROR(INDEX(計算用!$A$2:$B$34,MATCH('②補助金額算出内訳書（別紙１）'!C94,計算用!$A$2:$A$34,0),2),"")</f>
        <v/>
      </c>
      <c r="I94" s="266" t="str">
        <f>IFERROR(INDEX(計算用!$A$39:$B$51,MATCH('②補助金額算出内訳書（別紙１）'!E94,計算用!$A$39:$A$51,0),2),"")</f>
        <v/>
      </c>
      <c r="J94" s="369" t="str">
        <f t="shared" si="12"/>
        <v/>
      </c>
      <c r="K94" s="370"/>
      <c r="L94" s="144" t="str">
        <f t="shared" si="13"/>
        <v/>
      </c>
    </row>
    <row r="95" spans="2:13" s="49" customFormat="1" ht="24" customHeight="1">
      <c r="B95" s="257" t="str">
        <f t="shared" si="14"/>
        <v/>
      </c>
      <c r="C95" s="258" t="str">
        <f t="shared" si="14"/>
        <v/>
      </c>
      <c r="D95" s="259" t="str">
        <f t="shared" si="15"/>
        <v/>
      </c>
      <c r="E95" s="251"/>
      <c r="F95" s="352"/>
      <c r="G95" s="353"/>
      <c r="H95" s="265" t="str">
        <f>IFERROR(INDEX(計算用!$A$2:$B$34,MATCH('②補助金額算出内訳書（別紙１）'!C95,計算用!$A$2:$A$34,0),2),"")</f>
        <v/>
      </c>
      <c r="I95" s="266" t="str">
        <f>IFERROR(INDEX(計算用!$A$39:$B$51,MATCH('②補助金額算出内訳書（別紙１）'!E95,計算用!$A$39:$A$51,0),2),"")</f>
        <v/>
      </c>
      <c r="J95" s="369" t="str">
        <f t="shared" si="12"/>
        <v/>
      </c>
      <c r="K95" s="370"/>
      <c r="L95" s="144" t="str">
        <f t="shared" si="13"/>
        <v/>
      </c>
    </row>
    <row r="96" spans="2:13" s="49" customFormat="1" ht="24" customHeight="1">
      <c r="B96" s="257" t="str">
        <f t="shared" si="14"/>
        <v/>
      </c>
      <c r="C96" s="258" t="str">
        <f t="shared" si="14"/>
        <v/>
      </c>
      <c r="D96" s="259" t="str">
        <f t="shared" si="15"/>
        <v/>
      </c>
      <c r="E96" s="251"/>
      <c r="F96" s="352"/>
      <c r="G96" s="353"/>
      <c r="H96" s="265" t="str">
        <f>IFERROR(INDEX(計算用!$A$2:$B$34,MATCH('②補助金額算出内訳書（別紙１）'!C96,計算用!$A$2:$A$34,0),2),"")</f>
        <v/>
      </c>
      <c r="I96" s="266" t="str">
        <f>IFERROR(INDEX(計算用!$A$39:$B$51,MATCH('②補助金額算出内訳書（別紙１）'!E96,計算用!$A$39:$A$51,0),2),"")</f>
        <v/>
      </c>
      <c r="J96" s="369" t="str">
        <f t="shared" si="12"/>
        <v/>
      </c>
      <c r="K96" s="370"/>
      <c r="L96" s="144" t="str">
        <f t="shared" si="13"/>
        <v/>
      </c>
    </row>
    <row r="97" spans="2:12" s="49" customFormat="1" ht="24" customHeight="1">
      <c r="B97" s="257" t="str">
        <f t="shared" si="14"/>
        <v/>
      </c>
      <c r="C97" s="258" t="str">
        <f t="shared" si="14"/>
        <v/>
      </c>
      <c r="D97" s="259" t="str">
        <f t="shared" si="15"/>
        <v/>
      </c>
      <c r="E97" s="252"/>
      <c r="F97" s="352"/>
      <c r="G97" s="353"/>
      <c r="H97" s="265" t="str">
        <f>IFERROR(INDEX(計算用!$A$2:$B$34,MATCH('②補助金額算出内訳書（別紙１）'!C97,計算用!$A$2:$A$34,0),2),"")</f>
        <v/>
      </c>
      <c r="I97" s="266" t="str">
        <f>IFERROR(INDEX(計算用!$A$39:$B$51,MATCH('②補助金額算出内訳書（別紙１）'!E97,計算用!$A$39:$A$51,0),2),"")</f>
        <v/>
      </c>
      <c r="J97" s="369" t="str">
        <f t="shared" si="12"/>
        <v/>
      </c>
      <c r="K97" s="370"/>
      <c r="L97" s="144" t="str">
        <f t="shared" si="13"/>
        <v/>
      </c>
    </row>
    <row r="98" spans="2:12" s="49" customFormat="1" ht="24" customHeight="1">
      <c r="B98" s="257" t="str">
        <f t="shared" si="14"/>
        <v/>
      </c>
      <c r="C98" s="258" t="str">
        <f t="shared" si="14"/>
        <v/>
      </c>
      <c r="D98" s="259" t="str">
        <f t="shared" si="15"/>
        <v/>
      </c>
      <c r="E98" s="252"/>
      <c r="F98" s="352"/>
      <c r="G98" s="353"/>
      <c r="H98" s="265" t="str">
        <f>IFERROR(INDEX(計算用!$A$2:$B$34,MATCH('②補助金額算出内訳書（別紙１）'!C98,計算用!$A$2:$A$34,0),2),"")</f>
        <v/>
      </c>
      <c r="I98" s="266" t="str">
        <f>IFERROR(INDEX(計算用!$A$39:$B$51,MATCH('②補助金額算出内訳書（別紙１）'!E98,計算用!$A$39:$A$51,0),2),"")</f>
        <v/>
      </c>
      <c r="J98" s="369" t="str">
        <f t="shared" si="12"/>
        <v/>
      </c>
      <c r="K98" s="370"/>
      <c r="L98" s="144" t="str">
        <f t="shared" si="13"/>
        <v/>
      </c>
    </row>
    <row r="99" spans="2:12" s="49" customFormat="1" ht="24" customHeight="1">
      <c r="B99" s="257" t="str">
        <f t="shared" si="14"/>
        <v/>
      </c>
      <c r="C99" s="258" t="str">
        <f t="shared" si="14"/>
        <v/>
      </c>
      <c r="D99" s="259" t="str">
        <f t="shared" si="15"/>
        <v/>
      </c>
      <c r="E99" s="252"/>
      <c r="F99" s="352"/>
      <c r="G99" s="353"/>
      <c r="H99" s="265" t="str">
        <f>IFERROR(INDEX(計算用!$A$2:$B$34,MATCH('②補助金額算出内訳書（別紙１）'!C99,計算用!$A$2:$A$34,0),2),"")</f>
        <v/>
      </c>
      <c r="I99" s="266" t="str">
        <f>IFERROR(INDEX(計算用!$A$39:$B$51,MATCH('②補助金額算出内訳書（別紙１）'!E99,計算用!$A$39:$A$51,0),2),"")</f>
        <v/>
      </c>
      <c r="J99" s="369" t="str">
        <f t="shared" si="12"/>
        <v/>
      </c>
      <c r="K99" s="370"/>
      <c r="L99" s="144" t="str">
        <f t="shared" si="13"/>
        <v/>
      </c>
    </row>
    <row r="100" spans="2:12" s="49" customFormat="1" ht="24" customHeight="1">
      <c r="B100" s="257" t="str">
        <f t="shared" si="14"/>
        <v/>
      </c>
      <c r="C100" s="258" t="str">
        <f t="shared" si="14"/>
        <v/>
      </c>
      <c r="D100" s="259" t="str">
        <f t="shared" si="15"/>
        <v/>
      </c>
      <c r="E100" s="252"/>
      <c r="F100" s="352"/>
      <c r="G100" s="353"/>
      <c r="H100" s="265" t="str">
        <f>IFERROR(INDEX(計算用!$A$2:$B$34,MATCH('②補助金額算出内訳書（別紙１）'!C100,計算用!$A$2:$A$34,0),2),"")</f>
        <v/>
      </c>
      <c r="I100" s="266" t="str">
        <f>IFERROR(INDEX(計算用!$A$39:$B$51,MATCH('②補助金額算出内訳書（別紙１）'!E100,計算用!$A$39:$A$51,0),2),"")</f>
        <v/>
      </c>
      <c r="J100" s="369" t="str">
        <f t="shared" si="12"/>
        <v/>
      </c>
      <c r="K100" s="370"/>
      <c r="L100" s="144" t="str">
        <f t="shared" si="13"/>
        <v/>
      </c>
    </row>
    <row r="101" spans="2:12" s="49" customFormat="1" ht="24" customHeight="1">
      <c r="B101" s="257" t="str">
        <f t="shared" si="14"/>
        <v/>
      </c>
      <c r="C101" s="258" t="str">
        <f t="shared" si="14"/>
        <v/>
      </c>
      <c r="D101" s="259" t="str">
        <f t="shared" si="15"/>
        <v/>
      </c>
      <c r="E101" s="252"/>
      <c r="F101" s="352"/>
      <c r="G101" s="353"/>
      <c r="H101" s="265" t="str">
        <f>IFERROR(INDEX(計算用!$A$2:$B$34,MATCH('②補助金額算出内訳書（別紙１）'!C101,計算用!$A$2:$A$34,0),2),"")</f>
        <v/>
      </c>
      <c r="I101" s="266" t="str">
        <f>IFERROR(INDEX(計算用!$A$39:$B$51,MATCH('②補助金額算出内訳書（別紙１）'!E101,計算用!$A$39:$A$51,0),2),"")</f>
        <v/>
      </c>
      <c r="J101" s="369" t="str">
        <f t="shared" si="12"/>
        <v/>
      </c>
      <c r="K101" s="370"/>
      <c r="L101" s="144" t="str">
        <f t="shared" si="13"/>
        <v/>
      </c>
    </row>
    <row r="102" spans="2:12" s="49" customFormat="1" ht="24" customHeight="1">
      <c r="B102" s="257" t="str">
        <f t="shared" si="14"/>
        <v/>
      </c>
      <c r="C102" s="258" t="str">
        <f t="shared" si="14"/>
        <v/>
      </c>
      <c r="D102" s="259" t="str">
        <f t="shared" si="15"/>
        <v/>
      </c>
      <c r="E102" s="252"/>
      <c r="F102" s="352"/>
      <c r="G102" s="353"/>
      <c r="H102" s="265" t="str">
        <f>IFERROR(INDEX(計算用!$A$2:$B$34,MATCH('②補助金額算出内訳書（別紙１）'!C102,計算用!$A$2:$A$34,0),2),"")</f>
        <v/>
      </c>
      <c r="I102" s="266" t="str">
        <f>IFERROR(INDEX(計算用!$A$39:$B$51,MATCH('②補助金額算出内訳書（別紙１）'!E102,計算用!$A$39:$A$51,0),2),"")</f>
        <v/>
      </c>
      <c r="J102" s="369" t="str">
        <f t="shared" si="12"/>
        <v/>
      </c>
      <c r="K102" s="370"/>
      <c r="L102" s="144" t="str">
        <f t="shared" si="13"/>
        <v/>
      </c>
    </row>
    <row r="103" spans="2:12" s="49" customFormat="1" ht="24" customHeight="1">
      <c r="B103" s="257" t="str">
        <f t="shared" si="14"/>
        <v/>
      </c>
      <c r="C103" s="258" t="str">
        <f t="shared" si="14"/>
        <v/>
      </c>
      <c r="D103" s="259" t="str">
        <f t="shared" si="15"/>
        <v/>
      </c>
      <c r="E103" s="252"/>
      <c r="F103" s="352"/>
      <c r="G103" s="353"/>
      <c r="H103" s="265" t="str">
        <f>IFERROR(INDEX(計算用!$A$2:$B$34,MATCH('②補助金額算出内訳書（別紙１）'!C103,計算用!$A$2:$A$34,0),2),"")</f>
        <v/>
      </c>
      <c r="I103" s="266" t="str">
        <f>IFERROR(INDEX(計算用!$A$39:$B$51,MATCH('②補助金額算出内訳書（別紙１）'!E103,計算用!$A$39:$A$51,0),2),"")</f>
        <v/>
      </c>
      <c r="J103" s="369" t="str">
        <f t="shared" si="12"/>
        <v/>
      </c>
      <c r="K103" s="370"/>
      <c r="L103" s="144" t="str">
        <f t="shared" si="13"/>
        <v/>
      </c>
    </row>
    <row r="104" spans="2:12" s="49" customFormat="1" ht="24" customHeight="1">
      <c r="B104" s="257" t="str">
        <f t="shared" si="14"/>
        <v/>
      </c>
      <c r="C104" s="258" t="str">
        <f t="shared" si="14"/>
        <v/>
      </c>
      <c r="D104" s="259" t="str">
        <f t="shared" si="15"/>
        <v/>
      </c>
      <c r="E104" s="252"/>
      <c r="F104" s="352"/>
      <c r="G104" s="353"/>
      <c r="H104" s="265" t="str">
        <f>IFERROR(INDEX(計算用!$A$2:$B$34,MATCH('②補助金額算出内訳書（別紙１）'!C104,計算用!$A$2:$A$34,0),2),"")</f>
        <v/>
      </c>
      <c r="I104" s="266" t="str">
        <f>IFERROR(INDEX(計算用!$A$39:$B$51,MATCH('②補助金額算出内訳書（別紙１）'!E104,計算用!$A$39:$A$51,0),2),"")</f>
        <v/>
      </c>
      <c r="J104" s="369" t="str">
        <f t="shared" ref="J104:J111" si="16">IFERROR(ROUNDDOWN(IFERROR((F104-G104)*H104*I104+G104*H104*I104*1/2,""),-2),"")</f>
        <v/>
      </c>
      <c r="K104" s="370"/>
      <c r="L104" s="144" t="str">
        <f t="shared" si="13"/>
        <v/>
      </c>
    </row>
    <row r="105" spans="2:12" s="49" customFormat="1" ht="24" customHeight="1">
      <c r="B105" s="257" t="str">
        <f t="shared" si="14"/>
        <v/>
      </c>
      <c r="C105" s="258" t="str">
        <f t="shared" si="14"/>
        <v/>
      </c>
      <c r="D105" s="259" t="str">
        <f t="shared" si="15"/>
        <v/>
      </c>
      <c r="E105" s="252"/>
      <c r="F105" s="356"/>
      <c r="G105" s="375"/>
      <c r="H105" s="265" t="str">
        <f>IFERROR(INDEX(計算用!$A$2:$B$34,MATCH('②補助金額算出内訳書（別紙１）'!C105,計算用!$A$2:$A$34,0),2),"")</f>
        <v/>
      </c>
      <c r="I105" s="266" t="str">
        <f>IFERROR(INDEX(計算用!$A$39:$B$51,MATCH('②補助金額算出内訳書（別紙１）'!E105,計算用!$A$39:$A$51,0),2),"")</f>
        <v/>
      </c>
      <c r="J105" s="369" t="str">
        <f t="shared" si="16"/>
        <v/>
      </c>
      <c r="K105" s="370"/>
      <c r="L105" s="144" t="str">
        <f t="shared" si="13"/>
        <v/>
      </c>
    </row>
    <row r="106" spans="2:12" s="49" customFormat="1" ht="24" customHeight="1">
      <c r="B106" s="257" t="str">
        <f t="shared" si="14"/>
        <v/>
      </c>
      <c r="C106" s="258" t="str">
        <f t="shared" si="14"/>
        <v/>
      </c>
      <c r="D106" s="259" t="str">
        <f t="shared" si="15"/>
        <v/>
      </c>
      <c r="E106" s="252"/>
      <c r="F106" s="356"/>
      <c r="G106" s="375"/>
      <c r="H106" s="265" t="str">
        <f>IFERROR(INDEX(計算用!$A$2:$B$34,MATCH('②補助金額算出内訳書（別紙１）'!C106,計算用!$A$2:$A$34,0),2),"")</f>
        <v/>
      </c>
      <c r="I106" s="266" t="str">
        <f>IFERROR(INDEX(計算用!$A$39:$B$51,MATCH('②補助金額算出内訳書（別紙１）'!E106,計算用!$A$39:$A$51,0),2),"")</f>
        <v/>
      </c>
      <c r="J106" s="369" t="str">
        <f t="shared" si="16"/>
        <v/>
      </c>
      <c r="K106" s="370"/>
      <c r="L106" s="144" t="str">
        <f t="shared" si="13"/>
        <v/>
      </c>
    </row>
    <row r="107" spans="2:12" s="49" customFormat="1" ht="24" customHeight="1">
      <c r="B107" s="257" t="str">
        <f t="shared" si="14"/>
        <v/>
      </c>
      <c r="C107" s="258" t="str">
        <f t="shared" si="14"/>
        <v/>
      </c>
      <c r="D107" s="259" t="str">
        <f t="shared" si="15"/>
        <v/>
      </c>
      <c r="E107" s="252"/>
      <c r="F107" s="356"/>
      <c r="G107" s="375"/>
      <c r="H107" s="265" t="str">
        <f>IFERROR(INDEX(計算用!$A$2:$B$34,MATCH('②補助金額算出内訳書（別紙１）'!C107,計算用!$A$2:$A$34,0),2),"")</f>
        <v/>
      </c>
      <c r="I107" s="266" t="str">
        <f>IFERROR(INDEX(計算用!$A$39:$B$51,MATCH('②補助金額算出内訳書（別紙１）'!E107,計算用!$A$39:$A$51,0),2),"")</f>
        <v/>
      </c>
      <c r="J107" s="369" t="str">
        <f t="shared" si="16"/>
        <v/>
      </c>
      <c r="K107" s="370"/>
      <c r="L107" s="144" t="str">
        <f t="shared" si="13"/>
        <v/>
      </c>
    </row>
    <row r="108" spans="2:12" s="49" customFormat="1" ht="24" customHeight="1">
      <c r="B108" s="257" t="str">
        <f t="shared" si="14"/>
        <v/>
      </c>
      <c r="C108" s="258" t="str">
        <f t="shared" si="14"/>
        <v/>
      </c>
      <c r="D108" s="259" t="str">
        <f t="shared" si="15"/>
        <v/>
      </c>
      <c r="E108" s="252"/>
      <c r="F108" s="356"/>
      <c r="G108" s="375"/>
      <c r="H108" s="265" t="str">
        <f>IFERROR(INDEX(計算用!$A$2:$B$34,MATCH('②補助金額算出内訳書（別紙１）'!C108,計算用!$A$2:$A$34,0),2),"")</f>
        <v/>
      </c>
      <c r="I108" s="266" t="str">
        <f>IFERROR(INDEX(計算用!$A$39:$B$51,MATCH('②補助金額算出内訳書（別紙１）'!E108,計算用!$A$39:$A$51,0),2),"")</f>
        <v/>
      </c>
      <c r="J108" s="369" t="str">
        <f t="shared" si="16"/>
        <v/>
      </c>
      <c r="K108" s="370"/>
      <c r="L108" s="144" t="str">
        <f t="shared" si="13"/>
        <v/>
      </c>
    </row>
    <row r="109" spans="2:12" s="49" customFormat="1" ht="24" customHeight="1">
      <c r="B109" s="257" t="str">
        <f t="shared" si="14"/>
        <v/>
      </c>
      <c r="C109" s="258" t="str">
        <f t="shared" si="14"/>
        <v/>
      </c>
      <c r="D109" s="259" t="str">
        <f t="shared" si="15"/>
        <v/>
      </c>
      <c r="E109" s="252"/>
      <c r="F109" s="356"/>
      <c r="G109" s="375"/>
      <c r="H109" s="265" t="str">
        <f>IFERROR(INDEX(計算用!$A$2:$B$34,MATCH('②補助金額算出内訳書（別紙１）'!C109,計算用!$A$2:$A$34,0),2),"")</f>
        <v/>
      </c>
      <c r="I109" s="266" t="str">
        <f>IFERROR(INDEX(計算用!$A$39:$B$51,MATCH('②補助金額算出内訳書（別紙１）'!E109,計算用!$A$39:$A$51,0),2),"")</f>
        <v/>
      </c>
      <c r="J109" s="369" t="str">
        <f t="shared" si="16"/>
        <v/>
      </c>
      <c r="K109" s="370"/>
      <c r="L109" s="144" t="str">
        <f t="shared" si="13"/>
        <v/>
      </c>
    </row>
    <row r="110" spans="2:12" s="49" customFormat="1" ht="24" customHeight="1">
      <c r="B110" s="257" t="str">
        <f t="shared" si="14"/>
        <v/>
      </c>
      <c r="C110" s="258" t="str">
        <f t="shared" si="14"/>
        <v/>
      </c>
      <c r="D110" s="259" t="str">
        <f t="shared" si="15"/>
        <v/>
      </c>
      <c r="E110" s="252"/>
      <c r="F110" s="356"/>
      <c r="G110" s="375"/>
      <c r="H110" s="265" t="str">
        <f>IFERROR(INDEX(計算用!$A$2:$B$34,MATCH('②補助金額算出内訳書（別紙１）'!C110,計算用!$A$2:$A$34,0),2),"")</f>
        <v/>
      </c>
      <c r="I110" s="266" t="str">
        <f>IFERROR(INDEX(計算用!$A$39:$B$51,MATCH('②補助金額算出内訳書（別紙１）'!E110,計算用!$A$39:$A$51,0),2),"")</f>
        <v/>
      </c>
      <c r="J110" s="369" t="str">
        <f t="shared" si="16"/>
        <v/>
      </c>
      <c r="K110" s="370"/>
      <c r="L110" s="144" t="str">
        <f t="shared" si="13"/>
        <v/>
      </c>
    </row>
    <row r="111" spans="2:12" s="49" customFormat="1" ht="24" customHeight="1" thickBot="1">
      <c r="B111" s="260" t="str">
        <f>IF(B76="","",B76)</f>
        <v/>
      </c>
      <c r="C111" s="261" t="str">
        <f>IF(C76="","",C76)</f>
        <v/>
      </c>
      <c r="D111" s="262" t="str">
        <f>D76</f>
        <v/>
      </c>
      <c r="E111" s="253"/>
      <c r="F111" s="406"/>
      <c r="G111" s="407"/>
      <c r="H111" s="267" t="str">
        <f>IFERROR(INDEX(計算用!$A$2:$B$34,MATCH('②補助金額算出内訳書（別紙１）'!C111,計算用!$A$2:$A$34,0),2),"")</f>
        <v/>
      </c>
      <c r="I111" s="268" t="str">
        <f>IFERROR(INDEX(計算用!$A$39:$B$51,MATCH('②補助金額算出内訳書（別紙１）'!E111,計算用!$A$39:$A$51,0),2),"")</f>
        <v/>
      </c>
      <c r="J111" s="414" t="str">
        <f t="shared" si="16"/>
        <v/>
      </c>
      <c r="K111" s="415"/>
      <c r="L111" s="144" t="str">
        <f t="shared" si="13"/>
        <v/>
      </c>
    </row>
    <row r="112" spans="2:12" s="49" customFormat="1" ht="24" customHeight="1" thickTop="1" thickBot="1">
      <c r="B112" s="89" t="s">
        <v>6433</v>
      </c>
      <c r="C112" s="92"/>
      <c r="D112" s="93"/>
      <c r="E112" s="110"/>
      <c r="F112" s="93"/>
      <c r="G112" s="93"/>
      <c r="H112" s="93"/>
      <c r="I112" s="94" t="s">
        <v>6430</v>
      </c>
      <c r="J112" s="361">
        <f>SUM(J82:J111)</f>
        <v>0</v>
      </c>
      <c r="K112" s="362"/>
      <c r="L112" s="48"/>
    </row>
    <row r="113" spans="2:12" s="81" customFormat="1" ht="60" customHeight="1">
      <c r="B113" s="393" t="s">
        <v>8220</v>
      </c>
      <c r="C113" s="394"/>
      <c r="D113" s="394"/>
      <c r="E113" s="394"/>
      <c r="F113" s="394"/>
      <c r="G113" s="394"/>
      <c r="H113" s="394"/>
      <c r="I113" s="394"/>
      <c r="J113" s="394"/>
      <c r="K113" s="75"/>
    </row>
    <row r="114" spans="2:12" s="81" customFormat="1" ht="49.5" customHeight="1">
      <c r="B114" s="393" t="s">
        <v>8221</v>
      </c>
      <c r="C114" s="412"/>
      <c r="D114" s="412"/>
      <c r="E114" s="412"/>
      <c r="F114" s="412"/>
      <c r="G114" s="412"/>
      <c r="H114" s="412"/>
      <c r="I114" s="412"/>
      <c r="J114" s="412"/>
      <c r="K114" s="75"/>
    </row>
    <row r="115" spans="2:12" s="55" customFormat="1" ht="9" customHeight="1" thickBot="1">
      <c r="B115" s="46"/>
      <c r="C115" s="46"/>
      <c r="D115" s="46"/>
      <c r="E115" s="46"/>
      <c r="F115" s="46"/>
      <c r="G115" s="46"/>
      <c r="H115" s="53"/>
      <c r="I115" s="53"/>
      <c r="J115" s="54"/>
      <c r="K115" s="54"/>
    </row>
    <row r="116" spans="2:12" s="55" customFormat="1" ht="27" customHeight="1" thickBot="1">
      <c r="B116" s="46"/>
      <c r="C116" s="46"/>
      <c r="D116" s="46"/>
      <c r="E116" s="46"/>
      <c r="F116" s="46"/>
      <c r="G116" s="46"/>
      <c r="H116" s="400" t="s">
        <v>6434</v>
      </c>
      <c r="I116" s="401"/>
      <c r="J116" s="269">
        <f>J36+J112</f>
        <v>0</v>
      </c>
      <c r="K116" s="54"/>
    </row>
    <row r="117" spans="2:12" s="55" customFormat="1" ht="3.75" customHeight="1">
      <c r="B117" s="46"/>
      <c r="C117" s="46"/>
      <c r="D117" s="46"/>
      <c r="E117" s="46"/>
      <c r="F117" s="46"/>
      <c r="G117" s="46"/>
      <c r="H117" s="53"/>
      <c r="I117" s="53"/>
      <c r="J117" s="54"/>
      <c r="K117" s="54"/>
    </row>
    <row r="118" spans="2:12" s="55" customFormat="1" ht="18" customHeight="1">
      <c r="B118" s="46"/>
      <c r="C118" s="46"/>
      <c r="D118" s="46"/>
      <c r="E118" s="46"/>
      <c r="F118" s="46"/>
      <c r="G118" s="46"/>
      <c r="H118" s="53"/>
      <c r="I118" s="53"/>
      <c r="J118" s="54"/>
      <c r="K118" s="54"/>
    </row>
    <row r="119" spans="2:12" s="55" customFormat="1" ht="27" customHeight="1">
      <c r="B119" s="46"/>
      <c r="C119" s="46"/>
      <c r="D119" s="46"/>
      <c r="E119" s="46"/>
      <c r="F119" s="46"/>
      <c r="G119" s="46"/>
    </row>
    <row r="120" spans="2:12" s="55" customFormat="1" ht="15" customHeight="1">
      <c r="B120" s="56"/>
      <c r="C120" s="56"/>
      <c r="D120" s="46"/>
      <c r="E120" s="46"/>
      <c r="F120" s="46"/>
      <c r="G120" s="46"/>
      <c r="H120" s="57"/>
      <c r="I120" s="57"/>
      <c r="J120" s="57"/>
      <c r="K120" s="57"/>
      <c r="L120" s="57"/>
    </row>
    <row r="121" spans="2:12" s="55" customFormat="1" ht="15" customHeight="1">
      <c r="B121" s="56"/>
      <c r="C121" s="56"/>
      <c r="D121" s="46"/>
      <c r="E121" s="46"/>
      <c r="F121" s="46"/>
      <c r="G121" s="46"/>
      <c r="H121" s="57"/>
      <c r="I121" s="57"/>
      <c r="J121" s="57"/>
      <c r="K121" s="57"/>
      <c r="L121" s="57"/>
    </row>
    <row r="122" spans="2:12" s="55" customFormat="1" ht="15" customHeight="1">
      <c r="B122" s="46"/>
      <c r="C122" s="46"/>
      <c r="D122" s="46"/>
      <c r="E122" s="46"/>
      <c r="F122" s="46"/>
      <c r="G122" s="46"/>
      <c r="H122" s="57"/>
      <c r="I122" s="57"/>
      <c r="J122" s="57"/>
      <c r="K122" s="57"/>
      <c r="L122" s="57"/>
    </row>
    <row r="123" spans="2:12" s="55" customFormat="1">
      <c r="B123" s="56"/>
      <c r="C123" s="56"/>
      <c r="D123" s="56"/>
      <c r="E123" s="56"/>
      <c r="F123" s="56"/>
      <c r="G123" s="56"/>
      <c r="H123" s="56"/>
      <c r="I123" s="56"/>
      <c r="J123" s="56"/>
      <c r="K123" s="56"/>
    </row>
    <row r="124" spans="2:12" s="55" customFormat="1">
      <c r="B124" s="56"/>
      <c r="C124" s="56"/>
      <c r="D124" s="56"/>
      <c r="E124" s="56"/>
      <c r="F124" s="56"/>
      <c r="G124" s="56"/>
      <c r="H124" s="56"/>
      <c r="I124" s="56"/>
      <c r="J124" s="56"/>
      <c r="K124" s="56"/>
    </row>
    <row r="125" spans="2:12" s="55" customFormat="1">
      <c r="B125" s="56"/>
      <c r="C125" s="56"/>
      <c r="D125" s="56"/>
      <c r="E125" s="56"/>
      <c r="F125" s="56"/>
      <c r="G125" s="56"/>
      <c r="H125" s="56"/>
      <c r="I125" s="56"/>
      <c r="J125" s="56"/>
      <c r="K125" s="56"/>
    </row>
    <row r="126" spans="2:12" s="55" customFormat="1">
      <c r="B126" s="56"/>
      <c r="C126" s="56"/>
      <c r="D126" s="56"/>
      <c r="E126" s="56"/>
      <c r="F126" s="56"/>
      <c r="G126" s="56"/>
      <c r="H126" s="56"/>
      <c r="I126" s="56"/>
      <c r="J126" s="56"/>
      <c r="K126" s="56"/>
    </row>
    <row r="127" spans="2:12" s="55" customFormat="1">
      <c r="B127" s="58"/>
      <c r="C127" s="58"/>
    </row>
    <row r="130" spans="2:12" ht="45" customHeight="1">
      <c r="B130" s="392" t="s">
        <v>6430</v>
      </c>
      <c r="C130" s="392"/>
      <c r="D130" s="392"/>
      <c r="E130" s="392"/>
      <c r="F130" s="392"/>
      <c r="G130" s="392"/>
      <c r="H130" s="392"/>
      <c r="I130" s="392"/>
      <c r="J130" s="392"/>
      <c r="K130" s="392"/>
      <c r="L130" s="392"/>
    </row>
  </sheetData>
  <sheetProtection password="C554" sheet="1" formatCells="0"/>
  <mergeCells count="166">
    <mergeCell ref="J101:K101"/>
    <mergeCell ref="J102:K102"/>
    <mergeCell ref="J103:K103"/>
    <mergeCell ref="J92:K92"/>
    <mergeCell ref="J93:K93"/>
    <mergeCell ref="J94:K94"/>
    <mergeCell ref="J95:K95"/>
    <mergeCell ref="J96:K96"/>
    <mergeCell ref="J97:K97"/>
    <mergeCell ref="J98:K98"/>
    <mergeCell ref="J99:K99"/>
    <mergeCell ref="J100:K100"/>
    <mergeCell ref="J83:K83"/>
    <mergeCell ref="J84:K84"/>
    <mergeCell ref="J85:K85"/>
    <mergeCell ref="J86:K86"/>
    <mergeCell ref="J87:K87"/>
    <mergeCell ref="J88:K88"/>
    <mergeCell ref="J89:K89"/>
    <mergeCell ref="J90:K90"/>
    <mergeCell ref="J91:K91"/>
    <mergeCell ref="J16:K16"/>
    <mergeCell ref="J17:K17"/>
    <mergeCell ref="J18:K18"/>
    <mergeCell ref="J19:K19"/>
    <mergeCell ref="J20:K20"/>
    <mergeCell ref="J26:K26"/>
    <mergeCell ref="J27:K27"/>
    <mergeCell ref="J28:K28"/>
    <mergeCell ref="J21:K21"/>
    <mergeCell ref="J22:K22"/>
    <mergeCell ref="J23:K23"/>
    <mergeCell ref="J24:K24"/>
    <mergeCell ref="J25:K25"/>
    <mergeCell ref="B130:L130"/>
    <mergeCell ref="B113:J113"/>
    <mergeCell ref="E4:F4"/>
    <mergeCell ref="G4:J4"/>
    <mergeCell ref="H116:I116"/>
    <mergeCell ref="F81:G81"/>
    <mergeCell ref="F82:G82"/>
    <mergeCell ref="F110:G110"/>
    <mergeCell ref="F111:G111"/>
    <mergeCell ref="F109:G109"/>
    <mergeCell ref="E46:G46"/>
    <mergeCell ref="E76:G76"/>
    <mergeCell ref="B114:J114"/>
    <mergeCell ref="B41:J41"/>
    <mergeCell ref="H76:I76"/>
    <mergeCell ref="J111:K111"/>
    <mergeCell ref="J9:K9"/>
    <mergeCell ref="J30:K30"/>
    <mergeCell ref="J32:K32"/>
    <mergeCell ref="J31:K31"/>
    <mergeCell ref="E71:G71"/>
    <mergeCell ref="E70:G70"/>
    <mergeCell ref="H70:I70"/>
    <mergeCell ref="J29:K29"/>
    <mergeCell ref="B2:J2"/>
    <mergeCell ref="H46:I46"/>
    <mergeCell ref="E47:G47"/>
    <mergeCell ref="E74:G74"/>
    <mergeCell ref="E75:G75"/>
    <mergeCell ref="H47:I47"/>
    <mergeCell ref="H74:I74"/>
    <mergeCell ref="H75:I75"/>
    <mergeCell ref="B39:J39"/>
    <mergeCell ref="J7:K7"/>
    <mergeCell ref="J8:K8"/>
    <mergeCell ref="J33:K33"/>
    <mergeCell ref="J34:K34"/>
    <mergeCell ref="J35:K35"/>
    <mergeCell ref="E69:G69"/>
    <mergeCell ref="H69:I69"/>
    <mergeCell ref="H71:I71"/>
    <mergeCell ref="J10:K10"/>
    <mergeCell ref="J11:K11"/>
    <mergeCell ref="J12:K12"/>
    <mergeCell ref="J13:K13"/>
    <mergeCell ref="J14:K14"/>
    <mergeCell ref="J15:K15"/>
    <mergeCell ref="E48:G48"/>
    <mergeCell ref="J112:K112"/>
    <mergeCell ref="J36:K36"/>
    <mergeCell ref="J81:K81"/>
    <mergeCell ref="J82:K82"/>
    <mergeCell ref="J109:K109"/>
    <mergeCell ref="J110:K110"/>
    <mergeCell ref="B40:J40"/>
    <mergeCell ref="E72:G72"/>
    <mergeCell ref="E73:G73"/>
    <mergeCell ref="H72:I72"/>
    <mergeCell ref="H73:I73"/>
    <mergeCell ref="F104:G104"/>
    <mergeCell ref="F107:G107"/>
    <mergeCell ref="F108:G108"/>
    <mergeCell ref="J104:K104"/>
    <mergeCell ref="J107:K107"/>
    <mergeCell ref="B78:J78"/>
    <mergeCell ref="J108:K108"/>
    <mergeCell ref="F105:G105"/>
    <mergeCell ref="F106:G106"/>
    <mergeCell ref="J105:K105"/>
    <mergeCell ref="J106:K106"/>
    <mergeCell ref="F87:G87"/>
    <mergeCell ref="F88:G88"/>
    <mergeCell ref="E54:G54"/>
    <mergeCell ref="E55:G55"/>
    <mergeCell ref="E56:G56"/>
    <mergeCell ref="E57:G57"/>
    <mergeCell ref="E58:G58"/>
    <mergeCell ref="E49:G49"/>
    <mergeCell ref="E50:G50"/>
    <mergeCell ref="E51:G51"/>
    <mergeCell ref="E52:G52"/>
    <mergeCell ref="E53:G53"/>
    <mergeCell ref="E64:G64"/>
    <mergeCell ref="E65:G65"/>
    <mergeCell ref="E66:G66"/>
    <mergeCell ref="E67:G67"/>
    <mergeCell ref="E68:G68"/>
    <mergeCell ref="E59:G59"/>
    <mergeCell ref="E60:G60"/>
    <mergeCell ref="E61:G61"/>
    <mergeCell ref="E62:G62"/>
    <mergeCell ref="E63:G63"/>
    <mergeCell ref="H53:I53"/>
    <mergeCell ref="H54:I54"/>
    <mergeCell ref="H55:I55"/>
    <mergeCell ref="H56:I56"/>
    <mergeCell ref="H57:I57"/>
    <mergeCell ref="H48:I48"/>
    <mergeCell ref="H49:I49"/>
    <mergeCell ref="H50:I50"/>
    <mergeCell ref="H51:I51"/>
    <mergeCell ref="H52:I52"/>
    <mergeCell ref="H63:I63"/>
    <mergeCell ref="H64:I64"/>
    <mergeCell ref="H65:I65"/>
    <mergeCell ref="H66:I66"/>
    <mergeCell ref="H67:I67"/>
    <mergeCell ref="H58:I58"/>
    <mergeCell ref="H59:I59"/>
    <mergeCell ref="H60:I60"/>
    <mergeCell ref="H61:I61"/>
    <mergeCell ref="H62:I62"/>
    <mergeCell ref="F102:G102"/>
    <mergeCell ref="F103:G103"/>
    <mergeCell ref="F97:G97"/>
    <mergeCell ref="F98:G98"/>
    <mergeCell ref="F99:G99"/>
    <mergeCell ref="F100:G100"/>
    <mergeCell ref="F101:G101"/>
    <mergeCell ref="H68:I68"/>
    <mergeCell ref="F83:G83"/>
    <mergeCell ref="F84:G84"/>
    <mergeCell ref="F85:G85"/>
    <mergeCell ref="F86:G86"/>
    <mergeCell ref="F89:G89"/>
    <mergeCell ref="F90:G90"/>
    <mergeCell ref="F91:G91"/>
    <mergeCell ref="F92:G92"/>
    <mergeCell ref="F93:G93"/>
    <mergeCell ref="F94:G94"/>
    <mergeCell ref="F95:G95"/>
    <mergeCell ref="F96:G96"/>
  </mergeCells>
  <phoneticPr fontId="4"/>
  <conditionalFormatting sqref="L82:L111">
    <cfRule type="containsText" dxfId="0" priority="1" operator="containsText" text="台数上限超過">
      <formula>NOT(ISERROR(SEARCH("台数上限超過",L82)))</formula>
    </cfRule>
  </conditionalFormatting>
  <dataValidations count="3">
    <dataValidation type="textLength" imeMode="off" operator="equal" allowBlank="1" showInputMessage="1" showErrorMessage="1" errorTitle="事業所番号に誤りがあります。" error="10桁の事業所番号を入力してください。" sqref="B47:B76 B8:B35">
      <formula1>10</formula1>
    </dataValidation>
    <dataValidation type="list" allowBlank="1" showInputMessage="1" showErrorMessage="1" sqref="F82:G111">
      <formula1>"1,2,3,4,5,6,7,8,9,10,11,12,13,14,15,16,17,18,19,20,21,22,23,24,25,26,27,28,29,30"</formula1>
    </dataValidation>
    <dataValidation type="custom" allowBlank="1" showInputMessage="1" showErrorMessage="1" errorTitle="小数点第3位以下が入力されています。" error="勤務時間は小数点第2位までで入力してください。" sqref="F69:G76 E47:E76 F47:G47 I69:I76 I47 H47:H76">
      <formula1>E47*100=INT(E47*100)</formula1>
    </dataValidation>
  </dataValidations>
  <pageMargins left="0.78740157480314965" right="0.39370078740157483" top="0.78740157480314965" bottom="0.39370078740157483" header="0.31496062992125984" footer="0.11811023622047245"/>
  <pageSetup paperSize="9" scale="84" fitToHeight="0" orientation="portrait" verticalDpi="300" r:id="rId1"/>
  <headerFooter alignWithMargins="0"/>
  <rowBreaks count="2" manualBreakCount="2">
    <brk id="41" max="10" man="1"/>
    <brk id="78"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計算用!$A$39:$A$45</xm:f>
          </x14:formula1>
          <xm:sqref>E82:E111</xm:sqref>
        </x14:dataValidation>
        <x14:dataValidation type="list" allowBlank="1" showInputMessage="1" showErrorMessage="1">
          <x14:formula1>
            <xm:f>計算用!$A$16:$A$34</xm:f>
          </x14:formula1>
          <xm:sqref>C47:C76</xm:sqref>
        </x14:dataValidation>
        <x14:dataValidation type="list" allowBlank="1" showInputMessage="1" showErrorMessage="1">
          <x14:formula1>
            <xm:f>計算用!$A$39:$A$45</xm:f>
          </x14:formula1>
          <xm:sqref>E8:E35</xm:sqref>
        </x14:dataValidation>
        <x14:dataValidation type="list" allowBlank="1" showInputMessage="1" showErrorMessage="1">
          <x14:formula1>
            <xm:f>計算用!$A$2:$A$15</xm:f>
          </x14:formula1>
          <xm:sqref>C8:C35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247"/>
  <sheetViews>
    <sheetView view="pageBreakPreview" zoomScaleNormal="100" zoomScaleSheetLayoutView="100" workbookViewId="0">
      <selection activeCell="K5" sqref="K5:T5"/>
    </sheetView>
  </sheetViews>
  <sheetFormatPr defaultRowHeight="13.5"/>
  <cols>
    <col min="1" max="2" width="1.625" customWidth="1"/>
    <col min="3" max="9" width="2.625" customWidth="1"/>
    <col min="10" max="75" width="1.625" customWidth="1"/>
  </cols>
  <sheetData>
    <row r="1" spans="1:75" ht="15" customHeight="1">
      <c r="B1" t="s">
        <v>6456</v>
      </c>
    </row>
    <row r="2" spans="1:75" ht="7.5" customHeight="1"/>
    <row r="3" spans="1:75" ht="15" customHeight="1">
      <c r="A3" s="620" t="s">
        <v>6457</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1"/>
      <c r="BO3" s="621"/>
      <c r="BP3" s="621"/>
      <c r="BQ3" s="621"/>
      <c r="BR3" s="621"/>
      <c r="BS3" s="621"/>
      <c r="BT3" s="621"/>
      <c r="BU3" s="621"/>
      <c r="BV3" s="621"/>
      <c r="BW3" s="621"/>
    </row>
    <row r="4" spans="1:75" ht="7.5" customHeight="1" thickBot="1">
      <c r="A4" s="620"/>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0"/>
      <c r="BJ4" s="620"/>
      <c r="BK4" s="620"/>
      <c r="BL4" s="620"/>
      <c r="BM4" s="620"/>
      <c r="BN4" s="621"/>
      <c r="BO4" s="621"/>
      <c r="BP4" s="621"/>
      <c r="BQ4" s="621"/>
      <c r="BR4" s="621"/>
      <c r="BS4" s="621"/>
      <c r="BT4" s="621"/>
      <c r="BU4" s="621"/>
      <c r="BV4" s="621"/>
      <c r="BW4" s="621"/>
    </row>
    <row r="5" spans="1:75" ht="24" customHeight="1" thickBot="1">
      <c r="A5" s="622" t="s">
        <v>6429</v>
      </c>
      <c r="B5" s="623"/>
      <c r="C5" s="623"/>
      <c r="D5" s="623"/>
      <c r="E5" s="623"/>
      <c r="F5" s="623"/>
      <c r="G5" s="623"/>
      <c r="H5" s="623"/>
      <c r="I5" s="623"/>
      <c r="J5" s="623"/>
      <c r="K5" s="624" t="str">
        <f>'②補助金額算出内訳書（別紙１）'!$G$4</f>
        <v/>
      </c>
      <c r="L5" s="625"/>
      <c r="M5" s="625"/>
      <c r="N5" s="625"/>
      <c r="O5" s="625"/>
      <c r="P5" s="625"/>
      <c r="Q5" s="625"/>
      <c r="R5" s="625"/>
      <c r="S5" s="625"/>
      <c r="T5" s="625"/>
      <c r="U5" s="70"/>
      <c r="V5" s="69"/>
      <c r="W5" s="69"/>
      <c r="X5" s="626"/>
      <c r="Y5" s="627"/>
      <c r="Z5" s="627"/>
      <c r="AA5" s="627"/>
      <c r="AB5" s="627"/>
      <c r="AC5" s="627"/>
      <c r="AD5" s="627"/>
      <c r="AE5" s="627"/>
      <c r="AF5" s="627"/>
      <c r="AG5" s="628"/>
      <c r="AH5" s="629"/>
      <c r="AI5" s="629"/>
      <c r="AJ5" s="629"/>
      <c r="AK5" s="629"/>
      <c r="AL5" s="629"/>
      <c r="AM5" s="629"/>
      <c r="AN5" s="629"/>
      <c r="AO5" s="630"/>
      <c r="AP5" s="631" t="s">
        <v>6438</v>
      </c>
      <c r="AQ5" s="632"/>
      <c r="AR5" s="632"/>
      <c r="AS5" s="632"/>
      <c r="AT5" s="632"/>
      <c r="AU5" s="632"/>
      <c r="AV5" s="632"/>
      <c r="AW5" s="632"/>
      <c r="AX5" s="633"/>
      <c r="AY5" s="634">
        <f>SUM(J13,J21,J29,J37,J45,J53,J61,J69,J77,J85,J93,J101,J109,J117,J125,J133,J141,J149,J157,J165,J173,J181,J189,J197,J205,J213,J221,J229,J237,J245)</f>
        <v>0</v>
      </c>
      <c r="AZ5" s="635"/>
      <c r="BA5" s="635"/>
      <c r="BB5" s="635"/>
      <c r="BC5" s="635"/>
      <c r="BD5" s="635"/>
      <c r="BE5" s="635"/>
      <c r="BF5" s="635"/>
      <c r="BG5" s="636"/>
      <c r="BH5" s="637" t="s">
        <v>6439</v>
      </c>
      <c r="BI5" s="632"/>
      <c r="BJ5" s="632"/>
      <c r="BK5" s="632"/>
      <c r="BL5" s="632"/>
      <c r="BM5" s="632"/>
      <c r="BN5" s="632"/>
      <c r="BO5" s="633"/>
      <c r="BP5" s="638">
        <f>SUM(J14,J22,J30,J38,J46,J54,J62,J70,J78,J86,J94,J102,J110,J118,J126,J134,J142,J150,J158,J166,J174,J182,J190,J198,J206,J214,J222,J230,J238,J246)</f>
        <v>0</v>
      </c>
      <c r="BQ5" s="635"/>
      <c r="BR5" s="635"/>
      <c r="BS5" s="635"/>
      <c r="BT5" s="635"/>
      <c r="BU5" s="635"/>
      <c r="BV5" s="635"/>
      <c r="BW5" s="636"/>
    </row>
    <row r="6" spans="1:75" ht="18" customHeight="1" thickBot="1">
      <c r="A6" s="71"/>
      <c r="B6" s="71"/>
      <c r="C6" s="71"/>
      <c r="D6" s="71"/>
      <c r="E6" s="71"/>
      <c r="F6" s="71"/>
      <c r="G6" s="71"/>
      <c r="H6" s="71"/>
      <c r="I6" s="71"/>
      <c r="J6" s="71"/>
      <c r="K6" s="71"/>
      <c r="L6" s="71"/>
      <c r="M6" s="71"/>
      <c r="N6" s="71"/>
      <c r="O6" s="71"/>
      <c r="P6" s="71"/>
      <c r="Q6" s="71"/>
      <c r="R6" s="71"/>
      <c r="S6" s="71"/>
      <c r="T6" s="71"/>
      <c r="U6" s="71"/>
      <c r="V6" s="71"/>
      <c r="W6" s="71"/>
      <c r="X6" s="71"/>
      <c r="Y6" s="71"/>
      <c r="Z6" s="639" t="s">
        <v>6440</v>
      </c>
      <c r="AA6" s="640"/>
      <c r="AB6" s="640"/>
      <c r="AC6" s="640"/>
      <c r="AD6" s="640"/>
      <c r="AE6" s="640"/>
      <c r="AF6" s="640"/>
      <c r="AG6" s="640"/>
      <c r="AH6" s="640"/>
      <c r="AI6" s="640"/>
      <c r="AJ6" s="640"/>
      <c r="AK6" s="640"/>
      <c r="AL6" s="640"/>
      <c r="AM6" s="640"/>
      <c r="AN6" s="640"/>
      <c r="AO6" s="640"/>
      <c r="AP6" s="641"/>
      <c r="AQ6" s="641"/>
      <c r="AR6" s="641"/>
      <c r="AS6" s="641"/>
      <c r="AT6" s="641"/>
      <c r="AU6" s="641"/>
      <c r="AV6" s="641"/>
      <c r="AW6" s="641"/>
      <c r="AX6" s="641"/>
      <c r="AY6" s="641"/>
      <c r="AZ6" s="641"/>
      <c r="BA6" s="641"/>
      <c r="BB6" s="641"/>
      <c r="BC6" s="641"/>
      <c r="BD6" s="641"/>
      <c r="BE6" s="641"/>
      <c r="BF6" s="641"/>
      <c r="BG6" s="641"/>
      <c r="BH6" s="641"/>
      <c r="BI6" s="641"/>
      <c r="BJ6" s="641"/>
      <c r="BK6" s="641"/>
      <c r="BL6" s="641"/>
      <c r="BM6" s="641"/>
      <c r="BN6" s="641"/>
      <c r="BO6" s="641"/>
      <c r="BP6" s="641"/>
      <c r="BQ6" s="641"/>
      <c r="BR6" s="641"/>
      <c r="BS6" s="641"/>
      <c r="BT6" s="641"/>
      <c r="BU6" s="641"/>
      <c r="BV6" s="641"/>
      <c r="BW6" s="641"/>
    </row>
    <row r="7" spans="1:75" ht="27" customHeight="1" thickBot="1">
      <c r="A7" s="461">
        <v>1</v>
      </c>
      <c r="B7" s="535"/>
      <c r="C7" s="594" t="s">
        <v>6441</v>
      </c>
      <c r="D7" s="595"/>
      <c r="E7" s="595"/>
      <c r="F7" s="595"/>
      <c r="G7" s="595"/>
      <c r="H7" s="595"/>
      <c r="I7" s="596"/>
      <c r="J7" s="642" t="str">
        <f>'②補助金額算出内訳書（別紙１）'!$B$82</f>
        <v/>
      </c>
      <c r="K7" s="643"/>
      <c r="L7" s="643"/>
      <c r="M7" s="643"/>
      <c r="N7" s="643"/>
      <c r="O7" s="643"/>
      <c r="P7" s="643"/>
      <c r="Q7" s="643"/>
      <c r="R7" s="643"/>
      <c r="S7" s="643"/>
      <c r="T7" s="643"/>
      <c r="U7" s="643"/>
      <c r="V7" s="643"/>
      <c r="W7" s="643"/>
      <c r="X7" s="643"/>
      <c r="Y7" s="644"/>
      <c r="Z7" s="597" t="s">
        <v>6442</v>
      </c>
      <c r="AA7" s="598"/>
      <c r="AB7" s="598"/>
      <c r="AC7" s="598"/>
      <c r="AD7" s="598"/>
      <c r="AE7" s="599"/>
      <c r="AF7" s="600" t="s">
        <v>6443</v>
      </c>
      <c r="AG7" s="601"/>
      <c r="AH7" s="601"/>
      <c r="AI7" s="601"/>
      <c r="AJ7" s="601"/>
      <c r="AK7" s="601"/>
      <c r="AL7" s="588" t="s">
        <v>6444</v>
      </c>
      <c r="AM7" s="589"/>
      <c r="AN7" s="589"/>
      <c r="AO7" s="590"/>
      <c r="AP7" s="591" t="s">
        <v>6445</v>
      </c>
      <c r="AQ7" s="592"/>
      <c r="AR7" s="592"/>
      <c r="AS7" s="592"/>
      <c r="AT7" s="592"/>
      <c r="AU7" s="592"/>
      <c r="AV7" s="592"/>
      <c r="AW7" s="592"/>
      <c r="AX7" s="593"/>
      <c r="AY7" s="597" t="s">
        <v>6442</v>
      </c>
      <c r="AZ7" s="598"/>
      <c r="BA7" s="598"/>
      <c r="BB7" s="598"/>
      <c r="BC7" s="598"/>
      <c r="BD7" s="599"/>
      <c r="BE7" s="600" t="s">
        <v>6443</v>
      </c>
      <c r="BF7" s="601"/>
      <c r="BG7" s="601"/>
      <c r="BH7" s="601"/>
      <c r="BI7" s="601"/>
      <c r="BJ7" s="601"/>
      <c r="BK7" s="588" t="s">
        <v>6444</v>
      </c>
      <c r="BL7" s="589"/>
      <c r="BM7" s="589"/>
      <c r="BN7" s="590"/>
      <c r="BO7" s="591" t="s">
        <v>6445</v>
      </c>
      <c r="BP7" s="592"/>
      <c r="BQ7" s="592"/>
      <c r="BR7" s="592"/>
      <c r="BS7" s="592"/>
      <c r="BT7" s="592"/>
      <c r="BU7" s="592"/>
      <c r="BV7" s="592"/>
      <c r="BW7" s="593"/>
    </row>
    <row r="8" spans="1:75" ht="27" customHeight="1" thickTop="1">
      <c r="A8" s="536"/>
      <c r="B8" s="537"/>
      <c r="C8" s="579" t="s">
        <v>6446</v>
      </c>
      <c r="D8" s="580"/>
      <c r="E8" s="580"/>
      <c r="F8" s="580"/>
      <c r="G8" s="580"/>
      <c r="H8" s="580"/>
      <c r="I8" s="581"/>
      <c r="J8" s="458" t="str">
        <f>'②補助金額算出内訳書（別紙１）'!$D$82</f>
        <v/>
      </c>
      <c r="K8" s="605"/>
      <c r="L8" s="605"/>
      <c r="M8" s="605"/>
      <c r="N8" s="605"/>
      <c r="O8" s="605"/>
      <c r="P8" s="605"/>
      <c r="Q8" s="605"/>
      <c r="R8" s="605"/>
      <c r="S8" s="605"/>
      <c r="T8" s="605"/>
      <c r="U8" s="605"/>
      <c r="V8" s="605"/>
      <c r="W8" s="605"/>
      <c r="X8" s="605"/>
      <c r="Y8" s="606"/>
      <c r="Z8" s="550" t="s">
        <v>6455</v>
      </c>
      <c r="AA8" s="551"/>
      <c r="AB8" s="551"/>
      <c r="AC8" s="551"/>
      <c r="AD8" s="551"/>
      <c r="AE8" s="552"/>
      <c r="AF8" s="553">
        <v>5</v>
      </c>
      <c r="AG8" s="554"/>
      <c r="AH8" s="555">
        <v>0</v>
      </c>
      <c r="AI8" s="554"/>
      <c r="AJ8" s="555">
        <v>0</v>
      </c>
      <c r="AK8" s="556"/>
      <c r="AL8" s="557" t="s">
        <v>6447</v>
      </c>
      <c r="AM8" s="558"/>
      <c r="AN8" s="558"/>
      <c r="AO8" s="559"/>
      <c r="AP8" s="560"/>
      <c r="AQ8" s="561"/>
      <c r="AR8" s="562">
        <v>1</v>
      </c>
      <c r="AS8" s="561"/>
      <c r="AT8" s="72" t="s">
        <v>6448</v>
      </c>
      <c r="AU8" s="562">
        <v>2</v>
      </c>
      <c r="AV8" s="561"/>
      <c r="AW8" s="562">
        <v>3</v>
      </c>
      <c r="AX8" s="563"/>
      <c r="AY8" s="564"/>
      <c r="AZ8" s="565"/>
      <c r="BA8" s="566"/>
      <c r="BB8" s="566"/>
      <c r="BC8" s="566"/>
      <c r="BD8" s="567"/>
      <c r="BE8" s="568"/>
      <c r="BF8" s="569"/>
      <c r="BG8" s="570"/>
      <c r="BH8" s="569"/>
      <c r="BI8" s="570"/>
      <c r="BJ8" s="571"/>
      <c r="BK8" s="572"/>
      <c r="BL8" s="573"/>
      <c r="BM8" s="573"/>
      <c r="BN8" s="574"/>
      <c r="BO8" s="575"/>
      <c r="BP8" s="576"/>
      <c r="BQ8" s="577"/>
      <c r="BR8" s="576"/>
      <c r="BS8" s="272"/>
      <c r="BT8" s="577"/>
      <c r="BU8" s="576"/>
      <c r="BV8" s="577"/>
      <c r="BW8" s="578"/>
    </row>
    <row r="9" spans="1:75" ht="27" customHeight="1">
      <c r="A9" s="536"/>
      <c r="B9" s="537"/>
      <c r="C9" s="579" t="s">
        <v>6449</v>
      </c>
      <c r="D9" s="580"/>
      <c r="E9" s="580"/>
      <c r="F9" s="580"/>
      <c r="G9" s="580"/>
      <c r="H9" s="580"/>
      <c r="I9" s="581"/>
      <c r="J9" s="602" t="str">
        <f>'②補助金額算出内訳書（別紙１）'!$C$82</f>
        <v/>
      </c>
      <c r="K9" s="611"/>
      <c r="L9" s="611"/>
      <c r="M9" s="611"/>
      <c r="N9" s="611"/>
      <c r="O9" s="611"/>
      <c r="P9" s="611"/>
      <c r="Q9" s="611"/>
      <c r="R9" s="611"/>
      <c r="S9" s="611"/>
      <c r="T9" s="611"/>
      <c r="U9" s="611"/>
      <c r="V9" s="611"/>
      <c r="W9" s="611"/>
      <c r="X9" s="611"/>
      <c r="Y9" s="612"/>
      <c r="Z9" s="443"/>
      <c r="AA9" s="525"/>
      <c r="AB9" s="526"/>
      <c r="AC9" s="526"/>
      <c r="AD9" s="526"/>
      <c r="AE9" s="527"/>
      <c r="AF9" s="528"/>
      <c r="AG9" s="529"/>
      <c r="AH9" s="530"/>
      <c r="AI9" s="529"/>
      <c r="AJ9" s="530"/>
      <c r="AK9" s="531"/>
      <c r="AL9" s="449"/>
      <c r="AM9" s="532"/>
      <c r="AN9" s="532"/>
      <c r="AO9" s="533"/>
      <c r="AP9" s="534"/>
      <c r="AQ9" s="506"/>
      <c r="AR9" s="505"/>
      <c r="AS9" s="506"/>
      <c r="AT9" s="270"/>
      <c r="AU9" s="505"/>
      <c r="AV9" s="506"/>
      <c r="AW9" s="505"/>
      <c r="AX9" s="507"/>
      <c r="AY9" s="443"/>
      <c r="AZ9" s="525"/>
      <c r="BA9" s="526"/>
      <c r="BB9" s="526"/>
      <c r="BC9" s="526"/>
      <c r="BD9" s="527"/>
      <c r="BE9" s="528"/>
      <c r="BF9" s="529"/>
      <c r="BG9" s="530"/>
      <c r="BH9" s="529"/>
      <c r="BI9" s="530"/>
      <c r="BJ9" s="531"/>
      <c r="BK9" s="449"/>
      <c r="BL9" s="532"/>
      <c r="BM9" s="532"/>
      <c r="BN9" s="533"/>
      <c r="BO9" s="534"/>
      <c r="BP9" s="506"/>
      <c r="BQ9" s="505"/>
      <c r="BR9" s="506"/>
      <c r="BS9" s="270"/>
      <c r="BT9" s="505"/>
      <c r="BU9" s="506"/>
      <c r="BV9" s="505"/>
      <c r="BW9" s="507"/>
    </row>
    <row r="10" spans="1:75" ht="27" customHeight="1">
      <c r="A10" s="536"/>
      <c r="B10" s="537"/>
      <c r="C10" s="579" t="s">
        <v>6450</v>
      </c>
      <c r="D10" s="580"/>
      <c r="E10" s="580"/>
      <c r="F10" s="580"/>
      <c r="G10" s="580"/>
      <c r="H10" s="580"/>
      <c r="I10" s="581"/>
      <c r="J10" s="585" t="str">
        <f>'②補助金額算出内訳書（別紙１）'!$H$82</f>
        <v/>
      </c>
      <c r="K10" s="609"/>
      <c r="L10" s="609"/>
      <c r="M10" s="609"/>
      <c r="N10" s="609"/>
      <c r="O10" s="609"/>
      <c r="P10" s="609"/>
      <c r="Q10" s="609"/>
      <c r="R10" s="609"/>
      <c r="S10" s="609"/>
      <c r="T10" s="609"/>
      <c r="U10" s="609"/>
      <c r="V10" s="609"/>
      <c r="W10" s="609"/>
      <c r="X10" s="609"/>
      <c r="Y10" s="610"/>
      <c r="Z10" s="443"/>
      <c r="AA10" s="525"/>
      <c r="AB10" s="526"/>
      <c r="AC10" s="526"/>
      <c r="AD10" s="526"/>
      <c r="AE10" s="527"/>
      <c r="AF10" s="528"/>
      <c r="AG10" s="529"/>
      <c r="AH10" s="530"/>
      <c r="AI10" s="529"/>
      <c r="AJ10" s="530"/>
      <c r="AK10" s="531"/>
      <c r="AL10" s="449"/>
      <c r="AM10" s="532"/>
      <c r="AN10" s="532"/>
      <c r="AO10" s="533"/>
      <c r="AP10" s="534"/>
      <c r="AQ10" s="506"/>
      <c r="AR10" s="505"/>
      <c r="AS10" s="506"/>
      <c r="AT10" s="270"/>
      <c r="AU10" s="505"/>
      <c r="AV10" s="506"/>
      <c r="AW10" s="505"/>
      <c r="AX10" s="507"/>
      <c r="AY10" s="443"/>
      <c r="AZ10" s="525"/>
      <c r="BA10" s="526"/>
      <c r="BB10" s="526"/>
      <c r="BC10" s="526"/>
      <c r="BD10" s="527"/>
      <c r="BE10" s="528"/>
      <c r="BF10" s="529"/>
      <c r="BG10" s="530"/>
      <c r="BH10" s="529"/>
      <c r="BI10" s="530"/>
      <c r="BJ10" s="531"/>
      <c r="BK10" s="449"/>
      <c r="BL10" s="532"/>
      <c r="BM10" s="532"/>
      <c r="BN10" s="533"/>
      <c r="BO10" s="534"/>
      <c r="BP10" s="506"/>
      <c r="BQ10" s="505"/>
      <c r="BR10" s="506"/>
      <c r="BS10" s="270"/>
      <c r="BT10" s="505"/>
      <c r="BU10" s="506"/>
      <c r="BV10" s="505"/>
      <c r="BW10" s="507"/>
    </row>
    <row r="11" spans="1:75" ht="27" customHeight="1">
      <c r="A11" s="536"/>
      <c r="B11" s="537"/>
      <c r="C11" s="579" t="s">
        <v>6451</v>
      </c>
      <c r="D11" s="580"/>
      <c r="E11" s="580"/>
      <c r="F11" s="580"/>
      <c r="G11" s="580"/>
      <c r="H11" s="580"/>
      <c r="I11" s="581"/>
      <c r="J11" s="452" t="str">
        <f>'②補助金額算出内訳書（別紙１）'!$J$47</f>
        <v/>
      </c>
      <c r="K11" s="607"/>
      <c r="L11" s="607"/>
      <c r="M11" s="607"/>
      <c r="N11" s="607"/>
      <c r="O11" s="607"/>
      <c r="P11" s="607"/>
      <c r="Q11" s="607"/>
      <c r="R11" s="607"/>
      <c r="S11" s="607"/>
      <c r="T11" s="607"/>
      <c r="U11" s="607"/>
      <c r="V11" s="607"/>
      <c r="W11" s="607"/>
      <c r="X11" s="607"/>
      <c r="Y11" s="608"/>
      <c r="Z11" s="443"/>
      <c r="AA11" s="526"/>
      <c r="AB11" s="526"/>
      <c r="AC11" s="526"/>
      <c r="AD11" s="526"/>
      <c r="AE11" s="527"/>
      <c r="AF11" s="528"/>
      <c r="AG11" s="529"/>
      <c r="AH11" s="530"/>
      <c r="AI11" s="529"/>
      <c r="AJ11" s="530"/>
      <c r="AK11" s="531"/>
      <c r="AL11" s="449"/>
      <c r="AM11" s="532"/>
      <c r="AN11" s="532"/>
      <c r="AO11" s="533"/>
      <c r="AP11" s="534"/>
      <c r="AQ11" s="506"/>
      <c r="AR11" s="505"/>
      <c r="AS11" s="506"/>
      <c r="AT11" s="270"/>
      <c r="AU11" s="505"/>
      <c r="AV11" s="506"/>
      <c r="AW11" s="505"/>
      <c r="AX11" s="507"/>
      <c r="AY11" s="443"/>
      <c r="AZ11" s="525"/>
      <c r="BA11" s="526"/>
      <c r="BB11" s="526"/>
      <c r="BC11" s="526"/>
      <c r="BD11" s="527"/>
      <c r="BE11" s="528"/>
      <c r="BF11" s="529"/>
      <c r="BG11" s="530"/>
      <c r="BH11" s="529"/>
      <c r="BI11" s="530"/>
      <c r="BJ11" s="531"/>
      <c r="BK11" s="449"/>
      <c r="BL11" s="532"/>
      <c r="BM11" s="532"/>
      <c r="BN11" s="533"/>
      <c r="BO11" s="534"/>
      <c r="BP11" s="506"/>
      <c r="BQ11" s="505"/>
      <c r="BR11" s="506"/>
      <c r="BS11" s="270"/>
      <c r="BT11" s="505"/>
      <c r="BU11" s="506"/>
      <c r="BV11" s="505"/>
      <c r="BW11" s="507"/>
    </row>
    <row r="12" spans="1:75" ht="27" customHeight="1">
      <c r="A12" s="536"/>
      <c r="B12" s="537"/>
      <c r="C12" s="579" t="s">
        <v>6452</v>
      </c>
      <c r="D12" s="580"/>
      <c r="E12" s="580"/>
      <c r="F12" s="580"/>
      <c r="G12" s="580"/>
      <c r="H12" s="580"/>
      <c r="I12" s="581"/>
      <c r="J12" s="440" t="str">
        <f>J11</f>
        <v/>
      </c>
      <c r="K12" s="613"/>
      <c r="L12" s="613"/>
      <c r="M12" s="613"/>
      <c r="N12" s="613"/>
      <c r="O12" s="613"/>
      <c r="P12" s="613"/>
      <c r="Q12" s="613"/>
      <c r="R12" s="613"/>
      <c r="S12" s="613"/>
      <c r="T12" s="613"/>
      <c r="U12" s="613"/>
      <c r="V12" s="613"/>
      <c r="W12" s="613"/>
      <c r="X12" s="613"/>
      <c r="Y12" s="614"/>
      <c r="Z12" s="443"/>
      <c r="AA12" s="525"/>
      <c r="AB12" s="526"/>
      <c r="AC12" s="526"/>
      <c r="AD12" s="526"/>
      <c r="AE12" s="527"/>
      <c r="AF12" s="528"/>
      <c r="AG12" s="529"/>
      <c r="AH12" s="530"/>
      <c r="AI12" s="529"/>
      <c r="AJ12" s="530"/>
      <c r="AK12" s="531"/>
      <c r="AL12" s="449"/>
      <c r="AM12" s="532"/>
      <c r="AN12" s="532"/>
      <c r="AO12" s="533"/>
      <c r="AP12" s="534"/>
      <c r="AQ12" s="506"/>
      <c r="AR12" s="505"/>
      <c r="AS12" s="506"/>
      <c r="AT12" s="270"/>
      <c r="AU12" s="505"/>
      <c r="AV12" s="506"/>
      <c r="AW12" s="505"/>
      <c r="AX12" s="507"/>
      <c r="AY12" s="443"/>
      <c r="AZ12" s="525"/>
      <c r="BA12" s="526"/>
      <c r="BB12" s="526"/>
      <c r="BC12" s="526"/>
      <c r="BD12" s="527"/>
      <c r="BE12" s="528"/>
      <c r="BF12" s="529"/>
      <c r="BG12" s="530"/>
      <c r="BH12" s="529"/>
      <c r="BI12" s="530"/>
      <c r="BJ12" s="531"/>
      <c r="BK12" s="449"/>
      <c r="BL12" s="532"/>
      <c r="BM12" s="532"/>
      <c r="BN12" s="533"/>
      <c r="BO12" s="534"/>
      <c r="BP12" s="506"/>
      <c r="BQ12" s="505"/>
      <c r="BR12" s="506"/>
      <c r="BS12" s="270"/>
      <c r="BT12" s="505"/>
      <c r="BU12" s="506"/>
      <c r="BV12" s="505"/>
      <c r="BW12" s="507"/>
    </row>
    <row r="13" spans="1:75" ht="27" customHeight="1">
      <c r="A13" s="536"/>
      <c r="B13" s="537"/>
      <c r="C13" s="579" t="s">
        <v>6453</v>
      </c>
      <c r="D13" s="580"/>
      <c r="E13" s="580"/>
      <c r="F13" s="580"/>
      <c r="G13" s="580"/>
      <c r="H13" s="580"/>
      <c r="I13" s="581"/>
      <c r="J13" s="440">
        <f>'②補助金額算出内訳書（別紙１）'!$F$82</f>
        <v>0</v>
      </c>
      <c r="K13" s="613"/>
      <c r="L13" s="613"/>
      <c r="M13" s="613"/>
      <c r="N13" s="613"/>
      <c r="O13" s="613"/>
      <c r="P13" s="613"/>
      <c r="Q13" s="613"/>
      <c r="R13" s="613"/>
      <c r="S13" s="613"/>
      <c r="T13" s="613"/>
      <c r="U13" s="613"/>
      <c r="V13" s="613"/>
      <c r="W13" s="613"/>
      <c r="X13" s="613"/>
      <c r="Y13" s="614"/>
      <c r="Z13" s="443"/>
      <c r="AA13" s="525"/>
      <c r="AB13" s="526"/>
      <c r="AC13" s="526"/>
      <c r="AD13" s="526"/>
      <c r="AE13" s="527"/>
      <c r="AF13" s="528"/>
      <c r="AG13" s="529"/>
      <c r="AH13" s="530"/>
      <c r="AI13" s="529"/>
      <c r="AJ13" s="530"/>
      <c r="AK13" s="531"/>
      <c r="AL13" s="449"/>
      <c r="AM13" s="532"/>
      <c r="AN13" s="532"/>
      <c r="AO13" s="533"/>
      <c r="AP13" s="534"/>
      <c r="AQ13" s="506"/>
      <c r="AR13" s="505"/>
      <c r="AS13" s="506"/>
      <c r="AT13" s="270"/>
      <c r="AU13" s="505"/>
      <c r="AV13" s="506"/>
      <c r="AW13" s="505"/>
      <c r="AX13" s="507"/>
      <c r="AY13" s="443"/>
      <c r="AZ13" s="525"/>
      <c r="BA13" s="526"/>
      <c r="BB13" s="526"/>
      <c r="BC13" s="526"/>
      <c r="BD13" s="527"/>
      <c r="BE13" s="528"/>
      <c r="BF13" s="529"/>
      <c r="BG13" s="530"/>
      <c r="BH13" s="529"/>
      <c r="BI13" s="530"/>
      <c r="BJ13" s="531"/>
      <c r="BK13" s="449"/>
      <c r="BL13" s="532"/>
      <c r="BM13" s="532"/>
      <c r="BN13" s="533"/>
      <c r="BO13" s="534"/>
      <c r="BP13" s="506"/>
      <c r="BQ13" s="505"/>
      <c r="BR13" s="506"/>
      <c r="BS13" s="270"/>
      <c r="BT13" s="505"/>
      <c r="BU13" s="506"/>
      <c r="BV13" s="505"/>
      <c r="BW13" s="507"/>
    </row>
    <row r="14" spans="1:75" ht="27" customHeight="1" thickBot="1">
      <c r="A14" s="538"/>
      <c r="B14" s="539"/>
      <c r="C14" s="582" t="s">
        <v>6454</v>
      </c>
      <c r="D14" s="583"/>
      <c r="E14" s="583"/>
      <c r="F14" s="583"/>
      <c r="G14" s="583"/>
      <c r="H14" s="583"/>
      <c r="I14" s="584"/>
      <c r="J14" s="422" t="str">
        <f>'②補助金額算出内訳書（別紙１）'!$J$82:$K$82</f>
        <v/>
      </c>
      <c r="K14" s="615"/>
      <c r="L14" s="615"/>
      <c r="M14" s="615"/>
      <c r="N14" s="615"/>
      <c r="O14" s="615"/>
      <c r="P14" s="615"/>
      <c r="Q14" s="615"/>
      <c r="R14" s="615"/>
      <c r="S14" s="615"/>
      <c r="T14" s="615"/>
      <c r="U14" s="615"/>
      <c r="V14" s="615"/>
      <c r="W14" s="615"/>
      <c r="X14" s="615"/>
      <c r="Y14" s="616"/>
      <c r="Z14" s="425"/>
      <c r="AA14" s="510"/>
      <c r="AB14" s="511"/>
      <c r="AC14" s="511"/>
      <c r="AD14" s="511"/>
      <c r="AE14" s="512"/>
      <c r="AF14" s="513"/>
      <c r="AG14" s="514"/>
      <c r="AH14" s="515"/>
      <c r="AI14" s="514"/>
      <c r="AJ14" s="515"/>
      <c r="AK14" s="516"/>
      <c r="AL14" s="431"/>
      <c r="AM14" s="517"/>
      <c r="AN14" s="517"/>
      <c r="AO14" s="518"/>
      <c r="AP14" s="519"/>
      <c r="AQ14" s="520"/>
      <c r="AR14" s="521"/>
      <c r="AS14" s="520"/>
      <c r="AT14" s="271"/>
      <c r="AU14" s="521"/>
      <c r="AV14" s="520"/>
      <c r="AW14" s="521"/>
      <c r="AX14" s="522"/>
      <c r="AY14" s="425"/>
      <c r="AZ14" s="510"/>
      <c r="BA14" s="511"/>
      <c r="BB14" s="511"/>
      <c r="BC14" s="511"/>
      <c r="BD14" s="512"/>
      <c r="BE14" s="513"/>
      <c r="BF14" s="514"/>
      <c r="BG14" s="515"/>
      <c r="BH14" s="514"/>
      <c r="BI14" s="515"/>
      <c r="BJ14" s="516"/>
      <c r="BK14" s="431"/>
      <c r="BL14" s="517"/>
      <c r="BM14" s="517"/>
      <c r="BN14" s="518"/>
      <c r="BO14" s="519"/>
      <c r="BP14" s="520"/>
      <c r="BQ14" s="521"/>
      <c r="BR14" s="520"/>
      <c r="BS14" s="271"/>
      <c r="BT14" s="521"/>
      <c r="BU14" s="520"/>
      <c r="BV14" s="521"/>
      <c r="BW14" s="522"/>
    </row>
    <row r="15" spans="1:75" ht="27" customHeight="1" thickBot="1">
      <c r="A15" s="461">
        <v>2</v>
      </c>
      <c r="B15" s="535"/>
      <c r="C15" s="467" t="s">
        <v>6441</v>
      </c>
      <c r="D15" s="540"/>
      <c r="E15" s="540"/>
      <c r="F15" s="540"/>
      <c r="G15" s="540"/>
      <c r="H15" s="540"/>
      <c r="I15" s="541"/>
      <c r="J15" s="470" t="str">
        <f>'②補助金額算出内訳書（別紙１）'!$B$83</f>
        <v/>
      </c>
      <c r="K15" s="471"/>
      <c r="L15" s="471"/>
      <c r="M15" s="471"/>
      <c r="N15" s="471"/>
      <c r="O15" s="471"/>
      <c r="P15" s="471"/>
      <c r="Q15" s="471"/>
      <c r="R15" s="471"/>
      <c r="S15" s="471"/>
      <c r="T15" s="471"/>
      <c r="U15" s="471"/>
      <c r="V15" s="471"/>
      <c r="W15" s="471"/>
      <c r="X15" s="471"/>
      <c r="Y15" s="472"/>
      <c r="Z15" s="473" t="s">
        <v>6442</v>
      </c>
      <c r="AA15" s="542"/>
      <c r="AB15" s="542"/>
      <c r="AC15" s="542"/>
      <c r="AD15" s="542"/>
      <c r="AE15" s="543"/>
      <c r="AF15" s="544" t="s">
        <v>6443</v>
      </c>
      <c r="AG15" s="545"/>
      <c r="AH15" s="545"/>
      <c r="AI15" s="545"/>
      <c r="AJ15" s="545"/>
      <c r="AK15" s="545"/>
      <c r="AL15" s="477" t="s">
        <v>6444</v>
      </c>
      <c r="AM15" s="546"/>
      <c r="AN15" s="546"/>
      <c r="AO15" s="547"/>
      <c r="AP15" s="476" t="s">
        <v>6445</v>
      </c>
      <c r="AQ15" s="548"/>
      <c r="AR15" s="548"/>
      <c r="AS15" s="548"/>
      <c r="AT15" s="548"/>
      <c r="AU15" s="548"/>
      <c r="AV15" s="548"/>
      <c r="AW15" s="548"/>
      <c r="AX15" s="549"/>
      <c r="AY15" s="473" t="s">
        <v>6442</v>
      </c>
      <c r="AZ15" s="542"/>
      <c r="BA15" s="542"/>
      <c r="BB15" s="542"/>
      <c r="BC15" s="542"/>
      <c r="BD15" s="543"/>
      <c r="BE15" s="544" t="s">
        <v>6443</v>
      </c>
      <c r="BF15" s="545"/>
      <c r="BG15" s="545"/>
      <c r="BH15" s="545"/>
      <c r="BI15" s="545"/>
      <c r="BJ15" s="545"/>
      <c r="BK15" s="477" t="s">
        <v>6444</v>
      </c>
      <c r="BL15" s="546"/>
      <c r="BM15" s="546"/>
      <c r="BN15" s="547"/>
      <c r="BO15" s="476" t="s">
        <v>6445</v>
      </c>
      <c r="BP15" s="548"/>
      <c r="BQ15" s="548"/>
      <c r="BR15" s="548"/>
      <c r="BS15" s="548"/>
      <c r="BT15" s="548"/>
      <c r="BU15" s="548"/>
      <c r="BV15" s="548"/>
      <c r="BW15" s="549"/>
    </row>
    <row r="16" spans="1:75" ht="27" customHeight="1" thickTop="1">
      <c r="A16" s="536"/>
      <c r="B16" s="537"/>
      <c r="C16" s="437" t="s">
        <v>6446</v>
      </c>
      <c r="D16" s="523"/>
      <c r="E16" s="523"/>
      <c r="F16" s="523"/>
      <c r="G16" s="523"/>
      <c r="H16" s="523"/>
      <c r="I16" s="524"/>
      <c r="J16" s="458" t="str">
        <f>'②補助金額算出内訳書（別紙１）'!$D$83</f>
        <v/>
      </c>
      <c r="K16" s="618"/>
      <c r="L16" s="618"/>
      <c r="M16" s="618"/>
      <c r="N16" s="618"/>
      <c r="O16" s="618"/>
      <c r="P16" s="618"/>
      <c r="Q16" s="618"/>
      <c r="R16" s="618"/>
      <c r="S16" s="618"/>
      <c r="T16" s="618"/>
      <c r="U16" s="618"/>
      <c r="V16" s="618"/>
      <c r="W16" s="618"/>
      <c r="X16" s="618"/>
      <c r="Y16" s="619"/>
      <c r="Z16" s="550" t="s">
        <v>6455</v>
      </c>
      <c r="AA16" s="551"/>
      <c r="AB16" s="551"/>
      <c r="AC16" s="551"/>
      <c r="AD16" s="551"/>
      <c r="AE16" s="552"/>
      <c r="AF16" s="553">
        <v>5</v>
      </c>
      <c r="AG16" s="554"/>
      <c r="AH16" s="555">
        <v>0</v>
      </c>
      <c r="AI16" s="554"/>
      <c r="AJ16" s="555">
        <v>0</v>
      </c>
      <c r="AK16" s="556"/>
      <c r="AL16" s="557" t="s">
        <v>6447</v>
      </c>
      <c r="AM16" s="558"/>
      <c r="AN16" s="558"/>
      <c r="AO16" s="559"/>
      <c r="AP16" s="560"/>
      <c r="AQ16" s="561"/>
      <c r="AR16" s="562">
        <v>1</v>
      </c>
      <c r="AS16" s="561"/>
      <c r="AT16" s="72" t="s">
        <v>6448</v>
      </c>
      <c r="AU16" s="562">
        <v>2</v>
      </c>
      <c r="AV16" s="561"/>
      <c r="AW16" s="562">
        <v>3</v>
      </c>
      <c r="AX16" s="563"/>
      <c r="AY16" s="564"/>
      <c r="AZ16" s="565"/>
      <c r="BA16" s="566"/>
      <c r="BB16" s="566"/>
      <c r="BC16" s="566"/>
      <c r="BD16" s="567"/>
      <c r="BE16" s="568"/>
      <c r="BF16" s="569"/>
      <c r="BG16" s="570"/>
      <c r="BH16" s="569"/>
      <c r="BI16" s="570"/>
      <c r="BJ16" s="571"/>
      <c r="BK16" s="572"/>
      <c r="BL16" s="573"/>
      <c r="BM16" s="573"/>
      <c r="BN16" s="574"/>
      <c r="BO16" s="575"/>
      <c r="BP16" s="576"/>
      <c r="BQ16" s="577"/>
      <c r="BR16" s="576"/>
      <c r="BS16" s="272" t="s">
        <v>6448</v>
      </c>
      <c r="BT16" s="577"/>
      <c r="BU16" s="576"/>
      <c r="BV16" s="577"/>
      <c r="BW16" s="578"/>
    </row>
    <row r="17" spans="1:75" ht="27" customHeight="1">
      <c r="A17" s="536"/>
      <c r="B17" s="537"/>
      <c r="C17" s="437" t="s">
        <v>6449</v>
      </c>
      <c r="D17" s="523"/>
      <c r="E17" s="523"/>
      <c r="F17" s="523"/>
      <c r="G17" s="523"/>
      <c r="H17" s="523"/>
      <c r="I17" s="524"/>
      <c r="J17" s="602" t="str">
        <f>'②補助金額算出内訳書（別紙１）'!$C$83</f>
        <v/>
      </c>
      <c r="K17" s="617"/>
      <c r="L17" s="617"/>
      <c r="M17" s="617"/>
      <c r="N17" s="617"/>
      <c r="O17" s="617"/>
      <c r="P17" s="617"/>
      <c r="Q17" s="617"/>
      <c r="R17" s="617"/>
      <c r="S17" s="617"/>
      <c r="T17" s="617"/>
      <c r="U17" s="617"/>
      <c r="V17" s="617"/>
      <c r="W17" s="617"/>
      <c r="X17" s="617"/>
      <c r="Y17" s="610"/>
      <c r="Z17" s="443"/>
      <c r="AA17" s="444"/>
      <c r="AB17" s="444"/>
      <c r="AC17" s="444"/>
      <c r="AD17" s="444"/>
      <c r="AE17" s="445"/>
      <c r="AF17" s="446"/>
      <c r="AG17" s="447"/>
      <c r="AH17" s="448"/>
      <c r="AI17" s="447"/>
      <c r="AJ17" s="448"/>
      <c r="AK17" s="445"/>
      <c r="AL17" s="449"/>
      <c r="AM17" s="450"/>
      <c r="AN17" s="450"/>
      <c r="AO17" s="451"/>
      <c r="AP17" s="449"/>
      <c r="AQ17" s="417"/>
      <c r="AR17" s="416"/>
      <c r="AS17" s="417"/>
      <c r="AT17" s="270"/>
      <c r="AU17" s="416"/>
      <c r="AV17" s="417"/>
      <c r="AW17" s="416"/>
      <c r="AX17" s="418"/>
      <c r="AY17" s="443"/>
      <c r="AZ17" s="525"/>
      <c r="BA17" s="526"/>
      <c r="BB17" s="526"/>
      <c r="BC17" s="526"/>
      <c r="BD17" s="527"/>
      <c r="BE17" s="528"/>
      <c r="BF17" s="529"/>
      <c r="BG17" s="530"/>
      <c r="BH17" s="529"/>
      <c r="BI17" s="530"/>
      <c r="BJ17" s="531"/>
      <c r="BK17" s="449"/>
      <c r="BL17" s="532"/>
      <c r="BM17" s="532"/>
      <c r="BN17" s="533"/>
      <c r="BO17" s="534"/>
      <c r="BP17" s="506"/>
      <c r="BQ17" s="505"/>
      <c r="BR17" s="506"/>
      <c r="BS17" s="270" t="s">
        <v>6448</v>
      </c>
      <c r="BT17" s="505"/>
      <c r="BU17" s="506"/>
      <c r="BV17" s="505"/>
      <c r="BW17" s="507"/>
    </row>
    <row r="18" spans="1:75" ht="27" customHeight="1">
      <c r="A18" s="536"/>
      <c r="B18" s="537"/>
      <c r="C18" s="437" t="s">
        <v>6450</v>
      </c>
      <c r="D18" s="523"/>
      <c r="E18" s="523"/>
      <c r="F18" s="523"/>
      <c r="G18" s="523"/>
      <c r="H18" s="523"/>
      <c r="I18" s="524"/>
      <c r="J18" s="585" t="str">
        <f>'②補助金額算出内訳書（別紙１）'!$H$83</f>
        <v/>
      </c>
      <c r="K18" s="609"/>
      <c r="L18" s="609"/>
      <c r="M18" s="609"/>
      <c r="N18" s="609"/>
      <c r="O18" s="609"/>
      <c r="P18" s="609"/>
      <c r="Q18" s="609"/>
      <c r="R18" s="609"/>
      <c r="S18" s="609"/>
      <c r="T18" s="609"/>
      <c r="U18" s="609"/>
      <c r="V18" s="609"/>
      <c r="W18" s="609"/>
      <c r="X18" s="609"/>
      <c r="Y18" s="610"/>
      <c r="Z18" s="443"/>
      <c r="AA18" s="525"/>
      <c r="AB18" s="526"/>
      <c r="AC18" s="526"/>
      <c r="AD18" s="526"/>
      <c r="AE18" s="527"/>
      <c r="AF18" s="528"/>
      <c r="AG18" s="529"/>
      <c r="AH18" s="530"/>
      <c r="AI18" s="529"/>
      <c r="AJ18" s="530"/>
      <c r="AK18" s="531"/>
      <c r="AL18" s="449"/>
      <c r="AM18" s="532"/>
      <c r="AN18" s="532"/>
      <c r="AO18" s="533"/>
      <c r="AP18" s="534"/>
      <c r="AQ18" s="506"/>
      <c r="AR18" s="505"/>
      <c r="AS18" s="506"/>
      <c r="AT18" s="270" t="s">
        <v>6448</v>
      </c>
      <c r="AU18" s="505"/>
      <c r="AV18" s="506"/>
      <c r="AW18" s="505"/>
      <c r="AX18" s="507"/>
      <c r="AY18" s="443"/>
      <c r="AZ18" s="525"/>
      <c r="BA18" s="526"/>
      <c r="BB18" s="526"/>
      <c r="BC18" s="526"/>
      <c r="BD18" s="527"/>
      <c r="BE18" s="528"/>
      <c r="BF18" s="529"/>
      <c r="BG18" s="530"/>
      <c r="BH18" s="529"/>
      <c r="BI18" s="530"/>
      <c r="BJ18" s="531"/>
      <c r="BK18" s="449"/>
      <c r="BL18" s="532"/>
      <c r="BM18" s="532"/>
      <c r="BN18" s="533"/>
      <c r="BO18" s="534"/>
      <c r="BP18" s="506"/>
      <c r="BQ18" s="505"/>
      <c r="BR18" s="506"/>
      <c r="BS18" s="270" t="s">
        <v>6448</v>
      </c>
      <c r="BT18" s="505"/>
      <c r="BU18" s="506"/>
      <c r="BV18" s="505"/>
      <c r="BW18" s="507"/>
    </row>
    <row r="19" spans="1:75" ht="27" customHeight="1">
      <c r="A19" s="536"/>
      <c r="B19" s="537"/>
      <c r="C19" s="437" t="s">
        <v>6451</v>
      </c>
      <c r="D19" s="523"/>
      <c r="E19" s="523"/>
      <c r="F19" s="523"/>
      <c r="G19" s="523"/>
      <c r="H19" s="523"/>
      <c r="I19" s="524"/>
      <c r="J19" s="452" t="str">
        <f>'②補助金額算出内訳書（別紙１）'!$J$48</f>
        <v/>
      </c>
      <c r="K19" s="607"/>
      <c r="L19" s="607"/>
      <c r="M19" s="607"/>
      <c r="N19" s="607"/>
      <c r="O19" s="607"/>
      <c r="P19" s="607"/>
      <c r="Q19" s="607"/>
      <c r="R19" s="607"/>
      <c r="S19" s="607"/>
      <c r="T19" s="607"/>
      <c r="U19" s="607"/>
      <c r="V19" s="607"/>
      <c r="W19" s="607"/>
      <c r="X19" s="607"/>
      <c r="Y19" s="608"/>
      <c r="Z19" s="443"/>
      <c r="AA19" s="526"/>
      <c r="AB19" s="526"/>
      <c r="AC19" s="526"/>
      <c r="AD19" s="526"/>
      <c r="AE19" s="527"/>
      <c r="AF19" s="528"/>
      <c r="AG19" s="529"/>
      <c r="AH19" s="530"/>
      <c r="AI19" s="529"/>
      <c r="AJ19" s="530"/>
      <c r="AK19" s="531"/>
      <c r="AL19" s="449"/>
      <c r="AM19" s="532"/>
      <c r="AN19" s="532"/>
      <c r="AO19" s="533"/>
      <c r="AP19" s="534"/>
      <c r="AQ19" s="506"/>
      <c r="AR19" s="505"/>
      <c r="AS19" s="506"/>
      <c r="AT19" s="270" t="s">
        <v>6448</v>
      </c>
      <c r="AU19" s="505"/>
      <c r="AV19" s="506"/>
      <c r="AW19" s="505"/>
      <c r="AX19" s="507"/>
      <c r="AY19" s="443"/>
      <c r="AZ19" s="525"/>
      <c r="BA19" s="526"/>
      <c r="BB19" s="526"/>
      <c r="BC19" s="526"/>
      <c r="BD19" s="527"/>
      <c r="BE19" s="528"/>
      <c r="BF19" s="529"/>
      <c r="BG19" s="530"/>
      <c r="BH19" s="529"/>
      <c r="BI19" s="530"/>
      <c r="BJ19" s="531"/>
      <c r="BK19" s="449"/>
      <c r="BL19" s="532"/>
      <c r="BM19" s="532"/>
      <c r="BN19" s="533"/>
      <c r="BO19" s="534"/>
      <c r="BP19" s="506"/>
      <c r="BQ19" s="505"/>
      <c r="BR19" s="506"/>
      <c r="BS19" s="270" t="s">
        <v>6448</v>
      </c>
      <c r="BT19" s="505"/>
      <c r="BU19" s="506"/>
      <c r="BV19" s="505"/>
      <c r="BW19" s="507"/>
    </row>
    <row r="20" spans="1:75" ht="27" customHeight="1">
      <c r="A20" s="536"/>
      <c r="B20" s="537"/>
      <c r="C20" s="437" t="s">
        <v>6452</v>
      </c>
      <c r="D20" s="523"/>
      <c r="E20" s="523"/>
      <c r="F20" s="523"/>
      <c r="G20" s="523"/>
      <c r="H20" s="523"/>
      <c r="I20" s="524"/>
      <c r="J20" s="440" t="str">
        <f>J19</f>
        <v/>
      </c>
      <c r="K20" s="613"/>
      <c r="L20" s="613"/>
      <c r="M20" s="613"/>
      <c r="N20" s="613"/>
      <c r="O20" s="613"/>
      <c r="P20" s="613"/>
      <c r="Q20" s="613"/>
      <c r="R20" s="613"/>
      <c r="S20" s="613"/>
      <c r="T20" s="613"/>
      <c r="U20" s="613"/>
      <c r="V20" s="613"/>
      <c r="W20" s="613"/>
      <c r="X20" s="613"/>
      <c r="Y20" s="614"/>
      <c r="Z20" s="443"/>
      <c r="AA20" s="525"/>
      <c r="AB20" s="526"/>
      <c r="AC20" s="526"/>
      <c r="AD20" s="526"/>
      <c r="AE20" s="527"/>
      <c r="AF20" s="528"/>
      <c r="AG20" s="529"/>
      <c r="AH20" s="530"/>
      <c r="AI20" s="529"/>
      <c r="AJ20" s="530"/>
      <c r="AK20" s="531"/>
      <c r="AL20" s="449"/>
      <c r="AM20" s="532"/>
      <c r="AN20" s="532"/>
      <c r="AO20" s="533"/>
      <c r="AP20" s="534"/>
      <c r="AQ20" s="506"/>
      <c r="AR20" s="505"/>
      <c r="AS20" s="506"/>
      <c r="AT20" s="270" t="s">
        <v>6448</v>
      </c>
      <c r="AU20" s="505"/>
      <c r="AV20" s="506"/>
      <c r="AW20" s="505"/>
      <c r="AX20" s="507"/>
      <c r="AY20" s="443"/>
      <c r="AZ20" s="525"/>
      <c r="BA20" s="526"/>
      <c r="BB20" s="526"/>
      <c r="BC20" s="526"/>
      <c r="BD20" s="527"/>
      <c r="BE20" s="528"/>
      <c r="BF20" s="529"/>
      <c r="BG20" s="530"/>
      <c r="BH20" s="529"/>
      <c r="BI20" s="530"/>
      <c r="BJ20" s="531"/>
      <c r="BK20" s="449"/>
      <c r="BL20" s="532"/>
      <c r="BM20" s="532"/>
      <c r="BN20" s="533"/>
      <c r="BO20" s="534"/>
      <c r="BP20" s="506"/>
      <c r="BQ20" s="505"/>
      <c r="BR20" s="506"/>
      <c r="BS20" s="270" t="s">
        <v>6448</v>
      </c>
      <c r="BT20" s="505"/>
      <c r="BU20" s="506"/>
      <c r="BV20" s="505"/>
      <c r="BW20" s="507"/>
    </row>
    <row r="21" spans="1:75" ht="27" customHeight="1">
      <c r="A21" s="536"/>
      <c r="B21" s="537"/>
      <c r="C21" s="437" t="s">
        <v>6453</v>
      </c>
      <c r="D21" s="523"/>
      <c r="E21" s="523"/>
      <c r="F21" s="523"/>
      <c r="G21" s="523"/>
      <c r="H21" s="523"/>
      <c r="I21" s="524"/>
      <c r="J21" s="440">
        <f>'②補助金額算出内訳書（別紙１）'!$F$83</f>
        <v>0</v>
      </c>
      <c r="K21" s="613"/>
      <c r="L21" s="613"/>
      <c r="M21" s="613"/>
      <c r="N21" s="613"/>
      <c r="O21" s="613"/>
      <c r="P21" s="613"/>
      <c r="Q21" s="613"/>
      <c r="R21" s="613"/>
      <c r="S21" s="613"/>
      <c r="T21" s="613"/>
      <c r="U21" s="613"/>
      <c r="V21" s="613"/>
      <c r="W21" s="613"/>
      <c r="X21" s="613"/>
      <c r="Y21" s="610"/>
      <c r="Z21" s="443"/>
      <c r="AA21" s="525"/>
      <c r="AB21" s="526"/>
      <c r="AC21" s="526"/>
      <c r="AD21" s="526"/>
      <c r="AE21" s="527"/>
      <c r="AF21" s="528"/>
      <c r="AG21" s="529"/>
      <c r="AH21" s="530"/>
      <c r="AI21" s="529"/>
      <c r="AJ21" s="530"/>
      <c r="AK21" s="531"/>
      <c r="AL21" s="449"/>
      <c r="AM21" s="532"/>
      <c r="AN21" s="532"/>
      <c r="AO21" s="533"/>
      <c r="AP21" s="534"/>
      <c r="AQ21" s="506"/>
      <c r="AR21" s="505"/>
      <c r="AS21" s="506"/>
      <c r="AT21" s="270" t="s">
        <v>6448</v>
      </c>
      <c r="AU21" s="505"/>
      <c r="AV21" s="506"/>
      <c r="AW21" s="505"/>
      <c r="AX21" s="507"/>
      <c r="AY21" s="443"/>
      <c r="AZ21" s="525"/>
      <c r="BA21" s="526"/>
      <c r="BB21" s="526"/>
      <c r="BC21" s="526"/>
      <c r="BD21" s="527"/>
      <c r="BE21" s="528"/>
      <c r="BF21" s="529"/>
      <c r="BG21" s="530"/>
      <c r="BH21" s="529"/>
      <c r="BI21" s="530"/>
      <c r="BJ21" s="531"/>
      <c r="BK21" s="449"/>
      <c r="BL21" s="532"/>
      <c r="BM21" s="532"/>
      <c r="BN21" s="533"/>
      <c r="BO21" s="534"/>
      <c r="BP21" s="506"/>
      <c r="BQ21" s="505"/>
      <c r="BR21" s="506"/>
      <c r="BS21" s="270" t="s">
        <v>6448</v>
      </c>
      <c r="BT21" s="505"/>
      <c r="BU21" s="506"/>
      <c r="BV21" s="505"/>
      <c r="BW21" s="507"/>
    </row>
    <row r="22" spans="1:75" ht="27" customHeight="1" thickBot="1">
      <c r="A22" s="538"/>
      <c r="B22" s="539"/>
      <c r="C22" s="419" t="s">
        <v>6454</v>
      </c>
      <c r="D22" s="508"/>
      <c r="E22" s="508"/>
      <c r="F22" s="508"/>
      <c r="G22" s="508"/>
      <c r="H22" s="508"/>
      <c r="I22" s="509"/>
      <c r="J22" s="422" t="str">
        <f>'②補助金額算出内訳書（別紙１）'!$J$83:$K$83</f>
        <v/>
      </c>
      <c r="K22" s="615"/>
      <c r="L22" s="615"/>
      <c r="M22" s="615"/>
      <c r="N22" s="615"/>
      <c r="O22" s="615"/>
      <c r="P22" s="615"/>
      <c r="Q22" s="615"/>
      <c r="R22" s="615"/>
      <c r="S22" s="615"/>
      <c r="T22" s="615"/>
      <c r="U22" s="615"/>
      <c r="V22" s="615"/>
      <c r="W22" s="615"/>
      <c r="X22" s="615"/>
      <c r="Y22" s="616"/>
      <c r="Z22" s="425"/>
      <c r="AA22" s="510"/>
      <c r="AB22" s="511"/>
      <c r="AC22" s="511"/>
      <c r="AD22" s="511"/>
      <c r="AE22" s="512"/>
      <c r="AF22" s="513"/>
      <c r="AG22" s="514"/>
      <c r="AH22" s="515"/>
      <c r="AI22" s="514"/>
      <c r="AJ22" s="515"/>
      <c r="AK22" s="516"/>
      <c r="AL22" s="431"/>
      <c r="AM22" s="517"/>
      <c r="AN22" s="517"/>
      <c r="AO22" s="518"/>
      <c r="AP22" s="519"/>
      <c r="AQ22" s="520"/>
      <c r="AR22" s="521"/>
      <c r="AS22" s="520"/>
      <c r="AT22" s="271" t="s">
        <v>6448</v>
      </c>
      <c r="AU22" s="521"/>
      <c r="AV22" s="520"/>
      <c r="AW22" s="521"/>
      <c r="AX22" s="522"/>
      <c r="AY22" s="425"/>
      <c r="AZ22" s="510"/>
      <c r="BA22" s="511"/>
      <c r="BB22" s="511"/>
      <c r="BC22" s="511"/>
      <c r="BD22" s="512"/>
      <c r="BE22" s="513"/>
      <c r="BF22" s="514"/>
      <c r="BG22" s="515"/>
      <c r="BH22" s="514"/>
      <c r="BI22" s="515"/>
      <c r="BJ22" s="516"/>
      <c r="BK22" s="431"/>
      <c r="BL22" s="517"/>
      <c r="BM22" s="517"/>
      <c r="BN22" s="518"/>
      <c r="BO22" s="519"/>
      <c r="BP22" s="520"/>
      <c r="BQ22" s="521"/>
      <c r="BR22" s="520"/>
      <c r="BS22" s="271" t="s">
        <v>6448</v>
      </c>
      <c r="BT22" s="521"/>
      <c r="BU22" s="520"/>
      <c r="BV22" s="521"/>
      <c r="BW22" s="522"/>
    </row>
    <row r="23" spans="1:75" ht="27" customHeight="1" thickBot="1">
      <c r="A23" s="461">
        <v>3</v>
      </c>
      <c r="B23" s="535"/>
      <c r="C23" s="467" t="s">
        <v>6441</v>
      </c>
      <c r="D23" s="540"/>
      <c r="E23" s="540"/>
      <c r="F23" s="540"/>
      <c r="G23" s="540"/>
      <c r="H23" s="540"/>
      <c r="I23" s="541"/>
      <c r="J23" s="470" t="str">
        <f>'②補助金額算出内訳書（別紙１）'!$B$84</f>
        <v/>
      </c>
      <c r="K23" s="471"/>
      <c r="L23" s="471"/>
      <c r="M23" s="471"/>
      <c r="N23" s="471"/>
      <c r="O23" s="471"/>
      <c r="P23" s="471"/>
      <c r="Q23" s="471"/>
      <c r="R23" s="471"/>
      <c r="S23" s="471"/>
      <c r="T23" s="471"/>
      <c r="U23" s="471"/>
      <c r="V23" s="471"/>
      <c r="W23" s="471"/>
      <c r="X23" s="471"/>
      <c r="Y23" s="472"/>
      <c r="Z23" s="473" t="s">
        <v>6442</v>
      </c>
      <c r="AA23" s="542"/>
      <c r="AB23" s="542"/>
      <c r="AC23" s="542"/>
      <c r="AD23" s="542"/>
      <c r="AE23" s="543"/>
      <c r="AF23" s="544" t="s">
        <v>6443</v>
      </c>
      <c r="AG23" s="545"/>
      <c r="AH23" s="545"/>
      <c r="AI23" s="545"/>
      <c r="AJ23" s="545"/>
      <c r="AK23" s="545"/>
      <c r="AL23" s="477" t="s">
        <v>6444</v>
      </c>
      <c r="AM23" s="546"/>
      <c r="AN23" s="546"/>
      <c r="AO23" s="547"/>
      <c r="AP23" s="476" t="s">
        <v>6445</v>
      </c>
      <c r="AQ23" s="548"/>
      <c r="AR23" s="548"/>
      <c r="AS23" s="548"/>
      <c r="AT23" s="548"/>
      <c r="AU23" s="548"/>
      <c r="AV23" s="548"/>
      <c r="AW23" s="548"/>
      <c r="AX23" s="549"/>
      <c r="AY23" s="473" t="s">
        <v>6442</v>
      </c>
      <c r="AZ23" s="542"/>
      <c r="BA23" s="542"/>
      <c r="BB23" s="542"/>
      <c r="BC23" s="542"/>
      <c r="BD23" s="543"/>
      <c r="BE23" s="544" t="s">
        <v>6443</v>
      </c>
      <c r="BF23" s="545"/>
      <c r="BG23" s="545"/>
      <c r="BH23" s="545"/>
      <c r="BI23" s="545"/>
      <c r="BJ23" s="545"/>
      <c r="BK23" s="477" t="s">
        <v>6444</v>
      </c>
      <c r="BL23" s="546"/>
      <c r="BM23" s="546"/>
      <c r="BN23" s="547"/>
      <c r="BO23" s="476" t="s">
        <v>6445</v>
      </c>
      <c r="BP23" s="548"/>
      <c r="BQ23" s="548"/>
      <c r="BR23" s="548"/>
      <c r="BS23" s="548"/>
      <c r="BT23" s="548"/>
      <c r="BU23" s="548"/>
      <c r="BV23" s="548"/>
      <c r="BW23" s="549"/>
    </row>
    <row r="24" spans="1:75" ht="27" customHeight="1" thickTop="1">
      <c r="A24" s="536"/>
      <c r="B24" s="537"/>
      <c r="C24" s="437" t="s">
        <v>6446</v>
      </c>
      <c r="D24" s="523"/>
      <c r="E24" s="523"/>
      <c r="F24" s="523"/>
      <c r="G24" s="523"/>
      <c r="H24" s="523"/>
      <c r="I24" s="524"/>
      <c r="J24" s="458" t="str">
        <f>'②補助金額算出内訳書（別紙１）'!$D$84</f>
        <v/>
      </c>
      <c r="K24" s="618"/>
      <c r="L24" s="618"/>
      <c r="M24" s="618"/>
      <c r="N24" s="618"/>
      <c r="O24" s="618"/>
      <c r="P24" s="618"/>
      <c r="Q24" s="618"/>
      <c r="R24" s="618"/>
      <c r="S24" s="618"/>
      <c r="T24" s="618"/>
      <c r="U24" s="618"/>
      <c r="V24" s="618"/>
      <c r="W24" s="618"/>
      <c r="X24" s="618"/>
      <c r="Y24" s="619"/>
      <c r="Z24" s="550" t="s">
        <v>6455</v>
      </c>
      <c r="AA24" s="551"/>
      <c r="AB24" s="551"/>
      <c r="AC24" s="551"/>
      <c r="AD24" s="551"/>
      <c r="AE24" s="552"/>
      <c r="AF24" s="553">
        <v>5</v>
      </c>
      <c r="AG24" s="554"/>
      <c r="AH24" s="555">
        <v>0</v>
      </c>
      <c r="AI24" s="554"/>
      <c r="AJ24" s="555">
        <v>0</v>
      </c>
      <c r="AK24" s="556"/>
      <c r="AL24" s="557" t="s">
        <v>6447</v>
      </c>
      <c r="AM24" s="558"/>
      <c r="AN24" s="558"/>
      <c r="AO24" s="559"/>
      <c r="AP24" s="560"/>
      <c r="AQ24" s="561"/>
      <c r="AR24" s="562">
        <v>1</v>
      </c>
      <c r="AS24" s="561"/>
      <c r="AT24" s="72" t="s">
        <v>6448</v>
      </c>
      <c r="AU24" s="562">
        <v>2</v>
      </c>
      <c r="AV24" s="561"/>
      <c r="AW24" s="562">
        <v>3</v>
      </c>
      <c r="AX24" s="563"/>
      <c r="AY24" s="564"/>
      <c r="AZ24" s="565"/>
      <c r="BA24" s="566"/>
      <c r="BB24" s="566"/>
      <c r="BC24" s="566"/>
      <c r="BD24" s="567"/>
      <c r="BE24" s="568"/>
      <c r="BF24" s="569"/>
      <c r="BG24" s="570"/>
      <c r="BH24" s="569"/>
      <c r="BI24" s="570"/>
      <c r="BJ24" s="571"/>
      <c r="BK24" s="572"/>
      <c r="BL24" s="573"/>
      <c r="BM24" s="573"/>
      <c r="BN24" s="574"/>
      <c r="BO24" s="575"/>
      <c r="BP24" s="576"/>
      <c r="BQ24" s="577"/>
      <c r="BR24" s="576"/>
      <c r="BS24" s="272" t="s">
        <v>6448</v>
      </c>
      <c r="BT24" s="577"/>
      <c r="BU24" s="576"/>
      <c r="BV24" s="577"/>
      <c r="BW24" s="578"/>
    </row>
    <row r="25" spans="1:75" ht="27" customHeight="1">
      <c r="A25" s="536"/>
      <c r="B25" s="537"/>
      <c r="C25" s="437" t="s">
        <v>6449</v>
      </c>
      <c r="D25" s="523"/>
      <c r="E25" s="523"/>
      <c r="F25" s="523"/>
      <c r="G25" s="523"/>
      <c r="H25" s="523"/>
      <c r="I25" s="524"/>
      <c r="J25" s="602" t="str">
        <f>'②補助金額算出内訳書（別紙１）'!$C$84</f>
        <v/>
      </c>
      <c r="K25" s="617"/>
      <c r="L25" s="617"/>
      <c r="M25" s="617"/>
      <c r="N25" s="617"/>
      <c r="O25" s="617"/>
      <c r="P25" s="617"/>
      <c r="Q25" s="617"/>
      <c r="R25" s="617"/>
      <c r="S25" s="617"/>
      <c r="T25" s="617"/>
      <c r="U25" s="617"/>
      <c r="V25" s="617"/>
      <c r="W25" s="617"/>
      <c r="X25" s="617"/>
      <c r="Y25" s="610"/>
      <c r="Z25" s="443"/>
      <c r="AA25" s="525"/>
      <c r="AB25" s="526"/>
      <c r="AC25" s="526"/>
      <c r="AD25" s="526"/>
      <c r="AE25" s="527"/>
      <c r="AF25" s="528"/>
      <c r="AG25" s="529"/>
      <c r="AH25" s="530"/>
      <c r="AI25" s="529"/>
      <c r="AJ25" s="530"/>
      <c r="AK25" s="531"/>
      <c r="AL25" s="449"/>
      <c r="AM25" s="532"/>
      <c r="AN25" s="532"/>
      <c r="AO25" s="533"/>
      <c r="AP25" s="534"/>
      <c r="AQ25" s="506"/>
      <c r="AR25" s="505"/>
      <c r="AS25" s="506"/>
      <c r="AT25" s="270"/>
      <c r="AU25" s="505"/>
      <c r="AV25" s="506"/>
      <c r="AW25" s="505"/>
      <c r="AX25" s="507"/>
      <c r="AY25" s="443"/>
      <c r="AZ25" s="525"/>
      <c r="BA25" s="526"/>
      <c r="BB25" s="526"/>
      <c r="BC25" s="526"/>
      <c r="BD25" s="527"/>
      <c r="BE25" s="528"/>
      <c r="BF25" s="529"/>
      <c r="BG25" s="530"/>
      <c r="BH25" s="529"/>
      <c r="BI25" s="530"/>
      <c r="BJ25" s="531"/>
      <c r="BK25" s="449"/>
      <c r="BL25" s="532"/>
      <c r="BM25" s="532"/>
      <c r="BN25" s="533"/>
      <c r="BO25" s="534"/>
      <c r="BP25" s="506"/>
      <c r="BQ25" s="505"/>
      <c r="BR25" s="506"/>
      <c r="BS25" s="270" t="s">
        <v>6448</v>
      </c>
      <c r="BT25" s="505"/>
      <c r="BU25" s="506"/>
      <c r="BV25" s="505"/>
      <c r="BW25" s="507"/>
    </row>
    <row r="26" spans="1:75" ht="27" customHeight="1">
      <c r="A26" s="536"/>
      <c r="B26" s="537"/>
      <c r="C26" s="437" t="s">
        <v>6450</v>
      </c>
      <c r="D26" s="523"/>
      <c r="E26" s="523"/>
      <c r="F26" s="523"/>
      <c r="G26" s="523"/>
      <c r="H26" s="523"/>
      <c r="I26" s="524"/>
      <c r="J26" s="585" t="str">
        <f>'②補助金額算出内訳書（別紙１）'!$H$84</f>
        <v/>
      </c>
      <c r="K26" s="609"/>
      <c r="L26" s="609"/>
      <c r="M26" s="609"/>
      <c r="N26" s="609"/>
      <c r="O26" s="609"/>
      <c r="P26" s="609"/>
      <c r="Q26" s="609"/>
      <c r="R26" s="609"/>
      <c r="S26" s="609"/>
      <c r="T26" s="609"/>
      <c r="U26" s="609"/>
      <c r="V26" s="609"/>
      <c r="W26" s="609"/>
      <c r="X26" s="609"/>
      <c r="Y26" s="610"/>
      <c r="Z26" s="443"/>
      <c r="AA26" s="525"/>
      <c r="AB26" s="526"/>
      <c r="AC26" s="526"/>
      <c r="AD26" s="526"/>
      <c r="AE26" s="527"/>
      <c r="AF26" s="528"/>
      <c r="AG26" s="529"/>
      <c r="AH26" s="530"/>
      <c r="AI26" s="529"/>
      <c r="AJ26" s="530"/>
      <c r="AK26" s="531"/>
      <c r="AL26" s="449"/>
      <c r="AM26" s="532"/>
      <c r="AN26" s="532"/>
      <c r="AO26" s="533"/>
      <c r="AP26" s="534"/>
      <c r="AQ26" s="506"/>
      <c r="AR26" s="505"/>
      <c r="AS26" s="506"/>
      <c r="AT26" s="270"/>
      <c r="AU26" s="505"/>
      <c r="AV26" s="506"/>
      <c r="AW26" s="505"/>
      <c r="AX26" s="507"/>
      <c r="AY26" s="443"/>
      <c r="AZ26" s="525"/>
      <c r="BA26" s="526"/>
      <c r="BB26" s="526"/>
      <c r="BC26" s="526"/>
      <c r="BD26" s="527"/>
      <c r="BE26" s="528"/>
      <c r="BF26" s="529"/>
      <c r="BG26" s="530"/>
      <c r="BH26" s="529"/>
      <c r="BI26" s="530"/>
      <c r="BJ26" s="531"/>
      <c r="BK26" s="449"/>
      <c r="BL26" s="532"/>
      <c r="BM26" s="532"/>
      <c r="BN26" s="533"/>
      <c r="BO26" s="534"/>
      <c r="BP26" s="506"/>
      <c r="BQ26" s="505"/>
      <c r="BR26" s="506"/>
      <c r="BS26" s="270" t="s">
        <v>6448</v>
      </c>
      <c r="BT26" s="505"/>
      <c r="BU26" s="506"/>
      <c r="BV26" s="505"/>
      <c r="BW26" s="507"/>
    </row>
    <row r="27" spans="1:75" ht="27" customHeight="1">
      <c r="A27" s="536"/>
      <c r="B27" s="537"/>
      <c r="C27" s="437" t="s">
        <v>6451</v>
      </c>
      <c r="D27" s="523"/>
      <c r="E27" s="523"/>
      <c r="F27" s="523"/>
      <c r="G27" s="523"/>
      <c r="H27" s="523"/>
      <c r="I27" s="524"/>
      <c r="J27" s="452" t="str">
        <f>'②補助金額算出内訳書（別紙１）'!$J$49</f>
        <v/>
      </c>
      <c r="K27" s="607"/>
      <c r="L27" s="607"/>
      <c r="M27" s="607"/>
      <c r="N27" s="607"/>
      <c r="O27" s="607"/>
      <c r="P27" s="607"/>
      <c r="Q27" s="607"/>
      <c r="R27" s="607"/>
      <c r="S27" s="607"/>
      <c r="T27" s="607"/>
      <c r="U27" s="607"/>
      <c r="V27" s="607"/>
      <c r="W27" s="607"/>
      <c r="X27" s="607"/>
      <c r="Y27" s="608"/>
      <c r="Z27" s="443"/>
      <c r="AA27" s="526"/>
      <c r="AB27" s="526"/>
      <c r="AC27" s="526"/>
      <c r="AD27" s="526"/>
      <c r="AE27" s="527"/>
      <c r="AF27" s="528"/>
      <c r="AG27" s="529"/>
      <c r="AH27" s="530"/>
      <c r="AI27" s="529"/>
      <c r="AJ27" s="530"/>
      <c r="AK27" s="531"/>
      <c r="AL27" s="449"/>
      <c r="AM27" s="532"/>
      <c r="AN27" s="532"/>
      <c r="AO27" s="533"/>
      <c r="AP27" s="534"/>
      <c r="AQ27" s="506"/>
      <c r="AR27" s="505"/>
      <c r="AS27" s="506"/>
      <c r="AT27" s="270"/>
      <c r="AU27" s="505"/>
      <c r="AV27" s="506"/>
      <c r="AW27" s="505"/>
      <c r="AX27" s="507"/>
      <c r="AY27" s="443"/>
      <c r="AZ27" s="525"/>
      <c r="BA27" s="526"/>
      <c r="BB27" s="526"/>
      <c r="BC27" s="526"/>
      <c r="BD27" s="527"/>
      <c r="BE27" s="528"/>
      <c r="BF27" s="529"/>
      <c r="BG27" s="530"/>
      <c r="BH27" s="529"/>
      <c r="BI27" s="530"/>
      <c r="BJ27" s="531"/>
      <c r="BK27" s="449"/>
      <c r="BL27" s="532"/>
      <c r="BM27" s="532"/>
      <c r="BN27" s="533"/>
      <c r="BO27" s="534"/>
      <c r="BP27" s="506"/>
      <c r="BQ27" s="505"/>
      <c r="BR27" s="506"/>
      <c r="BS27" s="270" t="s">
        <v>6448</v>
      </c>
      <c r="BT27" s="505"/>
      <c r="BU27" s="506"/>
      <c r="BV27" s="505"/>
      <c r="BW27" s="507"/>
    </row>
    <row r="28" spans="1:75" ht="27" customHeight="1">
      <c r="A28" s="536"/>
      <c r="B28" s="537"/>
      <c r="C28" s="437" t="s">
        <v>6452</v>
      </c>
      <c r="D28" s="523"/>
      <c r="E28" s="523"/>
      <c r="F28" s="523"/>
      <c r="G28" s="523"/>
      <c r="H28" s="523"/>
      <c r="I28" s="524"/>
      <c r="J28" s="440" t="str">
        <f>J27</f>
        <v/>
      </c>
      <c r="K28" s="613"/>
      <c r="L28" s="613"/>
      <c r="M28" s="613"/>
      <c r="N28" s="613"/>
      <c r="O28" s="613"/>
      <c r="P28" s="613"/>
      <c r="Q28" s="613"/>
      <c r="R28" s="613"/>
      <c r="S28" s="613"/>
      <c r="T28" s="613"/>
      <c r="U28" s="613"/>
      <c r="V28" s="613"/>
      <c r="W28" s="613"/>
      <c r="X28" s="613"/>
      <c r="Y28" s="614"/>
      <c r="Z28" s="443"/>
      <c r="AA28" s="525"/>
      <c r="AB28" s="526"/>
      <c r="AC28" s="526"/>
      <c r="AD28" s="526"/>
      <c r="AE28" s="527"/>
      <c r="AF28" s="528"/>
      <c r="AG28" s="529"/>
      <c r="AH28" s="530"/>
      <c r="AI28" s="529"/>
      <c r="AJ28" s="530"/>
      <c r="AK28" s="531"/>
      <c r="AL28" s="449"/>
      <c r="AM28" s="532"/>
      <c r="AN28" s="532"/>
      <c r="AO28" s="533"/>
      <c r="AP28" s="534"/>
      <c r="AQ28" s="506"/>
      <c r="AR28" s="505"/>
      <c r="AS28" s="506"/>
      <c r="AT28" s="270" t="s">
        <v>6448</v>
      </c>
      <c r="AU28" s="505"/>
      <c r="AV28" s="506"/>
      <c r="AW28" s="505"/>
      <c r="AX28" s="507"/>
      <c r="AY28" s="443"/>
      <c r="AZ28" s="525"/>
      <c r="BA28" s="526"/>
      <c r="BB28" s="526"/>
      <c r="BC28" s="526"/>
      <c r="BD28" s="527"/>
      <c r="BE28" s="528"/>
      <c r="BF28" s="529"/>
      <c r="BG28" s="530"/>
      <c r="BH28" s="529"/>
      <c r="BI28" s="530"/>
      <c r="BJ28" s="531"/>
      <c r="BK28" s="449"/>
      <c r="BL28" s="532"/>
      <c r="BM28" s="532"/>
      <c r="BN28" s="533"/>
      <c r="BO28" s="534"/>
      <c r="BP28" s="506"/>
      <c r="BQ28" s="505"/>
      <c r="BR28" s="506"/>
      <c r="BS28" s="270" t="s">
        <v>6448</v>
      </c>
      <c r="BT28" s="505"/>
      <c r="BU28" s="506"/>
      <c r="BV28" s="505"/>
      <c r="BW28" s="507"/>
    </row>
    <row r="29" spans="1:75" ht="27" customHeight="1">
      <c r="A29" s="536"/>
      <c r="B29" s="537"/>
      <c r="C29" s="437" t="s">
        <v>6453</v>
      </c>
      <c r="D29" s="523"/>
      <c r="E29" s="523"/>
      <c r="F29" s="523"/>
      <c r="G29" s="523"/>
      <c r="H29" s="523"/>
      <c r="I29" s="524"/>
      <c r="J29" s="440">
        <f>'②補助金額算出内訳書（別紙１）'!$F$84</f>
        <v>0</v>
      </c>
      <c r="K29" s="613"/>
      <c r="L29" s="613"/>
      <c r="M29" s="613"/>
      <c r="N29" s="613"/>
      <c r="O29" s="613"/>
      <c r="P29" s="613"/>
      <c r="Q29" s="613"/>
      <c r="R29" s="613"/>
      <c r="S29" s="613"/>
      <c r="T29" s="613"/>
      <c r="U29" s="613"/>
      <c r="V29" s="613"/>
      <c r="W29" s="613"/>
      <c r="X29" s="613"/>
      <c r="Y29" s="610"/>
      <c r="Z29" s="443"/>
      <c r="AA29" s="525"/>
      <c r="AB29" s="526"/>
      <c r="AC29" s="526"/>
      <c r="AD29" s="526"/>
      <c r="AE29" s="527"/>
      <c r="AF29" s="528"/>
      <c r="AG29" s="529"/>
      <c r="AH29" s="530"/>
      <c r="AI29" s="529"/>
      <c r="AJ29" s="530"/>
      <c r="AK29" s="531"/>
      <c r="AL29" s="449"/>
      <c r="AM29" s="532"/>
      <c r="AN29" s="532"/>
      <c r="AO29" s="533"/>
      <c r="AP29" s="534"/>
      <c r="AQ29" s="506"/>
      <c r="AR29" s="505"/>
      <c r="AS29" s="506"/>
      <c r="AT29" s="270" t="s">
        <v>6448</v>
      </c>
      <c r="AU29" s="505"/>
      <c r="AV29" s="506"/>
      <c r="AW29" s="505"/>
      <c r="AX29" s="507"/>
      <c r="AY29" s="443"/>
      <c r="AZ29" s="525"/>
      <c r="BA29" s="526"/>
      <c r="BB29" s="526"/>
      <c r="BC29" s="526"/>
      <c r="BD29" s="527"/>
      <c r="BE29" s="528"/>
      <c r="BF29" s="529"/>
      <c r="BG29" s="530"/>
      <c r="BH29" s="529"/>
      <c r="BI29" s="530"/>
      <c r="BJ29" s="531"/>
      <c r="BK29" s="449"/>
      <c r="BL29" s="532"/>
      <c r="BM29" s="532"/>
      <c r="BN29" s="533"/>
      <c r="BO29" s="534"/>
      <c r="BP29" s="506"/>
      <c r="BQ29" s="505"/>
      <c r="BR29" s="506"/>
      <c r="BS29" s="270" t="s">
        <v>6448</v>
      </c>
      <c r="BT29" s="505"/>
      <c r="BU29" s="506"/>
      <c r="BV29" s="505"/>
      <c r="BW29" s="507"/>
    </row>
    <row r="30" spans="1:75" ht="27" customHeight="1" thickBot="1">
      <c r="A30" s="538"/>
      <c r="B30" s="539"/>
      <c r="C30" s="419" t="s">
        <v>6454</v>
      </c>
      <c r="D30" s="508"/>
      <c r="E30" s="508"/>
      <c r="F30" s="508"/>
      <c r="G30" s="508"/>
      <c r="H30" s="508"/>
      <c r="I30" s="509"/>
      <c r="J30" s="422" t="str">
        <f>'②補助金額算出内訳書（別紙１）'!$J$84:$K$84</f>
        <v/>
      </c>
      <c r="K30" s="615"/>
      <c r="L30" s="615"/>
      <c r="M30" s="615"/>
      <c r="N30" s="615"/>
      <c r="O30" s="615"/>
      <c r="P30" s="615"/>
      <c r="Q30" s="615"/>
      <c r="R30" s="615"/>
      <c r="S30" s="615"/>
      <c r="T30" s="615"/>
      <c r="U30" s="615"/>
      <c r="V30" s="615"/>
      <c r="W30" s="615"/>
      <c r="X30" s="615"/>
      <c r="Y30" s="616"/>
      <c r="Z30" s="425"/>
      <c r="AA30" s="510"/>
      <c r="AB30" s="511"/>
      <c r="AC30" s="511"/>
      <c r="AD30" s="511"/>
      <c r="AE30" s="512"/>
      <c r="AF30" s="513"/>
      <c r="AG30" s="514"/>
      <c r="AH30" s="515"/>
      <c r="AI30" s="514"/>
      <c r="AJ30" s="515"/>
      <c r="AK30" s="516"/>
      <c r="AL30" s="431"/>
      <c r="AM30" s="517"/>
      <c r="AN30" s="517"/>
      <c r="AO30" s="518"/>
      <c r="AP30" s="519"/>
      <c r="AQ30" s="520"/>
      <c r="AR30" s="521"/>
      <c r="AS30" s="520"/>
      <c r="AT30" s="271" t="s">
        <v>6448</v>
      </c>
      <c r="AU30" s="521"/>
      <c r="AV30" s="520"/>
      <c r="AW30" s="521"/>
      <c r="AX30" s="522"/>
      <c r="AY30" s="425"/>
      <c r="AZ30" s="510"/>
      <c r="BA30" s="511"/>
      <c r="BB30" s="511"/>
      <c r="BC30" s="511"/>
      <c r="BD30" s="512"/>
      <c r="BE30" s="513"/>
      <c r="BF30" s="514"/>
      <c r="BG30" s="515"/>
      <c r="BH30" s="514"/>
      <c r="BI30" s="515"/>
      <c r="BJ30" s="516"/>
      <c r="BK30" s="431"/>
      <c r="BL30" s="517"/>
      <c r="BM30" s="517"/>
      <c r="BN30" s="518"/>
      <c r="BO30" s="519"/>
      <c r="BP30" s="520"/>
      <c r="BQ30" s="521"/>
      <c r="BR30" s="520"/>
      <c r="BS30" s="271" t="s">
        <v>6448</v>
      </c>
      <c r="BT30" s="521"/>
      <c r="BU30" s="520"/>
      <c r="BV30" s="521"/>
      <c r="BW30" s="522"/>
    </row>
    <row r="31" spans="1:75" ht="27" customHeight="1" thickBot="1">
      <c r="A31" s="461">
        <v>4</v>
      </c>
      <c r="B31" s="535"/>
      <c r="C31" s="467" t="s">
        <v>6441</v>
      </c>
      <c r="D31" s="540"/>
      <c r="E31" s="540"/>
      <c r="F31" s="540"/>
      <c r="G31" s="540"/>
      <c r="H31" s="540"/>
      <c r="I31" s="541"/>
      <c r="J31" s="470" t="str">
        <f>'②補助金額算出内訳書（別紙１）'!$B$85</f>
        <v/>
      </c>
      <c r="K31" s="471"/>
      <c r="L31" s="471"/>
      <c r="M31" s="471"/>
      <c r="N31" s="471"/>
      <c r="O31" s="471"/>
      <c r="P31" s="471"/>
      <c r="Q31" s="471"/>
      <c r="R31" s="471"/>
      <c r="S31" s="471"/>
      <c r="T31" s="471"/>
      <c r="U31" s="471"/>
      <c r="V31" s="471"/>
      <c r="W31" s="471"/>
      <c r="X31" s="471"/>
      <c r="Y31" s="472"/>
      <c r="Z31" s="473" t="s">
        <v>6442</v>
      </c>
      <c r="AA31" s="542"/>
      <c r="AB31" s="542"/>
      <c r="AC31" s="542"/>
      <c r="AD31" s="542"/>
      <c r="AE31" s="543"/>
      <c r="AF31" s="544" t="s">
        <v>6443</v>
      </c>
      <c r="AG31" s="545"/>
      <c r="AH31" s="545"/>
      <c r="AI31" s="545"/>
      <c r="AJ31" s="545"/>
      <c r="AK31" s="545"/>
      <c r="AL31" s="477" t="s">
        <v>6444</v>
      </c>
      <c r="AM31" s="546"/>
      <c r="AN31" s="546"/>
      <c r="AO31" s="547"/>
      <c r="AP31" s="476" t="s">
        <v>6445</v>
      </c>
      <c r="AQ31" s="548"/>
      <c r="AR31" s="548"/>
      <c r="AS31" s="548"/>
      <c r="AT31" s="548"/>
      <c r="AU31" s="548"/>
      <c r="AV31" s="548"/>
      <c r="AW31" s="548"/>
      <c r="AX31" s="549"/>
      <c r="AY31" s="473" t="s">
        <v>6442</v>
      </c>
      <c r="AZ31" s="542"/>
      <c r="BA31" s="542"/>
      <c r="BB31" s="542"/>
      <c r="BC31" s="542"/>
      <c r="BD31" s="543"/>
      <c r="BE31" s="544" t="s">
        <v>6443</v>
      </c>
      <c r="BF31" s="545"/>
      <c r="BG31" s="545"/>
      <c r="BH31" s="545"/>
      <c r="BI31" s="545"/>
      <c r="BJ31" s="545"/>
      <c r="BK31" s="477" t="s">
        <v>6444</v>
      </c>
      <c r="BL31" s="546"/>
      <c r="BM31" s="546"/>
      <c r="BN31" s="547"/>
      <c r="BO31" s="476" t="s">
        <v>6445</v>
      </c>
      <c r="BP31" s="548"/>
      <c r="BQ31" s="548"/>
      <c r="BR31" s="548"/>
      <c r="BS31" s="548"/>
      <c r="BT31" s="548"/>
      <c r="BU31" s="548"/>
      <c r="BV31" s="548"/>
      <c r="BW31" s="549"/>
    </row>
    <row r="32" spans="1:75" ht="27" customHeight="1" thickTop="1">
      <c r="A32" s="536"/>
      <c r="B32" s="537"/>
      <c r="C32" s="437" t="s">
        <v>6446</v>
      </c>
      <c r="D32" s="523"/>
      <c r="E32" s="523"/>
      <c r="F32" s="523"/>
      <c r="G32" s="523"/>
      <c r="H32" s="523"/>
      <c r="I32" s="524"/>
      <c r="J32" s="458" t="str">
        <f>'②補助金額算出内訳書（別紙１）'!$D$85</f>
        <v/>
      </c>
      <c r="K32" s="618"/>
      <c r="L32" s="618"/>
      <c r="M32" s="618"/>
      <c r="N32" s="618"/>
      <c r="O32" s="618"/>
      <c r="P32" s="618"/>
      <c r="Q32" s="618"/>
      <c r="R32" s="618"/>
      <c r="S32" s="618"/>
      <c r="T32" s="618"/>
      <c r="U32" s="618"/>
      <c r="V32" s="618"/>
      <c r="W32" s="618"/>
      <c r="X32" s="618"/>
      <c r="Y32" s="619"/>
      <c r="Z32" s="550" t="s">
        <v>6455</v>
      </c>
      <c r="AA32" s="551"/>
      <c r="AB32" s="551"/>
      <c r="AC32" s="551"/>
      <c r="AD32" s="551"/>
      <c r="AE32" s="552"/>
      <c r="AF32" s="553">
        <v>5</v>
      </c>
      <c r="AG32" s="554"/>
      <c r="AH32" s="555">
        <v>0</v>
      </c>
      <c r="AI32" s="554"/>
      <c r="AJ32" s="555">
        <v>0</v>
      </c>
      <c r="AK32" s="556"/>
      <c r="AL32" s="557" t="s">
        <v>6447</v>
      </c>
      <c r="AM32" s="558"/>
      <c r="AN32" s="558"/>
      <c r="AO32" s="559"/>
      <c r="AP32" s="560"/>
      <c r="AQ32" s="561"/>
      <c r="AR32" s="562">
        <v>1</v>
      </c>
      <c r="AS32" s="561"/>
      <c r="AT32" s="72" t="s">
        <v>6448</v>
      </c>
      <c r="AU32" s="562">
        <v>2</v>
      </c>
      <c r="AV32" s="561"/>
      <c r="AW32" s="562">
        <v>3</v>
      </c>
      <c r="AX32" s="563"/>
      <c r="AY32" s="564"/>
      <c r="AZ32" s="565"/>
      <c r="BA32" s="566"/>
      <c r="BB32" s="566"/>
      <c r="BC32" s="566"/>
      <c r="BD32" s="567"/>
      <c r="BE32" s="568"/>
      <c r="BF32" s="569"/>
      <c r="BG32" s="570"/>
      <c r="BH32" s="569"/>
      <c r="BI32" s="570"/>
      <c r="BJ32" s="571"/>
      <c r="BK32" s="572"/>
      <c r="BL32" s="573"/>
      <c r="BM32" s="573"/>
      <c r="BN32" s="574"/>
      <c r="BO32" s="575"/>
      <c r="BP32" s="576"/>
      <c r="BQ32" s="577"/>
      <c r="BR32" s="576"/>
      <c r="BS32" s="272" t="s">
        <v>6448</v>
      </c>
      <c r="BT32" s="577"/>
      <c r="BU32" s="576"/>
      <c r="BV32" s="577"/>
      <c r="BW32" s="578"/>
    </row>
    <row r="33" spans="1:75" ht="27" customHeight="1">
      <c r="A33" s="536"/>
      <c r="B33" s="537"/>
      <c r="C33" s="437" t="s">
        <v>6449</v>
      </c>
      <c r="D33" s="523"/>
      <c r="E33" s="523"/>
      <c r="F33" s="523"/>
      <c r="G33" s="523"/>
      <c r="H33" s="523"/>
      <c r="I33" s="524"/>
      <c r="J33" s="602" t="str">
        <f>'②補助金額算出内訳書（別紙１）'!$C$85</f>
        <v/>
      </c>
      <c r="K33" s="617"/>
      <c r="L33" s="617"/>
      <c r="M33" s="617"/>
      <c r="N33" s="617"/>
      <c r="O33" s="617"/>
      <c r="P33" s="617"/>
      <c r="Q33" s="617"/>
      <c r="R33" s="617"/>
      <c r="S33" s="617"/>
      <c r="T33" s="617"/>
      <c r="U33" s="617"/>
      <c r="V33" s="617"/>
      <c r="W33" s="617"/>
      <c r="X33" s="617"/>
      <c r="Y33" s="610"/>
      <c r="Z33" s="443"/>
      <c r="AA33" s="525"/>
      <c r="AB33" s="526"/>
      <c r="AC33" s="526"/>
      <c r="AD33" s="526"/>
      <c r="AE33" s="527"/>
      <c r="AF33" s="528"/>
      <c r="AG33" s="529"/>
      <c r="AH33" s="530"/>
      <c r="AI33" s="529"/>
      <c r="AJ33" s="530"/>
      <c r="AK33" s="531"/>
      <c r="AL33" s="449"/>
      <c r="AM33" s="532"/>
      <c r="AN33" s="532"/>
      <c r="AO33" s="533"/>
      <c r="AP33" s="534"/>
      <c r="AQ33" s="506"/>
      <c r="AR33" s="505"/>
      <c r="AS33" s="506"/>
      <c r="AT33" s="270"/>
      <c r="AU33" s="505"/>
      <c r="AV33" s="506"/>
      <c r="AW33" s="505"/>
      <c r="AX33" s="507"/>
      <c r="AY33" s="443"/>
      <c r="AZ33" s="525"/>
      <c r="BA33" s="526"/>
      <c r="BB33" s="526"/>
      <c r="BC33" s="526"/>
      <c r="BD33" s="527"/>
      <c r="BE33" s="528"/>
      <c r="BF33" s="529"/>
      <c r="BG33" s="530"/>
      <c r="BH33" s="529"/>
      <c r="BI33" s="530"/>
      <c r="BJ33" s="531"/>
      <c r="BK33" s="449"/>
      <c r="BL33" s="532"/>
      <c r="BM33" s="532"/>
      <c r="BN33" s="533"/>
      <c r="BO33" s="534"/>
      <c r="BP33" s="506"/>
      <c r="BQ33" s="505"/>
      <c r="BR33" s="506"/>
      <c r="BS33" s="270" t="s">
        <v>6448</v>
      </c>
      <c r="BT33" s="505"/>
      <c r="BU33" s="506"/>
      <c r="BV33" s="505"/>
      <c r="BW33" s="507"/>
    </row>
    <row r="34" spans="1:75" ht="27" customHeight="1">
      <c r="A34" s="536"/>
      <c r="B34" s="537"/>
      <c r="C34" s="437" t="s">
        <v>6450</v>
      </c>
      <c r="D34" s="523"/>
      <c r="E34" s="523"/>
      <c r="F34" s="523"/>
      <c r="G34" s="523"/>
      <c r="H34" s="523"/>
      <c r="I34" s="524"/>
      <c r="J34" s="585" t="str">
        <f>'②補助金額算出内訳書（別紙１）'!$H$85</f>
        <v/>
      </c>
      <c r="K34" s="609"/>
      <c r="L34" s="609"/>
      <c r="M34" s="609"/>
      <c r="N34" s="609"/>
      <c r="O34" s="609"/>
      <c r="P34" s="609"/>
      <c r="Q34" s="609"/>
      <c r="R34" s="609"/>
      <c r="S34" s="609"/>
      <c r="T34" s="609"/>
      <c r="U34" s="609"/>
      <c r="V34" s="609"/>
      <c r="W34" s="609"/>
      <c r="X34" s="609"/>
      <c r="Y34" s="610"/>
      <c r="Z34" s="443"/>
      <c r="AA34" s="525"/>
      <c r="AB34" s="526"/>
      <c r="AC34" s="526"/>
      <c r="AD34" s="526"/>
      <c r="AE34" s="527"/>
      <c r="AF34" s="528"/>
      <c r="AG34" s="529"/>
      <c r="AH34" s="530"/>
      <c r="AI34" s="529"/>
      <c r="AJ34" s="530"/>
      <c r="AK34" s="531"/>
      <c r="AL34" s="449"/>
      <c r="AM34" s="532"/>
      <c r="AN34" s="532"/>
      <c r="AO34" s="533"/>
      <c r="AP34" s="534"/>
      <c r="AQ34" s="506"/>
      <c r="AR34" s="505"/>
      <c r="AS34" s="506"/>
      <c r="AT34" s="270"/>
      <c r="AU34" s="505"/>
      <c r="AV34" s="506"/>
      <c r="AW34" s="505"/>
      <c r="AX34" s="507"/>
      <c r="AY34" s="443"/>
      <c r="AZ34" s="525"/>
      <c r="BA34" s="526"/>
      <c r="BB34" s="526"/>
      <c r="BC34" s="526"/>
      <c r="BD34" s="527"/>
      <c r="BE34" s="528"/>
      <c r="BF34" s="529"/>
      <c r="BG34" s="530"/>
      <c r="BH34" s="529"/>
      <c r="BI34" s="530"/>
      <c r="BJ34" s="531"/>
      <c r="BK34" s="449"/>
      <c r="BL34" s="532"/>
      <c r="BM34" s="532"/>
      <c r="BN34" s="533"/>
      <c r="BO34" s="534"/>
      <c r="BP34" s="506"/>
      <c r="BQ34" s="505"/>
      <c r="BR34" s="506"/>
      <c r="BS34" s="270" t="s">
        <v>6448</v>
      </c>
      <c r="BT34" s="505"/>
      <c r="BU34" s="506"/>
      <c r="BV34" s="505"/>
      <c r="BW34" s="507"/>
    </row>
    <row r="35" spans="1:75" ht="27" customHeight="1">
      <c r="A35" s="536"/>
      <c r="B35" s="537"/>
      <c r="C35" s="437" t="s">
        <v>6451</v>
      </c>
      <c r="D35" s="523"/>
      <c r="E35" s="523"/>
      <c r="F35" s="523"/>
      <c r="G35" s="523"/>
      <c r="H35" s="523"/>
      <c r="I35" s="524"/>
      <c r="J35" s="452" t="str">
        <f>'②補助金額算出内訳書（別紙１）'!$J$50</f>
        <v/>
      </c>
      <c r="K35" s="607"/>
      <c r="L35" s="607"/>
      <c r="M35" s="607"/>
      <c r="N35" s="607"/>
      <c r="O35" s="607"/>
      <c r="P35" s="607"/>
      <c r="Q35" s="607"/>
      <c r="R35" s="607"/>
      <c r="S35" s="607"/>
      <c r="T35" s="607"/>
      <c r="U35" s="607"/>
      <c r="V35" s="607"/>
      <c r="W35" s="607"/>
      <c r="X35" s="607"/>
      <c r="Y35" s="608"/>
      <c r="Z35" s="443"/>
      <c r="AA35" s="526"/>
      <c r="AB35" s="526"/>
      <c r="AC35" s="526"/>
      <c r="AD35" s="526"/>
      <c r="AE35" s="527"/>
      <c r="AF35" s="528"/>
      <c r="AG35" s="529"/>
      <c r="AH35" s="530"/>
      <c r="AI35" s="529"/>
      <c r="AJ35" s="530"/>
      <c r="AK35" s="531"/>
      <c r="AL35" s="449"/>
      <c r="AM35" s="532"/>
      <c r="AN35" s="532"/>
      <c r="AO35" s="533"/>
      <c r="AP35" s="534"/>
      <c r="AQ35" s="506"/>
      <c r="AR35" s="505"/>
      <c r="AS35" s="506"/>
      <c r="AT35" s="270"/>
      <c r="AU35" s="505"/>
      <c r="AV35" s="506"/>
      <c r="AW35" s="505"/>
      <c r="AX35" s="507"/>
      <c r="AY35" s="443"/>
      <c r="AZ35" s="525"/>
      <c r="BA35" s="526"/>
      <c r="BB35" s="526"/>
      <c r="BC35" s="526"/>
      <c r="BD35" s="527"/>
      <c r="BE35" s="528"/>
      <c r="BF35" s="529"/>
      <c r="BG35" s="530"/>
      <c r="BH35" s="529"/>
      <c r="BI35" s="530"/>
      <c r="BJ35" s="531"/>
      <c r="BK35" s="449"/>
      <c r="BL35" s="532"/>
      <c r="BM35" s="532"/>
      <c r="BN35" s="533"/>
      <c r="BO35" s="534"/>
      <c r="BP35" s="506"/>
      <c r="BQ35" s="505"/>
      <c r="BR35" s="506"/>
      <c r="BS35" s="270" t="s">
        <v>6448</v>
      </c>
      <c r="BT35" s="505"/>
      <c r="BU35" s="506"/>
      <c r="BV35" s="505"/>
      <c r="BW35" s="507"/>
    </row>
    <row r="36" spans="1:75" ht="27" customHeight="1">
      <c r="A36" s="536"/>
      <c r="B36" s="537"/>
      <c r="C36" s="437" t="s">
        <v>6452</v>
      </c>
      <c r="D36" s="523"/>
      <c r="E36" s="523"/>
      <c r="F36" s="523"/>
      <c r="G36" s="523"/>
      <c r="H36" s="523"/>
      <c r="I36" s="524"/>
      <c r="J36" s="440" t="str">
        <f>J35</f>
        <v/>
      </c>
      <c r="K36" s="613"/>
      <c r="L36" s="613"/>
      <c r="M36" s="613"/>
      <c r="N36" s="613"/>
      <c r="O36" s="613"/>
      <c r="P36" s="613"/>
      <c r="Q36" s="613"/>
      <c r="R36" s="613"/>
      <c r="S36" s="613"/>
      <c r="T36" s="613"/>
      <c r="U36" s="613"/>
      <c r="V36" s="613"/>
      <c r="W36" s="613"/>
      <c r="X36" s="613"/>
      <c r="Y36" s="614"/>
      <c r="Z36" s="443"/>
      <c r="AA36" s="525"/>
      <c r="AB36" s="526"/>
      <c r="AC36" s="526"/>
      <c r="AD36" s="526"/>
      <c r="AE36" s="527"/>
      <c r="AF36" s="528"/>
      <c r="AG36" s="529"/>
      <c r="AH36" s="530"/>
      <c r="AI36" s="529"/>
      <c r="AJ36" s="530"/>
      <c r="AK36" s="531"/>
      <c r="AL36" s="449"/>
      <c r="AM36" s="532"/>
      <c r="AN36" s="532"/>
      <c r="AO36" s="533"/>
      <c r="AP36" s="534"/>
      <c r="AQ36" s="506"/>
      <c r="AR36" s="505"/>
      <c r="AS36" s="506"/>
      <c r="AT36" s="270" t="s">
        <v>6448</v>
      </c>
      <c r="AU36" s="505"/>
      <c r="AV36" s="506"/>
      <c r="AW36" s="505"/>
      <c r="AX36" s="507"/>
      <c r="AY36" s="443"/>
      <c r="AZ36" s="525"/>
      <c r="BA36" s="526"/>
      <c r="BB36" s="526"/>
      <c r="BC36" s="526"/>
      <c r="BD36" s="527"/>
      <c r="BE36" s="528"/>
      <c r="BF36" s="529"/>
      <c r="BG36" s="530"/>
      <c r="BH36" s="529"/>
      <c r="BI36" s="530"/>
      <c r="BJ36" s="531"/>
      <c r="BK36" s="449"/>
      <c r="BL36" s="532"/>
      <c r="BM36" s="532"/>
      <c r="BN36" s="533"/>
      <c r="BO36" s="534"/>
      <c r="BP36" s="506"/>
      <c r="BQ36" s="505"/>
      <c r="BR36" s="506"/>
      <c r="BS36" s="270" t="s">
        <v>6448</v>
      </c>
      <c r="BT36" s="505"/>
      <c r="BU36" s="506"/>
      <c r="BV36" s="505"/>
      <c r="BW36" s="507"/>
    </row>
    <row r="37" spans="1:75" ht="27" customHeight="1">
      <c r="A37" s="536"/>
      <c r="B37" s="537"/>
      <c r="C37" s="437" t="s">
        <v>6453</v>
      </c>
      <c r="D37" s="523"/>
      <c r="E37" s="523"/>
      <c r="F37" s="523"/>
      <c r="G37" s="523"/>
      <c r="H37" s="523"/>
      <c r="I37" s="524"/>
      <c r="J37" s="440">
        <f>'②補助金額算出内訳書（別紙１）'!$F$85</f>
        <v>0</v>
      </c>
      <c r="K37" s="613"/>
      <c r="L37" s="613"/>
      <c r="M37" s="613"/>
      <c r="N37" s="613"/>
      <c r="O37" s="613"/>
      <c r="P37" s="613"/>
      <c r="Q37" s="613"/>
      <c r="R37" s="613"/>
      <c r="S37" s="613"/>
      <c r="T37" s="613"/>
      <c r="U37" s="613"/>
      <c r="V37" s="613"/>
      <c r="W37" s="613"/>
      <c r="X37" s="613"/>
      <c r="Y37" s="610"/>
      <c r="Z37" s="443"/>
      <c r="AA37" s="525"/>
      <c r="AB37" s="526"/>
      <c r="AC37" s="526"/>
      <c r="AD37" s="526"/>
      <c r="AE37" s="527"/>
      <c r="AF37" s="528"/>
      <c r="AG37" s="529"/>
      <c r="AH37" s="530"/>
      <c r="AI37" s="529"/>
      <c r="AJ37" s="530"/>
      <c r="AK37" s="531"/>
      <c r="AL37" s="449"/>
      <c r="AM37" s="532"/>
      <c r="AN37" s="532"/>
      <c r="AO37" s="533"/>
      <c r="AP37" s="534"/>
      <c r="AQ37" s="506"/>
      <c r="AR37" s="505"/>
      <c r="AS37" s="506"/>
      <c r="AT37" s="270" t="s">
        <v>6448</v>
      </c>
      <c r="AU37" s="505"/>
      <c r="AV37" s="506"/>
      <c r="AW37" s="505"/>
      <c r="AX37" s="507"/>
      <c r="AY37" s="443"/>
      <c r="AZ37" s="525"/>
      <c r="BA37" s="526"/>
      <c r="BB37" s="526"/>
      <c r="BC37" s="526"/>
      <c r="BD37" s="527"/>
      <c r="BE37" s="528"/>
      <c r="BF37" s="529"/>
      <c r="BG37" s="530"/>
      <c r="BH37" s="529"/>
      <c r="BI37" s="530"/>
      <c r="BJ37" s="531"/>
      <c r="BK37" s="449"/>
      <c r="BL37" s="532"/>
      <c r="BM37" s="532"/>
      <c r="BN37" s="533"/>
      <c r="BO37" s="534"/>
      <c r="BP37" s="506"/>
      <c r="BQ37" s="505"/>
      <c r="BR37" s="506"/>
      <c r="BS37" s="270" t="s">
        <v>6448</v>
      </c>
      <c r="BT37" s="505"/>
      <c r="BU37" s="506"/>
      <c r="BV37" s="505"/>
      <c r="BW37" s="507"/>
    </row>
    <row r="38" spans="1:75" ht="27" customHeight="1" thickBot="1">
      <c r="A38" s="538"/>
      <c r="B38" s="539"/>
      <c r="C38" s="419" t="s">
        <v>6454</v>
      </c>
      <c r="D38" s="508"/>
      <c r="E38" s="508"/>
      <c r="F38" s="508"/>
      <c r="G38" s="508"/>
      <c r="H38" s="508"/>
      <c r="I38" s="509"/>
      <c r="J38" s="422" t="str">
        <f>'②補助金額算出内訳書（別紙１）'!$J$85:$K$85</f>
        <v/>
      </c>
      <c r="K38" s="615"/>
      <c r="L38" s="615"/>
      <c r="M38" s="615"/>
      <c r="N38" s="615"/>
      <c r="O38" s="615"/>
      <c r="P38" s="615"/>
      <c r="Q38" s="615"/>
      <c r="R38" s="615"/>
      <c r="S38" s="615"/>
      <c r="T38" s="615"/>
      <c r="U38" s="615"/>
      <c r="V38" s="615"/>
      <c r="W38" s="615"/>
      <c r="X38" s="615"/>
      <c r="Y38" s="616"/>
      <c r="Z38" s="425"/>
      <c r="AA38" s="510"/>
      <c r="AB38" s="511"/>
      <c r="AC38" s="511"/>
      <c r="AD38" s="511"/>
      <c r="AE38" s="512"/>
      <c r="AF38" s="513"/>
      <c r="AG38" s="514"/>
      <c r="AH38" s="515"/>
      <c r="AI38" s="514"/>
      <c r="AJ38" s="515"/>
      <c r="AK38" s="516"/>
      <c r="AL38" s="431"/>
      <c r="AM38" s="517"/>
      <c r="AN38" s="517"/>
      <c r="AO38" s="518"/>
      <c r="AP38" s="519"/>
      <c r="AQ38" s="520"/>
      <c r="AR38" s="521"/>
      <c r="AS38" s="520"/>
      <c r="AT38" s="271" t="s">
        <v>6448</v>
      </c>
      <c r="AU38" s="521"/>
      <c r="AV38" s="520"/>
      <c r="AW38" s="521"/>
      <c r="AX38" s="522"/>
      <c r="AY38" s="425"/>
      <c r="AZ38" s="510"/>
      <c r="BA38" s="511"/>
      <c r="BB38" s="511"/>
      <c r="BC38" s="511"/>
      <c r="BD38" s="512"/>
      <c r="BE38" s="513"/>
      <c r="BF38" s="514"/>
      <c r="BG38" s="515"/>
      <c r="BH38" s="514"/>
      <c r="BI38" s="515"/>
      <c r="BJ38" s="516"/>
      <c r="BK38" s="431"/>
      <c r="BL38" s="517"/>
      <c r="BM38" s="517"/>
      <c r="BN38" s="518"/>
      <c r="BO38" s="519"/>
      <c r="BP38" s="520"/>
      <c r="BQ38" s="521"/>
      <c r="BR38" s="520"/>
      <c r="BS38" s="271" t="s">
        <v>6448</v>
      </c>
      <c r="BT38" s="521"/>
      <c r="BU38" s="520"/>
      <c r="BV38" s="521"/>
      <c r="BW38" s="522"/>
    </row>
    <row r="39" spans="1:75" ht="27" customHeight="1" thickBot="1">
      <c r="A39" s="461">
        <v>5</v>
      </c>
      <c r="B39" s="535"/>
      <c r="C39" s="467" t="s">
        <v>6441</v>
      </c>
      <c r="D39" s="540"/>
      <c r="E39" s="540"/>
      <c r="F39" s="540"/>
      <c r="G39" s="540"/>
      <c r="H39" s="540"/>
      <c r="I39" s="541"/>
      <c r="J39" s="470" t="str">
        <f>'②補助金額算出内訳書（別紙１）'!$B$86</f>
        <v/>
      </c>
      <c r="K39" s="471"/>
      <c r="L39" s="471"/>
      <c r="M39" s="471"/>
      <c r="N39" s="471"/>
      <c r="O39" s="471"/>
      <c r="P39" s="471"/>
      <c r="Q39" s="471"/>
      <c r="R39" s="471"/>
      <c r="S39" s="471"/>
      <c r="T39" s="471"/>
      <c r="U39" s="471"/>
      <c r="V39" s="471"/>
      <c r="W39" s="471"/>
      <c r="X39" s="471"/>
      <c r="Y39" s="472"/>
      <c r="Z39" s="473" t="s">
        <v>6442</v>
      </c>
      <c r="AA39" s="542"/>
      <c r="AB39" s="542"/>
      <c r="AC39" s="542"/>
      <c r="AD39" s="542"/>
      <c r="AE39" s="543"/>
      <c r="AF39" s="544" t="s">
        <v>6443</v>
      </c>
      <c r="AG39" s="545"/>
      <c r="AH39" s="545"/>
      <c r="AI39" s="545"/>
      <c r="AJ39" s="545"/>
      <c r="AK39" s="545"/>
      <c r="AL39" s="477" t="s">
        <v>6444</v>
      </c>
      <c r="AM39" s="546"/>
      <c r="AN39" s="546"/>
      <c r="AO39" s="547"/>
      <c r="AP39" s="476" t="s">
        <v>6445</v>
      </c>
      <c r="AQ39" s="548"/>
      <c r="AR39" s="548"/>
      <c r="AS39" s="548"/>
      <c r="AT39" s="548"/>
      <c r="AU39" s="548"/>
      <c r="AV39" s="548"/>
      <c r="AW39" s="548"/>
      <c r="AX39" s="549"/>
      <c r="AY39" s="473" t="s">
        <v>6442</v>
      </c>
      <c r="AZ39" s="542"/>
      <c r="BA39" s="542"/>
      <c r="BB39" s="542"/>
      <c r="BC39" s="542"/>
      <c r="BD39" s="543"/>
      <c r="BE39" s="544" t="s">
        <v>6443</v>
      </c>
      <c r="BF39" s="545"/>
      <c r="BG39" s="545"/>
      <c r="BH39" s="545"/>
      <c r="BI39" s="545"/>
      <c r="BJ39" s="545"/>
      <c r="BK39" s="477" t="s">
        <v>6444</v>
      </c>
      <c r="BL39" s="546"/>
      <c r="BM39" s="546"/>
      <c r="BN39" s="547"/>
      <c r="BO39" s="476" t="s">
        <v>6445</v>
      </c>
      <c r="BP39" s="548"/>
      <c r="BQ39" s="548"/>
      <c r="BR39" s="548"/>
      <c r="BS39" s="548"/>
      <c r="BT39" s="548"/>
      <c r="BU39" s="548"/>
      <c r="BV39" s="548"/>
      <c r="BW39" s="549"/>
    </row>
    <row r="40" spans="1:75" ht="27" customHeight="1" thickTop="1">
      <c r="A40" s="536"/>
      <c r="B40" s="537"/>
      <c r="C40" s="437" t="s">
        <v>6446</v>
      </c>
      <c r="D40" s="523"/>
      <c r="E40" s="523"/>
      <c r="F40" s="523"/>
      <c r="G40" s="523"/>
      <c r="H40" s="523"/>
      <c r="I40" s="524"/>
      <c r="J40" s="458" t="str">
        <f>'②補助金額算出内訳書（別紙１）'!$D$86</f>
        <v/>
      </c>
      <c r="K40" s="618"/>
      <c r="L40" s="618"/>
      <c r="M40" s="618"/>
      <c r="N40" s="618"/>
      <c r="O40" s="618"/>
      <c r="P40" s="618"/>
      <c r="Q40" s="618"/>
      <c r="R40" s="618"/>
      <c r="S40" s="618"/>
      <c r="T40" s="618"/>
      <c r="U40" s="618"/>
      <c r="V40" s="618"/>
      <c r="W40" s="618"/>
      <c r="X40" s="618"/>
      <c r="Y40" s="619"/>
      <c r="Z40" s="550" t="s">
        <v>6455</v>
      </c>
      <c r="AA40" s="551"/>
      <c r="AB40" s="551"/>
      <c r="AC40" s="551"/>
      <c r="AD40" s="551"/>
      <c r="AE40" s="552"/>
      <c r="AF40" s="553">
        <v>5</v>
      </c>
      <c r="AG40" s="554"/>
      <c r="AH40" s="555">
        <v>0</v>
      </c>
      <c r="AI40" s="554"/>
      <c r="AJ40" s="555">
        <v>0</v>
      </c>
      <c r="AK40" s="556"/>
      <c r="AL40" s="557" t="s">
        <v>6447</v>
      </c>
      <c r="AM40" s="558"/>
      <c r="AN40" s="558"/>
      <c r="AO40" s="559"/>
      <c r="AP40" s="560"/>
      <c r="AQ40" s="561"/>
      <c r="AR40" s="562">
        <v>1</v>
      </c>
      <c r="AS40" s="561"/>
      <c r="AT40" s="72" t="s">
        <v>6448</v>
      </c>
      <c r="AU40" s="562">
        <v>2</v>
      </c>
      <c r="AV40" s="561"/>
      <c r="AW40" s="562">
        <v>3</v>
      </c>
      <c r="AX40" s="563"/>
      <c r="AY40" s="564"/>
      <c r="AZ40" s="565"/>
      <c r="BA40" s="566"/>
      <c r="BB40" s="566"/>
      <c r="BC40" s="566"/>
      <c r="BD40" s="567"/>
      <c r="BE40" s="568"/>
      <c r="BF40" s="569"/>
      <c r="BG40" s="570"/>
      <c r="BH40" s="569"/>
      <c r="BI40" s="570"/>
      <c r="BJ40" s="571"/>
      <c r="BK40" s="572"/>
      <c r="BL40" s="573"/>
      <c r="BM40" s="573"/>
      <c r="BN40" s="574"/>
      <c r="BO40" s="575"/>
      <c r="BP40" s="576"/>
      <c r="BQ40" s="577"/>
      <c r="BR40" s="576"/>
      <c r="BS40" s="272" t="s">
        <v>6448</v>
      </c>
      <c r="BT40" s="577"/>
      <c r="BU40" s="576"/>
      <c r="BV40" s="577"/>
      <c r="BW40" s="578"/>
    </row>
    <row r="41" spans="1:75" ht="27" customHeight="1">
      <c r="A41" s="536"/>
      <c r="B41" s="537"/>
      <c r="C41" s="437" t="s">
        <v>6449</v>
      </c>
      <c r="D41" s="523"/>
      <c r="E41" s="523"/>
      <c r="F41" s="523"/>
      <c r="G41" s="523"/>
      <c r="H41" s="523"/>
      <c r="I41" s="524"/>
      <c r="J41" s="602" t="str">
        <f>'②補助金額算出内訳書（別紙１）'!$C$86</f>
        <v/>
      </c>
      <c r="K41" s="617"/>
      <c r="L41" s="617"/>
      <c r="M41" s="617"/>
      <c r="N41" s="617"/>
      <c r="O41" s="617"/>
      <c r="P41" s="617"/>
      <c r="Q41" s="617"/>
      <c r="R41" s="617"/>
      <c r="S41" s="617"/>
      <c r="T41" s="617"/>
      <c r="U41" s="617"/>
      <c r="V41" s="617"/>
      <c r="W41" s="617"/>
      <c r="X41" s="617"/>
      <c r="Y41" s="610"/>
      <c r="Z41" s="443"/>
      <c r="AA41" s="525"/>
      <c r="AB41" s="526"/>
      <c r="AC41" s="526"/>
      <c r="AD41" s="526"/>
      <c r="AE41" s="527"/>
      <c r="AF41" s="528"/>
      <c r="AG41" s="529"/>
      <c r="AH41" s="530"/>
      <c r="AI41" s="529"/>
      <c r="AJ41" s="530"/>
      <c r="AK41" s="531"/>
      <c r="AL41" s="449"/>
      <c r="AM41" s="532"/>
      <c r="AN41" s="532"/>
      <c r="AO41" s="533"/>
      <c r="AP41" s="534"/>
      <c r="AQ41" s="506"/>
      <c r="AR41" s="505"/>
      <c r="AS41" s="506"/>
      <c r="AT41" s="270" t="s">
        <v>6448</v>
      </c>
      <c r="AU41" s="505"/>
      <c r="AV41" s="506"/>
      <c r="AW41" s="505"/>
      <c r="AX41" s="507"/>
      <c r="AY41" s="443"/>
      <c r="AZ41" s="525"/>
      <c r="BA41" s="526"/>
      <c r="BB41" s="526"/>
      <c r="BC41" s="526"/>
      <c r="BD41" s="527"/>
      <c r="BE41" s="528"/>
      <c r="BF41" s="529"/>
      <c r="BG41" s="530"/>
      <c r="BH41" s="529"/>
      <c r="BI41" s="530"/>
      <c r="BJ41" s="531"/>
      <c r="BK41" s="449"/>
      <c r="BL41" s="532"/>
      <c r="BM41" s="532"/>
      <c r="BN41" s="533"/>
      <c r="BO41" s="534"/>
      <c r="BP41" s="506"/>
      <c r="BQ41" s="505"/>
      <c r="BR41" s="506"/>
      <c r="BS41" s="270" t="s">
        <v>6448</v>
      </c>
      <c r="BT41" s="505"/>
      <c r="BU41" s="506"/>
      <c r="BV41" s="505"/>
      <c r="BW41" s="507"/>
    </row>
    <row r="42" spans="1:75" ht="27" customHeight="1">
      <c r="A42" s="536"/>
      <c r="B42" s="537"/>
      <c r="C42" s="437" t="s">
        <v>6450</v>
      </c>
      <c r="D42" s="523"/>
      <c r="E42" s="523"/>
      <c r="F42" s="523"/>
      <c r="G42" s="523"/>
      <c r="H42" s="523"/>
      <c r="I42" s="524"/>
      <c r="J42" s="585" t="str">
        <f>'②補助金額算出内訳書（別紙１）'!$H$86</f>
        <v/>
      </c>
      <c r="K42" s="609"/>
      <c r="L42" s="609"/>
      <c r="M42" s="609"/>
      <c r="N42" s="609"/>
      <c r="O42" s="609"/>
      <c r="P42" s="609"/>
      <c r="Q42" s="609"/>
      <c r="R42" s="609"/>
      <c r="S42" s="609"/>
      <c r="T42" s="609"/>
      <c r="U42" s="609"/>
      <c r="V42" s="609"/>
      <c r="W42" s="609"/>
      <c r="X42" s="609"/>
      <c r="Y42" s="610"/>
      <c r="Z42" s="443"/>
      <c r="AA42" s="525"/>
      <c r="AB42" s="526"/>
      <c r="AC42" s="526"/>
      <c r="AD42" s="526"/>
      <c r="AE42" s="527"/>
      <c r="AF42" s="528"/>
      <c r="AG42" s="529"/>
      <c r="AH42" s="530"/>
      <c r="AI42" s="529"/>
      <c r="AJ42" s="530"/>
      <c r="AK42" s="531"/>
      <c r="AL42" s="449"/>
      <c r="AM42" s="532"/>
      <c r="AN42" s="532"/>
      <c r="AO42" s="533"/>
      <c r="AP42" s="534"/>
      <c r="AQ42" s="506"/>
      <c r="AR42" s="505"/>
      <c r="AS42" s="506"/>
      <c r="AT42" s="270" t="s">
        <v>6448</v>
      </c>
      <c r="AU42" s="505"/>
      <c r="AV42" s="506"/>
      <c r="AW42" s="505"/>
      <c r="AX42" s="507"/>
      <c r="AY42" s="443"/>
      <c r="AZ42" s="525"/>
      <c r="BA42" s="526"/>
      <c r="BB42" s="526"/>
      <c r="BC42" s="526"/>
      <c r="BD42" s="527"/>
      <c r="BE42" s="528"/>
      <c r="BF42" s="529"/>
      <c r="BG42" s="530"/>
      <c r="BH42" s="529"/>
      <c r="BI42" s="530"/>
      <c r="BJ42" s="531"/>
      <c r="BK42" s="449"/>
      <c r="BL42" s="532"/>
      <c r="BM42" s="532"/>
      <c r="BN42" s="533"/>
      <c r="BO42" s="534"/>
      <c r="BP42" s="506"/>
      <c r="BQ42" s="505"/>
      <c r="BR42" s="506"/>
      <c r="BS42" s="270" t="s">
        <v>6448</v>
      </c>
      <c r="BT42" s="505"/>
      <c r="BU42" s="506"/>
      <c r="BV42" s="505"/>
      <c r="BW42" s="507"/>
    </row>
    <row r="43" spans="1:75" ht="27" customHeight="1">
      <c r="A43" s="536"/>
      <c r="B43" s="537"/>
      <c r="C43" s="437" t="s">
        <v>6451</v>
      </c>
      <c r="D43" s="523"/>
      <c r="E43" s="523"/>
      <c r="F43" s="523"/>
      <c r="G43" s="523"/>
      <c r="H43" s="523"/>
      <c r="I43" s="524"/>
      <c r="J43" s="452" t="str">
        <f>'②補助金額算出内訳書（別紙１）'!$J$51</f>
        <v/>
      </c>
      <c r="K43" s="607"/>
      <c r="L43" s="607"/>
      <c r="M43" s="607"/>
      <c r="N43" s="607"/>
      <c r="O43" s="607"/>
      <c r="P43" s="607"/>
      <c r="Q43" s="607"/>
      <c r="R43" s="607"/>
      <c r="S43" s="607"/>
      <c r="T43" s="607"/>
      <c r="U43" s="607"/>
      <c r="V43" s="607"/>
      <c r="W43" s="607"/>
      <c r="X43" s="607"/>
      <c r="Y43" s="608"/>
      <c r="Z43" s="443"/>
      <c r="AA43" s="526"/>
      <c r="AB43" s="526"/>
      <c r="AC43" s="526"/>
      <c r="AD43" s="526"/>
      <c r="AE43" s="527"/>
      <c r="AF43" s="528"/>
      <c r="AG43" s="529"/>
      <c r="AH43" s="530"/>
      <c r="AI43" s="529"/>
      <c r="AJ43" s="530"/>
      <c r="AK43" s="531"/>
      <c r="AL43" s="449"/>
      <c r="AM43" s="532"/>
      <c r="AN43" s="532"/>
      <c r="AO43" s="533"/>
      <c r="AP43" s="534"/>
      <c r="AQ43" s="506"/>
      <c r="AR43" s="505"/>
      <c r="AS43" s="506"/>
      <c r="AT43" s="270" t="s">
        <v>6448</v>
      </c>
      <c r="AU43" s="505"/>
      <c r="AV43" s="506"/>
      <c r="AW43" s="505"/>
      <c r="AX43" s="507"/>
      <c r="AY43" s="443"/>
      <c r="AZ43" s="525"/>
      <c r="BA43" s="526"/>
      <c r="BB43" s="526"/>
      <c r="BC43" s="526"/>
      <c r="BD43" s="527"/>
      <c r="BE43" s="528"/>
      <c r="BF43" s="529"/>
      <c r="BG43" s="530"/>
      <c r="BH43" s="529"/>
      <c r="BI43" s="530"/>
      <c r="BJ43" s="531"/>
      <c r="BK43" s="449"/>
      <c r="BL43" s="532"/>
      <c r="BM43" s="532"/>
      <c r="BN43" s="533"/>
      <c r="BO43" s="534"/>
      <c r="BP43" s="506"/>
      <c r="BQ43" s="505"/>
      <c r="BR43" s="506"/>
      <c r="BS43" s="270" t="s">
        <v>6448</v>
      </c>
      <c r="BT43" s="505"/>
      <c r="BU43" s="506"/>
      <c r="BV43" s="505"/>
      <c r="BW43" s="507"/>
    </row>
    <row r="44" spans="1:75" ht="27" customHeight="1">
      <c r="A44" s="536"/>
      <c r="B44" s="537"/>
      <c r="C44" s="437" t="s">
        <v>6452</v>
      </c>
      <c r="D44" s="523"/>
      <c r="E44" s="523"/>
      <c r="F44" s="523"/>
      <c r="G44" s="523"/>
      <c r="H44" s="523"/>
      <c r="I44" s="524"/>
      <c r="J44" s="440" t="str">
        <f>J43</f>
        <v/>
      </c>
      <c r="K44" s="613"/>
      <c r="L44" s="613"/>
      <c r="M44" s="613"/>
      <c r="N44" s="613"/>
      <c r="O44" s="613"/>
      <c r="P44" s="613"/>
      <c r="Q44" s="613"/>
      <c r="R44" s="613"/>
      <c r="S44" s="613"/>
      <c r="T44" s="613"/>
      <c r="U44" s="613"/>
      <c r="V44" s="613"/>
      <c r="W44" s="613"/>
      <c r="X44" s="613"/>
      <c r="Y44" s="614"/>
      <c r="Z44" s="443"/>
      <c r="AA44" s="525"/>
      <c r="AB44" s="526"/>
      <c r="AC44" s="526"/>
      <c r="AD44" s="526"/>
      <c r="AE44" s="527"/>
      <c r="AF44" s="528"/>
      <c r="AG44" s="529"/>
      <c r="AH44" s="530"/>
      <c r="AI44" s="529"/>
      <c r="AJ44" s="530"/>
      <c r="AK44" s="531"/>
      <c r="AL44" s="449"/>
      <c r="AM44" s="532"/>
      <c r="AN44" s="532"/>
      <c r="AO44" s="533"/>
      <c r="AP44" s="534"/>
      <c r="AQ44" s="506"/>
      <c r="AR44" s="505"/>
      <c r="AS44" s="506"/>
      <c r="AT44" s="270" t="s">
        <v>6448</v>
      </c>
      <c r="AU44" s="505"/>
      <c r="AV44" s="506"/>
      <c r="AW44" s="505"/>
      <c r="AX44" s="507"/>
      <c r="AY44" s="443"/>
      <c r="AZ44" s="525"/>
      <c r="BA44" s="526"/>
      <c r="BB44" s="526"/>
      <c r="BC44" s="526"/>
      <c r="BD44" s="527"/>
      <c r="BE44" s="528"/>
      <c r="BF44" s="529"/>
      <c r="BG44" s="530"/>
      <c r="BH44" s="529"/>
      <c r="BI44" s="530"/>
      <c r="BJ44" s="531"/>
      <c r="BK44" s="449"/>
      <c r="BL44" s="532"/>
      <c r="BM44" s="532"/>
      <c r="BN44" s="533"/>
      <c r="BO44" s="534"/>
      <c r="BP44" s="506"/>
      <c r="BQ44" s="505"/>
      <c r="BR44" s="506"/>
      <c r="BS44" s="270" t="s">
        <v>6448</v>
      </c>
      <c r="BT44" s="505"/>
      <c r="BU44" s="506"/>
      <c r="BV44" s="505"/>
      <c r="BW44" s="507"/>
    </row>
    <row r="45" spans="1:75" ht="27" customHeight="1">
      <c r="A45" s="536"/>
      <c r="B45" s="537"/>
      <c r="C45" s="437" t="s">
        <v>6453</v>
      </c>
      <c r="D45" s="523"/>
      <c r="E45" s="523"/>
      <c r="F45" s="523"/>
      <c r="G45" s="523"/>
      <c r="H45" s="523"/>
      <c r="I45" s="524"/>
      <c r="J45" s="440">
        <f>'②補助金額算出内訳書（別紙１）'!$F$86</f>
        <v>0</v>
      </c>
      <c r="K45" s="613"/>
      <c r="L45" s="613"/>
      <c r="M45" s="613"/>
      <c r="N45" s="613"/>
      <c r="O45" s="613"/>
      <c r="P45" s="613"/>
      <c r="Q45" s="613"/>
      <c r="R45" s="613"/>
      <c r="S45" s="613"/>
      <c r="T45" s="613"/>
      <c r="U45" s="613"/>
      <c r="V45" s="613"/>
      <c r="W45" s="613"/>
      <c r="X45" s="613"/>
      <c r="Y45" s="610"/>
      <c r="Z45" s="443"/>
      <c r="AA45" s="525"/>
      <c r="AB45" s="526"/>
      <c r="AC45" s="526"/>
      <c r="AD45" s="526"/>
      <c r="AE45" s="527"/>
      <c r="AF45" s="528"/>
      <c r="AG45" s="529"/>
      <c r="AH45" s="530"/>
      <c r="AI45" s="529"/>
      <c r="AJ45" s="530"/>
      <c r="AK45" s="531"/>
      <c r="AL45" s="449"/>
      <c r="AM45" s="532"/>
      <c r="AN45" s="532"/>
      <c r="AO45" s="533"/>
      <c r="AP45" s="534"/>
      <c r="AQ45" s="506"/>
      <c r="AR45" s="505"/>
      <c r="AS45" s="506"/>
      <c r="AT45" s="270" t="s">
        <v>6448</v>
      </c>
      <c r="AU45" s="505"/>
      <c r="AV45" s="506"/>
      <c r="AW45" s="505"/>
      <c r="AX45" s="507"/>
      <c r="AY45" s="443"/>
      <c r="AZ45" s="525"/>
      <c r="BA45" s="526"/>
      <c r="BB45" s="526"/>
      <c r="BC45" s="526"/>
      <c r="BD45" s="527"/>
      <c r="BE45" s="528"/>
      <c r="BF45" s="529"/>
      <c r="BG45" s="530"/>
      <c r="BH45" s="529"/>
      <c r="BI45" s="530"/>
      <c r="BJ45" s="531"/>
      <c r="BK45" s="449"/>
      <c r="BL45" s="532"/>
      <c r="BM45" s="532"/>
      <c r="BN45" s="533"/>
      <c r="BO45" s="534"/>
      <c r="BP45" s="506"/>
      <c r="BQ45" s="505"/>
      <c r="BR45" s="506"/>
      <c r="BS45" s="270" t="s">
        <v>6448</v>
      </c>
      <c r="BT45" s="505"/>
      <c r="BU45" s="506"/>
      <c r="BV45" s="505"/>
      <c r="BW45" s="507"/>
    </row>
    <row r="46" spans="1:75" ht="27" customHeight="1" thickBot="1">
      <c r="A46" s="538"/>
      <c r="B46" s="539"/>
      <c r="C46" s="419" t="s">
        <v>6454</v>
      </c>
      <c r="D46" s="508"/>
      <c r="E46" s="508"/>
      <c r="F46" s="508"/>
      <c r="G46" s="508"/>
      <c r="H46" s="508"/>
      <c r="I46" s="509"/>
      <c r="J46" s="422" t="str">
        <f>'②補助金額算出内訳書（別紙１）'!$J$86:$K$86</f>
        <v/>
      </c>
      <c r="K46" s="423"/>
      <c r="L46" s="423"/>
      <c r="M46" s="423"/>
      <c r="N46" s="423"/>
      <c r="O46" s="423"/>
      <c r="P46" s="423"/>
      <c r="Q46" s="423"/>
      <c r="R46" s="423"/>
      <c r="S46" s="423"/>
      <c r="T46" s="423"/>
      <c r="U46" s="423"/>
      <c r="V46" s="423"/>
      <c r="W46" s="423"/>
      <c r="X46" s="423"/>
      <c r="Y46" s="424"/>
      <c r="Z46" s="425"/>
      <c r="AA46" s="510"/>
      <c r="AB46" s="511"/>
      <c r="AC46" s="511"/>
      <c r="AD46" s="511"/>
      <c r="AE46" s="512"/>
      <c r="AF46" s="513"/>
      <c r="AG46" s="514"/>
      <c r="AH46" s="515"/>
      <c r="AI46" s="514"/>
      <c r="AJ46" s="515"/>
      <c r="AK46" s="516"/>
      <c r="AL46" s="431"/>
      <c r="AM46" s="517"/>
      <c r="AN46" s="517"/>
      <c r="AO46" s="518"/>
      <c r="AP46" s="519"/>
      <c r="AQ46" s="520"/>
      <c r="AR46" s="521"/>
      <c r="AS46" s="520"/>
      <c r="AT46" s="271" t="s">
        <v>6448</v>
      </c>
      <c r="AU46" s="521"/>
      <c r="AV46" s="520"/>
      <c r="AW46" s="521"/>
      <c r="AX46" s="522"/>
      <c r="AY46" s="425"/>
      <c r="AZ46" s="510"/>
      <c r="BA46" s="511"/>
      <c r="BB46" s="511"/>
      <c r="BC46" s="511"/>
      <c r="BD46" s="512"/>
      <c r="BE46" s="513"/>
      <c r="BF46" s="514"/>
      <c r="BG46" s="515"/>
      <c r="BH46" s="514"/>
      <c r="BI46" s="515"/>
      <c r="BJ46" s="516"/>
      <c r="BK46" s="431"/>
      <c r="BL46" s="517"/>
      <c r="BM46" s="517"/>
      <c r="BN46" s="518"/>
      <c r="BO46" s="519"/>
      <c r="BP46" s="520"/>
      <c r="BQ46" s="521"/>
      <c r="BR46" s="520"/>
      <c r="BS46" s="271" t="s">
        <v>6448</v>
      </c>
      <c r="BT46" s="521"/>
      <c r="BU46" s="520"/>
      <c r="BV46" s="521"/>
      <c r="BW46" s="522"/>
    </row>
    <row r="47" spans="1:75" ht="27" customHeight="1" thickBot="1">
      <c r="A47" s="461">
        <v>6</v>
      </c>
      <c r="B47" s="535"/>
      <c r="C47" s="594" t="s">
        <v>6441</v>
      </c>
      <c r="D47" s="595"/>
      <c r="E47" s="595"/>
      <c r="F47" s="595"/>
      <c r="G47" s="595"/>
      <c r="H47" s="595"/>
      <c r="I47" s="596"/>
      <c r="J47" s="470" t="str">
        <f>'②補助金額算出内訳書（別紙１）'!$B$87</f>
        <v/>
      </c>
      <c r="K47" s="471"/>
      <c r="L47" s="471"/>
      <c r="M47" s="471"/>
      <c r="N47" s="471"/>
      <c r="O47" s="471"/>
      <c r="P47" s="471"/>
      <c r="Q47" s="471"/>
      <c r="R47" s="471"/>
      <c r="S47" s="471"/>
      <c r="T47" s="471"/>
      <c r="U47" s="471"/>
      <c r="V47" s="471"/>
      <c r="W47" s="471"/>
      <c r="X47" s="471"/>
      <c r="Y47" s="472"/>
      <c r="Z47" s="597" t="s">
        <v>6442</v>
      </c>
      <c r="AA47" s="598"/>
      <c r="AB47" s="598"/>
      <c r="AC47" s="598"/>
      <c r="AD47" s="598"/>
      <c r="AE47" s="599"/>
      <c r="AF47" s="600" t="s">
        <v>6443</v>
      </c>
      <c r="AG47" s="601"/>
      <c r="AH47" s="601"/>
      <c r="AI47" s="601"/>
      <c r="AJ47" s="601"/>
      <c r="AK47" s="601"/>
      <c r="AL47" s="588" t="s">
        <v>6444</v>
      </c>
      <c r="AM47" s="589"/>
      <c r="AN47" s="589"/>
      <c r="AO47" s="590"/>
      <c r="AP47" s="591" t="s">
        <v>6445</v>
      </c>
      <c r="AQ47" s="592"/>
      <c r="AR47" s="592"/>
      <c r="AS47" s="592"/>
      <c r="AT47" s="592"/>
      <c r="AU47" s="592"/>
      <c r="AV47" s="592"/>
      <c r="AW47" s="592"/>
      <c r="AX47" s="593"/>
      <c r="AY47" s="597" t="s">
        <v>6442</v>
      </c>
      <c r="AZ47" s="598"/>
      <c r="BA47" s="598"/>
      <c r="BB47" s="598"/>
      <c r="BC47" s="598"/>
      <c r="BD47" s="599"/>
      <c r="BE47" s="600" t="s">
        <v>6443</v>
      </c>
      <c r="BF47" s="601"/>
      <c r="BG47" s="601"/>
      <c r="BH47" s="601"/>
      <c r="BI47" s="601"/>
      <c r="BJ47" s="601"/>
      <c r="BK47" s="588" t="s">
        <v>6444</v>
      </c>
      <c r="BL47" s="589"/>
      <c r="BM47" s="589"/>
      <c r="BN47" s="590"/>
      <c r="BO47" s="591" t="s">
        <v>6445</v>
      </c>
      <c r="BP47" s="592"/>
      <c r="BQ47" s="592"/>
      <c r="BR47" s="592"/>
      <c r="BS47" s="592"/>
      <c r="BT47" s="592"/>
      <c r="BU47" s="592"/>
      <c r="BV47" s="592"/>
      <c r="BW47" s="593"/>
    </row>
    <row r="48" spans="1:75" ht="27" customHeight="1" thickTop="1">
      <c r="A48" s="536"/>
      <c r="B48" s="537"/>
      <c r="C48" s="579" t="s">
        <v>6446</v>
      </c>
      <c r="D48" s="580"/>
      <c r="E48" s="580"/>
      <c r="F48" s="580"/>
      <c r="G48" s="580"/>
      <c r="H48" s="580"/>
      <c r="I48" s="581"/>
      <c r="J48" s="458" t="str">
        <f>'②補助金額算出内訳書（別紙１）'!$D$87</f>
        <v/>
      </c>
      <c r="K48" s="459"/>
      <c r="L48" s="459"/>
      <c r="M48" s="459"/>
      <c r="N48" s="459"/>
      <c r="O48" s="459"/>
      <c r="P48" s="459"/>
      <c r="Q48" s="459"/>
      <c r="R48" s="459"/>
      <c r="S48" s="459"/>
      <c r="T48" s="459"/>
      <c r="U48" s="459"/>
      <c r="V48" s="459"/>
      <c r="W48" s="459"/>
      <c r="X48" s="459"/>
      <c r="Y48" s="460"/>
      <c r="Z48" s="550" t="s">
        <v>6455</v>
      </c>
      <c r="AA48" s="551"/>
      <c r="AB48" s="551"/>
      <c r="AC48" s="551"/>
      <c r="AD48" s="551"/>
      <c r="AE48" s="552"/>
      <c r="AF48" s="553">
        <v>5</v>
      </c>
      <c r="AG48" s="554"/>
      <c r="AH48" s="555">
        <v>0</v>
      </c>
      <c r="AI48" s="554"/>
      <c r="AJ48" s="555">
        <v>0</v>
      </c>
      <c r="AK48" s="556"/>
      <c r="AL48" s="557" t="s">
        <v>6447</v>
      </c>
      <c r="AM48" s="558"/>
      <c r="AN48" s="558"/>
      <c r="AO48" s="559"/>
      <c r="AP48" s="560"/>
      <c r="AQ48" s="561"/>
      <c r="AR48" s="562">
        <v>1</v>
      </c>
      <c r="AS48" s="561"/>
      <c r="AT48" s="72" t="s">
        <v>6448</v>
      </c>
      <c r="AU48" s="562">
        <v>2</v>
      </c>
      <c r="AV48" s="561"/>
      <c r="AW48" s="562">
        <v>3</v>
      </c>
      <c r="AX48" s="563"/>
      <c r="AY48" s="564"/>
      <c r="AZ48" s="565"/>
      <c r="BA48" s="566"/>
      <c r="BB48" s="566"/>
      <c r="BC48" s="566"/>
      <c r="BD48" s="567"/>
      <c r="BE48" s="568"/>
      <c r="BF48" s="569"/>
      <c r="BG48" s="570"/>
      <c r="BH48" s="569"/>
      <c r="BI48" s="570"/>
      <c r="BJ48" s="571"/>
      <c r="BK48" s="572"/>
      <c r="BL48" s="573"/>
      <c r="BM48" s="573"/>
      <c r="BN48" s="574"/>
      <c r="BO48" s="575"/>
      <c r="BP48" s="576"/>
      <c r="BQ48" s="577"/>
      <c r="BR48" s="576"/>
      <c r="BS48" s="272" t="s">
        <v>6448</v>
      </c>
      <c r="BT48" s="577"/>
      <c r="BU48" s="576"/>
      <c r="BV48" s="577"/>
      <c r="BW48" s="578"/>
    </row>
    <row r="49" spans="1:75" ht="27" customHeight="1">
      <c r="A49" s="536"/>
      <c r="B49" s="537"/>
      <c r="C49" s="579" t="s">
        <v>6449</v>
      </c>
      <c r="D49" s="580"/>
      <c r="E49" s="580"/>
      <c r="F49" s="580"/>
      <c r="G49" s="580"/>
      <c r="H49" s="580"/>
      <c r="I49" s="581"/>
      <c r="J49" s="602" t="str">
        <f>'②補助金額算出内訳書（別紙１）'!$C$87</f>
        <v/>
      </c>
      <c r="K49" s="603"/>
      <c r="L49" s="603"/>
      <c r="M49" s="603"/>
      <c r="N49" s="603"/>
      <c r="O49" s="603"/>
      <c r="P49" s="603"/>
      <c r="Q49" s="603"/>
      <c r="R49" s="603"/>
      <c r="S49" s="603"/>
      <c r="T49" s="603"/>
      <c r="U49" s="603"/>
      <c r="V49" s="603"/>
      <c r="W49" s="603"/>
      <c r="X49" s="603"/>
      <c r="Y49" s="604"/>
      <c r="Z49" s="443"/>
      <c r="AA49" s="525"/>
      <c r="AB49" s="526"/>
      <c r="AC49" s="526"/>
      <c r="AD49" s="526"/>
      <c r="AE49" s="527"/>
      <c r="AF49" s="528"/>
      <c r="AG49" s="529"/>
      <c r="AH49" s="530"/>
      <c r="AI49" s="529"/>
      <c r="AJ49" s="530"/>
      <c r="AK49" s="531"/>
      <c r="AL49" s="449"/>
      <c r="AM49" s="532"/>
      <c r="AN49" s="532"/>
      <c r="AO49" s="533"/>
      <c r="AP49" s="534"/>
      <c r="AQ49" s="506"/>
      <c r="AR49" s="505"/>
      <c r="AS49" s="506"/>
      <c r="AT49" s="270" t="s">
        <v>6448</v>
      </c>
      <c r="AU49" s="505"/>
      <c r="AV49" s="506"/>
      <c r="AW49" s="505"/>
      <c r="AX49" s="507"/>
      <c r="AY49" s="443"/>
      <c r="AZ49" s="525"/>
      <c r="BA49" s="526"/>
      <c r="BB49" s="526"/>
      <c r="BC49" s="526"/>
      <c r="BD49" s="527"/>
      <c r="BE49" s="528"/>
      <c r="BF49" s="529"/>
      <c r="BG49" s="530"/>
      <c r="BH49" s="529"/>
      <c r="BI49" s="530"/>
      <c r="BJ49" s="531"/>
      <c r="BK49" s="449"/>
      <c r="BL49" s="532"/>
      <c r="BM49" s="532"/>
      <c r="BN49" s="533"/>
      <c r="BO49" s="534"/>
      <c r="BP49" s="506"/>
      <c r="BQ49" s="505"/>
      <c r="BR49" s="506"/>
      <c r="BS49" s="270" t="s">
        <v>6448</v>
      </c>
      <c r="BT49" s="505"/>
      <c r="BU49" s="506"/>
      <c r="BV49" s="505"/>
      <c r="BW49" s="507"/>
    </row>
    <row r="50" spans="1:75" ht="27" customHeight="1">
      <c r="A50" s="536"/>
      <c r="B50" s="537"/>
      <c r="C50" s="579" t="s">
        <v>6450</v>
      </c>
      <c r="D50" s="580"/>
      <c r="E50" s="580"/>
      <c r="F50" s="580"/>
      <c r="G50" s="580"/>
      <c r="H50" s="580"/>
      <c r="I50" s="581"/>
      <c r="J50" s="585" t="str">
        <f>'②補助金額算出内訳書（別紙１）'!$H$87</f>
        <v/>
      </c>
      <c r="K50" s="586"/>
      <c r="L50" s="586"/>
      <c r="M50" s="586"/>
      <c r="N50" s="586"/>
      <c r="O50" s="586"/>
      <c r="P50" s="586"/>
      <c r="Q50" s="586"/>
      <c r="R50" s="586"/>
      <c r="S50" s="586"/>
      <c r="T50" s="586"/>
      <c r="U50" s="586"/>
      <c r="V50" s="586"/>
      <c r="W50" s="586"/>
      <c r="X50" s="586"/>
      <c r="Y50" s="587"/>
      <c r="Z50" s="443"/>
      <c r="AA50" s="525"/>
      <c r="AB50" s="526"/>
      <c r="AC50" s="526"/>
      <c r="AD50" s="526"/>
      <c r="AE50" s="527"/>
      <c r="AF50" s="528"/>
      <c r="AG50" s="529"/>
      <c r="AH50" s="530"/>
      <c r="AI50" s="529"/>
      <c r="AJ50" s="530"/>
      <c r="AK50" s="531"/>
      <c r="AL50" s="449"/>
      <c r="AM50" s="532"/>
      <c r="AN50" s="532"/>
      <c r="AO50" s="533"/>
      <c r="AP50" s="534"/>
      <c r="AQ50" s="506"/>
      <c r="AR50" s="505"/>
      <c r="AS50" s="506"/>
      <c r="AT50" s="270" t="s">
        <v>6448</v>
      </c>
      <c r="AU50" s="505"/>
      <c r="AV50" s="506"/>
      <c r="AW50" s="505"/>
      <c r="AX50" s="507"/>
      <c r="AY50" s="443"/>
      <c r="AZ50" s="525"/>
      <c r="BA50" s="526"/>
      <c r="BB50" s="526"/>
      <c r="BC50" s="526"/>
      <c r="BD50" s="527"/>
      <c r="BE50" s="528"/>
      <c r="BF50" s="529"/>
      <c r="BG50" s="530"/>
      <c r="BH50" s="529"/>
      <c r="BI50" s="530"/>
      <c r="BJ50" s="531"/>
      <c r="BK50" s="449"/>
      <c r="BL50" s="532"/>
      <c r="BM50" s="532"/>
      <c r="BN50" s="533"/>
      <c r="BO50" s="534"/>
      <c r="BP50" s="506"/>
      <c r="BQ50" s="505"/>
      <c r="BR50" s="506"/>
      <c r="BS50" s="270" t="s">
        <v>6448</v>
      </c>
      <c r="BT50" s="505"/>
      <c r="BU50" s="506"/>
      <c r="BV50" s="505"/>
      <c r="BW50" s="507"/>
    </row>
    <row r="51" spans="1:75" ht="27" customHeight="1">
      <c r="A51" s="536"/>
      <c r="B51" s="537"/>
      <c r="C51" s="579" t="s">
        <v>6451</v>
      </c>
      <c r="D51" s="580"/>
      <c r="E51" s="580"/>
      <c r="F51" s="580"/>
      <c r="G51" s="580"/>
      <c r="H51" s="580"/>
      <c r="I51" s="581"/>
      <c r="J51" s="452" t="str">
        <f>'②補助金額算出内訳書（別紙１）'!$J$52</f>
        <v/>
      </c>
      <c r="K51" s="453"/>
      <c r="L51" s="453"/>
      <c r="M51" s="453"/>
      <c r="N51" s="453"/>
      <c r="O51" s="453"/>
      <c r="P51" s="453"/>
      <c r="Q51" s="453"/>
      <c r="R51" s="453"/>
      <c r="S51" s="453"/>
      <c r="T51" s="453"/>
      <c r="U51" s="453"/>
      <c r="V51" s="453"/>
      <c r="W51" s="453"/>
      <c r="X51" s="453"/>
      <c r="Y51" s="454"/>
      <c r="Z51" s="443"/>
      <c r="AA51" s="526"/>
      <c r="AB51" s="526"/>
      <c r="AC51" s="526"/>
      <c r="AD51" s="526"/>
      <c r="AE51" s="527"/>
      <c r="AF51" s="528"/>
      <c r="AG51" s="529"/>
      <c r="AH51" s="530"/>
      <c r="AI51" s="529"/>
      <c r="AJ51" s="530"/>
      <c r="AK51" s="531"/>
      <c r="AL51" s="449"/>
      <c r="AM51" s="532"/>
      <c r="AN51" s="532"/>
      <c r="AO51" s="533"/>
      <c r="AP51" s="534"/>
      <c r="AQ51" s="506"/>
      <c r="AR51" s="505"/>
      <c r="AS51" s="506"/>
      <c r="AT51" s="270" t="s">
        <v>6448</v>
      </c>
      <c r="AU51" s="505"/>
      <c r="AV51" s="506"/>
      <c r="AW51" s="505"/>
      <c r="AX51" s="507"/>
      <c r="AY51" s="443"/>
      <c r="AZ51" s="525"/>
      <c r="BA51" s="526"/>
      <c r="BB51" s="526"/>
      <c r="BC51" s="526"/>
      <c r="BD51" s="527"/>
      <c r="BE51" s="528"/>
      <c r="BF51" s="529"/>
      <c r="BG51" s="530"/>
      <c r="BH51" s="529"/>
      <c r="BI51" s="530"/>
      <c r="BJ51" s="531"/>
      <c r="BK51" s="449"/>
      <c r="BL51" s="532"/>
      <c r="BM51" s="532"/>
      <c r="BN51" s="533"/>
      <c r="BO51" s="534"/>
      <c r="BP51" s="506"/>
      <c r="BQ51" s="505"/>
      <c r="BR51" s="506"/>
      <c r="BS51" s="270" t="s">
        <v>6448</v>
      </c>
      <c r="BT51" s="505"/>
      <c r="BU51" s="506"/>
      <c r="BV51" s="505"/>
      <c r="BW51" s="507"/>
    </row>
    <row r="52" spans="1:75" ht="27" customHeight="1">
      <c r="A52" s="536"/>
      <c r="B52" s="537"/>
      <c r="C52" s="579" t="s">
        <v>6452</v>
      </c>
      <c r="D52" s="580"/>
      <c r="E52" s="580"/>
      <c r="F52" s="580"/>
      <c r="G52" s="580"/>
      <c r="H52" s="580"/>
      <c r="I52" s="581"/>
      <c r="J52" s="440" t="str">
        <f>J51</f>
        <v/>
      </c>
      <c r="K52" s="441"/>
      <c r="L52" s="441"/>
      <c r="M52" s="441"/>
      <c r="N52" s="441"/>
      <c r="O52" s="441"/>
      <c r="P52" s="441"/>
      <c r="Q52" s="441"/>
      <c r="R52" s="441"/>
      <c r="S52" s="441"/>
      <c r="T52" s="441"/>
      <c r="U52" s="441"/>
      <c r="V52" s="441"/>
      <c r="W52" s="441"/>
      <c r="X52" s="441"/>
      <c r="Y52" s="442"/>
      <c r="Z52" s="443"/>
      <c r="AA52" s="525"/>
      <c r="AB52" s="526"/>
      <c r="AC52" s="526"/>
      <c r="AD52" s="526"/>
      <c r="AE52" s="527"/>
      <c r="AF52" s="528"/>
      <c r="AG52" s="529"/>
      <c r="AH52" s="530"/>
      <c r="AI52" s="529"/>
      <c r="AJ52" s="530"/>
      <c r="AK52" s="531"/>
      <c r="AL52" s="449"/>
      <c r="AM52" s="532"/>
      <c r="AN52" s="532"/>
      <c r="AO52" s="533"/>
      <c r="AP52" s="534"/>
      <c r="AQ52" s="506"/>
      <c r="AR52" s="505"/>
      <c r="AS52" s="506"/>
      <c r="AT52" s="270" t="s">
        <v>6448</v>
      </c>
      <c r="AU52" s="505"/>
      <c r="AV52" s="506"/>
      <c r="AW52" s="505"/>
      <c r="AX52" s="507"/>
      <c r="AY52" s="443"/>
      <c r="AZ52" s="525"/>
      <c r="BA52" s="526"/>
      <c r="BB52" s="526"/>
      <c r="BC52" s="526"/>
      <c r="BD52" s="527"/>
      <c r="BE52" s="528"/>
      <c r="BF52" s="529"/>
      <c r="BG52" s="530"/>
      <c r="BH52" s="529"/>
      <c r="BI52" s="530"/>
      <c r="BJ52" s="531"/>
      <c r="BK52" s="449"/>
      <c r="BL52" s="532"/>
      <c r="BM52" s="532"/>
      <c r="BN52" s="533"/>
      <c r="BO52" s="534"/>
      <c r="BP52" s="506"/>
      <c r="BQ52" s="505"/>
      <c r="BR52" s="506"/>
      <c r="BS52" s="270" t="s">
        <v>6448</v>
      </c>
      <c r="BT52" s="505"/>
      <c r="BU52" s="506"/>
      <c r="BV52" s="505"/>
      <c r="BW52" s="507"/>
    </row>
    <row r="53" spans="1:75" ht="27" customHeight="1">
      <c r="A53" s="536"/>
      <c r="B53" s="537"/>
      <c r="C53" s="579" t="s">
        <v>6453</v>
      </c>
      <c r="D53" s="580"/>
      <c r="E53" s="580"/>
      <c r="F53" s="580"/>
      <c r="G53" s="580"/>
      <c r="H53" s="580"/>
      <c r="I53" s="581"/>
      <c r="J53" s="440">
        <f>'②補助金額算出内訳書（別紙１）'!$F$87</f>
        <v>0</v>
      </c>
      <c r="K53" s="441"/>
      <c r="L53" s="441"/>
      <c r="M53" s="441"/>
      <c r="N53" s="441"/>
      <c r="O53" s="441"/>
      <c r="P53" s="441"/>
      <c r="Q53" s="441"/>
      <c r="R53" s="441"/>
      <c r="S53" s="441"/>
      <c r="T53" s="441"/>
      <c r="U53" s="441"/>
      <c r="V53" s="441"/>
      <c r="W53" s="441"/>
      <c r="X53" s="441"/>
      <c r="Y53" s="442"/>
      <c r="Z53" s="443"/>
      <c r="AA53" s="525"/>
      <c r="AB53" s="526"/>
      <c r="AC53" s="526"/>
      <c r="AD53" s="526"/>
      <c r="AE53" s="527"/>
      <c r="AF53" s="528"/>
      <c r="AG53" s="529"/>
      <c r="AH53" s="530"/>
      <c r="AI53" s="529"/>
      <c r="AJ53" s="530"/>
      <c r="AK53" s="531"/>
      <c r="AL53" s="449"/>
      <c r="AM53" s="532"/>
      <c r="AN53" s="532"/>
      <c r="AO53" s="533"/>
      <c r="AP53" s="534"/>
      <c r="AQ53" s="506"/>
      <c r="AR53" s="505"/>
      <c r="AS53" s="506"/>
      <c r="AT53" s="270" t="s">
        <v>6448</v>
      </c>
      <c r="AU53" s="505"/>
      <c r="AV53" s="506"/>
      <c r="AW53" s="505"/>
      <c r="AX53" s="507"/>
      <c r="AY53" s="443"/>
      <c r="AZ53" s="525"/>
      <c r="BA53" s="526"/>
      <c r="BB53" s="526"/>
      <c r="BC53" s="526"/>
      <c r="BD53" s="527"/>
      <c r="BE53" s="528"/>
      <c r="BF53" s="529"/>
      <c r="BG53" s="530"/>
      <c r="BH53" s="529"/>
      <c r="BI53" s="530"/>
      <c r="BJ53" s="531"/>
      <c r="BK53" s="449"/>
      <c r="BL53" s="532"/>
      <c r="BM53" s="532"/>
      <c r="BN53" s="533"/>
      <c r="BO53" s="534"/>
      <c r="BP53" s="506"/>
      <c r="BQ53" s="505"/>
      <c r="BR53" s="506"/>
      <c r="BS53" s="270" t="s">
        <v>6448</v>
      </c>
      <c r="BT53" s="505"/>
      <c r="BU53" s="506"/>
      <c r="BV53" s="505"/>
      <c r="BW53" s="507"/>
    </row>
    <row r="54" spans="1:75" ht="27" customHeight="1" thickBot="1">
      <c r="A54" s="538"/>
      <c r="B54" s="539"/>
      <c r="C54" s="582" t="s">
        <v>6454</v>
      </c>
      <c r="D54" s="583"/>
      <c r="E54" s="583"/>
      <c r="F54" s="583"/>
      <c r="G54" s="583"/>
      <c r="H54" s="583"/>
      <c r="I54" s="584"/>
      <c r="J54" s="422" t="str">
        <f>'②補助金額算出内訳書（別紙１）'!$J$87:$K$87</f>
        <v/>
      </c>
      <c r="K54" s="423"/>
      <c r="L54" s="423"/>
      <c r="M54" s="423"/>
      <c r="N54" s="423"/>
      <c r="O54" s="423"/>
      <c r="P54" s="423"/>
      <c r="Q54" s="423"/>
      <c r="R54" s="423"/>
      <c r="S54" s="423"/>
      <c r="T54" s="423"/>
      <c r="U54" s="423"/>
      <c r="V54" s="423"/>
      <c r="W54" s="423"/>
      <c r="X54" s="423"/>
      <c r="Y54" s="424"/>
      <c r="Z54" s="425"/>
      <c r="AA54" s="510"/>
      <c r="AB54" s="511"/>
      <c r="AC54" s="511"/>
      <c r="AD54" s="511"/>
      <c r="AE54" s="512"/>
      <c r="AF54" s="513"/>
      <c r="AG54" s="514"/>
      <c r="AH54" s="515"/>
      <c r="AI54" s="514"/>
      <c r="AJ54" s="515"/>
      <c r="AK54" s="516"/>
      <c r="AL54" s="431"/>
      <c r="AM54" s="517"/>
      <c r="AN54" s="517"/>
      <c r="AO54" s="518"/>
      <c r="AP54" s="519"/>
      <c r="AQ54" s="520"/>
      <c r="AR54" s="521"/>
      <c r="AS54" s="520"/>
      <c r="AT54" s="271" t="s">
        <v>6448</v>
      </c>
      <c r="AU54" s="521"/>
      <c r="AV54" s="520"/>
      <c r="AW54" s="521"/>
      <c r="AX54" s="522"/>
      <c r="AY54" s="425"/>
      <c r="AZ54" s="510"/>
      <c r="BA54" s="511"/>
      <c r="BB54" s="511"/>
      <c r="BC54" s="511"/>
      <c r="BD54" s="512"/>
      <c r="BE54" s="513"/>
      <c r="BF54" s="514"/>
      <c r="BG54" s="515"/>
      <c r="BH54" s="514"/>
      <c r="BI54" s="515"/>
      <c r="BJ54" s="516"/>
      <c r="BK54" s="431"/>
      <c r="BL54" s="517"/>
      <c r="BM54" s="517"/>
      <c r="BN54" s="518"/>
      <c r="BO54" s="519"/>
      <c r="BP54" s="520"/>
      <c r="BQ54" s="521"/>
      <c r="BR54" s="520"/>
      <c r="BS54" s="271" t="s">
        <v>6448</v>
      </c>
      <c r="BT54" s="521"/>
      <c r="BU54" s="520"/>
      <c r="BV54" s="521"/>
      <c r="BW54" s="522"/>
    </row>
    <row r="55" spans="1:75" ht="27" customHeight="1" thickBot="1">
      <c r="A55" s="461">
        <v>7</v>
      </c>
      <c r="B55" s="535"/>
      <c r="C55" s="467" t="s">
        <v>6441</v>
      </c>
      <c r="D55" s="540"/>
      <c r="E55" s="540"/>
      <c r="F55" s="540"/>
      <c r="G55" s="540"/>
      <c r="H55" s="540"/>
      <c r="I55" s="541"/>
      <c r="J55" s="470" t="str">
        <f>'②補助金額算出内訳書（別紙１）'!$B$88</f>
        <v/>
      </c>
      <c r="K55" s="471"/>
      <c r="L55" s="471"/>
      <c r="M55" s="471"/>
      <c r="N55" s="471"/>
      <c r="O55" s="471"/>
      <c r="P55" s="471"/>
      <c r="Q55" s="471"/>
      <c r="R55" s="471"/>
      <c r="S55" s="471"/>
      <c r="T55" s="471"/>
      <c r="U55" s="471"/>
      <c r="V55" s="471"/>
      <c r="W55" s="471"/>
      <c r="X55" s="471"/>
      <c r="Y55" s="472"/>
      <c r="Z55" s="473" t="s">
        <v>6442</v>
      </c>
      <c r="AA55" s="542"/>
      <c r="AB55" s="542"/>
      <c r="AC55" s="542"/>
      <c r="AD55" s="542"/>
      <c r="AE55" s="543"/>
      <c r="AF55" s="544" t="s">
        <v>6443</v>
      </c>
      <c r="AG55" s="545"/>
      <c r="AH55" s="545"/>
      <c r="AI55" s="545"/>
      <c r="AJ55" s="545"/>
      <c r="AK55" s="545"/>
      <c r="AL55" s="477" t="s">
        <v>6444</v>
      </c>
      <c r="AM55" s="546"/>
      <c r="AN55" s="546"/>
      <c r="AO55" s="547"/>
      <c r="AP55" s="476" t="s">
        <v>6445</v>
      </c>
      <c r="AQ55" s="548"/>
      <c r="AR55" s="548"/>
      <c r="AS55" s="548"/>
      <c r="AT55" s="548"/>
      <c r="AU55" s="548"/>
      <c r="AV55" s="548"/>
      <c r="AW55" s="548"/>
      <c r="AX55" s="549"/>
      <c r="AY55" s="473" t="s">
        <v>6442</v>
      </c>
      <c r="AZ55" s="542"/>
      <c r="BA55" s="542"/>
      <c r="BB55" s="542"/>
      <c r="BC55" s="542"/>
      <c r="BD55" s="543"/>
      <c r="BE55" s="544" t="s">
        <v>6443</v>
      </c>
      <c r="BF55" s="545"/>
      <c r="BG55" s="545"/>
      <c r="BH55" s="545"/>
      <c r="BI55" s="545"/>
      <c r="BJ55" s="545"/>
      <c r="BK55" s="477" t="s">
        <v>6444</v>
      </c>
      <c r="BL55" s="546"/>
      <c r="BM55" s="546"/>
      <c r="BN55" s="547"/>
      <c r="BO55" s="476" t="s">
        <v>6445</v>
      </c>
      <c r="BP55" s="548"/>
      <c r="BQ55" s="548"/>
      <c r="BR55" s="548"/>
      <c r="BS55" s="548"/>
      <c r="BT55" s="548"/>
      <c r="BU55" s="548"/>
      <c r="BV55" s="548"/>
      <c r="BW55" s="549"/>
    </row>
    <row r="56" spans="1:75" ht="27" customHeight="1" thickTop="1">
      <c r="A56" s="536"/>
      <c r="B56" s="537"/>
      <c r="C56" s="437" t="s">
        <v>6446</v>
      </c>
      <c r="D56" s="523"/>
      <c r="E56" s="523"/>
      <c r="F56" s="523"/>
      <c r="G56" s="523"/>
      <c r="H56" s="523"/>
      <c r="I56" s="524"/>
      <c r="J56" s="458" t="str">
        <f>'②補助金額算出内訳書（別紙１）'!$D$88</f>
        <v/>
      </c>
      <c r="K56" s="459"/>
      <c r="L56" s="459"/>
      <c r="M56" s="459"/>
      <c r="N56" s="459"/>
      <c r="O56" s="459"/>
      <c r="P56" s="459"/>
      <c r="Q56" s="459"/>
      <c r="R56" s="459"/>
      <c r="S56" s="459"/>
      <c r="T56" s="459"/>
      <c r="U56" s="459"/>
      <c r="V56" s="459"/>
      <c r="W56" s="459"/>
      <c r="X56" s="459"/>
      <c r="Y56" s="460"/>
      <c r="Z56" s="550" t="s">
        <v>6455</v>
      </c>
      <c r="AA56" s="551"/>
      <c r="AB56" s="551"/>
      <c r="AC56" s="551"/>
      <c r="AD56" s="551"/>
      <c r="AE56" s="552"/>
      <c r="AF56" s="553">
        <v>5</v>
      </c>
      <c r="AG56" s="554"/>
      <c r="AH56" s="555">
        <v>0</v>
      </c>
      <c r="AI56" s="554"/>
      <c r="AJ56" s="555">
        <v>0</v>
      </c>
      <c r="AK56" s="556"/>
      <c r="AL56" s="557" t="s">
        <v>6447</v>
      </c>
      <c r="AM56" s="558"/>
      <c r="AN56" s="558"/>
      <c r="AO56" s="559"/>
      <c r="AP56" s="560"/>
      <c r="AQ56" s="561"/>
      <c r="AR56" s="562">
        <v>1</v>
      </c>
      <c r="AS56" s="561"/>
      <c r="AT56" s="72" t="s">
        <v>6448</v>
      </c>
      <c r="AU56" s="562">
        <v>2</v>
      </c>
      <c r="AV56" s="561"/>
      <c r="AW56" s="562">
        <v>3</v>
      </c>
      <c r="AX56" s="563"/>
      <c r="AY56" s="564"/>
      <c r="AZ56" s="565"/>
      <c r="BA56" s="566"/>
      <c r="BB56" s="566"/>
      <c r="BC56" s="566"/>
      <c r="BD56" s="567"/>
      <c r="BE56" s="568"/>
      <c r="BF56" s="569"/>
      <c r="BG56" s="570"/>
      <c r="BH56" s="569"/>
      <c r="BI56" s="570"/>
      <c r="BJ56" s="571"/>
      <c r="BK56" s="572"/>
      <c r="BL56" s="573"/>
      <c r="BM56" s="573"/>
      <c r="BN56" s="574"/>
      <c r="BO56" s="575"/>
      <c r="BP56" s="576"/>
      <c r="BQ56" s="577"/>
      <c r="BR56" s="576"/>
      <c r="BS56" s="272" t="s">
        <v>6448</v>
      </c>
      <c r="BT56" s="577"/>
      <c r="BU56" s="576"/>
      <c r="BV56" s="577"/>
      <c r="BW56" s="578"/>
    </row>
    <row r="57" spans="1:75" ht="27" customHeight="1">
      <c r="A57" s="536"/>
      <c r="B57" s="537"/>
      <c r="C57" s="437" t="s">
        <v>6449</v>
      </c>
      <c r="D57" s="523"/>
      <c r="E57" s="523"/>
      <c r="F57" s="523"/>
      <c r="G57" s="523"/>
      <c r="H57" s="523"/>
      <c r="I57" s="524"/>
      <c r="J57" s="458" t="str">
        <f>'②補助金額算出内訳書（別紙１）'!$C$88</f>
        <v/>
      </c>
      <c r="K57" s="459"/>
      <c r="L57" s="459"/>
      <c r="M57" s="459"/>
      <c r="N57" s="459"/>
      <c r="O57" s="459"/>
      <c r="P57" s="459"/>
      <c r="Q57" s="459"/>
      <c r="R57" s="459"/>
      <c r="S57" s="459"/>
      <c r="T57" s="459"/>
      <c r="U57" s="459"/>
      <c r="V57" s="459"/>
      <c r="W57" s="459"/>
      <c r="X57" s="459"/>
      <c r="Y57" s="460"/>
      <c r="Z57" s="443"/>
      <c r="AA57" s="525"/>
      <c r="AB57" s="526"/>
      <c r="AC57" s="526"/>
      <c r="AD57" s="526"/>
      <c r="AE57" s="527"/>
      <c r="AF57" s="528"/>
      <c r="AG57" s="529"/>
      <c r="AH57" s="530"/>
      <c r="AI57" s="529"/>
      <c r="AJ57" s="530"/>
      <c r="AK57" s="531"/>
      <c r="AL57" s="449"/>
      <c r="AM57" s="532"/>
      <c r="AN57" s="532"/>
      <c r="AO57" s="533"/>
      <c r="AP57" s="534"/>
      <c r="AQ57" s="506"/>
      <c r="AR57" s="505"/>
      <c r="AS57" s="506"/>
      <c r="AT57" s="270" t="s">
        <v>6448</v>
      </c>
      <c r="AU57" s="505"/>
      <c r="AV57" s="506"/>
      <c r="AW57" s="505"/>
      <c r="AX57" s="507"/>
      <c r="AY57" s="443"/>
      <c r="AZ57" s="525"/>
      <c r="BA57" s="526"/>
      <c r="BB57" s="526"/>
      <c r="BC57" s="526"/>
      <c r="BD57" s="527"/>
      <c r="BE57" s="528"/>
      <c r="BF57" s="529"/>
      <c r="BG57" s="530"/>
      <c r="BH57" s="529"/>
      <c r="BI57" s="530"/>
      <c r="BJ57" s="531"/>
      <c r="BK57" s="449"/>
      <c r="BL57" s="532"/>
      <c r="BM57" s="532"/>
      <c r="BN57" s="533"/>
      <c r="BO57" s="534"/>
      <c r="BP57" s="506"/>
      <c r="BQ57" s="505"/>
      <c r="BR57" s="506"/>
      <c r="BS57" s="270" t="s">
        <v>6448</v>
      </c>
      <c r="BT57" s="505"/>
      <c r="BU57" s="506"/>
      <c r="BV57" s="505"/>
      <c r="BW57" s="507"/>
    </row>
    <row r="58" spans="1:75" ht="27" customHeight="1">
      <c r="A58" s="536"/>
      <c r="B58" s="537"/>
      <c r="C58" s="437" t="s">
        <v>6450</v>
      </c>
      <c r="D58" s="523"/>
      <c r="E58" s="523"/>
      <c r="F58" s="523"/>
      <c r="G58" s="523"/>
      <c r="H58" s="523"/>
      <c r="I58" s="524"/>
      <c r="J58" s="455" t="str">
        <f>'②補助金額算出内訳書（別紙１）'!$H$88</f>
        <v/>
      </c>
      <c r="K58" s="456"/>
      <c r="L58" s="456"/>
      <c r="M58" s="456"/>
      <c r="N58" s="456"/>
      <c r="O58" s="456"/>
      <c r="P58" s="456"/>
      <c r="Q58" s="456"/>
      <c r="R58" s="456"/>
      <c r="S58" s="456"/>
      <c r="T58" s="456"/>
      <c r="U58" s="456"/>
      <c r="V58" s="456"/>
      <c r="W58" s="456"/>
      <c r="X58" s="456"/>
      <c r="Y58" s="457"/>
      <c r="Z58" s="443"/>
      <c r="AA58" s="525"/>
      <c r="AB58" s="526"/>
      <c r="AC58" s="526"/>
      <c r="AD58" s="526"/>
      <c r="AE58" s="527"/>
      <c r="AF58" s="528"/>
      <c r="AG58" s="529"/>
      <c r="AH58" s="530"/>
      <c r="AI58" s="529"/>
      <c r="AJ58" s="530"/>
      <c r="AK58" s="531"/>
      <c r="AL58" s="449"/>
      <c r="AM58" s="532"/>
      <c r="AN58" s="532"/>
      <c r="AO58" s="533"/>
      <c r="AP58" s="534"/>
      <c r="AQ58" s="506"/>
      <c r="AR58" s="505"/>
      <c r="AS58" s="506"/>
      <c r="AT58" s="270" t="s">
        <v>6448</v>
      </c>
      <c r="AU58" s="505"/>
      <c r="AV58" s="506"/>
      <c r="AW58" s="505"/>
      <c r="AX58" s="507"/>
      <c r="AY58" s="443"/>
      <c r="AZ58" s="525"/>
      <c r="BA58" s="526"/>
      <c r="BB58" s="526"/>
      <c r="BC58" s="526"/>
      <c r="BD58" s="527"/>
      <c r="BE58" s="528"/>
      <c r="BF58" s="529"/>
      <c r="BG58" s="530"/>
      <c r="BH58" s="529"/>
      <c r="BI58" s="530"/>
      <c r="BJ58" s="531"/>
      <c r="BK58" s="449"/>
      <c r="BL58" s="532"/>
      <c r="BM58" s="532"/>
      <c r="BN58" s="533"/>
      <c r="BO58" s="534"/>
      <c r="BP58" s="506"/>
      <c r="BQ58" s="505"/>
      <c r="BR58" s="506"/>
      <c r="BS58" s="270" t="s">
        <v>6448</v>
      </c>
      <c r="BT58" s="505"/>
      <c r="BU58" s="506"/>
      <c r="BV58" s="505"/>
      <c r="BW58" s="507"/>
    </row>
    <row r="59" spans="1:75" ht="27" customHeight="1">
      <c r="A59" s="536"/>
      <c r="B59" s="537"/>
      <c r="C59" s="437" t="s">
        <v>6451</v>
      </c>
      <c r="D59" s="523"/>
      <c r="E59" s="523"/>
      <c r="F59" s="523"/>
      <c r="G59" s="523"/>
      <c r="H59" s="523"/>
      <c r="I59" s="524"/>
      <c r="J59" s="452" t="str">
        <f>'②補助金額算出内訳書（別紙１）'!$J$53</f>
        <v/>
      </c>
      <c r="K59" s="453"/>
      <c r="L59" s="453"/>
      <c r="M59" s="453"/>
      <c r="N59" s="453"/>
      <c r="O59" s="453"/>
      <c r="P59" s="453"/>
      <c r="Q59" s="453"/>
      <c r="R59" s="453"/>
      <c r="S59" s="453"/>
      <c r="T59" s="453"/>
      <c r="U59" s="453"/>
      <c r="V59" s="453"/>
      <c r="W59" s="453"/>
      <c r="X59" s="453"/>
      <c r="Y59" s="454"/>
      <c r="Z59" s="443"/>
      <c r="AA59" s="526"/>
      <c r="AB59" s="526"/>
      <c r="AC59" s="526"/>
      <c r="AD59" s="526"/>
      <c r="AE59" s="527"/>
      <c r="AF59" s="528"/>
      <c r="AG59" s="529"/>
      <c r="AH59" s="530"/>
      <c r="AI59" s="529"/>
      <c r="AJ59" s="530"/>
      <c r="AK59" s="531"/>
      <c r="AL59" s="449"/>
      <c r="AM59" s="532"/>
      <c r="AN59" s="532"/>
      <c r="AO59" s="533"/>
      <c r="AP59" s="534"/>
      <c r="AQ59" s="506"/>
      <c r="AR59" s="505"/>
      <c r="AS59" s="506"/>
      <c r="AT59" s="270" t="s">
        <v>6448</v>
      </c>
      <c r="AU59" s="505"/>
      <c r="AV59" s="506"/>
      <c r="AW59" s="505"/>
      <c r="AX59" s="507"/>
      <c r="AY59" s="443"/>
      <c r="AZ59" s="525"/>
      <c r="BA59" s="526"/>
      <c r="BB59" s="526"/>
      <c r="BC59" s="526"/>
      <c r="BD59" s="527"/>
      <c r="BE59" s="528"/>
      <c r="BF59" s="529"/>
      <c r="BG59" s="530"/>
      <c r="BH59" s="529"/>
      <c r="BI59" s="530"/>
      <c r="BJ59" s="531"/>
      <c r="BK59" s="449"/>
      <c r="BL59" s="532"/>
      <c r="BM59" s="532"/>
      <c r="BN59" s="533"/>
      <c r="BO59" s="534"/>
      <c r="BP59" s="506"/>
      <c r="BQ59" s="505"/>
      <c r="BR59" s="506"/>
      <c r="BS59" s="270" t="s">
        <v>6448</v>
      </c>
      <c r="BT59" s="505"/>
      <c r="BU59" s="506"/>
      <c r="BV59" s="505"/>
      <c r="BW59" s="507"/>
    </row>
    <row r="60" spans="1:75" ht="27" customHeight="1">
      <c r="A60" s="536"/>
      <c r="B60" s="537"/>
      <c r="C60" s="437" t="s">
        <v>6452</v>
      </c>
      <c r="D60" s="523"/>
      <c r="E60" s="523"/>
      <c r="F60" s="523"/>
      <c r="G60" s="523"/>
      <c r="H60" s="523"/>
      <c r="I60" s="524"/>
      <c r="J60" s="440" t="str">
        <f>J59</f>
        <v/>
      </c>
      <c r="K60" s="441"/>
      <c r="L60" s="441"/>
      <c r="M60" s="441"/>
      <c r="N60" s="441"/>
      <c r="O60" s="441"/>
      <c r="P60" s="441"/>
      <c r="Q60" s="441"/>
      <c r="R60" s="441"/>
      <c r="S60" s="441"/>
      <c r="T60" s="441"/>
      <c r="U60" s="441"/>
      <c r="V60" s="441"/>
      <c r="W60" s="441"/>
      <c r="X60" s="441"/>
      <c r="Y60" s="442"/>
      <c r="Z60" s="443"/>
      <c r="AA60" s="525"/>
      <c r="AB60" s="526"/>
      <c r="AC60" s="526"/>
      <c r="AD60" s="526"/>
      <c r="AE60" s="527"/>
      <c r="AF60" s="528"/>
      <c r="AG60" s="529"/>
      <c r="AH60" s="530"/>
      <c r="AI60" s="529"/>
      <c r="AJ60" s="530"/>
      <c r="AK60" s="531"/>
      <c r="AL60" s="449"/>
      <c r="AM60" s="532"/>
      <c r="AN60" s="532"/>
      <c r="AO60" s="533"/>
      <c r="AP60" s="534"/>
      <c r="AQ60" s="506"/>
      <c r="AR60" s="505"/>
      <c r="AS60" s="506"/>
      <c r="AT60" s="270" t="s">
        <v>6448</v>
      </c>
      <c r="AU60" s="505"/>
      <c r="AV60" s="506"/>
      <c r="AW60" s="505"/>
      <c r="AX60" s="507"/>
      <c r="AY60" s="443"/>
      <c r="AZ60" s="525"/>
      <c r="BA60" s="526"/>
      <c r="BB60" s="526"/>
      <c r="BC60" s="526"/>
      <c r="BD60" s="527"/>
      <c r="BE60" s="528"/>
      <c r="BF60" s="529"/>
      <c r="BG60" s="530"/>
      <c r="BH60" s="529"/>
      <c r="BI60" s="530"/>
      <c r="BJ60" s="531"/>
      <c r="BK60" s="449"/>
      <c r="BL60" s="532"/>
      <c r="BM60" s="532"/>
      <c r="BN60" s="533"/>
      <c r="BO60" s="534"/>
      <c r="BP60" s="506"/>
      <c r="BQ60" s="505"/>
      <c r="BR60" s="506"/>
      <c r="BS60" s="270" t="s">
        <v>6448</v>
      </c>
      <c r="BT60" s="505"/>
      <c r="BU60" s="506"/>
      <c r="BV60" s="505"/>
      <c r="BW60" s="507"/>
    </row>
    <row r="61" spans="1:75" ht="27" customHeight="1">
      <c r="A61" s="536"/>
      <c r="B61" s="537"/>
      <c r="C61" s="437" t="s">
        <v>6453</v>
      </c>
      <c r="D61" s="523"/>
      <c r="E61" s="523"/>
      <c r="F61" s="523"/>
      <c r="G61" s="523"/>
      <c r="H61" s="523"/>
      <c r="I61" s="524"/>
      <c r="J61" s="440">
        <f>'②補助金額算出内訳書（別紙１）'!$F$88</f>
        <v>0</v>
      </c>
      <c r="K61" s="441"/>
      <c r="L61" s="441"/>
      <c r="M61" s="441"/>
      <c r="N61" s="441"/>
      <c r="O61" s="441"/>
      <c r="P61" s="441"/>
      <c r="Q61" s="441"/>
      <c r="R61" s="441"/>
      <c r="S61" s="441"/>
      <c r="T61" s="441"/>
      <c r="U61" s="441"/>
      <c r="V61" s="441"/>
      <c r="W61" s="441"/>
      <c r="X61" s="441"/>
      <c r="Y61" s="442"/>
      <c r="Z61" s="443"/>
      <c r="AA61" s="525"/>
      <c r="AB61" s="526"/>
      <c r="AC61" s="526"/>
      <c r="AD61" s="526"/>
      <c r="AE61" s="527"/>
      <c r="AF61" s="528"/>
      <c r="AG61" s="529"/>
      <c r="AH61" s="530"/>
      <c r="AI61" s="529"/>
      <c r="AJ61" s="530"/>
      <c r="AK61" s="531"/>
      <c r="AL61" s="449"/>
      <c r="AM61" s="532"/>
      <c r="AN61" s="532"/>
      <c r="AO61" s="533"/>
      <c r="AP61" s="534"/>
      <c r="AQ61" s="506"/>
      <c r="AR61" s="505"/>
      <c r="AS61" s="506"/>
      <c r="AT61" s="270" t="s">
        <v>6448</v>
      </c>
      <c r="AU61" s="505"/>
      <c r="AV61" s="506"/>
      <c r="AW61" s="505"/>
      <c r="AX61" s="507"/>
      <c r="AY61" s="443"/>
      <c r="AZ61" s="525"/>
      <c r="BA61" s="526"/>
      <c r="BB61" s="526"/>
      <c r="BC61" s="526"/>
      <c r="BD61" s="527"/>
      <c r="BE61" s="528"/>
      <c r="BF61" s="529"/>
      <c r="BG61" s="530"/>
      <c r="BH61" s="529"/>
      <c r="BI61" s="530"/>
      <c r="BJ61" s="531"/>
      <c r="BK61" s="449"/>
      <c r="BL61" s="532"/>
      <c r="BM61" s="532"/>
      <c r="BN61" s="533"/>
      <c r="BO61" s="534"/>
      <c r="BP61" s="506"/>
      <c r="BQ61" s="505"/>
      <c r="BR61" s="506"/>
      <c r="BS61" s="270" t="s">
        <v>6448</v>
      </c>
      <c r="BT61" s="505"/>
      <c r="BU61" s="506"/>
      <c r="BV61" s="505"/>
      <c r="BW61" s="507"/>
    </row>
    <row r="62" spans="1:75" ht="27" customHeight="1" thickBot="1">
      <c r="A62" s="538"/>
      <c r="B62" s="539"/>
      <c r="C62" s="419" t="s">
        <v>6454</v>
      </c>
      <c r="D62" s="508"/>
      <c r="E62" s="508"/>
      <c r="F62" s="508"/>
      <c r="G62" s="508"/>
      <c r="H62" s="508"/>
      <c r="I62" s="509"/>
      <c r="J62" s="422" t="str">
        <f>'②補助金額算出内訳書（別紙１）'!$J$88:$K$88</f>
        <v/>
      </c>
      <c r="K62" s="423"/>
      <c r="L62" s="423"/>
      <c r="M62" s="423"/>
      <c r="N62" s="423"/>
      <c r="O62" s="423"/>
      <c r="P62" s="423"/>
      <c r="Q62" s="423"/>
      <c r="R62" s="423"/>
      <c r="S62" s="423"/>
      <c r="T62" s="423"/>
      <c r="U62" s="423"/>
      <c r="V62" s="423"/>
      <c r="W62" s="423"/>
      <c r="X62" s="423"/>
      <c r="Y62" s="424"/>
      <c r="Z62" s="425"/>
      <c r="AA62" s="510"/>
      <c r="AB62" s="511"/>
      <c r="AC62" s="511"/>
      <c r="AD62" s="511"/>
      <c r="AE62" s="512"/>
      <c r="AF62" s="513"/>
      <c r="AG62" s="514"/>
      <c r="AH62" s="515"/>
      <c r="AI62" s="514"/>
      <c r="AJ62" s="515"/>
      <c r="AK62" s="516"/>
      <c r="AL62" s="431"/>
      <c r="AM62" s="517"/>
      <c r="AN62" s="517"/>
      <c r="AO62" s="518"/>
      <c r="AP62" s="519"/>
      <c r="AQ62" s="520"/>
      <c r="AR62" s="521"/>
      <c r="AS62" s="520"/>
      <c r="AT62" s="271" t="s">
        <v>6448</v>
      </c>
      <c r="AU62" s="521"/>
      <c r="AV62" s="520"/>
      <c r="AW62" s="521"/>
      <c r="AX62" s="522"/>
      <c r="AY62" s="425"/>
      <c r="AZ62" s="510"/>
      <c r="BA62" s="511"/>
      <c r="BB62" s="511"/>
      <c r="BC62" s="511"/>
      <c r="BD62" s="512"/>
      <c r="BE62" s="513"/>
      <c r="BF62" s="514"/>
      <c r="BG62" s="515"/>
      <c r="BH62" s="514"/>
      <c r="BI62" s="515"/>
      <c r="BJ62" s="516"/>
      <c r="BK62" s="431"/>
      <c r="BL62" s="517"/>
      <c r="BM62" s="517"/>
      <c r="BN62" s="518"/>
      <c r="BO62" s="519"/>
      <c r="BP62" s="520"/>
      <c r="BQ62" s="521"/>
      <c r="BR62" s="520"/>
      <c r="BS62" s="271" t="s">
        <v>6448</v>
      </c>
      <c r="BT62" s="521"/>
      <c r="BU62" s="520"/>
      <c r="BV62" s="521"/>
      <c r="BW62" s="522"/>
    </row>
    <row r="63" spans="1:75" ht="27" customHeight="1" thickBot="1">
      <c r="A63" s="461">
        <v>8</v>
      </c>
      <c r="B63" s="535"/>
      <c r="C63" s="467" t="s">
        <v>6441</v>
      </c>
      <c r="D63" s="540"/>
      <c r="E63" s="540"/>
      <c r="F63" s="540"/>
      <c r="G63" s="540"/>
      <c r="H63" s="540"/>
      <c r="I63" s="541"/>
      <c r="J63" s="470" t="str">
        <f>'②補助金額算出内訳書（別紙１）'!$B$89</f>
        <v/>
      </c>
      <c r="K63" s="471"/>
      <c r="L63" s="471"/>
      <c r="M63" s="471"/>
      <c r="N63" s="471"/>
      <c r="O63" s="471"/>
      <c r="P63" s="471"/>
      <c r="Q63" s="471"/>
      <c r="R63" s="471"/>
      <c r="S63" s="471"/>
      <c r="T63" s="471"/>
      <c r="U63" s="471"/>
      <c r="V63" s="471"/>
      <c r="W63" s="471"/>
      <c r="X63" s="471"/>
      <c r="Y63" s="472"/>
      <c r="Z63" s="473" t="s">
        <v>6442</v>
      </c>
      <c r="AA63" s="542"/>
      <c r="AB63" s="542"/>
      <c r="AC63" s="542"/>
      <c r="AD63" s="542"/>
      <c r="AE63" s="543"/>
      <c r="AF63" s="544" t="s">
        <v>6443</v>
      </c>
      <c r="AG63" s="545"/>
      <c r="AH63" s="545"/>
      <c r="AI63" s="545"/>
      <c r="AJ63" s="545"/>
      <c r="AK63" s="545"/>
      <c r="AL63" s="477" t="s">
        <v>6444</v>
      </c>
      <c r="AM63" s="546"/>
      <c r="AN63" s="546"/>
      <c r="AO63" s="547"/>
      <c r="AP63" s="476" t="s">
        <v>6445</v>
      </c>
      <c r="AQ63" s="548"/>
      <c r="AR63" s="548"/>
      <c r="AS63" s="548"/>
      <c r="AT63" s="548"/>
      <c r="AU63" s="548"/>
      <c r="AV63" s="548"/>
      <c r="AW63" s="548"/>
      <c r="AX63" s="549"/>
      <c r="AY63" s="473" t="s">
        <v>6442</v>
      </c>
      <c r="AZ63" s="542"/>
      <c r="BA63" s="542"/>
      <c r="BB63" s="542"/>
      <c r="BC63" s="542"/>
      <c r="BD63" s="543"/>
      <c r="BE63" s="544" t="s">
        <v>6443</v>
      </c>
      <c r="BF63" s="545"/>
      <c r="BG63" s="545"/>
      <c r="BH63" s="545"/>
      <c r="BI63" s="545"/>
      <c r="BJ63" s="545"/>
      <c r="BK63" s="477" t="s">
        <v>6444</v>
      </c>
      <c r="BL63" s="546"/>
      <c r="BM63" s="546"/>
      <c r="BN63" s="547"/>
      <c r="BO63" s="476" t="s">
        <v>6445</v>
      </c>
      <c r="BP63" s="548"/>
      <c r="BQ63" s="548"/>
      <c r="BR63" s="548"/>
      <c r="BS63" s="548"/>
      <c r="BT63" s="548"/>
      <c r="BU63" s="548"/>
      <c r="BV63" s="548"/>
      <c r="BW63" s="549"/>
    </row>
    <row r="64" spans="1:75" ht="27" customHeight="1" thickTop="1">
      <c r="A64" s="536"/>
      <c r="B64" s="537"/>
      <c r="C64" s="437" t="s">
        <v>6446</v>
      </c>
      <c r="D64" s="523"/>
      <c r="E64" s="523"/>
      <c r="F64" s="523"/>
      <c r="G64" s="523"/>
      <c r="H64" s="523"/>
      <c r="I64" s="524"/>
      <c r="J64" s="458" t="str">
        <f>'②補助金額算出内訳書（別紙１）'!$D$89</f>
        <v/>
      </c>
      <c r="K64" s="459"/>
      <c r="L64" s="459"/>
      <c r="M64" s="459"/>
      <c r="N64" s="459"/>
      <c r="O64" s="459"/>
      <c r="P64" s="459"/>
      <c r="Q64" s="459"/>
      <c r="R64" s="459"/>
      <c r="S64" s="459"/>
      <c r="T64" s="459"/>
      <c r="U64" s="459"/>
      <c r="V64" s="459"/>
      <c r="W64" s="459"/>
      <c r="X64" s="459"/>
      <c r="Y64" s="460"/>
      <c r="Z64" s="550" t="s">
        <v>6455</v>
      </c>
      <c r="AA64" s="551"/>
      <c r="AB64" s="551"/>
      <c r="AC64" s="551"/>
      <c r="AD64" s="551"/>
      <c r="AE64" s="552"/>
      <c r="AF64" s="553">
        <v>5</v>
      </c>
      <c r="AG64" s="554"/>
      <c r="AH64" s="555">
        <v>0</v>
      </c>
      <c r="AI64" s="554"/>
      <c r="AJ64" s="555">
        <v>0</v>
      </c>
      <c r="AK64" s="556"/>
      <c r="AL64" s="557" t="s">
        <v>6447</v>
      </c>
      <c r="AM64" s="558"/>
      <c r="AN64" s="558"/>
      <c r="AO64" s="559"/>
      <c r="AP64" s="560"/>
      <c r="AQ64" s="561"/>
      <c r="AR64" s="562">
        <v>1</v>
      </c>
      <c r="AS64" s="561"/>
      <c r="AT64" s="72" t="s">
        <v>6448</v>
      </c>
      <c r="AU64" s="562">
        <v>2</v>
      </c>
      <c r="AV64" s="561"/>
      <c r="AW64" s="562">
        <v>3</v>
      </c>
      <c r="AX64" s="563"/>
      <c r="AY64" s="564"/>
      <c r="AZ64" s="565"/>
      <c r="BA64" s="566"/>
      <c r="BB64" s="566"/>
      <c r="BC64" s="566"/>
      <c r="BD64" s="567"/>
      <c r="BE64" s="568"/>
      <c r="BF64" s="569"/>
      <c r="BG64" s="570"/>
      <c r="BH64" s="569"/>
      <c r="BI64" s="570"/>
      <c r="BJ64" s="571"/>
      <c r="BK64" s="572"/>
      <c r="BL64" s="573"/>
      <c r="BM64" s="573"/>
      <c r="BN64" s="574"/>
      <c r="BO64" s="575"/>
      <c r="BP64" s="576"/>
      <c r="BQ64" s="577"/>
      <c r="BR64" s="576"/>
      <c r="BS64" s="272" t="s">
        <v>6448</v>
      </c>
      <c r="BT64" s="577"/>
      <c r="BU64" s="576"/>
      <c r="BV64" s="577"/>
      <c r="BW64" s="578"/>
    </row>
    <row r="65" spans="1:75" ht="27" customHeight="1">
      <c r="A65" s="536"/>
      <c r="B65" s="537"/>
      <c r="C65" s="437" t="s">
        <v>6449</v>
      </c>
      <c r="D65" s="523"/>
      <c r="E65" s="523"/>
      <c r="F65" s="523"/>
      <c r="G65" s="523"/>
      <c r="H65" s="523"/>
      <c r="I65" s="524"/>
      <c r="J65" s="458" t="str">
        <f>'②補助金額算出内訳書（別紙１）'!$C$89</f>
        <v/>
      </c>
      <c r="K65" s="459"/>
      <c r="L65" s="459"/>
      <c r="M65" s="459"/>
      <c r="N65" s="459"/>
      <c r="O65" s="459"/>
      <c r="P65" s="459"/>
      <c r="Q65" s="459"/>
      <c r="R65" s="459"/>
      <c r="S65" s="459"/>
      <c r="T65" s="459"/>
      <c r="U65" s="459"/>
      <c r="V65" s="459"/>
      <c r="W65" s="459"/>
      <c r="X65" s="459"/>
      <c r="Y65" s="460"/>
      <c r="Z65" s="443"/>
      <c r="AA65" s="525"/>
      <c r="AB65" s="526"/>
      <c r="AC65" s="526"/>
      <c r="AD65" s="526"/>
      <c r="AE65" s="527"/>
      <c r="AF65" s="528"/>
      <c r="AG65" s="529"/>
      <c r="AH65" s="530"/>
      <c r="AI65" s="529"/>
      <c r="AJ65" s="530"/>
      <c r="AK65" s="531"/>
      <c r="AL65" s="449"/>
      <c r="AM65" s="532"/>
      <c r="AN65" s="532"/>
      <c r="AO65" s="533"/>
      <c r="AP65" s="534"/>
      <c r="AQ65" s="506"/>
      <c r="AR65" s="505"/>
      <c r="AS65" s="506"/>
      <c r="AT65" s="270" t="s">
        <v>6448</v>
      </c>
      <c r="AU65" s="505"/>
      <c r="AV65" s="506"/>
      <c r="AW65" s="505"/>
      <c r="AX65" s="507"/>
      <c r="AY65" s="443"/>
      <c r="AZ65" s="525"/>
      <c r="BA65" s="526"/>
      <c r="BB65" s="526"/>
      <c r="BC65" s="526"/>
      <c r="BD65" s="527"/>
      <c r="BE65" s="528"/>
      <c r="BF65" s="529"/>
      <c r="BG65" s="530"/>
      <c r="BH65" s="529"/>
      <c r="BI65" s="530"/>
      <c r="BJ65" s="531"/>
      <c r="BK65" s="449"/>
      <c r="BL65" s="532"/>
      <c r="BM65" s="532"/>
      <c r="BN65" s="533"/>
      <c r="BO65" s="534"/>
      <c r="BP65" s="506"/>
      <c r="BQ65" s="505"/>
      <c r="BR65" s="506"/>
      <c r="BS65" s="270" t="s">
        <v>6448</v>
      </c>
      <c r="BT65" s="505"/>
      <c r="BU65" s="506"/>
      <c r="BV65" s="505"/>
      <c r="BW65" s="507"/>
    </row>
    <row r="66" spans="1:75" ht="27" customHeight="1">
      <c r="A66" s="536"/>
      <c r="B66" s="537"/>
      <c r="C66" s="437" t="s">
        <v>6450</v>
      </c>
      <c r="D66" s="523"/>
      <c r="E66" s="523"/>
      <c r="F66" s="523"/>
      <c r="G66" s="523"/>
      <c r="H66" s="523"/>
      <c r="I66" s="524"/>
      <c r="J66" s="455" t="str">
        <f>'②補助金額算出内訳書（別紙１）'!$H$89</f>
        <v/>
      </c>
      <c r="K66" s="456"/>
      <c r="L66" s="456"/>
      <c r="M66" s="456"/>
      <c r="N66" s="456"/>
      <c r="O66" s="456"/>
      <c r="P66" s="456"/>
      <c r="Q66" s="456"/>
      <c r="R66" s="456"/>
      <c r="S66" s="456"/>
      <c r="T66" s="456"/>
      <c r="U66" s="456"/>
      <c r="V66" s="456"/>
      <c r="W66" s="456"/>
      <c r="X66" s="456"/>
      <c r="Y66" s="457"/>
      <c r="Z66" s="443"/>
      <c r="AA66" s="525"/>
      <c r="AB66" s="526"/>
      <c r="AC66" s="526"/>
      <c r="AD66" s="526"/>
      <c r="AE66" s="527"/>
      <c r="AF66" s="528"/>
      <c r="AG66" s="529"/>
      <c r="AH66" s="530"/>
      <c r="AI66" s="529"/>
      <c r="AJ66" s="530"/>
      <c r="AK66" s="531"/>
      <c r="AL66" s="449"/>
      <c r="AM66" s="532"/>
      <c r="AN66" s="532"/>
      <c r="AO66" s="533"/>
      <c r="AP66" s="534"/>
      <c r="AQ66" s="506"/>
      <c r="AR66" s="505"/>
      <c r="AS66" s="506"/>
      <c r="AT66" s="270" t="s">
        <v>6448</v>
      </c>
      <c r="AU66" s="505"/>
      <c r="AV66" s="506"/>
      <c r="AW66" s="505"/>
      <c r="AX66" s="507"/>
      <c r="AY66" s="443"/>
      <c r="AZ66" s="525"/>
      <c r="BA66" s="526"/>
      <c r="BB66" s="526"/>
      <c r="BC66" s="526"/>
      <c r="BD66" s="527"/>
      <c r="BE66" s="528"/>
      <c r="BF66" s="529"/>
      <c r="BG66" s="530"/>
      <c r="BH66" s="529"/>
      <c r="BI66" s="530"/>
      <c r="BJ66" s="531"/>
      <c r="BK66" s="449"/>
      <c r="BL66" s="532"/>
      <c r="BM66" s="532"/>
      <c r="BN66" s="533"/>
      <c r="BO66" s="534"/>
      <c r="BP66" s="506"/>
      <c r="BQ66" s="505"/>
      <c r="BR66" s="506"/>
      <c r="BS66" s="270" t="s">
        <v>6448</v>
      </c>
      <c r="BT66" s="505"/>
      <c r="BU66" s="506"/>
      <c r="BV66" s="505"/>
      <c r="BW66" s="507"/>
    </row>
    <row r="67" spans="1:75" ht="27" customHeight="1">
      <c r="A67" s="536"/>
      <c r="B67" s="537"/>
      <c r="C67" s="437" t="s">
        <v>6451</v>
      </c>
      <c r="D67" s="523"/>
      <c r="E67" s="523"/>
      <c r="F67" s="523"/>
      <c r="G67" s="523"/>
      <c r="H67" s="523"/>
      <c r="I67" s="524"/>
      <c r="J67" s="452" t="str">
        <f>'②補助金額算出内訳書（別紙１）'!$J$54</f>
        <v/>
      </c>
      <c r="K67" s="453"/>
      <c r="L67" s="453"/>
      <c r="M67" s="453"/>
      <c r="N67" s="453"/>
      <c r="O67" s="453"/>
      <c r="P67" s="453"/>
      <c r="Q67" s="453"/>
      <c r="R67" s="453"/>
      <c r="S67" s="453"/>
      <c r="T67" s="453"/>
      <c r="U67" s="453"/>
      <c r="V67" s="453"/>
      <c r="W67" s="453"/>
      <c r="X67" s="453"/>
      <c r="Y67" s="454"/>
      <c r="Z67" s="443"/>
      <c r="AA67" s="526"/>
      <c r="AB67" s="526"/>
      <c r="AC67" s="526"/>
      <c r="AD67" s="526"/>
      <c r="AE67" s="527"/>
      <c r="AF67" s="528"/>
      <c r="AG67" s="529"/>
      <c r="AH67" s="530"/>
      <c r="AI67" s="529"/>
      <c r="AJ67" s="530"/>
      <c r="AK67" s="531"/>
      <c r="AL67" s="449"/>
      <c r="AM67" s="532"/>
      <c r="AN67" s="532"/>
      <c r="AO67" s="533"/>
      <c r="AP67" s="534"/>
      <c r="AQ67" s="506"/>
      <c r="AR67" s="505"/>
      <c r="AS67" s="506"/>
      <c r="AT67" s="270" t="s">
        <v>6448</v>
      </c>
      <c r="AU67" s="505"/>
      <c r="AV67" s="506"/>
      <c r="AW67" s="505"/>
      <c r="AX67" s="507"/>
      <c r="AY67" s="443"/>
      <c r="AZ67" s="525"/>
      <c r="BA67" s="526"/>
      <c r="BB67" s="526"/>
      <c r="BC67" s="526"/>
      <c r="BD67" s="527"/>
      <c r="BE67" s="528"/>
      <c r="BF67" s="529"/>
      <c r="BG67" s="530"/>
      <c r="BH67" s="529"/>
      <c r="BI67" s="530"/>
      <c r="BJ67" s="531"/>
      <c r="BK67" s="449"/>
      <c r="BL67" s="532"/>
      <c r="BM67" s="532"/>
      <c r="BN67" s="533"/>
      <c r="BO67" s="534"/>
      <c r="BP67" s="506"/>
      <c r="BQ67" s="505"/>
      <c r="BR67" s="506"/>
      <c r="BS67" s="270" t="s">
        <v>6448</v>
      </c>
      <c r="BT67" s="505"/>
      <c r="BU67" s="506"/>
      <c r="BV67" s="505"/>
      <c r="BW67" s="507"/>
    </row>
    <row r="68" spans="1:75" ht="27" customHeight="1">
      <c r="A68" s="536"/>
      <c r="B68" s="537"/>
      <c r="C68" s="437" t="s">
        <v>6452</v>
      </c>
      <c r="D68" s="523"/>
      <c r="E68" s="523"/>
      <c r="F68" s="523"/>
      <c r="G68" s="523"/>
      <c r="H68" s="523"/>
      <c r="I68" s="524"/>
      <c r="J68" s="440" t="str">
        <f>J67</f>
        <v/>
      </c>
      <c r="K68" s="441"/>
      <c r="L68" s="441"/>
      <c r="M68" s="441"/>
      <c r="N68" s="441"/>
      <c r="O68" s="441"/>
      <c r="P68" s="441"/>
      <c r="Q68" s="441"/>
      <c r="R68" s="441"/>
      <c r="S68" s="441"/>
      <c r="T68" s="441"/>
      <c r="U68" s="441"/>
      <c r="V68" s="441"/>
      <c r="W68" s="441"/>
      <c r="X68" s="441"/>
      <c r="Y68" s="442"/>
      <c r="Z68" s="443"/>
      <c r="AA68" s="525"/>
      <c r="AB68" s="526"/>
      <c r="AC68" s="526"/>
      <c r="AD68" s="526"/>
      <c r="AE68" s="527"/>
      <c r="AF68" s="528"/>
      <c r="AG68" s="529"/>
      <c r="AH68" s="530"/>
      <c r="AI68" s="529"/>
      <c r="AJ68" s="530"/>
      <c r="AK68" s="531"/>
      <c r="AL68" s="449"/>
      <c r="AM68" s="532"/>
      <c r="AN68" s="532"/>
      <c r="AO68" s="533"/>
      <c r="AP68" s="534"/>
      <c r="AQ68" s="506"/>
      <c r="AR68" s="505"/>
      <c r="AS68" s="506"/>
      <c r="AT68" s="270" t="s">
        <v>6448</v>
      </c>
      <c r="AU68" s="505"/>
      <c r="AV68" s="506"/>
      <c r="AW68" s="505"/>
      <c r="AX68" s="507"/>
      <c r="AY68" s="443"/>
      <c r="AZ68" s="525"/>
      <c r="BA68" s="526"/>
      <c r="BB68" s="526"/>
      <c r="BC68" s="526"/>
      <c r="BD68" s="527"/>
      <c r="BE68" s="528"/>
      <c r="BF68" s="529"/>
      <c r="BG68" s="530"/>
      <c r="BH68" s="529"/>
      <c r="BI68" s="530"/>
      <c r="BJ68" s="531"/>
      <c r="BK68" s="449"/>
      <c r="BL68" s="532"/>
      <c r="BM68" s="532"/>
      <c r="BN68" s="533"/>
      <c r="BO68" s="534"/>
      <c r="BP68" s="506"/>
      <c r="BQ68" s="505"/>
      <c r="BR68" s="506"/>
      <c r="BS68" s="270" t="s">
        <v>6448</v>
      </c>
      <c r="BT68" s="505"/>
      <c r="BU68" s="506"/>
      <c r="BV68" s="505"/>
      <c r="BW68" s="507"/>
    </row>
    <row r="69" spans="1:75" ht="27" customHeight="1">
      <c r="A69" s="536"/>
      <c r="B69" s="537"/>
      <c r="C69" s="437" t="s">
        <v>6453</v>
      </c>
      <c r="D69" s="523"/>
      <c r="E69" s="523"/>
      <c r="F69" s="523"/>
      <c r="G69" s="523"/>
      <c r="H69" s="523"/>
      <c r="I69" s="524"/>
      <c r="J69" s="440">
        <f>'②補助金額算出内訳書（別紙１）'!$F$89</f>
        <v>0</v>
      </c>
      <c r="K69" s="441"/>
      <c r="L69" s="441"/>
      <c r="M69" s="441"/>
      <c r="N69" s="441"/>
      <c r="O69" s="441"/>
      <c r="P69" s="441"/>
      <c r="Q69" s="441"/>
      <c r="R69" s="441"/>
      <c r="S69" s="441"/>
      <c r="T69" s="441"/>
      <c r="U69" s="441"/>
      <c r="V69" s="441"/>
      <c r="W69" s="441"/>
      <c r="X69" s="441"/>
      <c r="Y69" s="442"/>
      <c r="Z69" s="443"/>
      <c r="AA69" s="525"/>
      <c r="AB69" s="526"/>
      <c r="AC69" s="526"/>
      <c r="AD69" s="526"/>
      <c r="AE69" s="527"/>
      <c r="AF69" s="528"/>
      <c r="AG69" s="529"/>
      <c r="AH69" s="530"/>
      <c r="AI69" s="529"/>
      <c r="AJ69" s="530"/>
      <c r="AK69" s="531"/>
      <c r="AL69" s="449"/>
      <c r="AM69" s="532"/>
      <c r="AN69" s="532"/>
      <c r="AO69" s="533"/>
      <c r="AP69" s="534"/>
      <c r="AQ69" s="506"/>
      <c r="AR69" s="505"/>
      <c r="AS69" s="506"/>
      <c r="AT69" s="270" t="s">
        <v>6448</v>
      </c>
      <c r="AU69" s="505"/>
      <c r="AV69" s="506"/>
      <c r="AW69" s="505"/>
      <c r="AX69" s="507"/>
      <c r="AY69" s="443"/>
      <c r="AZ69" s="525"/>
      <c r="BA69" s="526"/>
      <c r="BB69" s="526"/>
      <c r="BC69" s="526"/>
      <c r="BD69" s="527"/>
      <c r="BE69" s="528"/>
      <c r="BF69" s="529"/>
      <c r="BG69" s="530"/>
      <c r="BH69" s="529"/>
      <c r="BI69" s="530"/>
      <c r="BJ69" s="531"/>
      <c r="BK69" s="449"/>
      <c r="BL69" s="532"/>
      <c r="BM69" s="532"/>
      <c r="BN69" s="533"/>
      <c r="BO69" s="534"/>
      <c r="BP69" s="506"/>
      <c r="BQ69" s="505"/>
      <c r="BR69" s="506"/>
      <c r="BS69" s="270" t="s">
        <v>6448</v>
      </c>
      <c r="BT69" s="505"/>
      <c r="BU69" s="506"/>
      <c r="BV69" s="505"/>
      <c r="BW69" s="507"/>
    </row>
    <row r="70" spans="1:75" ht="27" customHeight="1" thickBot="1">
      <c r="A70" s="538"/>
      <c r="B70" s="539"/>
      <c r="C70" s="419" t="s">
        <v>6454</v>
      </c>
      <c r="D70" s="508"/>
      <c r="E70" s="508"/>
      <c r="F70" s="508"/>
      <c r="G70" s="508"/>
      <c r="H70" s="508"/>
      <c r="I70" s="509"/>
      <c r="J70" s="422" t="str">
        <f>'②補助金額算出内訳書（別紙１）'!$J$89:$K$89</f>
        <v/>
      </c>
      <c r="K70" s="423"/>
      <c r="L70" s="423"/>
      <c r="M70" s="423"/>
      <c r="N70" s="423"/>
      <c r="O70" s="423"/>
      <c r="P70" s="423"/>
      <c r="Q70" s="423"/>
      <c r="R70" s="423"/>
      <c r="S70" s="423"/>
      <c r="T70" s="423"/>
      <c r="U70" s="423"/>
      <c r="V70" s="423"/>
      <c r="W70" s="423"/>
      <c r="X70" s="423"/>
      <c r="Y70" s="424"/>
      <c r="Z70" s="425"/>
      <c r="AA70" s="510"/>
      <c r="AB70" s="511"/>
      <c r="AC70" s="511"/>
      <c r="AD70" s="511"/>
      <c r="AE70" s="512"/>
      <c r="AF70" s="513"/>
      <c r="AG70" s="514"/>
      <c r="AH70" s="515"/>
      <c r="AI70" s="514"/>
      <c r="AJ70" s="515"/>
      <c r="AK70" s="516"/>
      <c r="AL70" s="431"/>
      <c r="AM70" s="517"/>
      <c r="AN70" s="517"/>
      <c r="AO70" s="518"/>
      <c r="AP70" s="519"/>
      <c r="AQ70" s="520"/>
      <c r="AR70" s="521"/>
      <c r="AS70" s="520"/>
      <c r="AT70" s="271" t="s">
        <v>6448</v>
      </c>
      <c r="AU70" s="521"/>
      <c r="AV70" s="520"/>
      <c r="AW70" s="521"/>
      <c r="AX70" s="522"/>
      <c r="AY70" s="425"/>
      <c r="AZ70" s="510"/>
      <c r="BA70" s="511"/>
      <c r="BB70" s="511"/>
      <c r="BC70" s="511"/>
      <c r="BD70" s="512"/>
      <c r="BE70" s="513"/>
      <c r="BF70" s="514"/>
      <c r="BG70" s="515"/>
      <c r="BH70" s="514"/>
      <c r="BI70" s="515"/>
      <c r="BJ70" s="516"/>
      <c r="BK70" s="431"/>
      <c r="BL70" s="517"/>
      <c r="BM70" s="517"/>
      <c r="BN70" s="518"/>
      <c r="BO70" s="519"/>
      <c r="BP70" s="520"/>
      <c r="BQ70" s="521"/>
      <c r="BR70" s="520"/>
      <c r="BS70" s="271" t="s">
        <v>6448</v>
      </c>
      <c r="BT70" s="521"/>
      <c r="BU70" s="520"/>
      <c r="BV70" s="521"/>
      <c r="BW70" s="522"/>
    </row>
    <row r="71" spans="1:75" ht="27" customHeight="1" thickBot="1">
      <c r="A71" s="461">
        <v>9</v>
      </c>
      <c r="B71" s="535"/>
      <c r="C71" s="467" t="s">
        <v>6441</v>
      </c>
      <c r="D71" s="540"/>
      <c r="E71" s="540"/>
      <c r="F71" s="540"/>
      <c r="G71" s="540"/>
      <c r="H71" s="540"/>
      <c r="I71" s="541"/>
      <c r="J71" s="470" t="str">
        <f>'②補助金額算出内訳書（別紙１）'!$B$90</f>
        <v/>
      </c>
      <c r="K71" s="471"/>
      <c r="L71" s="471"/>
      <c r="M71" s="471"/>
      <c r="N71" s="471"/>
      <c r="O71" s="471"/>
      <c r="P71" s="471"/>
      <c r="Q71" s="471"/>
      <c r="R71" s="471"/>
      <c r="S71" s="471"/>
      <c r="T71" s="471"/>
      <c r="U71" s="471"/>
      <c r="V71" s="471"/>
      <c r="W71" s="471"/>
      <c r="X71" s="471"/>
      <c r="Y71" s="472"/>
      <c r="Z71" s="473" t="s">
        <v>6442</v>
      </c>
      <c r="AA71" s="542"/>
      <c r="AB71" s="542"/>
      <c r="AC71" s="542"/>
      <c r="AD71" s="542"/>
      <c r="AE71" s="543"/>
      <c r="AF71" s="544" t="s">
        <v>6443</v>
      </c>
      <c r="AG71" s="545"/>
      <c r="AH71" s="545"/>
      <c r="AI71" s="545"/>
      <c r="AJ71" s="545"/>
      <c r="AK71" s="545"/>
      <c r="AL71" s="477" t="s">
        <v>6444</v>
      </c>
      <c r="AM71" s="546"/>
      <c r="AN71" s="546"/>
      <c r="AO71" s="547"/>
      <c r="AP71" s="476" t="s">
        <v>6445</v>
      </c>
      <c r="AQ71" s="548"/>
      <c r="AR71" s="548"/>
      <c r="AS71" s="548"/>
      <c r="AT71" s="548"/>
      <c r="AU71" s="548"/>
      <c r="AV71" s="548"/>
      <c r="AW71" s="548"/>
      <c r="AX71" s="549"/>
      <c r="AY71" s="473" t="s">
        <v>6442</v>
      </c>
      <c r="AZ71" s="542"/>
      <c r="BA71" s="542"/>
      <c r="BB71" s="542"/>
      <c r="BC71" s="542"/>
      <c r="BD71" s="543"/>
      <c r="BE71" s="544" t="s">
        <v>6443</v>
      </c>
      <c r="BF71" s="545"/>
      <c r="BG71" s="545"/>
      <c r="BH71" s="545"/>
      <c r="BI71" s="545"/>
      <c r="BJ71" s="545"/>
      <c r="BK71" s="477" t="s">
        <v>6444</v>
      </c>
      <c r="BL71" s="546"/>
      <c r="BM71" s="546"/>
      <c r="BN71" s="547"/>
      <c r="BO71" s="476" t="s">
        <v>6445</v>
      </c>
      <c r="BP71" s="548"/>
      <c r="BQ71" s="548"/>
      <c r="BR71" s="548"/>
      <c r="BS71" s="548"/>
      <c r="BT71" s="548"/>
      <c r="BU71" s="548"/>
      <c r="BV71" s="548"/>
      <c r="BW71" s="549"/>
    </row>
    <row r="72" spans="1:75" ht="27" customHeight="1" thickTop="1">
      <c r="A72" s="536"/>
      <c r="B72" s="537"/>
      <c r="C72" s="437" t="s">
        <v>6446</v>
      </c>
      <c r="D72" s="523"/>
      <c r="E72" s="523"/>
      <c r="F72" s="523"/>
      <c r="G72" s="523"/>
      <c r="H72" s="523"/>
      <c r="I72" s="524"/>
      <c r="J72" s="458" t="str">
        <f>'②補助金額算出内訳書（別紙１）'!$D$90</f>
        <v/>
      </c>
      <c r="K72" s="459"/>
      <c r="L72" s="459"/>
      <c r="M72" s="459"/>
      <c r="N72" s="459"/>
      <c r="O72" s="459"/>
      <c r="P72" s="459"/>
      <c r="Q72" s="459"/>
      <c r="R72" s="459"/>
      <c r="S72" s="459"/>
      <c r="T72" s="459"/>
      <c r="U72" s="459"/>
      <c r="V72" s="459"/>
      <c r="W72" s="459"/>
      <c r="X72" s="459"/>
      <c r="Y72" s="460"/>
      <c r="Z72" s="550" t="s">
        <v>6455</v>
      </c>
      <c r="AA72" s="551"/>
      <c r="AB72" s="551"/>
      <c r="AC72" s="551"/>
      <c r="AD72" s="551"/>
      <c r="AE72" s="552"/>
      <c r="AF72" s="553">
        <v>5</v>
      </c>
      <c r="AG72" s="554"/>
      <c r="AH72" s="555">
        <v>0</v>
      </c>
      <c r="AI72" s="554"/>
      <c r="AJ72" s="555">
        <v>0</v>
      </c>
      <c r="AK72" s="556"/>
      <c r="AL72" s="557" t="s">
        <v>6447</v>
      </c>
      <c r="AM72" s="558"/>
      <c r="AN72" s="558"/>
      <c r="AO72" s="559"/>
      <c r="AP72" s="560"/>
      <c r="AQ72" s="561"/>
      <c r="AR72" s="562">
        <v>1</v>
      </c>
      <c r="AS72" s="561"/>
      <c r="AT72" s="72" t="s">
        <v>6448</v>
      </c>
      <c r="AU72" s="562">
        <v>2</v>
      </c>
      <c r="AV72" s="561"/>
      <c r="AW72" s="562">
        <v>3</v>
      </c>
      <c r="AX72" s="563"/>
      <c r="AY72" s="564"/>
      <c r="AZ72" s="565"/>
      <c r="BA72" s="566"/>
      <c r="BB72" s="566"/>
      <c r="BC72" s="566"/>
      <c r="BD72" s="567"/>
      <c r="BE72" s="568"/>
      <c r="BF72" s="569"/>
      <c r="BG72" s="570"/>
      <c r="BH72" s="569"/>
      <c r="BI72" s="570"/>
      <c r="BJ72" s="571"/>
      <c r="BK72" s="572"/>
      <c r="BL72" s="573"/>
      <c r="BM72" s="573"/>
      <c r="BN72" s="574"/>
      <c r="BO72" s="575"/>
      <c r="BP72" s="576"/>
      <c r="BQ72" s="577"/>
      <c r="BR72" s="576"/>
      <c r="BS72" s="272" t="s">
        <v>6448</v>
      </c>
      <c r="BT72" s="577"/>
      <c r="BU72" s="576"/>
      <c r="BV72" s="577"/>
      <c r="BW72" s="578"/>
    </row>
    <row r="73" spans="1:75" ht="27" customHeight="1">
      <c r="A73" s="536"/>
      <c r="B73" s="537"/>
      <c r="C73" s="437" t="s">
        <v>6449</v>
      </c>
      <c r="D73" s="523"/>
      <c r="E73" s="523"/>
      <c r="F73" s="523"/>
      <c r="G73" s="523"/>
      <c r="H73" s="523"/>
      <c r="I73" s="524"/>
      <c r="J73" s="458" t="str">
        <f>'②補助金額算出内訳書（別紙１）'!$C$90</f>
        <v/>
      </c>
      <c r="K73" s="459"/>
      <c r="L73" s="459"/>
      <c r="M73" s="459"/>
      <c r="N73" s="459"/>
      <c r="O73" s="459"/>
      <c r="P73" s="459"/>
      <c r="Q73" s="459"/>
      <c r="R73" s="459"/>
      <c r="S73" s="459"/>
      <c r="T73" s="459"/>
      <c r="U73" s="459"/>
      <c r="V73" s="459"/>
      <c r="W73" s="459"/>
      <c r="X73" s="459"/>
      <c r="Y73" s="460"/>
      <c r="Z73" s="443"/>
      <c r="AA73" s="525"/>
      <c r="AB73" s="526"/>
      <c r="AC73" s="526"/>
      <c r="AD73" s="526"/>
      <c r="AE73" s="527"/>
      <c r="AF73" s="528"/>
      <c r="AG73" s="529"/>
      <c r="AH73" s="530"/>
      <c r="AI73" s="529"/>
      <c r="AJ73" s="530"/>
      <c r="AK73" s="531"/>
      <c r="AL73" s="449"/>
      <c r="AM73" s="532"/>
      <c r="AN73" s="532"/>
      <c r="AO73" s="533"/>
      <c r="AP73" s="534"/>
      <c r="AQ73" s="506"/>
      <c r="AR73" s="505"/>
      <c r="AS73" s="506"/>
      <c r="AT73" s="270" t="s">
        <v>6448</v>
      </c>
      <c r="AU73" s="505"/>
      <c r="AV73" s="506"/>
      <c r="AW73" s="505"/>
      <c r="AX73" s="507"/>
      <c r="AY73" s="443"/>
      <c r="AZ73" s="525"/>
      <c r="BA73" s="526"/>
      <c r="BB73" s="526"/>
      <c r="BC73" s="526"/>
      <c r="BD73" s="527"/>
      <c r="BE73" s="528"/>
      <c r="BF73" s="529"/>
      <c r="BG73" s="530"/>
      <c r="BH73" s="529"/>
      <c r="BI73" s="530"/>
      <c r="BJ73" s="531"/>
      <c r="BK73" s="449"/>
      <c r="BL73" s="532"/>
      <c r="BM73" s="532"/>
      <c r="BN73" s="533"/>
      <c r="BO73" s="534"/>
      <c r="BP73" s="506"/>
      <c r="BQ73" s="505"/>
      <c r="BR73" s="506"/>
      <c r="BS73" s="270" t="s">
        <v>6448</v>
      </c>
      <c r="BT73" s="505"/>
      <c r="BU73" s="506"/>
      <c r="BV73" s="505"/>
      <c r="BW73" s="507"/>
    </row>
    <row r="74" spans="1:75" ht="27" customHeight="1">
      <c r="A74" s="536"/>
      <c r="B74" s="537"/>
      <c r="C74" s="437" t="s">
        <v>6450</v>
      </c>
      <c r="D74" s="523"/>
      <c r="E74" s="523"/>
      <c r="F74" s="523"/>
      <c r="G74" s="523"/>
      <c r="H74" s="523"/>
      <c r="I74" s="524"/>
      <c r="J74" s="455" t="str">
        <f>'②補助金額算出内訳書（別紙１）'!$H$90</f>
        <v/>
      </c>
      <c r="K74" s="456"/>
      <c r="L74" s="456"/>
      <c r="M74" s="456"/>
      <c r="N74" s="456"/>
      <c r="O74" s="456"/>
      <c r="P74" s="456"/>
      <c r="Q74" s="456"/>
      <c r="R74" s="456"/>
      <c r="S74" s="456"/>
      <c r="T74" s="456"/>
      <c r="U74" s="456"/>
      <c r="V74" s="456"/>
      <c r="W74" s="456"/>
      <c r="X74" s="456"/>
      <c r="Y74" s="457"/>
      <c r="Z74" s="443"/>
      <c r="AA74" s="525"/>
      <c r="AB74" s="526"/>
      <c r="AC74" s="526"/>
      <c r="AD74" s="526"/>
      <c r="AE74" s="527"/>
      <c r="AF74" s="528"/>
      <c r="AG74" s="529"/>
      <c r="AH74" s="530"/>
      <c r="AI74" s="529"/>
      <c r="AJ74" s="530"/>
      <c r="AK74" s="531"/>
      <c r="AL74" s="449"/>
      <c r="AM74" s="532"/>
      <c r="AN74" s="532"/>
      <c r="AO74" s="533"/>
      <c r="AP74" s="534"/>
      <c r="AQ74" s="506"/>
      <c r="AR74" s="505"/>
      <c r="AS74" s="506"/>
      <c r="AT74" s="270" t="s">
        <v>6448</v>
      </c>
      <c r="AU74" s="505"/>
      <c r="AV74" s="506"/>
      <c r="AW74" s="505"/>
      <c r="AX74" s="507"/>
      <c r="AY74" s="443"/>
      <c r="AZ74" s="525"/>
      <c r="BA74" s="526"/>
      <c r="BB74" s="526"/>
      <c r="BC74" s="526"/>
      <c r="BD74" s="527"/>
      <c r="BE74" s="528"/>
      <c r="BF74" s="529"/>
      <c r="BG74" s="530"/>
      <c r="BH74" s="529"/>
      <c r="BI74" s="530"/>
      <c r="BJ74" s="531"/>
      <c r="BK74" s="449"/>
      <c r="BL74" s="532"/>
      <c r="BM74" s="532"/>
      <c r="BN74" s="533"/>
      <c r="BO74" s="534"/>
      <c r="BP74" s="506"/>
      <c r="BQ74" s="505"/>
      <c r="BR74" s="506"/>
      <c r="BS74" s="270" t="s">
        <v>6448</v>
      </c>
      <c r="BT74" s="505"/>
      <c r="BU74" s="506"/>
      <c r="BV74" s="505"/>
      <c r="BW74" s="507"/>
    </row>
    <row r="75" spans="1:75" ht="27" customHeight="1">
      <c r="A75" s="536"/>
      <c r="B75" s="537"/>
      <c r="C75" s="437" t="s">
        <v>6451</v>
      </c>
      <c r="D75" s="523"/>
      <c r="E75" s="523"/>
      <c r="F75" s="523"/>
      <c r="G75" s="523"/>
      <c r="H75" s="523"/>
      <c r="I75" s="524"/>
      <c r="J75" s="452" t="str">
        <f>'②補助金額算出内訳書（別紙１）'!$J$55</f>
        <v/>
      </c>
      <c r="K75" s="453"/>
      <c r="L75" s="453"/>
      <c r="M75" s="453"/>
      <c r="N75" s="453"/>
      <c r="O75" s="453"/>
      <c r="P75" s="453"/>
      <c r="Q75" s="453"/>
      <c r="R75" s="453"/>
      <c r="S75" s="453"/>
      <c r="T75" s="453"/>
      <c r="U75" s="453"/>
      <c r="V75" s="453"/>
      <c r="W75" s="453"/>
      <c r="X75" s="453"/>
      <c r="Y75" s="454"/>
      <c r="Z75" s="443"/>
      <c r="AA75" s="526"/>
      <c r="AB75" s="526"/>
      <c r="AC75" s="526"/>
      <c r="AD75" s="526"/>
      <c r="AE75" s="527"/>
      <c r="AF75" s="528"/>
      <c r="AG75" s="529"/>
      <c r="AH75" s="530"/>
      <c r="AI75" s="529"/>
      <c r="AJ75" s="530"/>
      <c r="AK75" s="531"/>
      <c r="AL75" s="449"/>
      <c r="AM75" s="532"/>
      <c r="AN75" s="532"/>
      <c r="AO75" s="533"/>
      <c r="AP75" s="534"/>
      <c r="AQ75" s="506"/>
      <c r="AR75" s="505"/>
      <c r="AS75" s="506"/>
      <c r="AT75" s="270" t="s">
        <v>6448</v>
      </c>
      <c r="AU75" s="505"/>
      <c r="AV75" s="506"/>
      <c r="AW75" s="505"/>
      <c r="AX75" s="507"/>
      <c r="AY75" s="443"/>
      <c r="AZ75" s="525"/>
      <c r="BA75" s="526"/>
      <c r="BB75" s="526"/>
      <c r="BC75" s="526"/>
      <c r="BD75" s="527"/>
      <c r="BE75" s="528"/>
      <c r="BF75" s="529"/>
      <c r="BG75" s="530"/>
      <c r="BH75" s="529"/>
      <c r="BI75" s="530"/>
      <c r="BJ75" s="531"/>
      <c r="BK75" s="449"/>
      <c r="BL75" s="532"/>
      <c r="BM75" s="532"/>
      <c r="BN75" s="533"/>
      <c r="BO75" s="534"/>
      <c r="BP75" s="506"/>
      <c r="BQ75" s="505"/>
      <c r="BR75" s="506"/>
      <c r="BS75" s="270" t="s">
        <v>6448</v>
      </c>
      <c r="BT75" s="505"/>
      <c r="BU75" s="506"/>
      <c r="BV75" s="505"/>
      <c r="BW75" s="507"/>
    </row>
    <row r="76" spans="1:75" ht="27" customHeight="1">
      <c r="A76" s="536"/>
      <c r="B76" s="537"/>
      <c r="C76" s="437" t="s">
        <v>6452</v>
      </c>
      <c r="D76" s="523"/>
      <c r="E76" s="523"/>
      <c r="F76" s="523"/>
      <c r="G76" s="523"/>
      <c r="H76" s="523"/>
      <c r="I76" s="524"/>
      <c r="J76" s="440" t="str">
        <f>J75</f>
        <v/>
      </c>
      <c r="K76" s="441"/>
      <c r="L76" s="441"/>
      <c r="M76" s="441"/>
      <c r="N76" s="441"/>
      <c r="O76" s="441"/>
      <c r="P76" s="441"/>
      <c r="Q76" s="441"/>
      <c r="R76" s="441"/>
      <c r="S76" s="441"/>
      <c r="T76" s="441"/>
      <c r="U76" s="441"/>
      <c r="V76" s="441"/>
      <c r="W76" s="441"/>
      <c r="X76" s="441"/>
      <c r="Y76" s="442"/>
      <c r="Z76" s="443"/>
      <c r="AA76" s="525"/>
      <c r="AB76" s="526"/>
      <c r="AC76" s="526"/>
      <c r="AD76" s="526"/>
      <c r="AE76" s="527"/>
      <c r="AF76" s="528"/>
      <c r="AG76" s="529"/>
      <c r="AH76" s="530"/>
      <c r="AI76" s="529"/>
      <c r="AJ76" s="530"/>
      <c r="AK76" s="531"/>
      <c r="AL76" s="449"/>
      <c r="AM76" s="532"/>
      <c r="AN76" s="532"/>
      <c r="AO76" s="533"/>
      <c r="AP76" s="534"/>
      <c r="AQ76" s="506"/>
      <c r="AR76" s="505"/>
      <c r="AS76" s="506"/>
      <c r="AT76" s="270" t="s">
        <v>6448</v>
      </c>
      <c r="AU76" s="505"/>
      <c r="AV76" s="506"/>
      <c r="AW76" s="505"/>
      <c r="AX76" s="507"/>
      <c r="AY76" s="443"/>
      <c r="AZ76" s="525"/>
      <c r="BA76" s="526"/>
      <c r="BB76" s="526"/>
      <c r="BC76" s="526"/>
      <c r="BD76" s="527"/>
      <c r="BE76" s="528"/>
      <c r="BF76" s="529"/>
      <c r="BG76" s="530"/>
      <c r="BH76" s="529"/>
      <c r="BI76" s="530"/>
      <c r="BJ76" s="531"/>
      <c r="BK76" s="449"/>
      <c r="BL76" s="532"/>
      <c r="BM76" s="532"/>
      <c r="BN76" s="533"/>
      <c r="BO76" s="534"/>
      <c r="BP76" s="506"/>
      <c r="BQ76" s="505"/>
      <c r="BR76" s="506"/>
      <c r="BS76" s="270" t="s">
        <v>6448</v>
      </c>
      <c r="BT76" s="505"/>
      <c r="BU76" s="506"/>
      <c r="BV76" s="505"/>
      <c r="BW76" s="507"/>
    </row>
    <row r="77" spans="1:75" ht="27" customHeight="1">
      <c r="A77" s="536"/>
      <c r="B77" s="537"/>
      <c r="C77" s="437" t="s">
        <v>6453</v>
      </c>
      <c r="D77" s="523"/>
      <c r="E77" s="523"/>
      <c r="F77" s="523"/>
      <c r="G77" s="523"/>
      <c r="H77" s="523"/>
      <c r="I77" s="524"/>
      <c r="J77" s="440">
        <f>'②補助金額算出内訳書（別紙１）'!$F$90</f>
        <v>0</v>
      </c>
      <c r="K77" s="441"/>
      <c r="L77" s="441"/>
      <c r="M77" s="441"/>
      <c r="N77" s="441"/>
      <c r="O77" s="441"/>
      <c r="P77" s="441"/>
      <c r="Q77" s="441"/>
      <c r="R77" s="441"/>
      <c r="S77" s="441"/>
      <c r="T77" s="441"/>
      <c r="U77" s="441"/>
      <c r="V77" s="441"/>
      <c r="W77" s="441"/>
      <c r="X77" s="441"/>
      <c r="Y77" s="442"/>
      <c r="Z77" s="443"/>
      <c r="AA77" s="525"/>
      <c r="AB77" s="526"/>
      <c r="AC77" s="526"/>
      <c r="AD77" s="526"/>
      <c r="AE77" s="527"/>
      <c r="AF77" s="528"/>
      <c r="AG77" s="529"/>
      <c r="AH77" s="530"/>
      <c r="AI77" s="529"/>
      <c r="AJ77" s="530"/>
      <c r="AK77" s="531"/>
      <c r="AL77" s="449"/>
      <c r="AM77" s="532"/>
      <c r="AN77" s="532"/>
      <c r="AO77" s="533"/>
      <c r="AP77" s="534"/>
      <c r="AQ77" s="506"/>
      <c r="AR77" s="505"/>
      <c r="AS77" s="506"/>
      <c r="AT77" s="270" t="s">
        <v>6448</v>
      </c>
      <c r="AU77" s="505"/>
      <c r="AV77" s="506"/>
      <c r="AW77" s="505"/>
      <c r="AX77" s="507"/>
      <c r="AY77" s="443"/>
      <c r="AZ77" s="525"/>
      <c r="BA77" s="526"/>
      <c r="BB77" s="526"/>
      <c r="BC77" s="526"/>
      <c r="BD77" s="527"/>
      <c r="BE77" s="528"/>
      <c r="BF77" s="529"/>
      <c r="BG77" s="530"/>
      <c r="BH77" s="529"/>
      <c r="BI77" s="530"/>
      <c r="BJ77" s="531"/>
      <c r="BK77" s="449"/>
      <c r="BL77" s="532"/>
      <c r="BM77" s="532"/>
      <c r="BN77" s="533"/>
      <c r="BO77" s="534"/>
      <c r="BP77" s="506"/>
      <c r="BQ77" s="505"/>
      <c r="BR77" s="506"/>
      <c r="BS77" s="270" t="s">
        <v>6448</v>
      </c>
      <c r="BT77" s="505"/>
      <c r="BU77" s="506"/>
      <c r="BV77" s="505"/>
      <c r="BW77" s="507"/>
    </row>
    <row r="78" spans="1:75" ht="27" customHeight="1" thickBot="1">
      <c r="A78" s="538"/>
      <c r="B78" s="539"/>
      <c r="C78" s="419" t="s">
        <v>6454</v>
      </c>
      <c r="D78" s="508"/>
      <c r="E78" s="508"/>
      <c r="F78" s="508"/>
      <c r="G78" s="508"/>
      <c r="H78" s="508"/>
      <c r="I78" s="509"/>
      <c r="J78" s="422" t="str">
        <f>'②補助金額算出内訳書（別紙１）'!$J$90:$K$90</f>
        <v/>
      </c>
      <c r="K78" s="423"/>
      <c r="L78" s="423"/>
      <c r="M78" s="423"/>
      <c r="N78" s="423"/>
      <c r="O78" s="423"/>
      <c r="P78" s="423"/>
      <c r="Q78" s="423"/>
      <c r="R78" s="423"/>
      <c r="S78" s="423"/>
      <c r="T78" s="423"/>
      <c r="U78" s="423"/>
      <c r="V78" s="423"/>
      <c r="W78" s="423"/>
      <c r="X78" s="423"/>
      <c r="Y78" s="424"/>
      <c r="Z78" s="425"/>
      <c r="AA78" s="510"/>
      <c r="AB78" s="511"/>
      <c r="AC78" s="511"/>
      <c r="AD78" s="511"/>
      <c r="AE78" s="512"/>
      <c r="AF78" s="513"/>
      <c r="AG78" s="514"/>
      <c r="AH78" s="515"/>
      <c r="AI78" s="514"/>
      <c r="AJ78" s="515"/>
      <c r="AK78" s="516"/>
      <c r="AL78" s="431"/>
      <c r="AM78" s="517"/>
      <c r="AN78" s="517"/>
      <c r="AO78" s="518"/>
      <c r="AP78" s="519"/>
      <c r="AQ78" s="520"/>
      <c r="AR78" s="521"/>
      <c r="AS78" s="520"/>
      <c r="AT78" s="271" t="s">
        <v>6448</v>
      </c>
      <c r="AU78" s="521"/>
      <c r="AV78" s="520"/>
      <c r="AW78" s="521"/>
      <c r="AX78" s="522"/>
      <c r="AY78" s="425"/>
      <c r="AZ78" s="510"/>
      <c r="BA78" s="511"/>
      <c r="BB78" s="511"/>
      <c r="BC78" s="511"/>
      <c r="BD78" s="512"/>
      <c r="BE78" s="513"/>
      <c r="BF78" s="514"/>
      <c r="BG78" s="515"/>
      <c r="BH78" s="514"/>
      <c r="BI78" s="515"/>
      <c r="BJ78" s="516"/>
      <c r="BK78" s="431"/>
      <c r="BL78" s="517"/>
      <c r="BM78" s="517"/>
      <c r="BN78" s="518"/>
      <c r="BO78" s="519"/>
      <c r="BP78" s="520"/>
      <c r="BQ78" s="521"/>
      <c r="BR78" s="520"/>
      <c r="BS78" s="271" t="s">
        <v>6448</v>
      </c>
      <c r="BT78" s="521"/>
      <c r="BU78" s="520"/>
      <c r="BV78" s="521"/>
      <c r="BW78" s="522"/>
    </row>
    <row r="79" spans="1:75" ht="27" customHeight="1" thickBot="1">
      <c r="A79" s="461">
        <v>10</v>
      </c>
      <c r="B79" s="535"/>
      <c r="C79" s="467" t="s">
        <v>6441</v>
      </c>
      <c r="D79" s="540"/>
      <c r="E79" s="540"/>
      <c r="F79" s="540"/>
      <c r="G79" s="540"/>
      <c r="H79" s="540"/>
      <c r="I79" s="541"/>
      <c r="J79" s="470" t="str">
        <f>'②補助金額算出内訳書（別紙１）'!$B$91</f>
        <v/>
      </c>
      <c r="K79" s="471"/>
      <c r="L79" s="471"/>
      <c r="M79" s="471"/>
      <c r="N79" s="471"/>
      <c r="O79" s="471"/>
      <c r="P79" s="471"/>
      <c r="Q79" s="471"/>
      <c r="R79" s="471"/>
      <c r="S79" s="471"/>
      <c r="T79" s="471"/>
      <c r="U79" s="471"/>
      <c r="V79" s="471"/>
      <c r="W79" s="471"/>
      <c r="X79" s="471"/>
      <c r="Y79" s="472"/>
      <c r="Z79" s="473" t="s">
        <v>6442</v>
      </c>
      <c r="AA79" s="542"/>
      <c r="AB79" s="542"/>
      <c r="AC79" s="542"/>
      <c r="AD79" s="542"/>
      <c r="AE79" s="543"/>
      <c r="AF79" s="544" t="s">
        <v>6443</v>
      </c>
      <c r="AG79" s="545"/>
      <c r="AH79" s="545"/>
      <c r="AI79" s="545"/>
      <c r="AJ79" s="545"/>
      <c r="AK79" s="545"/>
      <c r="AL79" s="477" t="s">
        <v>6444</v>
      </c>
      <c r="AM79" s="546"/>
      <c r="AN79" s="546"/>
      <c r="AO79" s="547"/>
      <c r="AP79" s="476" t="s">
        <v>6445</v>
      </c>
      <c r="AQ79" s="548"/>
      <c r="AR79" s="548"/>
      <c r="AS79" s="548"/>
      <c r="AT79" s="548"/>
      <c r="AU79" s="548"/>
      <c r="AV79" s="548"/>
      <c r="AW79" s="548"/>
      <c r="AX79" s="549"/>
      <c r="AY79" s="473" t="s">
        <v>6442</v>
      </c>
      <c r="AZ79" s="542"/>
      <c r="BA79" s="542"/>
      <c r="BB79" s="542"/>
      <c r="BC79" s="542"/>
      <c r="BD79" s="543"/>
      <c r="BE79" s="544" t="s">
        <v>6443</v>
      </c>
      <c r="BF79" s="545"/>
      <c r="BG79" s="545"/>
      <c r="BH79" s="545"/>
      <c r="BI79" s="545"/>
      <c r="BJ79" s="545"/>
      <c r="BK79" s="477" t="s">
        <v>6444</v>
      </c>
      <c r="BL79" s="546"/>
      <c r="BM79" s="546"/>
      <c r="BN79" s="547"/>
      <c r="BO79" s="476" t="s">
        <v>6445</v>
      </c>
      <c r="BP79" s="548"/>
      <c r="BQ79" s="548"/>
      <c r="BR79" s="548"/>
      <c r="BS79" s="548"/>
      <c r="BT79" s="548"/>
      <c r="BU79" s="548"/>
      <c r="BV79" s="548"/>
      <c r="BW79" s="549"/>
    </row>
    <row r="80" spans="1:75" ht="27" customHeight="1" thickTop="1">
      <c r="A80" s="536"/>
      <c r="B80" s="537"/>
      <c r="C80" s="437" t="s">
        <v>6446</v>
      </c>
      <c r="D80" s="523"/>
      <c r="E80" s="523"/>
      <c r="F80" s="523"/>
      <c r="G80" s="523"/>
      <c r="H80" s="523"/>
      <c r="I80" s="524"/>
      <c r="J80" s="458" t="str">
        <f>'②補助金額算出内訳書（別紙１）'!$D$91</f>
        <v/>
      </c>
      <c r="K80" s="459"/>
      <c r="L80" s="459"/>
      <c r="M80" s="459"/>
      <c r="N80" s="459"/>
      <c r="O80" s="459"/>
      <c r="P80" s="459"/>
      <c r="Q80" s="459"/>
      <c r="R80" s="459"/>
      <c r="S80" s="459"/>
      <c r="T80" s="459"/>
      <c r="U80" s="459"/>
      <c r="V80" s="459"/>
      <c r="W80" s="459"/>
      <c r="X80" s="459"/>
      <c r="Y80" s="460"/>
      <c r="Z80" s="550" t="s">
        <v>6455</v>
      </c>
      <c r="AA80" s="551"/>
      <c r="AB80" s="551"/>
      <c r="AC80" s="551"/>
      <c r="AD80" s="551"/>
      <c r="AE80" s="552"/>
      <c r="AF80" s="553">
        <v>5</v>
      </c>
      <c r="AG80" s="554"/>
      <c r="AH80" s="555">
        <v>0</v>
      </c>
      <c r="AI80" s="554"/>
      <c r="AJ80" s="555">
        <v>0</v>
      </c>
      <c r="AK80" s="556"/>
      <c r="AL80" s="557" t="s">
        <v>6447</v>
      </c>
      <c r="AM80" s="558"/>
      <c r="AN80" s="558"/>
      <c r="AO80" s="559"/>
      <c r="AP80" s="560"/>
      <c r="AQ80" s="561"/>
      <c r="AR80" s="562">
        <v>1</v>
      </c>
      <c r="AS80" s="561"/>
      <c r="AT80" s="72" t="s">
        <v>6448</v>
      </c>
      <c r="AU80" s="562">
        <v>2</v>
      </c>
      <c r="AV80" s="561"/>
      <c r="AW80" s="562">
        <v>3</v>
      </c>
      <c r="AX80" s="563"/>
      <c r="AY80" s="564"/>
      <c r="AZ80" s="565"/>
      <c r="BA80" s="566"/>
      <c r="BB80" s="566"/>
      <c r="BC80" s="566"/>
      <c r="BD80" s="567"/>
      <c r="BE80" s="568"/>
      <c r="BF80" s="569"/>
      <c r="BG80" s="570"/>
      <c r="BH80" s="569"/>
      <c r="BI80" s="570"/>
      <c r="BJ80" s="571"/>
      <c r="BK80" s="572"/>
      <c r="BL80" s="573"/>
      <c r="BM80" s="573"/>
      <c r="BN80" s="574"/>
      <c r="BO80" s="575"/>
      <c r="BP80" s="576"/>
      <c r="BQ80" s="577"/>
      <c r="BR80" s="576"/>
      <c r="BS80" s="272" t="s">
        <v>6448</v>
      </c>
      <c r="BT80" s="577"/>
      <c r="BU80" s="576"/>
      <c r="BV80" s="577"/>
      <c r="BW80" s="578"/>
    </row>
    <row r="81" spans="1:75" ht="27" customHeight="1">
      <c r="A81" s="536"/>
      <c r="B81" s="537"/>
      <c r="C81" s="437" t="s">
        <v>6449</v>
      </c>
      <c r="D81" s="523"/>
      <c r="E81" s="523"/>
      <c r="F81" s="523"/>
      <c r="G81" s="523"/>
      <c r="H81" s="523"/>
      <c r="I81" s="524"/>
      <c r="J81" s="458" t="str">
        <f>'②補助金額算出内訳書（別紙１）'!$C$91</f>
        <v/>
      </c>
      <c r="K81" s="459"/>
      <c r="L81" s="459"/>
      <c r="M81" s="459"/>
      <c r="N81" s="459"/>
      <c r="O81" s="459"/>
      <c r="P81" s="459"/>
      <c r="Q81" s="459"/>
      <c r="R81" s="459"/>
      <c r="S81" s="459"/>
      <c r="T81" s="459"/>
      <c r="U81" s="459"/>
      <c r="V81" s="459"/>
      <c r="W81" s="459"/>
      <c r="X81" s="459"/>
      <c r="Y81" s="460"/>
      <c r="Z81" s="443"/>
      <c r="AA81" s="525"/>
      <c r="AB81" s="526"/>
      <c r="AC81" s="526"/>
      <c r="AD81" s="526"/>
      <c r="AE81" s="527"/>
      <c r="AF81" s="528"/>
      <c r="AG81" s="529"/>
      <c r="AH81" s="530"/>
      <c r="AI81" s="529"/>
      <c r="AJ81" s="530"/>
      <c r="AK81" s="531"/>
      <c r="AL81" s="449"/>
      <c r="AM81" s="532"/>
      <c r="AN81" s="532"/>
      <c r="AO81" s="533"/>
      <c r="AP81" s="534"/>
      <c r="AQ81" s="506"/>
      <c r="AR81" s="505"/>
      <c r="AS81" s="506"/>
      <c r="AT81" s="270" t="s">
        <v>6448</v>
      </c>
      <c r="AU81" s="505"/>
      <c r="AV81" s="506"/>
      <c r="AW81" s="505"/>
      <c r="AX81" s="507"/>
      <c r="AY81" s="443"/>
      <c r="AZ81" s="525"/>
      <c r="BA81" s="526"/>
      <c r="BB81" s="526"/>
      <c r="BC81" s="526"/>
      <c r="BD81" s="527"/>
      <c r="BE81" s="528"/>
      <c r="BF81" s="529"/>
      <c r="BG81" s="530"/>
      <c r="BH81" s="529"/>
      <c r="BI81" s="530"/>
      <c r="BJ81" s="531"/>
      <c r="BK81" s="449"/>
      <c r="BL81" s="532"/>
      <c r="BM81" s="532"/>
      <c r="BN81" s="533"/>
      <c r="BO81" s="534"/>
      <c r="BP81" s="506"/>
      <c r="BQ81" s="505"/>
      <c r="BR81" s="506"/>
      <c r="BS81" s="270" t="s">
        <v>6448</v>
      </c>
      <c r="BT81" s="505"/>
      <c r="BU81" s="506"/>
      <c r="BV81" s="505"/>
      <c r="BW81" s="507"/>
    </row>
    <row r="82" spans="1:75" ht="27" customHeight="1">
      <c r="A82" s="536"/>
      <c r="B82" s="537"/>
      <c r="C82" s="437" t="s">
        <v>6450</v>
      </c>
      <c r="D82" s="523"/>
      <c r="E82" s="523"/>
      <c r="F82" s="523"/>
      <c r="G82" s="523"/>
      <c r="H82" s="523"/>
      <c r="I82" s="524"/>
      <c r="J82" s="455" t="str">
        <f>'②補助金額算出内訳書（別紙１）'!$H$91</f>
        <v/>
      </c>
      <c r="K82" s="456"/>
      <c r="L82" s="456"/>
      <c r="M82" s="456"/>
      <c r="N82" s="456"/>
      <c r="O82" s="456"/>
      <c r="P82" s="456"/>
      <c r="Q82" s="456"/>
      <c r="R82" s="456"/>
      <c r="S82" s="456"/>
      <c r="T82" s="456"/>
      <c r="U82" s="456"/>
      <c r="V82" s="456"/>
      <c r="W82" s="456"/>
      <c r="X82" s="456"/>
      <c r="Y82" s="457"/>
      <c r="Z82" s="443"/>
      <c r="AA82" s="525"/>
      <c r="AB82" s="526"/>
      <c r="AC82" s="526"/>
      <c r="AD82" s="526"/>
      <c r="AE82" s="527"/>
      <c r="AF82" s="528"/>
      <c r="AG82" s="529"/>
      <c r="AH82" s="530"/>
      <c r="AI82" s="529"/>
      <c r="AJ82" s="530"/>
      <c r="AK82" s="531"/>
      <c r="AL82" s="449"/>
      <c r="AM82" s="532"/>
      <c r="AN82" s="532"/>
      <c r="AO82" s="533"/>
      <c r="AP82" s="534"/>
      <c r="AQ82" s="506"/>
      <c r="AR82" s="505"/>
      <c r="AS82" s="506"/>
      <c r="AT82" s="270" t="s">
        <v>6448</v>
      </c>
      <c r="AU82" s="505"/>
      <c r="AV82" s="506"/>
      <c r="AW82" s="505"/>
      <c r="AX82" s="507"/>
      <c r="AY82" s="443"/>
      <c r="AZ82" s="525"/>
      <c r="BA82" s="526"/>
      <c r="BB82" s="526"/>
      <c r="BC82" s="526"/>
      <c r="BD82" s="527"/>
      <c r="BE82" s="528"/>
      <c r="BF82" s="529"/>
      <c r="BG82" s="530"/>
      <c r="BH82" s="529"/>
      <c r="BI82" s="530"/>
      <c r="BJ82" s="531"/>
      <c r="BK82" s="449"/>
      <c r="BL82" s="532"/>
      <c r="BM82" s="532"/>
      <c r="BN82" s="533"/>
      <c r="BO82" s="534"/>
      <c r="BP82" s="506"/>
      <c r="BQ82" s="505"/>
      <c r="BR82" s="506"/>
      <c r="BS82" s="270" t="s">
        <v>6448</v>
      </c>
      <c r="BT82" s="505"/>
      <c r="BU82" s="506"/>
      <c r="BV82" s="505"/>
      <c r="BW82" s="507"/>
    </row>
    <row r="83" spans="1:75" ht="27" customHeight="1">
      <c r="A83" s="536"/>
      <c r="B83" s="537"/>
      <c r="C83" s="437" t="s">
        <v>6451</v>
      </c>
      <c r="D83" s="523"/>
      <c r="E83" s="523"/>
      <c r="F83" s="523"/>
      <c r="G83" s="523"/>
      <c r="H83" s="523"/>
      <c r="I83" s="524"/>
      <c r="J83" s="452" t="str">
        <f>'②補助金額算出内訳書（別紙１）'!$J$56</f>
        <v/>
      </c>
      <c r="K83" s="453"/>
      <c r="L83" s="453"/>
      <c r="M83" s="453"/>
      <c r="N83" s="453"/>
      <c r="O83" s="453"/>
      <c r="P83" s="453"/>
      <c r="Q83" s="453"/>
      <c r="R83" s="453"/>
      <c r="S83" s="453"/>
      <c r="T83" s="453"/>
      <c r="U83" s="453"/>
      <c r="V83" s="453"/>
      <c r="W83" s="453"/>
      <c r="X83" s="453"/>
      <c r="Y83" s="454"/>
      <c r="Z83" s="443"/>
      <c r="AA83" s="526"/>
      <c r="AB83" s="526"/>
      <c r="AC83" s="526"/>
      <c r="AD83" s="526"/>
      <c r="AE83" s="527"/>
      <c r="AF83" s="528"/>
      <c r="AG83" s="529"/>
      <c r="AH83" s="530"/>
      <c r="AI83" s="529"/>
      <c r="AJ83" s="530"/>
      <c r="AK83" s="531"/>
      <c r="AL83" s="449"/>
      <c r="AM83" s="532"/>
      <c r="AN83" s="532"/>
      <c r="AO83" s="533"/>
      <c r="AP83" s="534"/>
      <c r="AQ83" s="506"/>
      <c r="AR83" s="505"/>
      <c r="AS83" s="506"/>
      <c r="AT83" s="270" t="s">
        <v>6448</v>
      </c>
      <c r="AU83" s="505"/>
      <c r="AV83" s="506"/>
      <c r="AW83" s="505"/>
      <c r="AX83" s="507"/>
      <c r="AY83" s="443"/>
      <c r="AZ83" s="525"/>
      <c r="BA83" s="526"/>
      <c r="BB83" s="526"/>
      <c r="BC83" s="526"/>
      <c r="BD83" s="527"/>
      <c r="BE83" s="528"/>
      <c r="BF83" s="529"/>
      <c r="BG83" s="530"/>
      <c r="BH83" s="529"/>
      <c r="BI83" s="530"/>
      <c r="BJ83" s="531"/>
      <c r="BK83" s="449"/>
      <c r="BL83" s="532"/>
      <c r="BM83" s="532"/>
      <c r="BN83" s="533"/>
      <c r="BO83" s="534"/>
      <c r="BP83" s="506"/>
      <c r="BQ83" s="505"/>
      <c r="BR83" s="506"/>
      <c r="BS83" s="270" t="s">
        <v>6448</v>
      </c>
      <c r="BT83" s="505"/>
      <c r="BU83" s="506"/>
      <c r="BV83" s="505"/>
      <c r="BW83" s="507"/>
    </row>
    <row r="84" spans="1:75" ht="27" customHeight="1">
      <c r="A84" s="536"/>
      <c r="B84" s="537"/>
      <c r="C84" s="437" t="s">
        <v>6452</v>
      </c>
      <c r="D84" s="523"/>
      <c r="E84" s="523"/>
      <c r="F84" s="523"/>
      <c r="G84" s="523"/>
      <c r="H84" s="523"/>
      <c r="I84" s="524"/>
      <c r="J84" s="440" t="str">
        <f>J83</f>
        <v/>
      </c>
      <c r="K84" s="441"/>
      <c r="L84" s="441"/>
      <c r="M84" s="441"/>
      <c r="N84" s="441"/>
      <c r="O84" s="441"/>
      <c r="P84" s="441"/>
      <c r="Q84" s="441"/>
      <c r="R84" s="441"/>
      <c r="S84" s="441"/>
      <c r="T84" s="441"/>
      <c r="U84" s="441"/>
      <c r="V84" s="441"/>
      <c r="W84" s="441"/>
      <c r="X84" s="441"/>
      <c r="Y84" s="442"/>
      <c r="Z84" s="443"/>
      <c r="AA84" s="525"/>
      <c r="AB84" s="526"/>
      <c r="AC84" s="526"/>
      <c r="AD84" s="526"/>
      <c r="AE84" s="527"/>
      <c r="AF84" s="528"/>
      <c r="AG84" s="529"/>
      <c r="AH84" s="530"/>
      <c r="AI84" s="529"/>
      <c r="AJ84" s="530"/>
      <c r="AK84" s="531"/>
      <c r="AL84" s="449"/>
      <c r="AM84" s="532"/>
      <c r="AN84" s="532"/>
      <c r="AO84" s="533"/>
      <c r="AP84" s="534"/>
      <c r="AQ84" s="506"/>
      <c r="AR84" s="505"/>
      <c r="AS84" s="506"/>
      <c r="AT84" s="270" t="s">
        <v>6448</v>
      </c>
      <c r="AU84" s="505"/>
      <c r="AV84" s="506"/>
      <c r="AW84" s="505"/>
      <c r="AX84" s="507"/>
      <c r="AY84" s="443"/>
      <c r="AZ84" s="525"/>
      <c r="BA84" s="526"/>
      <c r="BB84" s="526"/>
      <c r="BC84" s="526"/>
      <c r="BD84" s="527"/>
      <c r="BE84" s="528"/>
      <c r="BF84" s="529"/>
      <c r="BG84" s="530"/>
      <c r="BH84" s="529"/>
      <c r="BI84" s="530"/>
      <c r="BJ84" s="531"/>
      <c r="BK84" s="449"/>
      <c r="BL84" s="532"/>
      <c r="BM84" s="532"/>
      <c r="BN84" s="533"/>
      <c r="BO84" s="534"/>
      <c r="BP84" s="506"/>
      <c r="BQ84" s="505"/>
      <c r="BR84" s="506"/>
      <c r="BS84" s="270" t="s">
        <v>6448</v>
      </c>
      <c r="BT84" s="505"/>
      <c r="BU84" s="506"/>
      <c r="BV84" s="505"/>
      <c r="BW84" s="507"/>
    </row>
    <row r="85" spans="1:75" ht="27" customHeight="1">
      <c r="A85" s="536"/>
      <c r="B85" s="537"/>
      <c r="C85" s="437" t="s">
        <v>6453</v>
      </c>
      <c r="D85" s="523"/>
      <c r="E85" s="523"/>
      <c r="F85" s="523"/>
      <c r="G85" s="523"/>
      <c r="H85" s="523"/>
      <c r="I85" s="524"/>
      <c r="J85" s="440">
        <f>'②補助金額算出内訳書（別紙１）'!$F$91</f>
        <v>0</v>
      </c>
      <c r="K85" s="441"/>
      <c r="L85" s="441"/>
      <c r="M85" s="441"/>
      <c r="N85" s="441"/>
      <c r="O85" s="441"/>
      <c r="P85" s="441"/>
      <c r="Q85" s="441"/>
      <c r="R85" s="441"/>
      <c r="S85" s="441"/>
      <c r="T85" s="441"/>
      <c r="U85" s="441"/>
      <c r="V85" s="441"/>
      <c r="W85" s="441"/>
      <c r="X85" s="441"/>
      <c r="Y85" s="442"/>
      <c r="Z85" s="443"/>
      <c r="AA85" s="525"/>
      <c r="AB85" s="526"/>
      <c r="AC85" s="526"/>
      <c r="AD85" s="526"/>
      <c r="AE85" s="527"/>
      <c r="AF85" s="528"/>
      <c r="AG85" s="529"/>
      <c r="AH85" s="530"/>
      <c r="AI85" s="529"/>
      <c r="AJ85" s="530"/>
      <c r="AK85" s="531"/>
      <c r="AL85" s="449"/>
      <c r="AM85" s="532"/>
      <c r="AN85" s="532"/>
      <c r="AO85" s="533"/>
      <c r="AP85" s="534"/>
      <c r="AQ85" s="506"/>
      <c r="AR85" s="505"/>
      <c r="AS85" s="506"/>
      <c r="AT85" s="270" t="s">
        <v>6448</v>
      </c>
      <c r="AU85" s="505"/>
      <c r="AV85" s="506"/>
      <c r="AW85" s="505"/>
      <c r="AX85" s="507"/>
      <c r="AY85" s="443"/>
      <c r="AZ85" s="525"/>
      <c r="BA85" s="526"/>
      <c r="BB85" s="526"/>
      <c r="BC85" s="526"/>
      <c r="BD85" s="527"/>
      <c r="BE85" s="528"/>
      <c r="BF85" s="529"/>
      <c r="BG85" s="530"/>
      <c r="BH85" s="529"/>
      <c r="BI85" s="530"/>
      <c r="BJ85" s="531"/>
      <c r="BK85" s="449"/>
      <c r="BL85" s="532"/>
      <c r="BM85" s="532"/>
      <c r="BN85" s="533"/>
      <c r="BO85" s="534"/>
      <c r="BP85" s="506"/>
      <c r="BQ85" s="505"/>
      <c r="BR85" s="506"/>
      <c r="BS85" s="270" t="s">
        <v>6448</v>
      </c>
      <c r="BT85" s="505"/>
      <c r="BU85" s="506"/>
      <c r="BV85" s="505"/>
      <c r="BW85" s="507"/>
    </row>
    <row r="86" spans="1:75" ht="27" customHeight="1" thickBot="1">
      <c r="A86" s="538"/>
      <c r="B86" s="539"/>
      <c r="C86" s="419" t="s">
        <v>6454</v>
      </c>
      <c r="D86" s="508"/>
      <c r="E86" s="508"/>
      <c r="F86" s="508"/>
      <c r="G86" s="508"/>
      <c r="H86" s="508"/>
      <c r="I86" s="509"/>
      <c r="J86" s="422" t="str">
        <f>'②補助金額算出内訳書（別紙１）'!$J$91:$K$91</f>
        <v/>
      </c>
      <c r="K86" s="423"/>
      <c r="L86" s="423"/>
      <c r="M86" s="423"/>
      <c r="N86" s="423"/>
      <c r="O86" s="423"/>
      <c r="P86" s="423"/>
      <c r="Q86" s="423"/>
      <c r="R86" s="423"/>
      <c r="S86" s="423"/>
      <c r="T86" s="423"/>
      <c r="U86" s="423"/>
      <c r="V86" s="423"/>
      <c r="W86" s="423"/>
      <c r="X86" s="423"/>
      <c r="Y86" s="424"/>
      <c r="Z86" s="425"/>
      <c r="AA86" s="510"/>
      <c r="AB86" s="511"/>
      <c r="AC86" s="511"/>
      <c r="AD86" s="511"/>
      <c r="AE86" s="512"/>
      <c r="AF86" s="513"/>
      <c r="AG86" s="514"/>
      <c r="AH86" s="515"/>
      <c r="AI86" s="514"/>
      <c r="AJ86" s="515"/>
      <c r="AK86" s="516"/>
      <c r="AL86" s="431"/>
      <c r="AM86" s="517"/>
      <c r="AN86" s="517"/>
      <c r="AO86" s="518"/>
      <c r="AP86" s="519"/>
      <c r="AQ86" s="520"/>
      <c r="AR86" s="521"/>
      <c r="AS86" s="520"/>
      <c r="AT86" s="271" t="s">
        <v>6448</v>
      </c>
      <c r="AU86" s="521"/>
      <c r="AV86" s="520"/>
      <c r="AW86" s="521"/>
      <c r="AX86" s="522"/>
      <c r="AY86" s="425"/>
      <c r="AZ86" s="510"/>
      <c r="BA86" s="511"/>
      <c r="BB86" s="511"/>
      <c r="BC86" s="511"/>
      <c r="BD86" s="512"/>
      <c r="BE86" s="513"/>
      <c r="BF86" s="514"/>
      <c r="BG86" s="515"/>
      <c r="BH86" s="514"/>
      <c r="BI86" s="515"/>
      <c r="BJ86" s="516"/>
      <c r="BK86" s="431"/>
      <c r="BL86" s="517"/>
      <c r="BM86" s="517"/>
      <c r="BN86" s="518"/>
      <c r="BO86" s="519"/>
      <c r="BP86" s="520"/>
      <c r="BQ86" s="521"/>
      <c r="BR86" s="520"/>
      <c r="BS86" s="271" t="s">
        <v>6448</v>
      </c>
      <c r="BT86" s="521"/>
      <c r="BU86" s="520"/>
      <c r="BV86" s="521"/>
      <c r="BW86" s="522"/>
    </row>
    <row r="87" spans="1:75" ht="27" customHeight="1" thickBot="1">
      <c r="A87" s="461">
        <v>11</v>
      </c>
      <c r="B87" s="535"/>
      <c r="C87" s="467" t="s">
        <v>6441</v>
      </c>
      <c r="D87" s="540"/>
      <c r="E87" s="540"/>
      <c r="F87" s="540"/>
      <c r="G87" s="540"/>
      <c r="H87" s="540"/>
      <c r="I87" s="541"/>
      <c r="J87" s="470" t="str">
        <f>'②補助金額算出内訳書（別紙１）'!$B$92</f>
        <v/>
      </c>
      <c r="K87" s="471"/>
      <c r="L87" s="471"/>
      <c r="M87" s="471"/>
      <c r="N87" s="471"/>
      <c r="O87" s="471"/>
      <c r="P87" s="471"/>
      <c r="Q87" s="471"/>
      <c r="R87" s="471"/>
      <c r="S87" s="471"/>
      <c r="T87" s="471"/>
      <c r="U87" s="471"/>
      <c r="V87" s="471"/>
      <c r="W87" s="471"/>
      <c r="X87" s="471"/>
      <c r="Y87" s="472"/>
      <c r="Z87" s="473" t="s">
        <v>6442</v>
      </c>
      <c r="AA87" s="542"/>
      <c r="AB87" s="542"/>
      <c r="AC87" s="542"/>
      <c r="AD87" s="542"/>
      <c r="AE87" s="543"/>
      <c r="AF87" s="544" t="s">
        <v>6443</v>
      </c>
      <c r="AG87" s="545"/>
      <c r="AH87" s="545"/>
      <c r="AI87" s="545"/>
      <c r="AJ87" s="545"/>
      <c r="AK87" s="545"/>
      <c r="AL87" s="477" t="s">
        <v>6444</v>
      </c>
      <c r="AM87" s="546"/>
      <c r="AN87" s="546"/>
      <c r="AO87" s="547"/>
      <c r="AP87" s="476" t="s">
        <v>6445</v>
      </c>
      <c r="AQ87" s="548"/>
      <c r="AR87" s="548"/>
      <c r="AS87" s="548"/>
      <c r="AT87" s="548"/>
      <c r="AU87" s="548"/>
      <c r="AV87" s="548"/>
      <c r="AW87" s="548"/>
      <c r="AX87" s="549"/>
      <c r="AY87" s="473" t="s">
        <v>6442</v>
      </c>
      <c r="AZ87" s="542"/>
      <c r="BA87" s="542"/>
      <c r="BB87" s="542"/>
      <c r="BC87" s="542"/>
      <c r="BD87" s="543"/>
      <c r="BE87" s="544" t="s">
        <v>6443</v>
      </c>
      <c r="BF87" s="545"/>
      <c r="BG87" s="545"/>
      <c r="BH87" s="545"/>
      <c r="BI87" s="545"/>
      <c r="BJ87" s="545"/>
      <c r="BK87" s="477" t="s">
        <v>6444</v>
      </c>
      <c r="BL87" s="546"/>
      <c r="BM87" s="546"/>
      <c r="BN87" s="547"/>
      <c r="BO87" s="476" t="s">
        <v>6445</v>
      </c>
      <c r="BP87" s="548"/>
      <c r="BQ87" s="548"/>
      <c r="BR87" s="548"/>
      <c r="BS87" s="548"/>
      <c r="BT87" s="548"/>
      <c r="BU87" s="548"/>
      <c r="BV87" s="548"/>
      <c r="BW87" s="549"/>
    </row>
    <row r="88" spans="1:75" ht="27" customHeight="1" thickTop="1">
      <c r="A88" s="536"/>
      <c r="B88" s="537"/>
      <c r="C88" s="437" t="s">
        <v>6446</v>
      </c>
      <c r="D88" s="523"/>
      <c r="E88" s="523"/>
      <c r="F88" s="523"/>
      <c r="G88" s="523"/>
      <c r="H88" s="523"/>
      <c r="I88" s="524"/>
      <c r="J88" s="458" t="str">
        <f>'②補助金額算出内訳書（別紙１）'!$D$92</f>
        <v/>
      </c>
      <c r="K88" s="459"/>
      <c r="L88" s="459"/>
      <c r="M88" s="459"/>
      <c r="N88" s="459"/>
      <c r="O88" s="459"/>
      <c r="P88" s="459"/>
      <c r="Q88" s="459"/>
      <c r="R88" s="459"/>
      <c r="S88" s="459"/>
      <c r="T88" s="459"/>
      <c r="U88" s="459"/>
      <c r="V88" s="459"/>
      <c r="W88" s="459"/>
      <c r="X88" s="459"/>
      <c r="Y88" s="460"/>
      <c r="Z88" s="550" t="s">
        <v>6455</v>
      </c>
      <c r="AA88" s="551"/>
      <c r="AB88" s="551"/>
      <c r="AC88" s="551"/>
      <c r="AD88" s="551"/>
      <c r="AE88" s="552"/>
      <c r="AF88" s="553">
        <v>5</v>
      </c>
      <c r="AG88" s="554"/>
      <c r="AH88" s="555">
        <v>0</v>
      </c>
      <c r="AI88" s="554"/>
      <c r="AJ88" s="555">
        <v>0</v>
      </c>
      <c r="AK88" s="556"/>
      <c r="AL88" s="557" t="s">
        <v>6447</v>
      </c>
      <c r="AM88" s="558"/>
      <c r="AN88" s="558"/>
      <c r="AO88" s="559"/>
      <c r="AP88" s="560"/>
      <c r="AQ88" s="561"/>
      <c r="AR88" s="562">
        <v>1</v>
      </c>
      <c r="AS88" s="561"/>
      <c r="AT88" s="72" t="s">
        <v>6448</v>
      </c>
      <c r="AU88" s="562">
        <v>2</v>
      </c>
      <c r="AV88" s="561"/>
      <c r="AW88" s="562">
        <v>3</v>
      </c>
      <c r="AX88" s="563"/>
      <c r="AY88" s="564"/>
      <c r="AZ88" s="565"/>
      <c r="BA88" s="566"/>
      <c r="BB88" s="566"/>
      <c r="BC88" s="566"/>
      <c r="BD88" s="567"/>
      <c r="BE88" s="568"/>
      <c r="BF88" s="569"/>
      <c r="BG88" s="570"/>
      <c r="BH88" s="569"/>
      <c r="BI88" s="570"/>
      <c r="BJ88" s="571"/>
      <c r="BK88" s="572"/>
      <c r="BL88" s="573"/>
      <c r="BM88" s="573"/>
      <c r="BN88" s="574"/>
      <c r="BO88" s="575"/>
      <c r="BP88" s="576"/>
      <c r="BQ88" s="577"/>
      <c r="BR88" s="576"/>
      <c r="BS88" s="272" t="s">
        <v>6448</v>
      </c>
      <c r="BT88" s="577"/>
      <c r="BU88" s="576"/>
      <c r="BV88" s="577"/>
      <c r="BW88" s="578"/>
    </row>
    <row r="89" spans="1:75" ht="27" customHeight="1">
      <c r="A89" s="536"/>
      <c r="B89" s="537"/>
      <c r="C89" s="437" t="s">
        <v>6449</v>
      </c>
      <c r="D89" s="523"/>
      <c r="E89" s="523"/>
      <c r="F89" s="523"/>
      <c r="G89" s="523"/>
      <c r="H89" s="523"/>
      <c r="I89" s="524"/>
      <c r="J89" s="458" t="str">
        <f>'②補助金額算出内訳書（別紙１）'!$C$92</f>
        <v/>
      </c>
      <c r="K89" s="459"/>
      <c r="L89" s="459"/>
      <c r="M89" s="459"/>
      <c r="N89" s="459"/>
      <c r="O89" s="459"/>
      <c r="P89" s="459"/>
      <c r="Q89" s="459"/>
      <c r="R89" s="459"/>
      <c r="S89" s="459"/>
      <c r="T89" s="459"/>
      <c r="U89" s="459"/>
      <c r="V89" s="459"/>
      <c r="W89" s="459"/>
      <c r="X89" s="459"/>
      <c r="Y89" s="460"/>
      <c r="Z89" s="443"/>
      <c r="AA89" s="525"/>
      <c r="AB89" s="526"/>
      <c r="AC89" s="526"/>
      <c r="AD89" s="526"/>
      <c r="AE89" s="527"/>
      <c r="AF89" s="528"/>
      <c r="AG89" s="529"/>
      <c r="AH89" s="530"/>
      <c r="AI89" s="529"/>
      <c r="AJ89" s="530"/>
      <c r="AK89" s="531"/>
      <c r="AL89" s="449"/>
      <c r="AM89" s="532"/>
      <c r="AN89" s="532"/>
      <c r="AO89" s="533"/>
      <c r="AP89" s="534"/>
      <c r="AQ89" s="506"/>
      <c r="AR89" s="505"/>
      <c r="AS89" s="506"/>
      <c r="AT89" s="270" t="s">
        <v>6448</v>
      </c>
      <c r="AU89" s="505"/>
      <c r="AV89" s="506"/>
      <c r="AW89" s="505"/>
      <c r="AX89" s="507"/>
      <c r="AY89" s="443"/>
      <c r="AZ89" s="525"/>
      <c r="BA89" s="526"/>
      <c r="BB89" s="526"/>
      <c r="BC89" s="526"/>
      <c r="BD89" s="527"/>
      <c r="BE89" s="528"/>
      <c r="BF89" s="529"/>
      <c r="BG89" s="530"/>
      <c r="BH89" s="529"/>
      <c r="BI89" s="530"/>
      <c r="BJ89" s="531"/>
      <c r="BK89" s="449"/>
      <c r="BL89" s="532"/>
      <c r="BM89" s="532"/>
      <c r="BN89" s="533"/>
      <c r="BO89" s="534"/>
      <c r="BP89" s="506"/>
      <c r="BQ89" s="505"/>
      <c r="BR89" s="506"/>
      <c r="BS89" s="270" t="s">
        <v>6448</v>
      </c>
      <c r="BT89" s="505"/>
      <c r="BU89" s="506"/>
      <c r="BV89" s="505"/>
      <c r="BW89" s="507"/>
    </row>
    <row r="90" spans="1:75" ht="27" customHeight="1">
      <c r="A90" s="536"/>
      <c r="B90" s="537"/>
      <c r="C90" s="437" t="s">
        <v>6450</v>
      </c>
      <c r="D90" s="523"/>
      <c r="E90" s="523"/>
      <c r="F90" s="523"/>
      <c r="G90" s="523"/>
      <c r="H90" s="523"/>
      <c r="I90" s="524"/>
      <c r="J90" s="455" t="str">
        <f>'②補助金額算出内訳書（別紙１）'!$H$92</f>
        <v/>
      </c>
      <c r="K90" s="456"/>
      <c r="L90" s="456"/>
      <c r="M90" s="456"/>
      <c r="N90" s="456"/>
      <c r="O90" s="456"/>
      <c r="P90" s="456"/>
      <c r="Q90" s="456"/>
      <c r="R90" s="456"/>
      <c r="S90" s="456"/>
      <c r="T90" s="456"/>
      <c r="U90" s="456"/>
      <c r="V90" s="456"/>
      <c r="W90" s="456"/>
      <c r="X90" s="456"/>
      <c r="Y90" s="457"/>
      <c r="Z90" s="443"/>
      <c r="AA90" s="525"/>
      <c r="AB90" s="526"/>
      <c r="AC90" s="526"/>
      <c r="AD90" s="526"/>
      <c r="AE90" s="527"/>
      <c r="AF90" s="528"/>
      <c r="AG90" s="529"/>
      <c r="AH90" s="530"/>
      <c r="AI90" s="529"/>
      <c r="AJ90" s="530"/>
      <c r="AK90" s="531"/>
      <c r="AL90" s="449"/>
      <c r="AM90" s="532"/>
      <c r="AN90" s="532"/>
      <c r="AO90" s="533"/>
      <c r="AP90" s="534"/>
      <c r="AQ90" s="506"/>
      <c r="AR90" s="505"/>
      <c r="AS90" s="506"/>
      <c r="AT90" s="270" t="s">
        <v>6448</v>
      </c>
      <c r="AU90" s="505"/>
      <c r="AV90" s="506"/>
      <c r="AW90" s="505"/>
      <c r="AX90" s="507"/>
      <c r="AY90" s="443"/>
      <c r="AZ90" s="525"/>
      <c r="BA90" s="526"/>
      <c r="BB90" s="526"/>
      <c r="BC90" s="526"/>
      <c r="BD90" s="527"/>
      <c r="BE90" s="528"/>
      <c r="BF90" s="529"/>
      <c r="BG90" s="530"/>
      <c r="BH90" s="529"/>
      <c r="BI90" s="530"/>
      <c r="BJ90" s="531"/>
      <c r="BK90" s="449"/>
      <c r="BL90" s="532"/>
      <c r="BM90" s="532"/>
      <c r="BN90" s="533"/>
      <c r="BO90" s="534"/>
      <c r="BP90" s="506"/>
      <c r="BQ90" s="505"/>
      <c r="BR90" s="506"/>
      <c r="BS90" s="270" t="s">
        <v>6448</v>
      </c>
      <c r="BT90" s="505"/>
      <c r="BU90" s="506"/>
      <c r="BV90" s="505"/>
      <c r="BW90" s="507"/>
    </row>
    <row r="91" spans="1:75" ht="27" customHeight="1">
      <c r="A91" s="536"/>
      <c r="B91" s="537"/>
      <c r="C91" s="437" t="s">
        <v>6451</v>
      </c>
      <c r="D91" s="523"/>
      <c r="E91" s="523"/>
      <c r="F91" s="523"/>
      <c r="G91" s="523"/>
      <c r="H91" s="523"/>
      <c r="I91" s="524"/>
      <c r="J91" s="452" t="str">
        <f>'②補助金額算出内訳書（別紙１）'!$J$57</f>
        <v/>
      </c>
      <c r="K91" s="453"/>
      <c r="L91" s="453"/>
      <c r="M91" s="453"/>
      <c r="N91" s="453"/>
      <c r="O91" s="453"/>
      <c r="P91" s="453"/>
      <c r="Q91" s="453"/>
      <c r="R91" s="453"/>
      <c r="S91" s="453"/>
      <c r="T91" s="453"/>
      <c r="U91" s="453"/>
      <c r="V91" s="453"/>
      <c r="W91" s="453"/>
      <c r="X91" s="453"/>
      <c r="Y91" s="454"/>
      <c r="Z91" s="443"/>
      <c r="AA91" s="526"/>
      <c r="AB91" s="526"/>
      <c r="AC91" s="526"/>
      <c r="AD91" s="526"/>
      <c r="AE91" s="527"/>
      <c r="AF91" s="528"/>
      <c r="AG91" s="529"/>
      <c r="AH91" s="530"/>
      <c r="AI91" s="529"/>
      <c r="AJ91" s="530"/>
      <c r="AK91" s="531"/>
      <c r="AL91" s="449"/>
      <c r="AM91" s="532"/>
      <c r="AN91" s="532"/>
      <c r="AO91" s="533"/>
      <c r="AP91" s="534"/>
      <c r="AQ91" s="506"/>
      <c r="AR91" s="505"/>
      <c r="AS91" s="506"/>
      <c r="AT91" s="270" t="s">
        <v>6448</v>
      </c>
      <c r="AU91" s="505"/>
      <c r="AV91" s="506"/>
      <c r="AW91" s="505"/>
      <c r="AX91" s="507"/>
      <c r="AY91" s="443"/>
      <c r="AZ91" s="525"/>
      <c r="BA91" s="526"/>
      <c r="BB91" s="526"/>
      <c r="BC91" s="526"/>
      <c r="BD91" s="527"/>
      <c r="BE91" s="528"/>
      <c r="BF91" s="529"/>
      <c r="BG91" s="530"/>
      <c r="BH91" s="529"/>
      <c r="BI91" s="530"/>
      <c r="BJ91" s="531"/>
      <c r="BK91" s="449"/>
      <c r="BL91" s="532"/>
      <c r="BM91" s="532"/>
      <c r="BN91" s="533"/>
      <c r="BO91" s="534"/>
      <c r="BP91" s="506"/>
      <c r="BQ91" s="505"/>
      <c r="BR91" s="506"/>
      <c r="BS91" s="270" t="s">
        <v>6448</v>
      </c>
      <c r="BT91" s="505"/>
      <c r="BU91" s="506"/>
      <c r="BV91" s="505"/>
      <c r="BW91" s="507"/>
    </row>
    <row r="92" spans="1:75" ht="27" customHeight="1">
      <c r="A92" s="536"/>
      <c r="B92" s="537"/>
      <c r="C92" s="437" t="s">
        <v>6452</v>
      </c>
      <c r="D92" s="523"/>
      <c r="E92" s="523"/>
      <c r="F92" s="523"/>
      <c r="G92" s="523"/>
      <c r="H92" s="523"/>
      <c r="I92" s="524"/>
      <c r="J92" s="440" t="str">
        <f>J91</f>
        <v/>
      </c>
      <c r="K92" s="441"/>
      <c r="L92" s="441"/>
      <c r="M92" s="441"/>
      <c r="N92" s="441"/>
      <c r="O92" s="441"/>
      <c r="P92" s="441"/>
      <c r="Q92" s="441"/>
      <c r="R92" s="441"/>
      <c r="S92" s="441"/>
      <c r="T92" s="441"/>
      <c r="U92" s="441"/>
      <c r="V92" s="441"/>
      <c r="W92" s="441"/>
      <c r="X92" s="441"/>
      <c r="Y92" s="442"/>
      <c r="Z92" s="443"/>
      <c r="AA92" s="525"/>
      <c r="AB92" s="526"/>
      <c r="AC92" s="526"/>
      <c r="AD92" s="526"/>
      <c r="AE92" s="527"/>
      <c r="AF92" s="528"/>
      <c r="AG92" s="529"/>
      <c r="AH92" s="530"/>
      <c r="AI92" s="529"/>
      <c r="AJ92" s="530"/>
      <c r="AK92" s="531"/>
      <c r="AL92" s="449"/>
      <c r="AM92" s="532"/>
      <c r="AN92" s="532"/>
      <c r="AO92" s="533"/>
      <c r="AP92" s="534"/>
      <c r="AQ92" s="506"/>
      <c r="AR92" s="505"/>
      <c r="AS92" s="506"/>
      <c r="AT92" s="270" t="s">
        <v>6448</v>
      </c>
      <c r="AU92" s="505"/>
      <c r="AV92" s="506"/>
      <c r="AW92" s="505"/>
      <c r="AX92" s="507"/>
      <c r="AY92" s="443"/>
      <c r="AZ92" s="525"/>
      <c r="BA92" s="526"/>
      <c r="BB92" s="526"/>
      <c r="BC92" s="526"/>
      <c r="BD92" s="527"/>
      <c r="BE92" s="528"/>
      <c r="BF92" s="529"/>
      <c r="BG92" s="530"/>
      <c r="BH92" s="529"/>
      <c r="BI92" s="530"/>
      <c r="BJ92" s="531"/>
      <c r="BK92" s="449"/>
      <c r="BL92" s="532"/>
      <c r="BM92" s="532"/>
      <c r="BN92" s="533"/>
      <c r="BO92" s="534"/>
      <c r="BP92" s="506"/>
      <c r="BQ92" s="505"/>
      <c r="BR92" s="506"/>
      <c r="BS92" s="270" t="s">
        <v>6448</v>
      </c>
      <c r="BT92" s="505"/>
      <c r="BU92" s="506"/>
      <c r="BV92" s="505"/>
      <c r="BW92" s="507"/>
    </row>
    <row r="93" spans="1:75" ht="27" customHeight="1">
      <c r="A93" s="536"/>
      <c r="B93" s="537"/>
      <c r="C93" s="437" t="s">
        <v>6453</v>
      </c>
      <c r="D93" s="523"/>
      <c r="E93" s="523"/>
      <c r="F93" s="523"/>
      <c r="G93" s="523"/>
      <c r="H93" s="523"/>
      <c r="I93" s="524"/>
      <c r="J93" s="440">
        <f>'②補助金額算出内訳書（別紙１）'!$F$92</f>
        <v>0</v>
      </c>
      <c r="K93" s="441"/>
      <c r="L93" s="441"/>
      <c r="M93" s="441"/>
      <c r="N93" s="441"/>
      <c r="O93" s="441"/>
      <c r="P93" s="441"/>
      <c r="Q93" s="441"/>
      <c r="R93" s="441"/>
      <c r="S93" s="441"/>
      <c r="T93" s="441"/>
      <c r="U93" s="441"/>
      <c r="V93" s="441"/>
      <c r="W93" s="441"/>
      <c r="X93" s="441"/>
      <c r="Y93" s="442"/>
      <c r="Z93" s="443"/>
      <c r="AA93" s="525"/>
      <c r="AB93" s="526"/>
      <c r="AC93" s="526"/>
      <c r="AD93" s="526"/>
      <c r="AE93" s="527"/>
      <c r="AF93" s="528"/>
      <c r="AG93" s="529"/>
      <c r="AH93" s="530"/>
      <c r="AI93" s="529"/>
      <c r="AJ93" s="530"/>
      <c r="AK93" s="531"/>
      <c r="AL93" s="449"/>
      <c r="AM93" s="532"/>
      <c r="AN93" s="532"/>
      <c r="AO93" s="533"/>
      <c r="AP93" s="534"/>
      <c r="AQ93" s="506"/>
      <c r="AR93" s="505"/>
      <c r="AS93" s="506"/>
      <c r="AT93" s="270" t="s">
        <v>6448</v>
      </c>
      <c r="AU93" s="505"/>
      <c r="AV93" s="506"/>
      <c r="AW93" s="505"/>
      <c r="AX93" s="507"/>
      <c r="AY93" s="443"/>
      <c r="AZ93" s="525"/>
      <c r="BA93" s="526"/>
      <c r="BB93" s="526"/>
      <c r="BC93" s="526"/>
      <c r="BD93" s="527"/>
      <c r="BE93" s="528"/>
      <c r="BF93" s="529"/>
      <c r="BG93" s="530"/>
      <c r="BH93" s="529"/>
      <c r="BI93" s="530"/>
      <c r="BJ93" s="531"/>
      <c r="BK93" s="449"/>
      <c r="BL93" s="532"/>
      <c r="BM93" s="532"/>
      <c r="BN93" s="533"/>
      <c r="BO93" s="534"/>
      <c r="BP93" s="506"/>
      <c r="BQ93" s="505"/>
      <c r="BR93" s="506"/>
      <c r="BS93" s="270" t="s">
        <v>6448</v>
      </c>
      <c r="BT93" s="505"/>
      <c r="BU93" s="506"/>
      <c r="BV93" s="505"/>
      <c r="BW93" s="507"/>
    </row>
    <row r="94" spans="1:75" ht="27" customHeight="1" thickBot="1">
      <c r="A94" s="538"/>
      <c r="B94" s="539"/>
      <c r="C94" s="419" t="s">
        <v>6454</v>
      </c>
      <c r="D94" s="508"/>
      <c r="E94" s="508"/>
      <c r="F94" s="508"/>
      <c r="G94" s="508"/>
      <c r="H94" s="508"/>
      <c r="I94" s="509"/>
      <c r="J94" s="422" t="str">
        <f>'②補助金額算出内訳書（別紙１）'!$J$92:$K$92</f>
        <v/>
      </c>
      <c r="K94" s="423"/>
      <c r="L94" s="423"/>
      <c r="M94" s="423"/>
      <c r="N94" s="423"/>
      <c r="O94" s="423"/>
      <c r="P94" s="423"/>
      <c r="Q94" s="423"/>
      <c r="R94" s="423"/>
      <c r="S94" s="423"/>
      <c r="T94" s="423"/>
      <c r="U94" s="423"/>
      <c r="V94" s="423"/>
      <c r="W94" s="423"/>
      <c r="X94" s="423"/>
      <c r="Y94" s="424"/>
      <c r="Z94" s="425"/>
      <c r="AA94" s="510"/>
      <c r="AB94" s="511"/>
      <c r="AC94" s="511"/>
      <c r="AD94" s="511"/>
      <c r="AE94" s="512"/>
      <c r="AF94" s="513"/>
      <c r="AG94" s="514"/>
      <c r="AH94" s="515"/>
      <c r="AI94" s="514"/>
      <c r="AJ94" s="515"/>
      <c r="AK94" s="516"/>
      <c r="AL94" s="431"/>
      <c r="AM94" s="517"/>
      <c r="AN94" s="517"/>
      <c r="AO94" s="518"/>
      <c r="AP94" s="519"/>
      <c r="AQ94" s="520"/>
      <c r="AR94" s="521"/>
      <c r="AS94" s="520"/>
      <c r="AT94" s="271" t="s">
        <v>6448</v>
      </c>
      <c r="AU94" s="521"/>
      <c r="AV94" s="520"/>
      <c r="AW94" s="521"/>
      <c r="AX94" s="522"/>
      <c r="AY94" s="425"/>
      <c r="AZ94" s="510"/>
      <c r="BA94" s="511"/>
      <c r="BB94" s="511"/>
      <c r="BC94" s="511"/>
      <c r="BD94" s="512"/>
      <c r="BE94" s="513"/>
      <c r="BF94" s="514"/>
      <c r="BG94" s="515"/>
      <c r="BH94" s="514"/>
      <c r="BI94" s="515"/>
      <c r="BJ94" s="516"/>
      <c r="BK94" s="431"/>
      <c r="BL94" s="517"/>
      <c r="BM94" s="517"/>
      <c r="BN94" s="518"/>
      <c r="BO94" s="519"/>
      <c r="BP94" s="520"/>
      <c r="BQ94" s="521"/>
      <c r="BR94" s="520"/>
      <c r="BS94" s="271" t="s">
        <v>6448</v>
      </c>
      <c r="BT94" s="521"/>
      <c r="BU94" s="520"/>
      <c r="BV94" s="521"/>
      <c r="BW94" s="522"/>
    </row>
    <row r="95" spans="1:75" ht="27" customHeight="1" thickBot="1">
      <c r="A95" s="461">
        <v>12</v>
      </c>
      <c r="B95" s="535"/>
      <c r="C95" s="467" t="s">
        <v>6441</v>
      </c>
      <c r="D95" s="540"/>
      <c r="E95" s="540"/>
      <c r="F95" s="540"/>
      <c r="G95" s="540"/>
      <c r="H95" s="540"/>
      <c r="I95" s="541"/>
      <c r="J95" s="470" t="str">
        <f>'②補助金額算出内訳書（別紙１）'!$B$93</f>
        <v/>
      </c>
      <c r="K95" s="471"/>
      <c r="L95" s="471"/>
      <c r="M95" s="471"/>
      <c r="N95" s="471"/>
      <c r="O95" s="471"/>
      <c r="P95" s="471"/>
      <c r="Q95" s="471"/>
      <c r="R95" s="471"/>
      <c r="S95" s="471"/>
      <c r="T95" s="471"/>
      <c r="U95" s="471"/>
      <c r="V95" s="471"/>
      <c r="W95" s="471"/>
      <c r="X95" s="471"/>
      <c r="Y95" s="472"/>
      <c r="Z95" s="473" t="s">
        <v>6442</v>
      </c>
      <c r="AA95" s="542"/>
      <c r="AB95" s="542"/>
      <c r="AC95" s="542"/>
      <c r="AD95" s="542"/>
      <c r="AE95" s="543"/>
      <c r="AF95" s="544" t="s">
        <v>6443</v>
      </c>
      <c r="AG95" s="545"/>
      <c r="AH95" s="545"/>
      <c r="AI95" s="545"/>
      <c r="AJ95" s="545"/>
      <c r="AK95" s="545"/>
      <c r="AL95" s="477" t="s">
        <v>6444</v>
      </c>
      <c r="AM95" s="546"/>
      <c r="AN95" s="546"/>
      <c r="AO95" s="547"/>
      <c r="AP95" s="476" t="s">
        <v>6445</v>
      </c>
      <c r="AQ95" s="548"/>
      <c r="AR95" s="548"/>
      <c r="AS95" s="548"/>
      <c r="AT95" s="548"/>
      <c r="AU95" s="548"/>
      <c r="AV95" s="548"/>
      <c r="AW95" s="548"/>
      <c r="AX95" s="549"/>
      <c r="AY95" s="473" t="s">
        <v>6442</v>
      </c>
      <c r="AZ95" s="542"/>
      <c r="BA95" s="542"/>
      <c r="BB95" s="542"/>
      <c r="BC95" s="542"/>
      <c r="BD95" s="543"/>
      <c r="BE95" s="544" t="s">
        <v>6443</v>
      </c>
      <c r="BF95" s="545"/>
      <c r="BG95" s="545"/>
      <c r="BH95" s="545"/>
      <c r="BI95" s="545"/>
      <c r="BJ95" s="545"/>
      <c r="BK95" s="477" t="s">
        <v>6444</v>
      </c>
      <c r="BL95" s="546"/>
      <c r="BM95" s="546"/>
      <c r="BN95" s="547"/>
      <c r="BO95" s="476" t="s">
        <v>6445</v>
      </c>
      <c r="BP95" s="548"/>
      <c r="BQ95" s="548"/>
      <c r="BR95" s="548"/>
      <c r="BS95" s="548"/>
      <c r="BT95" s="548"/>
      <c r="BU95" s="548"/>
      <c r="BV95" s="548"/>
      <c r="BW95" s="549"/>
    </row>
    <row r="96" spans="1:75" ht="27" customHeight="1" thickTop="1">
      <c r="A96" s="536"/>
      <c r="B96" s="537"/>
      <c r="C96" s="437" t="s">
        <v>6446</v>
      </c>
      <c r="D96" s="523"/>
      <c r="E96" s="523"/>
      <c r="F96" s="523"/>
      <c r="G96" s="523"/>
      <c r="H96" s="523"/>
      <c r="I96" s="524"/>
      <c r="J96" s="458" t="str">
        <f>'②補助金額算出内訳書（別紙１）'!$D$93</f>
        <v/>
      </c>
      <c r="K96" s="459"/>
      <c r="L96" s="459"/>
      <c r="M96" s="459"/>
      <c r="N96" s="459"/>
      <c r="O96" s="459"/>
      <c r="P96" s="459"/>
      <c r="Q96" s="459"/>
      <c r="R96" s="459"/>
      <c r="S96" s="459"/>
      <c r="T96" s="459"/>
      <c r="U96" s="459"/>
      <c r="V96" s="459"/>
      <c r="W96" s="459"/>
      <c r="X96" s="459"/>
      <c r="Y96" s="460"/>
      <c r="Z96" s="550" t="s">
        <v>6455</v>
      </c>
      <c r="AA96" s="551"/>
      <c r="AB96" s="551"/>
      <c r="AC96" s="551"/>
      <c r="AD96" s="551"/>
      <c r="AE96" s="552"/>
      <c r="AF96" s="553">
        <v>5</v>
      </c>
      <c r="AG96" s="554"/>
      <c r="AH96" s="555">
        <v>0</v>
      </c>
      <c r="AI96" s="554"/>
      <c r="AJ96" s="555">
        <v>0</v>
      </c>
      <c r="AK96" s="556"/>
      <c r="AL96" s="557" t="s">
        <v>6447</v>
      </c>
      <c r="AM96" s="558"/>
      <c r="AN96" s="558"/>
      <c r="AO96" s="559"/>
      <c r="AP96" s="560"/>
      <c r="AQ96" s="561"/>
      <c r="AR96" s="562">
        <v>1</v>
      </c>
      <c r="AS96" s="561"/>
      <c r="AT96" s="72" t="s">
        <v>6448</v>
      </c>
      <c r="AU96" s="562">
        <v>2</v>
      </c>
      <c r="AV96" s="561"/>
      <c r="AW96" s="562">
        <v>3</v>
      </c>
      <c r="AX96" s="563"/>
      <c r="AY96" s="564"/>
      <c r="AZ96" s="565"/>
      <c r="BA96" s="566"/>
      <c r="BB96" s="566"/>
      <c r="BC96" s="566"/>
      <c r="BD96" s="567"/>
      <c r="BE96" s="568"/>
      <c r="BF96" s="569"/>
      <c r="BG96" s="570"/>
      <c r="BH96" s="569"/>
      <c r="BI96" s="570"/>
      <c r="BJ96" s="571"/>
      <c r="BK96" s="572"/>
      <c r="BL96" s="573"/>
      <c r="BM96" s="573"/>
      <c r="BN96" s="574"/>
      <c r="BO96" s="575"/>
      <c r="BP96" s="576"/>
      <c r="BQ96" s="577"/>
      <c r="BR96" s="576"/>
      <c r="BS96" s="272" t="s">
        <v>6448</v>
      </c>
      <c r="BT96" s="577"/>
      <c r="BU96" s="576"/>
      <c r="BV96" s="577"/>
      <c r="BW96" s="578"/>
    </row>
    <row r="97" spans="1:75" ht="27" customHeight="1">
      <c r="A97" s="536"/>
      <c r="B97" s="537"/>
      <c r="C97" s="437" t="s">
        <v>6449</v>
      </c>
      <c r="D97" s="523"/>
      <c r="E97" s="523"/>
      <c r="F97" s="523"/>
      <c r="G97" s="523"/>
      <c r="H97" s="523"/>
      <c r="I97" s="524"/>
      <c r="J97" s="458" t="str">
        <f>'②補助金額算出内訳書（別紙１）'!$C$93</f>
        <v/>
      </c>
      <c r="K97" s="459"/>
      <c r="L97" s="459"/>
      <c r="M97" s="459"/>
      <c r="N97" s="459"/>
      <c r="O97" s="459"/>
      <c r="P97" s="459"/>
      <c r="Q97" s="459"/>
      <c r="R97" s="459"/>
      <c r="S97" s="459"/>
      <c r="T97" s="459"/>
      <c r="U97" s="459"/>
      <c r="V97" s="459"/>
      <c r="W97" s="459"/>
      <c r="X97" s="459"/>
      <c r="Y97" s="460"/>
      <c r="Z97" s="443"/>
      <c r="AA97" s="525"/>
      <c r="AB97" s="526"/>
      <c r="AC97" s="526"/>
      <c r="AD97" s="526"/>
      <c r="AE97" s="527"/>
      <c r="AF97" s="528"/>
      <c r="AG97" s="529"/>
      <c r="AH97" s="530"/>
      <c r="AI97" s="529"/>
      <c r="AJ97" s="530"/>
      <c r="AK97" s="531"/>
      <c r="AL97" s="449"/>
      <c r="AM97" s="532"/>
      <c r="AN97" s="532"/>
      <c r="AO97" s="533"/>
      <c r="AP97" s="534"/>
      <c r="AQ97" s="506"/>
      <c r="AR97" s="505"/>
      <c r="AS97" s="506"/>
      <c r="AT97" s="270" t="s">
        <v>6448</v>
      </c>
      <c r="AU97" s="505"/>
      <c r="AV97" s="506"/>
      <c r="AW97" s="505"/>
      <c r="AX97" s="507"/>
      <c r="AY97" s="443"/>
      <c r="AZ97" s="525"/>
      <c r="BA97" s="526"/>
      <c r="BB97" s="526"/>
      <c r="BC97" s="526"/>
      <c r="BD97" s="527"/>
      <c r="BE97" s="528"/>
      <c r="BF97" s="529"/>
      <c r="BG97" s="530"/>
      <c r="BH97" s="529"/>
      <c r="BI97" s="530"/>
      <c r="BJ97" s="531"/>
      <c r="BK97" s="449"/>
      <c r="BL97" s="532"/>
      <c r="BM97" s="532"/>
      <c r="BN97" s="533"/>
      <c r="BO97" s="534"/>
      <c r="BP97" s="506"/>
      <c r="BQ97" s="505"/>
      <c r="BR97" s="506"/>
      <c r="BS97" s="270" t="s">
        <v>6448</v>
      </c>
      <c r="BT97" s="505"/>
      <c r="BU97" s="506"/>
      <c r="BV97" s="505"/>
      <c r="BW97" s="507"/>
    </row>
    <row r="98" spans="1:75" ht="27" customHeight="1">
      <c r="A98" s="536"/>
      <c r="B98" s="537"/>
      <c r="C98" s="437" t="s">
        <v>6450</v>
      </c>
      <c r="D98" s="523"/>
      <c r="E98" s="523"/>
      <c r="F98" s="523"/>
      <c r="G98" s="523"/>
      <c r="H98" s="523"/>
      <c r="I98" s="524"/>
      <c r="J98" s="455" t="str">
        <f>'②補助金額算出内訳書（別紙１）'!$H$93</f>
        <v/>
      </c>
      <c r="K98" s="456"/>
      <c r="L98" s="456"/>
      <c r="M98" s="456"/>
      <c r="N98" s="456"/>
      <c r="O98" s="456"/>
      <c r="P98" s="456"/>
      <c r="Q98" s="456"/>
      <c r="R98" s="456"/>
      <c r="S98" s="456"/>
      <c r="T98" s="456"/>
      <c r="U98" s="456"/>
      <c r="V98" s="456"/>
      <c r="W98" s="456"/>
      <c r="X98" s="456"/>
      <c r="Y98" s="457"/>
      <c r="Z98" s="443"/>
      <c r="AA98" s="525"/>
      <c r="AB98" s="526"/>
      <c r="AC98" s="526"/>
      <c r="AD98" s="526"/>
      <c r="AE98" s="527"/>
      <c r="AF98" s="528"/>
      <c r="AG98" s="529"/>
      <c r="AH98" s="530"/>
      <c r="AI98" s="529"/>
      <c r="AJ98" s="530"/>
      <c r="AK98" s="531"/>
      <c r="AL98" s="449"/>
      <c r="AM98" s="532"/>
      <c r="AN98" s="532"/>
      <c r="AO98" s="533"/>
      <c r="AP98" s="534"/>
      <c r="AQ98" s="506"/>
      <c r="AR98" s="505"/>
      <c r="AS98" s="506"/>
      <c r="AT98" s="270" t="s">
        <v>6448</v>
      </c>
      <c r="AU98" s="505"/>
      <c r="AV98" s="506"/>
      <c r="AW98" s="505"/>
      <c r="AX98" s="507"/>
      <c r="AY98" s="443"/>
      <c r="AZ98" s="525"/>
      <c r="BA98" s="526"/>
      <c r="BB98" s="526"/>
      <c r="BC98" s="526"/>
      <c r="BD98" s="527"/>
      <c r="BE98" s="528"/>
      <c r="BF98" s="529"/>
      <c r="BG98" s="530"/>
      <c r="BH98" s="529"/>
      <c r="BI98" s="530"/>
      <c r="BJ98" s="531"/>
      <c r="BK98" s="449"/>
      <c r="BL98" s="532"/>
      <c r="BM98" s="532"/>
      <c r="BN98" s="533"/>
      <c r="BO98" s="534"/>
      <c r="BP98" s="506"/>
      <c r="BQ98" s="505"/>
      <c r="BR98" s="506"/>
      <c r="BS98" s="270" t="s">
        <v>6448</v>
      </c>
      <c r="BT98" s="505"/>
      <c r="BU98" s="506"/>
      <c r="BV98" s="505"/>
      <c r="BW98" s="507"/>
    </row>
    <row r="99" spans="1:75" ht="27" customHeight="1">
      <c r="A99" s="536"/>
      <c r="B99" s="537"/>
      <c r="C99" s="437" t="s">
        <v>6451</v>
      </c>
      <c r="D99" s="523"/>
      <c r="E99" s="523"/>
      <c r="F99" s="523"/>
      <c r="G99" s="523"/>
      <c r="H99" s="523"/>
      <c r="I99" s="524"/>
      <c r="J99" s="452" t="str">
        <f>'②補助金額算出内訳書（別紙１）'!$J$58</f>
        <v/>
      </c>
      <c r="K99" s="453"/>
      <c r="L99" s="453"/>
      <c r="M99" s="453"/>
      <c r="N99" s="453"/>
      <c r="O99" s="453"/>
      <c r="P99" s="453"/>
      <c r="Q99" s="453"/>
      <c r="R99" s="453"/>
      <c r="S99" s="453"/>
      <c r="T99" s="453"/>
      <c r="U99" s="453"/>
      <c r="V99" s="453"/>
      <c r="W99" s="453"/>
      <c r="X99" s="453"/>
      <c r="Y99" s="454"/>
      <c r="Z99" s="443"/>
      <c r="AA99" s="526"/>
      <c r="AB99" s="526"/>
      <c r="AC99" s="526"/>
      <c r="AD99" s="526"/>
      <c r="AE99" s="527"/>
      <c r="AF99" s="528"/>
      <c r="AG99" s="529"/>
      <c r="AH99" s="530"/>
      <c r="AI99" s="529"/>
      <c r="AJ99" s="530"/>
      <c r="AK99" s="531"/>
      <c r="AL99" s="449"/>
      <c r="AM99" s="532"/>
      <c r="AN99" s="532"/>
      <c r="AO99" s="533"/>
      <c r="AP99" s="534"/>
      <c r="AQ99" s="506"/>
      <c r="AR99" s="505"/>
      <c r="AS99" s="506"/>
      <c r="AT99" s="270" t="s">
        <v>6448</v>
      </c>
      <c r="AU99" s="505"/>
      <c r="AV99" s="506"/>
      <c r="AW99" s="505"/>
      <c r="AX99" s="507"/>
      <c r="AY99" s="443"/>
      <c r="AZ99" s="525"/>
      <c r="BA99" s="526"/>
      <c r="BB99" s="526"/>
      <c r="BC99" s="526"/>
      <c r="BD99" s="527"/>
      <c r="BE99" s="528"/>
      <c r="BF99" s="529"/>
      <c r="BG99" s="530"/>
      <c r="BH99" s="529"/>
      <c r="BI99" s="530"/>
      <c r="BJ99" s="531"/>
      <c r="BK99" s="449"/>
      <c r="BL99" s="532"/>
      <c r="BM99" s="532"/>
      <c r="BN99" s="533"/>
      <c r="BO99" s="534"/>
      <c r="BP99" s="506"/>
      <c r="BQ99" s="505"/>
      <c r="BR99" s="506"/>
      <c r="BS99" s="270" t="s">
        <v>6448</v>
      </c>
      <c r="BT99" s="505"/>
      <c r="BU99" s="506"/>
      <c r="BV99" s="505"/>
      <c r="BW99" s="507"/>
    </row>
    <row r="100" spans="1:75" ht="27" customHeight="1">
      <c r="A100" s="536"/>
      <c r="B100" s="537"/>
      <c r="C100" s="437" t="s">
        <v>6452</v>
      </c>
      <c r="D100" s="523"/>
      <c r="E100" s="523"/>
      <c r="F100" s="523"/>
      <c r="G100" s="523"/>
      <c r="H100" s="523"/>
      <c r="I100" s="524"/>
      <c r="J100" s="440" t="str">
        <f>J99</f>
        <v/>
      </c>
      <c r="K100" s="441"/>
      <c r="L100" s="441"/>
      <c r="M100" s="441"/>
      <c r="N100" s="441"/>
      <c r="O100" s="441"/>
      <c r="P100" s="441"/>
      <c r="Q100" s="441"/>
      <c r="R100" s="441"/>
      <c r="S100" s="441"/>
      <c r="T100" s="441"/>
      <c r="U100" s="441"/>
      <c r="V100" s="441"/>
      <c r="W100" s="441"/>
      <c r="X100" s="441"/>
      <c r="Y100" s="442"/>
      <c r="Z100" s="443"/>
      <c r="AA100" s="525"/>
      <c r="AB100" s="526"/>
      <c r="AC100" s="526"/>
      <c r="AD100" s="526"/>
      <c r="AE100" s="527"/>
      <c r="AF100" s="528"/>
      <c r="AG100" s="529"/>
      <c r="AH100" s="530"/>
      <c r="AI100" s="529"/>
      <c r="AJ100" s="530"/>
      <c r="AK100" s="531"/>
      <c r="AL100" s="449"/>
      <c r="AM100" s="532"/>
      <c r="AN100" s="532"/>
      <c r="AO100" s="533"/>
      <c r="AP100" s="534"/>
      <c r="AQ100" s="506"/>
      <c r="AR100" s="505"/>
      <c r="AS100" s="506"/>
      <c r="AT100" s="270" t="s">
        <v>6448</v>
      </c>
      <c r="AU100" s="505"/>
      <c r="AV100" s="506"/>
      <c r="AW100" s="505"/>
      <c r="AX100" s="507"/>
      <c r="AY100" s="443"/>
      <c r="AZ100" s="525"/>
      <c r="BA100" s="526"/>
      <c r="BB100" s="526"/>
      <c r="BC100" s="526"/>
      <c r="BD100" s="527"/>
      <c r="BE100" s="528"/>
      <c r="BF100" s="529"/>
      <c r="BG100" s="530"/>
      <c r="BH100" s="529"/>
      <c r="BI100" s="530"/>
      <c r="BJ100" s="531"/>
      <c r="BK100" s="449"/>
      <c r="BL100" s="532"/>
      <c r="BM100" s="532"/>
      <c r="BN100" s="533"/>
      <c r="BO100" s="534"/>
      <c r="BP100" s="506"/>
      <c r="BQ100" s="505"/>
      <c r="BR100" s="506"/>
      <c r="BS100" s="270" t="s">
        <v>6448</v>
      </c>
      <c r="BT100" s="505"/>
      <c r="BU100" s="506"/>
      <c r="BV100" s="505"/>
      <c r="BW100" s="507"/>
    </row>
    <row r="101" spans="1:75" ht="27" customHeight="1">
      <c r="A101" s="536"/>
      <c r="B101" s="537"/>
      <c r="C101" s="437" t="s">
        <v>6453</v>
      </c>
      <c r="D101" s="523"/>
      <c r="E101" s="523"/>
      <c r="F101" s="523"/>
      <c r="G101" s="523"/>
      <c r="H101" s="523"/>
      <c r="I101" s="524"/>
      <c r="J101" s="440">
        <f>'②補助金額算出内訳書（別紙１）'!$F$93</f>
        <v>0</v>
      </c>
      <c r="K101" s="441"/>
      <c r="L101" s="441"/>
      <c r="M101" s="441"/>
      <c r="N101" s="441"/>
      <c r="O101" s="441"/>
      <c r="P101" s="441"/>
      <c r="Q101" s="441"/>
      <c r="R101" s="441"/>
      <c r="S101" s="441"/>
      <c r="T101" s="441"/>
      <c r="U101" s="441"/>
      <c r="V101" s="441"/>
      <c r="W101" s="441"/>
      <c r="X101" s="441"/>
      <c r="Y101" s="442"/>
      <c r="Z101" s="443"/>
      <c r="AA101" s="525"/>
      <c r="AB101" s="526"/>
      <c r="AC101" s="526"/>
      <c r="AD101" s="526"/>
      <c r="AE101" s="527"/>
      <c r="AF101" s="528"/>
      <c r="AG101" s="529"/>
      <c r="AH101" s="530"/>
      <c r="AI101" s="529"/>
      <c r="AJ101" s="530"/>
      <c r="AK101" s="531"/>
      <c r="AL101" s="449"/>
      <c r="AM101" s="532"/>
      <c r="AN101" s="532"/>
      <c r="AO101" s="533"/>
      <c r="AP101" s="534"/>
      <c r="AQ101" s="506"/>
      <c r="AR101" s="505"/>
      <c r="AS101" s="506"/>
      <c r="AT101" s="270" t="s">
        <v>6448</v>
      </c>
      <c r="AU101" s="505"/>
      <c r="AV101" s="506"/>
      <c r="AW101" s="505"/>
      <c r="AX101" s="507"/>
      <c r="AY101" s="443"/>
      <c r="AZ101" s="525"/>
      <c r="BA101" s="526"/>
      <c r="BB101" s="526"/>
      <c r="BC101" s="526"/>
      <c r="BD101" s="527"/>
      <c r="BE101" s="528"/>
      <c r="BF101" s="529"/>
      <c r="BG101" s="530"/>
      <c r="BH101" s="529"/>
      <c r="BI101" s="530"/>
      <c r="BJ101" s="531"/>
      <c r="BK101" s="449"/>
      <c r="BL101" s="532"/>
      <c r="BM101" s="532"/>
      <c r="BN101" s="533"/>
      <c r="BO101" s="534"/>
      <c r="BP101" s="506"/>
      <c r="BQ101" s="505"/>
      <c r="BR101" s="506"/>
      <c r="BS101" s="270" t="s">
        <v>6448</v>
      </c>
      <c r="BT101" s="505"/>
      <c r="BU101" s="506"/>
      <c r="BV101" s="505"/>
      <c r="BW101" s="507"/>
    </row>
    <row r="102" spans="1:75" ht="27" customHeight="1" thickBot="1">
      <c r="A102" s="538"/>
      <c r="B102" s="539"/>
      <c r="C102" s="419" t="s">
        <v>6454</v>
      </c>
      <c r="D102" s="508"/>
      <c r="E102" s="508"/>
      <c r="F102" s="508"/>
      <c r="G102" s="508"/>
      <c r="H102" s="508"/>
      <c r="I102" s="509"/>
      <c r="J102" s="422" t="str">
        <f>'②補助金額算出内訳書（別紙１）'!$J$93:$K$93</f>
        <v/>
      </c>
      <c r="K102" s="423"/>
      <c r="L102" s="423"/>
      <c r="M102" s="423"/>
      <c r="N102" s="423"/>
      <c r="O102" s="423"/>
      <c r="P102" s="423"/>
      <c r="Q102" s="423"/>
      <c r="R102" s="423"/>
      <c r="S102" s="423"/>
      <c r="T102" s="423"/>
      <c r="U102" s="423"/>
      <c r="V102" s="423"/>
      <c r="W102" s="423"/>
      <c r="X102" s="423"/>
      <c r="Y102" s="424"/>
      <c r="Z102" s="425"/>
      <c r="AA102" s="510"/>
      <c r="AB102" s="511"/>
      <c r="AC102" s="511"/>
      <c r="AD102" s="511"/>
      <c r="AE102" s="512"/>
      <c r="AF102" s="513"/>
      <c r="AG102" s="514"/>
      <c r="AH102" s="515"/>
      <c r="AI102" s="514"/>
      <c r="AJ102" s="515"/>
      <c r="AK102" s="516"/>
      <c r="AL102" s="431"/>
      <c r="AM102" s="517"/>
      <c r="AN102" s="517"/>
      <c r="AO102" s="518"/>
      <c r="AP102" s="519"/>
      <c r="AQ102" s="520"/>
      <c r="AR102" s="521"/>
      <c r="AS102" s="520"/>
      <c r="AT102" s="271" t="s">
        <v>6448</v>
      </c>
      <c r="AU102" s="521"/>
      <c r="AV102" s="520"/>
      <c r="AW102" s="521"/>
      <c r="AX102" s="522"/>
      <c r="AY102" s="425"/>
      <c r="AZ102" s="510"/>
      <c r="BA102" s="511"/>
      <c r="BB102" s="511"/>
      <c r="BC102" s="511"/>
      <c r="BD102" s="512"/>
      <c r="BE102" s="513"/>
      <c r="BF102" s="514"/>
      <c r="BG102" s="515"/>
      <c r="BH102" s="514"/>
      <c r="BI102" s="515"/>
      <c r="BJ102" s="516"/>
      <c r="BK102" s="431"/>
      <c r="BL102" s="517"/>
      <c r="BM102" s="517"/>
      <c r="BN102" s="518"/>
      <c r="BO102" s="519"/>
      <c r="BP102" s="520"/>
      <c r="BQ102" s="521"/>
      <c r="BR102" s="520"/>
      <c r="BS102" s="271" t="s">
        <v>6448</v>
      </c>
      <c r="BT102" s="521"/>
      <c r="BU102" s="520"/>
      <c r="BV102" s="521"/>
      <c r="BW102" s="522"/>
    </row>
    <row r="103" spans="1:75" ht="27" customHeight="1" thickBot="1">
      <c r="A103" s="461">
        <v>13</v>
      </c>
      <c r="B103" s="535"/>
      <c r="C103" s="467" t="s">
        <v>6441</v>
      </c>
      <c r="D103" s="540"/>
      <c r="E103" s="540"/>
      <c r="F103" s="540"/>
      <c r="G103" s="540"/>
      <c r="H103" s="540"/>
      <c r="I103" s="541"/>
      <c r="J103" s="470" t="str">
        <f>'②補助金額算出内訳書（別紙１）'!$B$94</f>
        <v/>
      </c>
      <c r="K103" s="471"/>
      <c r="L103" s="471"/>
      <c r="M103" s="471"/>
      <c r="N103" s="471"/>
      <c r="O103" s="471"/>
      <c r="P103" s="471"/>
      <c r="Q103" s="471"/>
      <c r="R103" s="471"/>
      <c r="S103" s="471"/>
      <c r="T103" s="471"/>
      <c r="U103" s="471"/>
      <c r="V103" s="471"/>
      <c r="W103" s="471"/>
      <c r="X103" s="471"/>
      <c r="Y103" s="472"/>
      <c r="Z103" s="473" t="s">
        <v>6442</v>
      </c>
      <c r="AA103" s="542"/>
      <c r="AB103" s="542"/>
      <c r="AC103" s="542"/>
      <c r="AD103" s="542"/>
      <c r="AE103" s="543"/>
      <c r="AF103" s="544" t="s">
        <v>6443</v>
      </c>
      <c r="AG103" s="545"/>
      <c r="AH103" s="545"/>
      <c r="AI103" s="545"/>
      <c r="AJ103" s="545"/>
      <c r="AK103" s="545"/>
      <c r="AL103" s="477" t="s">
        <v>6444</v>
      </c>
      <c r="AM103" s="546"/>
      <c r="AN103" s="546"/>
      <c r="AO103" s="547"/>
      <c r="AP103" s="476" t="s">
        <v>6445</v>
      </c>
      <c r="AQ103" s="548"/>
      <c r="AR103" s="548"/>
      <c r="AS103" s="548"/>
      <c r="AT103" s="548"/>
      <c r="AU103" s="548"/>
      <c r="AV103" s="548"/>
      <c r="AW103" s="548"/>
      <c r="AX103" s="549"/>
      <c r="AY103" s="473" t="s">
        <v>6442</v>
      </c>
      <c r="AZ103" s="542"/>
      <c r="BA103" s="542"/>
      <c r="BB103" s="542"/>
      <c r="BC103" s="542"/>
      <c r="BD103" s="543"/>
      <c r="BE103" s="544" t="s">
        <v>6443</v>
      </c>
      <c r="BF103" s="545"/>
      <c r="BG103" s="545"/>
      <c r="BH103" s="545"/>
      <c r="BI103" s="545"/>
      <c r="BJ103" s="545"/>
      <c r="BK103" s="477" t="s">
        <v>6444</v>
      </c>
      <c r="BL103" s="546"/>
      <c r="BM103" s="546"/>
      <c r="BN103" s="547"/>
      <c r="BO103" s="476" t="s">
        <v>6445</v>
      </c>
      <c r="BP103" s="548"/>
      <c r="BQ103" s="548"/>
      <c r="BR103" s="548"/>
      <c r="BS103" s="548"/>
      <c r="BT103" s="548"/>
      <c r="BU103" s="548"/>
      <c r="BV103" s="548"/>
      <c r="BW103" s="549"/>
    </row>
    <row r="104" spans="1:75" ht="27" customHeight="1" thickTop="1">
      <c r="A104" s="536"/>
      <c r="B104" s="537"/>
      <c r="C104" s="437" t="s">
        <v>6446</v>
      </c>
      <c r="D104" s="523"/>
      <c r="E104" s="523"/>
      <c r="F104" s="523"/>
      <c r="G104" s="523"/>
      <c r="H104" s="523"/>
      <c r="I104" s="524"/>
      <c r="J104" s="458" t="str">
        <f>'②補助金額算出内訳書（別紙１）'!$D$94</f>
        <v/>
      </c>
      <c r="K104" s="459"/>
      <c r="L104" s="459"/>
      <c r="M104" s="459"/>
      <c r="N104" s="459"/>
      <c r="O104" s="459"/>
      <c r="P104" s="459"/>
      <c r="Q104" s="459"/>
      <c r="R104" s="459"/>
      <c r="S104" s="459"/>
      <c r="T104" s="459"/>
      <c r="U104" s="459"/>
      <c r="V104" s="459"/>
      <c r="W104" s="459"/>
      <c r="X104" s="459"/>
      <c r="Y104" s="460"/>
      <c r="Z104" s="550" t="s">
        <v>6455</v>
      </c>
      <c r="AA104" s="551"/>
      <c r="AB104" s="551"/>
      <c r="AC104" s="551"/>
      <c r="AD104" s="551"/>
      <c r="AE104" s="552"/>
      <c r="AF104" s="553">
        <v>5</v>
      </c>
      <c r="AG104" s="554"/>
      <c r="AH104" s="555">
        <v>0</v>
      </c>
      <c r="AI104" s="554"/>
      <c r="AJ104" s="555">
        <v>0</v>
      </c>
      <c r="AK104" s="556"/>
      <c r="AL104" s="557" t="s">
        <v>6447</v>
      </c>
      <c r="AM104" s="558"/>
      <c r="AN104" s="558"/>
      <c r="AO104" s="559"/>
      <c r="AP104" s="560"/>
      <c r="AQ104" s="561"/>
      <c r="AR104" s="562">
        <v>1</v>
      </c>
      <c r="AS104" s="561"/>
      <c r="AT104" s="72" t="s">
        <v>6448</v>
      </c>
      <c r="AU104" s="562">
        <v>2</v>
      </c>
      <c r="AV104" s="561"/>
      <c r="AW104" s="562">
        <v>3</v>
      </c>
      <c r="AX104" s="563"/>
      <c r="AY104" s="564"/>
      <c r="AZ104" s="565"/>
      <c r="BA104" s="566"/>
      <c r="BB104" s="566"/>
      <c r="BC104" s="566"/>
      <c r="BD104" s="567"/>
      <c r="BE104" s="568"/>
      <c r="BF104" s="569"/>
      <c r="BG104" s="570"/>
      <c r="BH104" s="569"/>
      <c r="BI104" s="570"/>
      <c r="BJ104" s="571"/>
      <c r="BK104" s="572"/>
      <c r="BL104" s="573"/>
      <c r="BM104" s="573"/>
      <c r="BN104" s="574"/>
      <c r="BO104" s="575"/>
      <c r="BP104" s="576"/>
      <c r="BQ104" s="577"/>
      <c r="BR104" s="576"/>
      <c r="BS104" s="272" t="s">
        <v>6448</v>
      </c>
      <c r="BT104" s="577"/>
      <c r="BU104" s="576"/>
      <c r="BV104" s="577"/>
      <c r="BW104" s="578"/>
    </row>
    <row r="105" spans="1:75" ht="27" customHeight="1">
      <c r="A105" s="536"/>
      <c r="B105" s="537"/>
      <c r="C105" s="437" t="s">
        <v>6449</v>
      </c>
      <c r="D105" s="523"/>
      <c r="E105" s="523"/>
      <c r="F105" s="523"/>
      <c r="G105" s="523"/>
      <c r="H105" s="523"/>
      <c r="I105" s="524"/>
      <c r="J105" s="458" t="str">
        <f>'②補助金額算出内訳書（別紙１）'!$C$94</f>
        <v/>
      </c>
      <c r="K105" s="459"/>
      <c r="L105" s="459"/>
      <c r="M105" s="459"/>
      <c r="N105" s="459"/>
      <c r="O105" s="459"/>
      <c r="P105" s="459"/>
      <c r="Q105" s="459"/>
      <c r="R105" s="459"/>
      <c r="S105" s="459"/>
      <c r="T105" s="459"/>
      <c r="U105" s="459"/>
      <c r="V105" s="459"/>
      <c r="W105" s="459"/>
      <c r="X105" s="459"/>
      <c r="Y105" s="460"/>
      <c r="Z105" s="443"/>
      <c r="AA105" s="525"/>
      <c r="AB105" s="526"/>
      <c r="AC105" s="526"/>
      <c r="AD105" s="526"/>
      <c r="AE105" s="527"/>
      <c r="AF105" s="528"/>
      <c r="AG105" s="529"/>
      <c r="AH105" s="530"/>
      <c r="AI105" s="529"/>
      <c r="AJ105" s="530"/>
      <c r="AK105" s="531"/>
      <c r="AL105" s="449"/>
      <c r="AM105" s="532"/>
      <c r="AN105" s="532"/>
      <c r="AO105" s="533"/>
      <c r="AP105" s="534"/>
      <c r="AQ105" s="506"/>
      <c r="AR105" s="505"/>
      <c r="AS105" s="506"/>
      <c r="AT105" s="270" t="s">
        <v>6448</v>
      </c>
      <c r="AU105" s="505"/>
      <c r="AV105" s="506"/>
      <c r="AW105" s="505"/>
      <c r="AX105" s="507"/>
      <c r="AY105" s="443"/>
      <c r="AZ105" s="525"/>
      <c r="BA105" s="526"/>
      <c r="BB105" s="526"/>
      <c r="BC105" s="526"/>
      <c r="BD105" s="527"/>
      <c r="BE105" s="528"/>
      <c r="BF105" s="529"/>
      <c r="BG105" s="530"/>
      <c r="BH105" s="529"/>
      <c r="BI105" s="530"/>
      <c r="BJ105" s="531"/>
      <c r="BK105" s="449"/>
      <c r="BL105" s="532"/>
      <c r="BM105" s="532"/>
      <c r="BN105" s="533"/>
      <c r="BO105" s="534"/>
      <c r="BP105" s="506"/>
      <c r="BQ105" s="505"/>
      <c r="BR105" s="506"/>
      <c r="BS105" s="270" t="s">
        <v>6448</v>
      </c>
      <c r="BT105" s="505"/>
      <c r="BU105" s="506"/>
      <c r="BV105" s="505"/>
      <c r="BW105" s="507"/>
    </row>
    <row r="106" spans="1:75" ht="27" customHeight="1">
      <c r="A106" s="536"/>
      <c r="B106" s="537"/>
      <c r="C106" s="437" t="s">
        <v>6450</v>
      </c>
      <c r="D106" s="523"/>
      <c r="E106" s="523"/>
      <c r="F106" s="523"/>
      <c r="G106" s="523"/>
      <c r="H106" s="523"/>
      <c r="I106" s="524"/>
      <c r="J106" s="455" t="str">
        <f>'②補助金額算出内訳書（別紙１）'!$H$94</f>
        <v/>
      </c>
      <c r="K106" s="456"/>
      <c r="L106" s="456"/>
      <c r="M106" s="456"/>
      <c r="N106" s="456"/>
      <c r="O106" s="456"/>
      <c r="P106" s="456"/>
      <c r="Q106" s="456"/>
      <c r="R106" s="456"/>
      <c r="S106" s="456"/>
      <c r="T106" s="456"/>
      <c r="U106" s="456"/>
      <c r="V106" s="456"/>
      <c r="W106" s="456"/>
      <c r="X106" s="456"/>
      <c r="Y106" s="457"/>
      <c r="Z106" s="443"/>
      <c r="AA106" s="525"/>
      <c r="AB106" s="526"/>
      <c r="AC106" s="526"/>
      <c r="AD106" s="526"/>
      <c r="AE106" s="527"/>
      <c r="AF106" s="528"/>
      <c r="AG106" s="529"/>
      <c r="AH106" s="530"/>
      <c r="AI106" s="529"/>
      <c r="AJ106" s="530"/>
      <c r="AK106" s="531"/>
      <c r="AL106" s="449"/>
      <c r="AM106" s="532"/>
      <c r="AN106" s="532"/>
      <c r="AO106" s="533"/>
      <c r="AP106" s="534"/>
      <c r="AQ106" s="506"/>
      <c r="AR106" s="505"/>
      <c r="AS106" s="506"/>
      <c r="AT106" s="270" t="s">
        <v>6448</v>
      </c>
      <c r="AU106" s="505"/>
      <c r="AV106" s="506"/>
      <c r="AW106" s="505"/>
      <c r="AX106" s="507"/>
      <c r="AY106" s="443"/>
      <c r="AZ106" s="525"/>
      <c r="BA106" s="526"/>
      <c r="BB106" s="526"/>
      <c r="BC106" s="526"/>
      <c r="BD106" s="527"/>
      <c r="BE106" s="528"/>
      <c r="BF106" s="529"/>
      <c r="BG106" s="530"/>
      <c r="BH106" s="529"/>
      <c r="BI106" s="530"/>
      <c r="BJ106" s="531"/>
      <c r="BK106" s="449"/>
      <c r="BL106" s="532"/>
      <c r="BM106" s="532"/>
      <c r="BN106" s="533"/>
      <c r="BO106" s="534"/>
      <c r="BP106" s="506"/>
      <c r="BQ106" s="505"/>
      <c r="BR106" s="506"/>
      <c r="BS106" s="270" t="s">
        <v>6448</v>
      </c>
      <c r="BT106" s="505"/>
      <c r="BU106" s="506"/>
      <c r="BV106" s="505"/>
      <c r="BW106" s="507"/>
    </row>
    <row r="107" spans="1:75" ht="27" customHeight="1">
      <c r="A107" s="536"/>
      <c r="B107" s="537"/>
      <c r="C107" s="437" t="s">
        <v>6451</v>
      </c>
      <c r="D107" s="523"/>
      <c r="E107" s="523"/>
      <c r="F107" s="523"/>
      <c r="G107" s="523"/>
      <c r="H107" s="523"/>
      <c r="I107" s="524"/>
      <c r="J107" s="452" t="str">
        <f>'②補助金額算出内訳書（別紙１）'!$J$59</f>
        <v/>
      </c>
      <c r="K107" s="453"/>
      <c r="L107" s="453"/>
      <c r="M107" s="453"/>
      <c r="N107" s="453"/>
      <c r="O107" s="453"/>
      <c r="P107" s="453"/>
      <c r="Q107" s="453"/>
      <c r="R107" s="453"/>
      <c r="S107" s="453"/>
      <c r="T107" s="453"/>
      <c r="U107" s="453"/>
      <c r="V107" s="453"/>
      <c r="W107" s="453"/>
      <c r="X107" s="453"/>
      <c r="Y107" s="454"/>
      <c r="Z107" s="443"/>
      <c r="AA107" s="526"/>
      <c r="AB107" s="526"/>
      <c r="AC107" s="526"/>
      <c r="AD107" s="526"/>
      <c r="AE107" s="527"/>
      <c r="AF107" s="528"/>
      <c r="AG107" s="529"/>
      <c r="AH107" s="530"/>
      <c r="AI107" s="529"/>
      <c r="AJ107" s="530"/>
      <c r="AK107" s="531"/>
      <c r="AL107" s="449"/>
      <c r="AM107" s="532"/>
      <c r="AN107" s="532"/>
      <c r="AO107" s="533"/>
      <c r="AP107" s="534"/>
      <c r="AQ107" s="506"/>
      <c r="AR107" s="505"/>
      <c r="AS107" s="506"/>
      <c r="AT107" s="270" t="s">
        <v>6448</v>
      </c>
      <c r="AU107" s="505"/>
      <c r="AV107" s="506"/>
      <c r="AW107" s="505"/>
      <c r="AX107" s="507"/>
      <c r="AY107" s="443"/>
      <c r="AZ107" s="525"/>
      <c r="BA107" s="526"/>
      <c r="BB107" s="526"/>
      <c r="BC107" s="526"/>
      <c r="BD107" s="527"/>
      <c r="BE107" s="528"/>
      <c r="BF107" s="529"/>
      <c r="BG107" s="530"/>
      <c r="BH107" s="529"/>
      <c r="BI107" s="530"/>
      <c r="BJ107" s="531"/>
      <c r="BK107" s="449"/>
      <c r="BL107" s="532"/>
      <c r="BM107" s="532"/>
      <c r="BN107" s="533"/>
      <c r="BO107" s="534"/>
      <c r="BP107" s="506"/>
      <c r="BQ107" s="505"/>
      <c r="BR107" s="506"/>
      <c r="BS107" s="270" t="s">
        <v>6448</v>
      </c>
      <c r="BT107" s="505"/>
      <c r="BU107" s="506"/>
      <c r="BV107" s="505"/>
      <c r="BW107" s="507"/>
    </row>
    <row r="108" spans="1:75" ht="27" customHeight="1">
      <c r="A108" s="536"/>
      <c r="B108" s="537"/>
      <c r="C108" s="437" t="s">
        <v>6452</v>
      </c>
      <c r="D108" s="523"/>
      <c r="E108" s="523"/>
      <c r="F108" s="523"/>
      <c r="G108" s="523"/>
      <c r="H108" s="523"/>
      <c r="I108" s="524"/>
      <c r="J108" s="440" t="str">
        <f>J107</f>
        <v/>
      </c>
      <c r="K108" s="441"/>
      <c r="L108" s="441"/>
      <c r="M108" s="441"/>
      <c r="N108" s="441"/>
      <c r="O108" s="441"/>
      <c r="P108" s="441"/>
      <c r="Q108" s="441"/>
      <c r="R108" s="441"/>
      <c r="S108" s="441"/>
      <c r="T108" s="441"/>
      <c r="U108" s="441"/>
      <c r="V108" s="441"/>
      <c r="W108" s="441"/>
      <c r="X108" s="441"/>
      <c r="Y108" s="442"/>
      <c r="Z108" s="443"/>
      <c r="AA108" s="525"/>
      <c r="AB108" s="526"/>
      <c r="AC108" s="526"/>
      <c r="AD108" s="526"/>
      <c r="AE108" s="527"/>
      <c r="AF108" s="528"/>
      <c r="AG108" s="529"/>
      <c r="AH108" s="530"/>
      <c r="AI108" s="529"/>
      <c r="AJ108" s="530"/>
      <c r="AK108" s="531"/>
      <c r="AL108" s="449"/>
      <c r="AM108" s="532"/>
      <c r="AN108" s="532"/>
      <c r="AO108" s="533"/>
      <c r="AP108" s="534"/>
      <c r="AQ108" s="506"/>
      <c r="AR108" s="505"/>
      <c r="AS108" s="506"/>
      <c r="AT108" s="270" t="s">
        <v>6448</v>
      </c>
      <c r="AU108" s="505"/>
      <c r="AV108" s="506"/>
      <c r="AW108" s="505"/>
      <c r="AX108" s="507"/>
      <c r="AY108" s="443"/>
      <c r="AZ108" s="525"/>
      <c r="BA108" s="526"/>
      <c r="BB108" s="526"/>
      <c r="BC108" s="526"/>
      <c r="BD108" s="527"/>
      <c r="BE108" s="528"/>
      <c r="BF108" s="529"/>
      <c r="BG108" s="530"/>
      <c r="BH108" s="529"/>
      <c r="BI108" s="530"/>
      <c r="BJ108" s="531"/>
      <c r="BK108" s="449"/>
      <c r="BL108" s="532"/>
      <c r="BM108" s="532"/>
      <c r="BN108" s="533"/>
      <c r="BO108" s="534"/>
      <c r="BP108" s="506"/>
      <c r="BQ108" s="505"/>
      <c r="BR108" s="506"/>
      <c r="BS108" s="270" t="s">
        <v>6448</v>
      </c>
      <c r="BT108" s="505"/>
      <c r="BU108" s="506"/>
      <c r="BV108" s="505"/>
      <c r="BW108" s="507"/>
    </row>
    <row r="109" spans="1:75" ht="27" customHeight="1">
      <c r="A109" s="536"/>
      <c r="B109" s="537"/>
      <c r="C109" s="437" t="s">
        <v>6453</v>
      </c>
      <c r="D109" s="523"/>
      <c r="E109" s="523"/>
      <c r="F109" s="523"/>
      <c r="G109" s="523"/>
      <c r="H109" s="523"/>
      <c r="I109" s="524"/>
      <c r="J109" s="440">
        <f>'②補助金額算出内訳書（別紙１）'!$F$94</f>
        <v>0</v>
      </c>
      <c r="K109" s="441"/>
      <c r="L109" s="441"/>
      <c r="M109" s="441"/>
      <c r="N109" s="441"/>
      <c r="O109" s="441"/>
      <c r="P109" s="441"/>
      <c r="Q109" s="441"/>
      <c r="R109" s="441"/>
      <c r="S109" s="441"/>
      <c r="T109" s="441"/>
      <c r="U109" s="441"/>
      <c r="V109" s="441"/>
      <c r="W109" s="441"/>
      <c r="X109" s="441"/>
      <c r="Y109" s="442"/>
      <c r="Z109" s="443"/>
      <c r="AA109" s="525"/>
      <c r="AB109" s="526"/>
      <c r="AC109" s="526"/>
      <c r="AD109" s="526"/>
      <c r="AE109" s="527"/>
      <c r="AF109" s="528"/>
      <c r="AG109" s="529"/>
      <c r="AH109" s="530"/>
      <c r="AI109" s="529"/>
      <c r="AJ109" s="530"/>
      <c r="AK109" s="531"/>
      <c r="AL109" s="449"/>
      <c r="AM109" s="532"/>
      <c r="AN109" s="532"/>
      <c r="AO109" s="533"/>
      <c r="AP109" s="534"/>
      <c r="AQ109" s="506"/>
      <c r="AR109" s="505"/>
      <c r="AS109" s="506"/>
      <c r="AT109" s="270" t="s">
        <v>6448</v>
      </c>
      <c r="AU109" s="505"/>
      <c r="AV109" s="506"/>
      <c r="AW109" s="505"/>
      <c r="AX109" s="507"/>
      <c r="AY109" s="443"/>
      <c r="AZ109" s="525"/>
      <c r="BA109" s="526"/>
      <c r="BB109" s="526"/>
      <c r="BC109" s="526"/>
      <c r="BD109" s="527"/>
      <c r="BE109" s="528"/>
      <c r="BF109" s="529"/>
      <c r="BG109" s="530"/>
      <c r="BH109" s="529"/>
      <c r="BI109" s="530"/>
      <c r="BJ109" s="531"/>
      <c r="BK109" s="449"/>
      <c r="BL109" s="532"/>
      <c r="BM109" s="532"/>
      <c r="BN109" s="533"/>
      <c r="BO109" s="534"/>
      <c r="BP109" s="506"/>
      <c r="BQ109" s="505"/>
      <c r="BR109" s="506"/>
      <c r="BS109" s="270" t="s">
        <v>6448</v>
      </c>
      <c r="BT109" s="505"/>
      <c r="BU109" s="506"/>
      <c r="BV109" s="505"/>
      <c r="BW109" s="507"/>
    </row>
    <row r="110" spans="1:75" ht="27" customHeight="1" thickBot="1">
      <c r="A110" s="538"/>
      <c r="B110" s="539"/>
      <c r="C110" s="419" t="s">
        <v>6454</v>
      </c>
      <c r="D110" s="508"/>
      <c r="E110" s="508"/>
      <c r="F110" s="508"/>
      <c r="G110" s="508"/>
      <c r="H110" s="508"/>
      <c r="I110" s="509"/>
      <c r="J110" s="422" t="str">
        <f>'②補助金額算出内訳書（別紙１）'!$J$94:$K$94</f>
        <v/>
      </c>
      <c r="K110" s="423"/>
      <c r="L110" s="423"/>
      <c r="M110" s="423"/>
      <c r="N110" s="423"/>
      <c r="O110" s="423"/>
      <c r="P110" s="423"/>
      <c r="Q110" s="423"/>
      <c r="R110" s="423"/>
      <c r="S110" s="423"/>
      <c r="T110" s="423"/>
      <c r="U110" s="423"/>
      <c r="V110" s="423"/>
      <c r="W110" s="423"/>
      <c r="X110" s="423"/>
      <c r="Y110" s="424"/>
      <c r="Z110" s="425"/>
      <c r="AA110" s="510"/>
      <c r="AB110" s="511"/>
      <c r="AC110" s="511"/>
      <c r="AD110" s="511"/>
      <c r="AE110" s="512"/>
      <c r="AF110" s="513"/>
      <c r="AG110" s="514"/>
      <c r="AH110" s="515"/>
      <c r="AI110" s="514"/>
      <c r="AJ110" s="515"/>
      <c r="AK110" s="516"/>
      <c r="AL110" s="431"/>
      <c r="AM110" s="517"/>
      <c r="AN110" s="517"/>
      <c r="AO110" s="518"/>
      <c r="AP110" s="519"/>
      <c r="AQ110" s="520"/>
      <c r="AR110" s="521"/>
      <c r="AS110" s="520"/>
      <c r="AT110" s="271" t="s">
        <v>6448</v>
      </c>
      <c r="AU110" s="521"/>
      <c r="AV110" s="520"/>
      <c r="AW110" s="521"/>
      <c r="AX110" s="522"/>
      <c r="AY110" s="425"/>
      <c r="AZ110" s="510"/>
      <c r="BA110" s="511"/>
      <c r="BB110" s="511"/>
      <c r="BC110" s="511"/>
      <c r="BD110" s="512"/>
      <c r="BE110" s="513"/>
      <c r="BF110" s="514"/>
      <c r="BG110" s="515"/>
      <c r="BH110" s="514"/>
      <c r="BI110" s="515"/>
      <c r="BJ110" s="516"/>
      <c r="BK110" s="431"/>
      <c r="BL110" s="517"/>
      <c r="BM110" s="517"/>
      <c r="BN110" s="518"/>
      <c r="BO110" s="519"/>
      <c r="BP110" s="520"/>
      <c r="BQ110" s="521"/>
      <c r="BR110" s="520"/>
      <c r="BS110" s="271" t="s">
        <v>6448</v>
      </c>
      <c r="BT110" s="521"/>
      <c r="BU110" s="520"/>
      <c r="BV110" s="521"/>
      <c r="BW110" s="522"/>
    </row>
    <row r="111" spans="1:75" ht="27" customHeight="1" thickBot="1">
      <c r="A111" s="461">
        <v>14</v>
      </c>
      <c r="B111" s="535"/>
      <c r="C111" s="467" t="s">
        <v>6441</v>
      </c>
      <c r="D111" s="540"/>
      <c r="E111" s="540"/>
      <c r="F111" s="540"/>
      <c r="G111" s="540"/>
      <c r="H111" s="540"/>
      <c r="I111" s="541"/>
      <c r="J111" s="470" t="str">
        <f>'②補助金額算出内訳書（別紙１）'!$B$95</f>
        <v/>
      </c>
      <c r="K111" s="471"/>
      <c r="L111" s="471"/>
      <c r="M111" s="471"/>
      <c r="N111" s="471"/>
      <c r="O111" s="471"/>
      <c r="P111" s="471"/>
      <c r="Q111" s="471"/>
      <c r="R111" s="471"/>
      <c r="S111" s="471"/>
      <c r="T111" s="471"/>
      <c r="U111" s="471"/>
      <c r="V111" s="471"/>
      <c r="W111" s="471"/>
      <c r="X111" s="471"/>
      <c r="Y111" s="472"/>
      <c r="Z111" s="473" t="s">
        <v>6442</v>
      </c>
      <c r="AA111" s="542"/>
      <c r="AB111" s="542"/>
      <c r="AC111" s="542"/>
      <c r="AD111" s="542"/>
      <c r="AE111" s="543"/>
      <c r="AF111" s="544" t="s">
        <v>6443</v>
      </c>
      <c r="AG111" s="545"/>
      <c r="AH111" s="545"/>
      <c r="AI111" s="545"/>
      <c r="AJ111" s="545"/>
      <c r="AK111" s="545"/>
      <c r="AL111" s="477" t="s">
        <v>6444</v>
      </c>
      <c r="AM111" s="546"/>
      <c r="AN111" s="546"/>
      <c r="AO111" s="547"/>
      <c r="AP111" s="476" t="s">
        <v>6445</v>
      </c>
      <c r="AQ111" s="548"/>
      <c r="AR111" s="548"/>
      <c r="AS111" s="548"/>
      <c r="AT111" s="548"/>
      <c r="AU111" s="548"/>
      <c r="AV111" s="548"/>
      <c r="AW111" s="548"/>
      <c r="AX111" s="549"/>
      <c r="AY111" s="473" t="s">
        <v>6442</v>
      </c>
      <c r="AZ111" s="542"/>
      <c r="BA111" s="542"/>
      <c r="BB111" s="542"/>
      <c r="BC111" s="542"/>
      <c r="BD111" s="543"/>
      <c r="BE111" s="544" t="s">
        <v>6443</v>
      </c>
      <c r="BF111" s="545"/>
      <c r="BG111" s="545"/>
      <c r="BH111" s="545"/>
      <c r="BI111" s="545"/>
      <c r="BJ111" s="545"/>
      <c r="BK111" s="477" t="s">
        <v>6444</v>
      </c>
      <c r="BL111" s="546"/>
      <c r="BM111" s="546"/>
      <c r="BN111" s="547"/>
      <c r="BO111" s="476" t="s">
        <v>6445</v>
      </c>
      <c r="BP111" s="548"/>
      <c r="BQ111" s="548"/>
      <c r="BR111" s="548"/>
      <c r="BS111" s="548"/>
      <c r="BT111" s="548"/>
      <c r="BU111" s="548"/>
      <c r="BV111" s="548"/>
      <c r="BW111" s="549"/>
    </row>
    <row r="112" spans="1:75" ht="27" customHeight="1" thickTop="1">
      <c r="A112" s="536"/>
      <c r="B112" s="537"/>
      <c r="C112" s="437" t="s">
        <v>6446</v>
      </c>
      <c r="D112" s="523"/>
      <c r="E112" s="523"/>
      <c r="F112" s="523"/>
      <c r="G112" s="523"/>
      <c r="H112" s="523"/>
      <c r="I112" s="524"/>
      <c r="J112" s="458" t="str">
        <f>'②補助金額算出内訳書（別紙１）'!$D$95</f>
        <v/>
      </c>
      <c r="K112" s="459"/>
      <c r="L112" s="459"/>
      <c r="M112" s="459"/>
      <c r="N112" s="459"/>
      <c r="O112" s="459"/>
      <c r="P112" s="459"/>
      <c r="Q112" s="459"/>
      <c r="R112" s="459"/>
      <c r="S112" s="459"/>
      <c r="T112" s="459"/>
      <c r="U112" s="459"/>
      <c r="V112" s="459"/>
      <c r="W112" s="459"/>
      <c r="X112" s="459"/>
      <c r="Y112" s="460"/>
      <c r="Z112" s="550" t="s">
        <v>6455</v>
      </c>
      <c r="AA112" s="551"/>
      <c r="AB112" s="551"/>
      <c r="AC112" s="551"/>
      <c r="AD112" s="551"/>
      <c r="AE112" s="552"/>
      <c r="AF112" s="553">
        <v>5</v>
      </c>
      <c r="AG112" s="554"/>
      <c r="AH112" s="555">
        <v>0</v>
      </c>
      <c r="AI112" s="554"/>
      <c r="AJ112" s="555">
        <v>0</v>
      </c>
      <c r="AK112" s="556"/>
      <c r="AL112" s="557" t="s">
        <v>6447</v>
      </c>
      <c r="AM112" s="558"/>
      <c r="AN112" s="558"/>
      <c r="AO112" s="559"/>
      <c r="AP112" s="560"/>
      <c r="AQ112" s="561"/>
      <c r="AR112" s="562">
        <v>1</v>
      </c>
      <c r="AS112" s="561"/>
      <c r="AT112" s="72" t="s">
        <v>6448</v>
      </c>
      <c r="AU112" s="562">
        <v>2</v>
      </c>
      <c r="AV112" s="561"/>
      <c r="AW112" s="562">
        <v>3</v>
      </c>
      <c r="AX112" s="563"/>
      <c r="AY112" s="564"/>
      <c r="AZ112" s="565"/>
      <c r="BA112" s="566"/>
      <c r="BB112" s="566"/>
      <c r="BC112" s="566"/>
      <c r="BD112" s="567"/>
      <c r="BE112" s="568"/>
      <c r="BF112" s="569"/>
      <c r="BG112" s="570"/>
      <c r="BH112" s="569"/>
      <c r="BI112" s="570"/>
      <c r="BJ112" s="571"/>
      <c r="BK112" s="572"/>
      <c r="BL112" s="573"/>
      <c r="BM112" s="573"/>
      <c r="BN112" s="574"/>
      <c r="BO112" s="575"/>
      <c r="BP112" s="576"/>
      <c r="BQ112" s="577"/>
      <c r="BR112" s="576"/>
      <c r="BS112" s="272" t="s">
        <v>6448</v>
      </c>
      <c r="BT112" s="577"/>
      <c r="BU112" s="576"/>
      <c r="BV112" s="577"/>
      <c r="BW112" s="578"/>
    </row>
    <row r="113" spans="1:75" ht="27" customHeight="1">
      <c r="A113" s="536"/>
      <c r="B113" s="537"/>
      <c r="C113" s="437" t="s">
        <v>6449</v>
      </c>
      <c r="D113" s="523"/>
      <c r="E113" s="523"/>
      <c r="F113" s="523"/>
      <c r="G113" s="523"/>
      <c r="H113" s="523"/>
      <c r="I113" s="524"/>
      <c r="J113" s="458" t="str">
        <f>'②補助金額算出内訳書（別紙１）'!$C$95</f>
        <v/>
      </c>
      <c r="K113" s="459"/>
      <c r="L113" s="459"/>
      <c r="M113" s="459"/>
      <c r="N113" s="459"/>
      <c r="O113" s="459"/>
      <c r="P113" s="459"/>
      <c r="Q113" s="459"/>
      <c r="R113" s="459"/>
      <c r="S113" s="459"/>
      <c r="T113" s="459"/>
      <c r="U113" s="459"/>
      <c r="V113" s="459"/>
      <c r="W113" s="459"/>
      <c r="X113" s="459"/>
      <c r="Y113" s="460"/>
      <c r="Z113" s="443"/>
      <c r="AA113" s="525"/>
      <c r="AB113" s="526"/>
      <c r="AC113" s="526"/>
      <c r="AD113" s="526"/>
      <c r="AE113" s="527"/>
      <c r="AF113" s="528"/>
      <c r="AG113" s="529"/>
      <c r="AH113" s="530"/>
      <c r="AI113" s="529"/>
      <c r="AJ113" s="530"/>
      <c r="AK113" s="531"/>
      <c r="AL113" s="449"/>
      <c r="AM113" s="532"/>
      <c r="AN113" s="532"/>
      <c r="AO113" s="533"/>
      <c r="AP113" s="534"/>
      <c r="AQ113" s="506"/>
      <c r="AR113" s="505"/>
      <c r="AS113" s="506"/>
      <c r="AT113" s="270" t="s">
        <v>6448</v>
      </c>
      <c r="AU113" s="505"/>
      <c r="AV113" s="506"/>
      <c r="AW113" s="505"/>
      <c r="AX113" s="507"/>
      <c r="AY113" s="443"/>
      <c r="AZ113" s="525"/>
      <c r="BA113" s="526"/>
      <c r="BB113" s="526"/>
      <c r="BC113" s="526"/>
      <c r="BD113" s="527"/>
      <c r="BE113" s="528"/>
      <c r="BF113" s="529"/>
      <c r="BG113" s="530"/>
      <c r="BH113" s="529"/>
      <c r="BI113" s="530"/>
      <c r="BJ113" s="531"/>
      <c r="BK113" s="449"/>
      <c r="BL113" s="532"/>
      <c r="BM113" s="532"/>
      <c r="BN113" s="533"/>
      <c r="BO113" s="534"/>
      <c r="BP113" s="506"/>
      <c r="BQ113" s="505"/>
      <c r="BR113" s="506"/>
      <c r="BS113" s="270" t="s">
        <v>6448</v>
      </c>
      <c r="BT113" s="505"/>
      <c r="BU113" s="506"/>
      <c r="BV113" s="505"/>
      <c r="BW113" s="507"/>
    </row>
    <row r="114" spans="1:75" ht="27" customHeight="1">
      <c r="A114" s="536"/>
      <c r="B114" s="537"/>
      <c r="C114" s="437" t="s">
        <v>6450</v>
      </c>
      <c r="D114" s="523"/>
      <c r="E114" s="523"/>
      <c r="F114" s="523"/>
      <c r="G114" s="523"/>
      <c r="H114" s="523"/>
      <c r="I114" s="524"/>
      <c r="J114" s="455" t="str">
        <f>'②補助金額算出内訳書（別紙１）'!$H$95</f>
        <v/>
      </c>
      <c r="K114" s="456"/>
      <c r="L114" s="456"/>
      <c r="M114" s="456"/>
      <c r="N114" s="456"/>
      <c r="O114" s="456"/>
      <c r="P114" s="456"/>
      <c r="Q114" s="456"/>
      <c r="R114" s="456"/>
      <c r="S114" s="456"/>
      <c r="T114" s="456"/>
      <c r="U114" s="456"/>
      <c r="V114" s="456"/>
      <c r="W114" s="456"/>
      <c r="X114" s="456"/>
      <c r="Y114" s="457"/>
      <c r="Z114" s="443"/>
      <c r="AA114" s="525"/>
      <c r="AB114" s="526"/>
      <c r="AC114" s="526"/>
      <c r="AD114" s="526"/>
      <c r="AE114" s="527"/>
      <c r="AF114" s="528"/>
      <c r="AG114" s="529"/>
      <c r="AH114" s="530"/>
      <c r="AI114" s="529"/>
      <c r="AJ114" s="530"/>
      <c r="AK114" s="531"/>
      <c r="AL114" s="449"/>
      <c r="AM114" s="532"/>
      <c r="AN114" s="532"/>
      <c r="AO114" s="533"/>
      <c r="AP114" s="534"/>
      <c r="AQ114" s="506"/>
      <c r="AR114" s="505"/>
      <c r="AS114" s="506"/>
      <c r="AT114" s="270" t="s">
        <v>6448</v>
      </c>
      <c r="AU114" s="505"/>
      <c r="AV114" s="506"/>
      <c r="AW114" s="505"/>
      <c r="AX114" s="507"/>
      <c r="AY114" s="443"/>
      <c r="AZ114" s="525"/>
      <c r="BA114" s="526"/>
      <c r="BB114" s="526"/>
      <c r="BC114" s="526"/>
      <c r="BD114" s="527"/>
      <c r="BE114" s="528"/>
      <c r="BF114" s="529"/>
      <c r="BG114" s="530"/>
      <c r="BH114" s="529"/>
      <c r="BI114" s="530"/>
      <c r="BJ114" s="531"/>
      <c r="BK114" s="449"/>
      <c r="BL114" s="532"/>
      <c r="BM114" s="532"/>
      <c r="BN114" s="533"/>
      <c r="BO114" s="534"/>
      <c r="BP114" s="506"/>
      <c r="BQ114" s="505"/>
      <c r="BR114" s="506"/>
      <c r="BS114" s="270" t="s">
        <v>6448</v>
      </c>
      <c r="BT114" s="505"/>
      <c r="BU114" s="506"/>
      <c r="BV114" s="505"/>
      <c r="BW114" s="507"/>
    </row>
    <row r="115" spans="1:75" ht="27" customHeight="1">
      <c r="A115" s="536"/>
      <c r="B115" s="537"/>
      <c r="C115" s="437" t="s">
        <v>6451</v>
      </c>
      <c r="D115" s="523"/>
      <c r="E115" s="523"/>
      <c r="F115" s="523"/>
      <c r="G115" s="523"/>
      <c r="H115" s="523"/>
      <c r="I115" s="524"/>
      <c r="J115" s="452" t="str">
        <f>'②補助金額算出内訳書（別紙１）'!$J$60</f>
        <v/>
      </c>
      <c r="K115" s="453"/>
      <c r="L115" s="453"/>
      <c r="M115" s="453"/>
      <c r="N115" s="453"/>
      <c r="O115" s="453"/>
      <c r="P115" s="453"/>
      <c r="Q115" s="453"/>
      <c r="R115" s="453"/>
      <c r="S115" s="453"/>
      <c r="T115" s="453"/>
      <c r="U115" s="453"/>
      <c r="V115" s="453"/>
      <c r="W115" s="453"/>
      <c r="X115" s="453"/>
      <c r="Y115" s="454"/>
      <c r="Z115" s="443"/>
      <c r="AA115" s="526"/>
      <c r="AB115" s="526"/>
      <c r="AC115" s="526"/>
      <c r="AD115" s="526"/>
      <c r="AE115" s="527"/>
      <c r="AF115" s="528"/>
      <c r="AG115" s="529"/>
      <c r="AH115" s="530"/>
      <c r="AI115" s="529"/>
      <c r="AJ115" s="530"/>
      <c r="AK115" s="531"/>
      <c r="AL115" s="449"/>
      <c r="AM115" s="532"/>
      <c r="AN115" s="532"/>
      <c r="AO115" s="533"/>
      <c r="AP115" s="534"/>
      <c r="AQ115" s="506"/>
      <c r="AR115" s="505"/>
      <c r="AS115" s="506"/>
      <c r="AT115" s="270" t="s">
        <v>6448</v>
      </c>
      <c r="AU115" s="505"/>
      <c r="AV115" s="506"/>
      <c r="AW115" s="505"/>
      <c r="AX115" s="507"/>
      <c r="AY115" s="443"/>
      <c r="AZ115" s="525"/>
      <c r="BA115" s="526"/>
      <c r="BB115" s="526"/>
      <c r="BC115" s="526"/>
      <c r="BD115" s="527"/>
      <c r="BE115" s="528"/>
      <c r="BF115" s="529"/>
      <c r="BG115" s="530"/>
      <c r="BH115" s="529"/>
      <c r="BI115" s="530"/>
      <c r="BJ115" s="531"/>
      <c r="BK115" s="449"/>
      <c r="BL115" s="532"/>
      <c r="BM115" s="532"/>
      <c r="BN115" s="533"/>
      <c r="BO115" s="534"/>
      <c r="BP115" s="506"/>
      <c r="BQ115" s="505"/>
      <c r="BR115" s="506"/>
      <c r="BS115" s="270" t="s">
        <v>6448</v>
      </c>
      <c r="BT115" s="505"/>
      <c r="BU115" s="506"/>
      <c r="BV115" s="505"/>
      <c r="BW115" s="507"/>
    </row>
    <row r="116" spans="1:75" ht="27" customHeight="1">
      <c r="A116" s="536"/>
      <c r="B116" s="537"/>
      <c r="C116" s="437" t="s">
        <v>6452</v>
      </c>
      <c r="D116" s="523"/>
      <c r="E116" s="523"/>
      <c r="F116" s="523"/>
      <c r="G116" s="523"/>
      <c r="H116" s="523"/>
      <c r="I116" s="524"/>
      <c r="J116" s="440" t="str">
        <f>J115</f>
        <v/>
      </c>
      <c r="K116" s="441"/>
      <c r="L116" s="441"/>
      <c r="M116" s="441"/>
      <c r="N116" s="441"/>
      <c r="O116" s="441"/>
      <c r="P116" s="441"/>
      <c r="Q116" s="441"/>
      <c r="R116" s="441"/>
      <c r="S116" s="441"/>
      <c r="T116" s="441"/>
      <c r="U116" s="441"/>
      <c r="V116" s="441"/>
      <c r="W116" s="441"/>
      <c r="X116" s="441"/>
      <c r="Y116" s="442"/>
      <c r="Z116" s="443"/>
      <c r="AA116" s="525"/>
      <c r="AB116" s="526"/>
      <c r="AC116" s="526"/>
      <c r="AD116" s="526"/>
      <c r="AE116" s="527"/>
      <c r="AF116" s="528"/>
      <c r="AG116" s="529"/>
      <c r="AH116" s="530"/>
      <c r="AI116" s="529"/>
      <c r="AJ116" s="530"/>
      <c r="AK116" s="531"/>
      <c r="AL116" s="449"/>
      <c r="AM116" s="532"/>
      <c r="AN116" s="532"/>
      <c r="AO116" s="533"/>
      <c r="AP116" s="534"/>
      <c r="AQ116" s="506"/>
      <c r="AR116" s="505"/>
      <c r="AS116" s="506"/>
      <c r="AT116" s="270" t="s">
        <v>6448</v>
      </c>
      <c r="AU116" s="505"/>
      <c r="AV116" s="506"/>
      <c r="AW116" s="505"/>
      <c r="AX116" s="507"/>
      <c r="AY116" s="443"/>
      <c r="AZ116" s="525"/>
      <c r="BA116" s="526"/>
      <c r="BB116" s="526"/>
      <c r="BC116" s="526"/>
      <c r="BD116" s="527"/>
      <c r="BE116" s="528"/>
      <c r="BF116" s="529"/>
      <c r="BG116" s="530"/>
      <c r="BH116" s="529"/>
      <c r="BI116" s="530"/>
      <c r="BJ116" s="531"/>
      <c r="BK116" s="449"/>
      <c r="BL116" s="532"/>
      <c r="BM116" s="532"/>
      <c r="BN116" s="533"/>
      <c r="BO116" s="534"/>
      <c r="BP116" s="506"/>
      <c r="BQ116" s="505"/>
      <c r="BR116" s="506"/>
      <c r="BS116" s="270" t="s">
        <v>6448</v>
      </c>
      <c r="BT116" s="505"/>
      <c r="BU116" s="506"/>
      <c r="BV116" s="505"/>
      <c r="BW116" s="507"/>
    </row>
    <row r="117" spans="1:75" ht="27" customHeight="1">
      <c r="A117" s="536"/>
      <c r="B117" s="537"/>
      <c r="C117" s="437" t="s">
        <v>6453</v>
      </c>
      <c r="D117" s="523"/>
      <c r="E117" s="523"/>
      <c r="F117" s="523"/>
      <c r="G117" s="523"/>
      <c r="H117" s="523"/>
      <c r="I117" s="524"/>
      <c r="J117" s="440">
        <f>'②補助金額算出内訳書（別紙１）'!$F$95</f>
        <v>0</v>
      </c>
      <c r="K117" s="441"/>
      <c r="L117" s="441"/>
      <c r="M117" s="441"/>
      <c r="N117" s="441"/>
      <c r="O117" s="441"/>
      <c r="P117" s="441"/>
      <c r="Q117" s="441"/>
      <c r="R117" s="441"/>
      <c r="S117" s="441"/>
      <c r="T117" s="441"/>
      <c r="U117" s="441"/>
      <c r="V117" s="441"/>
      <c r="W117" s="441"/>
      <c r="X117" s="441"/>
      <c r="Y117" s="442"/>
      <c r="Z117" s="443"/>
      <c r="AA117" s="525"/>
      <c r="AB117" s="526"/>
      <c r="AC117" s="526"/>
      <c r="AD117" s="526"/>
      <c r="AE117" s="527"/>
      <c r="AF117" s="528"/>
      <c r="AG117" s="529"/>
      <c r="AH117" s="530"/>
      <c r="AI117" s="529"/>
      <c r="AJ117" s="530"/>
      <c r="AK117" s="531"/>
      <c r="AL117" s="449"/>
      <c r="AM117" s="532"/>
      <c r="AN117" s="532"/>
      <c r="AO117" s="533"/>
      <c r="AP117" s="534"/>
      <c r="AQ117" s="506"/>
      <c r="AR117" s="505"/>
      <c r="AS117" s="506"/>
      <c r="AT117" s="270" t="s">
        <v>6448</v>
      </c>
      <c r="AU117" s="505"/>
      <c r="AV117" s="506"/>
      <c r="AW117" s="505"/>
      <c r="AX117" s="507"/>
      <c r="AY117" s="443"/>
      <c r="AZ117" s="525"/>
      <c r="BA117" s="526"/>
      <c r="BB117" s="526"/>
      <c r="BC117" s="526"/>
      <c r="BD117" s="527"/>
      <c r="BE117" s="528"/>
      <c r="BF117" s="529"/>
      <c r="BG117" s="530"/>
      <c r="BH117" s="529"/>
      <c r="BI117" s="530"/>
      <c r="BJ117" s="531"/>
      <c r="BK117" s="449"/>
      <c r="BL117" s="532"/>
      <c r="BM117" s="532"/>
      <c r="BN117" s="533"/>
      <c r="BO117" s="534"/>
      <c r="BP117" s="506"/>
      <c r="BQ117" s="505"/>
      <c r="BR117" s="506"/>
      <c r="BS117" s="270" t="s">
        <v>6448</v>
      </c>
      <c r="BT117" s="505"/>
      <c r="BU117" s="506"/>
      <c r="BV117" s="505"/>
      <c r="BW117" s="507"/>
    </row>
    <row r="118" spans="1:75" ht="27" customHeight="1" thickBot="1">
      <c r="A118" s="538"/>
      <c r="B118" s="539"/>
      <c r="C118" s="419" t="s">
        <v>6454</v>
      </c>
      <c r="D118" s="508"/>
      <c r="E118" s="508"/>
      <c r="F118" s="508"/>
      <c r="G118" s="508"/>
      <c r="H118" s="508"/>
      <c r="I118" s="509"/>
      <c r="J118" s="422" t="str">
        <f>'②補助金額算出内訳書（別紙１）'!$J$95:$K$95</f>
        <v/>
      </c>
      <c r="K118" s="423"/>
      <c r="L118" s="423"/>
      <c r="M118" s="423"/>
      <c r="N118" s="423"/>
      <c r="O118" s="423"/>
      <c r="P118" s="423"/>
      <c r="Q118" s="423"/>
      <c r="R118" s="423"/>
      <c r="S118" s="423"/>
      <c r="T118" s="423"/>
      <c r="U118" s="423"/>
      <c r="V118" s="423"/>
      <c r="W118" s="423"/>
      <c r="X118" s="423"/>
      <c r="Y118" s="424"/>
      <c r="Z118" s="425"/>
      <c r="AA118" s="510"/>
      <c r="AB118" s="511"/>
      <c r="AC118" s="511"/>
      <c r="AD118" s="511"/>
      <c r="AE118" s="512"/>
      <c r="AF118" s="513"/>
      <c r="AG118" s="514"/>
      <c r="AH118" s="515"/>
      <c r="AI118" s="514"/>
      <c r="AJ118" s="515"/>
      <c r="AK118" s="516"/>
      <c r="AL118" s="431"/>
      <c r="AM118" s="517"/>
      <c r="AN118" s="517"/>
      <c r="AO118" s="518"/>
      <c r="AP118" s="519"/>
      <c r="AQ118" s="520"/>
      <c r="AR118" s="521"/>
      <c r="AS118" s="520"/>
      <c r="AT118" s="271" t="s">
        <v>6448</v>
      </c>
      <c r="AU118" s="521"/>
      <c r="AV118" s="520"/>
      <c r="AW118" s="521"/>
      <c r="AX118" s="522"/>
      <c r="AY118" s="425"/>
      <c r="AZ118" s="510"/>
      <c r="BA118" s="511"/>
      <c r="BB118" s="511"/>
      <c r="BC118" s="511"/>
      <c r="BD118" s="512"/>
      <c r="BE118" s="513"/>
      <c r="BF118" s="514"/>
      <c r="BG118" s="515"/>
      <c r="BH118" s="514"/>
      <c r="BI118" s="515"/>
      <c r="BJ118" s="516"/>
      <c r="BK118" s="431"/>
      <c r="BL118" s="517"/>
      <c r="BM118" s="517"/>
      <c r="BN118" s="518"/>
      <c r="BO118" s="519"/>
      <c r="BP118" s="520"/>
      <c r="BQ118" s="521"/>
      <c r="BR118" s="520"/>
      <c r="BS118" s="271" t="s">
        <v>6448</v>
      </c>
      <c r="BT118" s="521"/>
      <c r="BU118" s="520"/>
      <c r="BV118" s="521"/>
      <c r="BW118" s="522"/>
    </row>
    <row r="119" spans="1:75" ht="27" customHeight="1" thickBot="1">
      <c r="A119" s="461">
        <v>15</v>
      </c>
      <c r="B119" s="535"/>
      <c r="C119" s="467" t="s">
        <v>6441</v>
      </c>
      <c r="D119" s="540"/>
      <c r="E119" s="540"/>
      <c r="F119" s="540"/>
      <c r="G119" s="540"/>
      <c r="H119" s="540"/>
      <c r="I119" s="541"/>
      <c r="J119" s="470" t="str">
        <f>'②補助金額算出内訳書（別紙１）'!$B$96</f>
        <v/>
      </c>
      <c r="K119" s="471"/>
      <c r="L119" s="471"/>
      <c r="M119" s="471"/>
      <c r="N119" s="471"/>
      <c r="O119" s="471"/>
      <c r="P119" s="471"/>
      <c r="Q119" s="471"/>
      <c r="R119" s="471"/>
      <c r="S119" s="471"/>
      <c r="T119" s="471"/>
      <c r="U119" s="471"/>
      <c r="V119" s="471"/>
      <c r="W119" s="471"/>
      <c r="X119" s="471"/>
      <c r="Y119" s="472"/>
      <c r="Z119" s="473" t="s">
        <v>6442</v>
      </c>
      <c r="AA119" s="542"/>
      <c r="AB119" s="542"/>
      <c r="AC119" s="542"/>
      <c r="AD119" s="542"/>
      <c r="AE119" s="543"/>
      <c r="AF119" s="544" t="s">
        <v>6443</v>
      </c>
      <c r="AG119" s="545"/>
      <c r="AH119" s="545"/>
      <c r="AI119" s="545"/>
      <c r="AJ119" s="545"/>
      <c r="AK119" s="545"/>
      <c r="AL119" s="477" t="s">
        <v>6444</v>
      </c>
      <c r="AM119" s="546"/>
      <c r="AN119" s="546"/>
      <c r="AO119" s="547"/>
      <c r="AP119" s="476" t="s">
        <v>6445</v>
      </c>
      <c r="AQ119" s="548"/>
      <c r="AR119" s="548"/>
      <c r="AS119" s="548"/>
      <c r="AT119" s="548"/>
      <c r="AU119" s="548"/>
      <c r="AV119" s="548"/>
      <c r="AW119" s="548"/>
      <c r="AX119" s="549"/>
      <c r="AY119" s="473" t="s">
        <v>6442</v>
      </c>
      <c r="AZ119" s="542"/>
      <c r="BA119" s="542"/>
      <c r="BB119" s="542"/>
      <c r="BC119" s="542"/>
      <c r="BD119" s="543"/>
      <c r="BE119" s="544" t="s">
        <v>6443</v>
      </c>
      <c r="BF119" s="545"/>
      <c r="BG119" s="545"/>
      <c r="BH119" s="545"/>
      <c r="BI119" s="545"/>
      <c r="BJ119" s="545"/>
      <c r="BK119" s="477" t="s">
        <v>6444</v>
      </c>
      <c r="BL119" s="546"/>
      <c r="BM119" s="546"/>
      <c r="BN119" s="547"/>
      <c r="BO119" s="476" t="s">
        <v>6445</v>
      </c>
      <c r="BP119" s="548"/>
      <c r="BQ119" s="548"/>
      <c r="BR119" s="548"/>
      <c r="BS119" s="548"/>
      <c r="BT119" s="548"/>
      <c r="BU119" s="548"/>
      <c r="BV119" s="548"/>
      <c r="BW119" s="549"/>
    </row>
    <row r="120" spans="1:75" ht="27" customHeight="1" thickTop="1">
      <c r="A120" s="536"/>
      <c r="B120" s="537"/>
      <c r="C120" s="437" t="s">
        <v>6446</v>
      </c>
      <c r="D120" s="523"/>
      <c r="E120" s="523"/>
      <c r="F120" s="523"/>
      <c r="G120" s="523"/>
      <c r="H120" s="523"/>
      <c r="I120" s="524"/>
      <c r="J120" s="458" t="str">
        <f>'②補助金額算出内訳書（別紙１）'!$D$96</f>
        <v/>
      </c>
      <c r="K120" s="459"/>
      <c r="L120" s="459"/>
      <c r="M120" s="459"/>
      <c r="N120" s="459"/>
      <c r="O120" s="459"/>
      <c r="P120" s="459"/>
      <c r="Q120" s="459"/>
      <c r="R120" s="459"/>
      <c r="S120" s="459"/>
      <c r="T120" s="459"/>
      <c r="U120" s="459"/>
      <c r="V120" s="459"/>
      <c r="W120" s="459"/>
      <c r="X120" s="459"/>
      <c r="Y120" s="460"/>
      <c r="Z120" s="550" t="s">
        <v>6455</v>
      </c>
      <c r="AA120" s="551"/>
      <c r="AB120" s="551"/>
      <c r="AC120" s="551"/>
      <c r="AD120" s="551"/>
      <c r="AE120" s="552"/>
      <c r="AF120" s="553">
        <v>5</v>
      </c>
      <c r="AG120" s="554"/>
      <c r="AH120" s="555">
        <v>0</v>
      </c>
      <c r="AI120" s="554"/>
      <c r="AJ120" s="555">
        <v>0</v>
      </c>
      <c r="AK120" s="556"/>
      <c r="AL120" s="557" t="s">
        <v>6447</v>
      </c>
      <c r="AM120" s="558"/>
      <c r="AN120" s="558"/>
      <c r="AO120" s="559"/>
      <c r="AP120" s="560"/>
      <c r="AQ120" s="561"/>
      <c r="AR120" s="562">
        <v>1</v>
      </c>
      <c r="AS120" s="561"/>
      <c r="AT120" s="72" t="s">
        <v>6448</v>
      </c>
      <c r="AU120" s="562">
        <v>2</v>
      </c>
      <c r="AV120" s="561"/>
      <c r="AW120" s="562">
        <v>3</v>
      </c>
      <c r="AX120" s="563"/>
      <c r="AY120" s="564"/>
      <c r="AZ120" s="565"/>
      <c r="BA120" s="566"/>
      <c r="BB120" s="566"/>
      <c r="BC120" s="566"/>
      <c r="BD120" s="567"/>
      <c r="BE120" s="568"/>
      <c r="BF120" s="569"/>
      <c r="BG120" s="570"/>
      <c r="BH120" s="569"/>
      <c r="BI120" s="570"/>
      <c r="BJ120" s="571"/>
      <c r="BK120" s="572"/>
      <c r="BL120" s="573"/>
      <c r="BM120" s="573"/>
      <c r="BN120" s="574"/>
      <c r="BO120" s="575"/>
      <c r="BP120" s="576"/>
      <c r="BQ120" s="577"/>
      <c r="BR120" s="576"/>
      <c r="BS120" s="272" t="s">
        <v>6448</v>
      </c>
      <c r="BT120" s="577"/>
      <c r="BU120" s="576"/>
      <c r="BV120" s="577"/>
      <c r="BW120" s="578"/>
    </row>
    <row r="121" spans="1:75" ht="27" customHeight="1">
      <c r="A121" s="536"/>
      <c r="B121" s="537"/>
      <c r="C121" s="437" t="s">
        <v>6449</v>
      </c>
      <c r="D121" s="523"/>
      <c r="E121" s="523"/>
      <c r="F121" s="523"/>
      <c r="G121" s="523"/>
      <c r="H121" s="523"/>
      <c r="I121" s="524"/>
      <c r="J121" s="458" t="str">
        <f>'②補助金額算出内訳書（別紙１）'!$C$96</f>
        <v/>
      </c>
      <c r="K121" s="459"/>
      <c r="L121" s="459"/>
      <c r="M121" s="459"/>
      <c r="N121" s="459"/>
      <c r="O121" s="459"/>
      <c r="P121" s="459"/>
      <c r="Q121" s="459"/>
      <c r="R121" s="459"/>
      <c r="S121" s="459"/>
      <c r="T121" s="459"/>
      <c r="U121" s="459"/>
      <c r="V121" s="459"/>
      <c r="W121" s="459"/>
      <c r="X121" s="459"/>
      <c r="Y121" s="460"/>
      <c r="Z121" s="443"/>
      <c r="AA121" s="525"/>
      <c r="AB121" s="526"/>
      <c r="AC121" s="526"/>
      <c r="AD121" s="526"/>
      <c r="AE121" s="527"/>
      <c r="AF121" s="528"/>
      <c r="AG121" s="529"/>
      <c r="AH121" s="530"/>
      <c r="AI121" s="529"/>
      <c r="AJ121" s="530"/>
      <c r="AK121" s="531"/>
      <c r="AL121" s="449"/>
      <c r="AM121" s="532"/>
      <c r="AN121" s="532"/>
      <c r="AO121" s="533"/>
      <c r="AP121" s="534"/>
      <c r="AQ121" s="506"/>
      <c r="AR121" s="505"/>
      <c r="AS121" s="506"/>
      <c r="AT121" s="270" t="s">
        <v>6448</v>
      </c>
      <c r="AU121" s="505"/>
      <c r="AV121" s="506"/>
      <c r="AW121" s="505"/>
      <c r="AX121" s="507"/>
      <c r="AY121" s="443"/>
      <c r="AZ121" s="525"/>
      <c r="BA121" s="526"/>
      <c r="BB121" s="526"/>
      <c r="BC121" s="526"/>
      <c r="BD121" s="527"/>
      <c r="BE121" s="528"/>
      <c r="BF121" s="529"/>
      <c r="BG121" s="530"/>
      <c r="BH121" s="529"/>
      <c r="BI121" s="530"/>
      <c r="BJ121" s="531"/>
      <c r="BK121" s="449"/>
      <c r="BL121" s="532"/>
      <c r="BM121" s="532"/>
      <c r="BN121" s="533"/>
      <c r="BO121" s="534"/>
      <c r="BP121" s="506"/>
      <c r="BQ121" s="505"/>
      <c r="BR121" s="506"/>
      <c r="BS121" s="270" t="s">
        <v>6448</v>
      </c>
      <c r="BT121" s="505"/>
      <c r="BU121" s="506"/>
      <c r="BV121" s="505"/>
      <c r="BW121" s="507"/>
    </row>
    <row r="122" spans="1:75" ht="27" customHeight="1">
      <c r="A122" s="536"/>
      <c r="B122" s="537"/>
      <c r="C122" s="437" t="s">
        <v>6450</v>
      </c>
      <c r="D122" s="523"/>
      <c r="E122" s="523"/>
      <c r="F122" s="523"/>
      <c r="G122" s="523"/>
      <c r="H122" s="523"/>
      <c r="I122" s="524"/>
      <c r="J122" s="455" t="str">
        <f>'②補助金額算出内訳書（別紙１）'!$H$96</f>
        <v/>
      </c>
      <c r="K122" s="456"/>
      <c r="L122" s="456"/>
      <c r="M122" s="456"/>
      <c r="N122" s="456"/>
      <c r="O122" s="456"/>
      <c r="P122" s="456"/>
      <c r="Q122" s="456"/>
      <c r="R122" s="456"/>
      <c r="S122" s="456"/>
      <c r="T122" s="456"/>
      <c r="U122" s="456"/>
      <c r="V122" s="456"/>
      <c r="W122" s="456"/>
      <c r="X122" s="456"/>
      <c r="Y122" s="457"/>
      <c r="Z122" s="443"/>
      <c r="AA122" s="525"/>
      <c r="AB122" s="526"/>
      <c r="AC122" s="526"/>
      <c r="AD122" s="526"/>
      <c r="AE122" s="527"/>
      <c r="AF122" s="528"/>
      <c r="AG122" s="529"/>
      <c r="AH122" s="530"/>
      <c r="AI122" s="529"/>
      <c r="AJ122" s="530"/>
      <c r="AK122" s="531"/>
      <c r="AL122" s="449"/>
      <c r="AM122" s="532"/>
      <c r="AN122" s="532"/>
      <c r="AO122" s="533"/>
      <c r="AP122" s="534"/>
      <c r="AQ122" s="506"/>
      <c r="AR122" s="505"/>
      <c r="AS122" s="506"/>
      <c r="AT122" s="270" t="s">
        <v>6448</v>
      </c>
      <c r="AU122" s="505"/>
      <c r="AV122" s="506"/>
      <c r="AW122" s="505"/>
      <c r="AX122" s="507"/>
      <c r="AY122" s="443"/>
      <c r="AZ122" s="525"/>
      <c r="BA122" s="526"/>
      <c r="BB122" s="526"/>
      <c r="BC122" s="526"/>
      <c r="BD122" s="527"/>
      <c r="BE122" s="528"/>
      <c r="BF122" s="529"/>
      <c r="BG122" s="530"/>
      <c r="BH122" s="529"/>
      <c r="BI122" s="530"/>
      <c r="BJ122" s="531"/>
      <c r="BK122" s="449"/>
      <c r="BL122" s="532"/>
      <c r="BM122" s="532"/>
      <c r="BN122" s="533"/>
      <c r="BO122" s="534"/>
      <c r="BP122" s="506"/>
      <c r="BQ122" s="505"/>
      <c r="BR122" s="506"/>
      <c r="BS122" s="270" t="s">
        <v>6448</v>
      </c>
      <c r="BT122" s="505"/>
      <c r="BU122" s="506"/>
      <c r="BV122" s="505"/>
      <c r="BW122" s="507"/>
    </row>
    <row r="123" spans="1:75" ht="27" customHeight="1">
      <c r="A123" s="536"/>
      <c r="B123" s="537"/>
      <c r="C123" s="437" t="s">
        <v>6451</v>
      </c>
      <c r="D123" s="523"/>
      <c r="E123" s="523"/>
      <c r="F123" s="523"/>
      <c r="G123" s="523"/>
      <c r="H123" s="523"/>
      <c r="I123" s="524"/>
      <c r="J123" s="452" t="str">
        <f>'②補助金額算出内訳書（別紙１）'!$J$61</f>
        <v/>
      </c>
      <c r="K123" s="453"/>
      <c r="L123" s="453"/>
      <c r="M123" s="453"/>
      <c r="N123" s="453"/>
      <c r="O123" s="453"/>
      <c r="P123" s="453"/>
      <c r="Q123" s="453"/>
      <c r="R123" s="453"/>
      <c r="S123" s="453"/>
      <c r="T123" s="453"/>
      <c r="U123" s="453"/>
      <c r="V123" s="453"/>
      <c r="W123" s="453"/>
      <c r="X123" s="453"/>
      <c r="Y123" s="454"/>
      <c r="Z123" s="443"/>
      <c r="AA123" s="526"/>
      <c r="AB123" s="526"/>
      <c r="AC123" s="526"/>
      <c r="AD123" s="526"/>
      <c r="AE123" s="527"/>
      <c r="AF123" s="528"/>
      <c r="AG123" s="529"/>
      <c r="AH123" s="530"/>
      <c r="AI123" s="529"/>
      <c r="AJ123" s="530"/>
      <c r="AK123" s="531"/>
      <c r="AL123" s="449"/>
      <c r="AM123" s="532"/>
      <c r="AN123" s="532"/>
      <c r="AO123" s="533"/>
      <c r="AP123" s="534"/>
      <c r="AQ123" s="506"/>
      <c r="AR123" s="505"/>
      <c r="AS123" s="506"/>
      <c r="AT123" s="270" t="s">
        <v>6448</v>
      </c>
      <c r="AU123" s="505"/>
      <c r="AV123" s="506"/>
      <c r="AW123" s="505"/>
      <c r="AX123" s="507"/>
      <c r="AY123" s="443"/>
      <c r="AZ123" s="525"/>
      <c r="BA123" s="526"/>
      <c r="BB123" s="526"/>
      <c r="BC123" s="526"/>
      <c r="BD123" s="527"/>
      <c r="BE123" s="528"/>
      <c r="BF123" s="529"/>
      <c r="BG123" s="530"/>
      <c r="BH123" s="529"/>
      <c r="BI123" s="530"/>
      <c r="BJ123" s="531"/>
      <c r="BK123" s="449"/>
      <c r="BL123" s="532"/>
      <c r="BM123" s="532"/>
      <c r="BN123" s="533"/>
      <c r="BO123" s="534"/>
      <c r="BP123" s="506"/>
      <c r="BQ123" s="505"/>
      <c r="BR123" s="506"/>
      <c r="BS123" s="270" t="s">
        <v>6448</v>
      </c>
      <c r="BT123" s="505"/>
      <c r="BU123" s="506"/>
      <c r="BV123" s="505"/>
      <c r="BW123" s="507"/>
    </row>
    <row r="124" spans="1:75" ht="27" customHeight="1">
      <c r="A124" s="536"/>
      <c r="B124" s="537"/>
      <c r="C124" s="437" t="s">
        <v>6452</v>
      </c>
      <c r="D124" s="523"/>
      <c r="E124" s="523"/>
      <c r="F124" s="523"/>
      <c r="G124" s="523"/>
      <c r="H124" s="523"/>
      <c r="I124" s="524"/>
      <c r="J124" s="440" t="str">
        <f>J123</f>
        <v/>
      </c>
      <c r="K124" s="441"/>
      <c r="L124" s="441"/>
      <c r="M124" s="441"/>
      <c r="N124" s="441"/>
      <c r="O124" s="441"/>
      <c r="P124" s="441"/>
      <c r="Q124" s="441"/>
      <c r="R124" s="441"/>
      <c r="S124" s="441"/>
      <c r="T124" s="441"/>
      <c r="U124" s="441"/>
      <c r="V124" s="441"/>
      <c r="W124" s="441"/>
      <c r="X124" s="441"/>
      <c r="Y124" s="442"/>
      <c r="Z124" s="443"/>
      <c r="AA124" s="525"/>
      <c r="AB124" s="526"/>
      <c r="AC124" s="526"/>
      <c r="AD124" s="526"/>
      <c r="AE124" s="527"/>
      <c r="AF124" s="528"/>
      <c r="AG124" s="529"/>
      <c r="AH124" s="530"/>
      <c r="AI124" s="529"/>
      <c r="AJ124" s="530"/>
      <c r="AK124" s="531"/>
      <c r="AL124" s="449"/>
      <c r="AM124" s="532"/>
      <c r="AN124" s="532"/>
      <c r="AO124" s="533"/>
      <c r="AP124" s="534"/>
      <c r="AQ124" s="506"/>
      <c r="AR124" s="505"/>
      <c r="AS124" s="506"/>
      <c r="AT124" s="270" t="s">
        <v>6448</v>
      </c>
      <c r="AU124" s="505"/>
      <c r="AV124" s="506"/>
      <c r="AW124" s="505"/>
      <c r="AX124" s="507"/>
      <c r="AY124" s="443"/>
      <c r="AZ124" s="525"/>
      <c r="BA124" s="526"/>
      <c r="BB124" s="526"/>
      <c r="BC124" s="526"/>
      <c r="BD124" s="527"/>
      <c r="BE124" s="528"/>
      <c r="BF124" s="529"/>
      <c r="BG124" s="530"/>
      <c r="BH124" s="529"/>
      <c r="BI124" s="530"/>
      <c r="BJ124" s="531"/>
      <c r="BK124" s="449"/>
      <c r="BL124" s="532"/>
      <c r="BM124" s="532"/>
      <c r="BN124" s="533"/>
      <c r="BO124" s="534"/>
      <c r="BP124" s="506"/>
      <c r="BQ124" s="505"/>
      <c r="BR124" s="506"/>
      <c r="BS124" s="270" t="s">
        <v>6448</v>
      </c>
      <c r="BT124" s="505"/>
      <c r="BU124" s="506"/>
      <c r="BV124" s="505"/>
      <c r="BW124" s="507"/>
    </row>
    <row r="125" spans="1:75" ht="27" customHeight="1">
      <c r="A125" s="536"/>
      <c r="B125" s="537"/>
      <c r="C125" s="437" t="s">
        <v>6453</v>
      </c>
      <c r="D125" s="523"/>
      <c r="E125" s="523"/>
      <c r="F125" s="523"/>
      <c r="G125" s="523"/>
      <c r="H125" s="523"/>
      <c r="I125" s="524"/>
      <c r="J125" s="440">
        <f>'②補助金額算出内訳書（別紙１）'!$F$96</f>
        <v>0</v>
      </c>
      <c r="K125" s="441"/>
      <c r="L125" s="441"/>
      <c r="M125" s="441"/>
      <c r="N125" s="441"/>
      <c r="O125" s="441"/>
      <c r="P125" s="441"/>
      <c r="Q125" s="441"/>
      <c r="R125" s="441"/>
      <c r="S125" s="441"/>
      <c r="T125" s="441"/>
      <c r="U125" s="441"/>
      <c r="V125" s="441"/>
      <c r="W125" s="441"/>
      <c r="X125" s="441"/>
      <c r="Y125" s="442"/>
      <c r="Z125" s="443"/>
      <c r="AA125" s="525"/>
      <c r="AB125" s="526"/>
      <c r="AC125" s="526"/>
      <c r="AD125" s="526"/>
      <c r="AE125" s="527"/>
      <c r="AF125" s="528"/>
      <c r="AG125" s="529"/>
      <c r="AH125" s="530"/>
      <c r="AI125" s="529"/>
      <c r="AJ125" s="530"/>
      <c r="AK125" s="531"/>
      <c r="AL125" s="449"/>
      <c r="AM125" s="532"/>
      <c r="AN125" s="532"/>
      <c r="AO125" s="533"/>
      <c r="AP125" s="534"/>
      <c r="AQ125" s="506"/>
      <c r="AR125" s="505"/>
      <c r="AS125" s="506"/>
      <c r="AT125" s="270" t="s">
        <v>6448</v>
      </c>
      <c r="AU125" s="505"/>
      <c r="AV125" s="506"/>
      <c r="AW125" s="505"/>
      <c r="AX125" s="507"/>
      <c r="AY125" s="443"/>
      <c r="AZ125" s="525"/>
      <c r="BA125" s="526"/>
      <c r="BB125" s="526"/>
      <c r="BC125" s="526"/>
      <c r="BD125" s="527"/>
      <c r="BE125" s="528"/>
      <c r="BF125" s="529"/>
      <c r="BG125" s="530"/>
      <c r="BH125" s="529"/>
      <c r="BI125" s="530"/>
      <c r="BJ125" s="531"/>
      <c r="BK125" s="449"/>
      <c r="BL125" s="532"/>
      <c r="BM125" s="532"/>
      <c r="BN125" s="533"/>
      <c r="BO125" s="534"/>
      <c r="BP125" s="506"/>
      <c r="BQ125" s="505"/>
      <c r="BR125" s="506"/>
      <c r="BS125" s="270" t="s">
        <v>6448</v>
      </c>
      <c r="BT125" s="505"/>
      <c r="BU125" s="506"/>
      <c r="BV125" s="505"/>
      <c r="BW125" s="507"/>
    </row>
    <row r="126" spans="1:75" ht="27" customHeight="1" thickBot="1">
      <c r="A126" s="538"/>
      <c r="B126" s="539"/>
      <c r="C126" s="419" t="s">
        <v>6454</v>
      </c>
      <c r="D126" s="508"/>
      <c r="E126" s="508"/>
      <c r="F126" s="508"/>
      <c r="G126" s="508"/>
      <c r="H126" s="508"/>
      <c r="I126" s="509"/>
      <c r="J126" s="422" t="str">
        <f>'②補助金額算出内訳書（別紙１）'!$J$96:$K$96</f>
        <v/>
      </c>
      <c r="K126" s="423"/>
      <c r="L126" s="423"/>
      <c r="M126" s="423"/>
      <c r="N126" s="423"/>
      <c r="O126" s="423"/>
      <c r="P126" s="423"/>
      <c r="Q126" s="423"/>
      <c r="R126" s="423"/>
      <c r="S126" s="423"/>
      <c r="T126" s="423"/>
      <c r="U126" s="423"/>
      <c r="V126" s="423"/>
      <c r="W126" s="423"/>
      <c r="X126" s="423"/>
      <c r="Y126" s="424"/>
      <c r="Z126" s="425"/>
      <c r="AA126" s="510"/>
      <c r="AB126" s="511"/>
      <c r="AC126" s="511"/>
      <c r="AD126" s="511"/>
      <c r="AE126" s="512"/>
      <c r="AF126" s="513"/>
      <c r="AG126" s="514"/>
      <c r="AH126" s="515"/>
      <c r="AI126" s="514"/>
      <c r="AJ126" s="515"/>
      <c r="AK126" s="516"/>
      <c r="AL126" s="431"/>
      <c r="AM126" s="517"/>
      <c r="AN126" s="517"/>
      <c r="AO126" s="518"/>
      <c r="AP126" s="519"/>
      <c r="AQ126" s="520"/>
      <c r="AR126" s="521"/>
      <c r="AS126" s="520"/>
      <c r="AT126" s="271" t="s">
        <v>6448</v>
      </c>
      <c r="AU126" s="521"/>
      <c r="AV126" s="520"/>
      <c r="AW126" s="521"/>
      <c r="AX126" s="522"/>
      <c r="AY126" s="425"/>
      <c r="AZ126" s="510"/>
      <c r="BA126" s="511"/>
      <c r="BB126" s="511"/>
      <c r="BC126" s="511"/>
      <c r="BD126" s="512"/>
      <c r="BE126" s="513"/>
      <c r="BF126" s="514"/>
      <c r="BG126" s="515"/>
      <c r="BH126" s="514"/>
      <c r="BI126" s="515"/>
      <c r="BJ126" s="516"/>
      <c r="BK126" s="431"/>
      <c r="BL126" s="517"/>
      <c r="BM126" s="517"/>
      <c r="BN126" s="518"/>
      <c r="BO126" s="519"/>
      <c r="BP126" s="520"/>
      <c r="BQ126" s="521"/>
      <c r="BR126" s="520"/>
      <c r="BS126" s="271" t="s">
        <v>6448</v>
      </c>
      <c r="BT126" s="521"/>
      <c r="BU126" s="520"/>
      <c r="BV126" s="521"/>
      <c r="BW126" s="522"/>
    </row>
    <row r="127" spans="1:75" ht="27" customHeight="1" thickBot="1">
      <c r="A127" s="461">
        <v>16</v>
      </c>
      <c r="B127" s="535"/>
      <c r="C127" s="467" t="s">
        <v>6441</v>
      </c>
      <c r="D127" s="540"/>
      <c r="E127" s="540"/>
      <c r="F127" s="540"/>
      <c r="G127" s="540"/>
      <c r="H127" s="540"/>
      <c r="I127" s="541"/>
      <c r="J127" s="470" t="str">
        <f>'②補助金額算出内訳書（別紙１）'!$B$97</f>
        <v/>
      </c>
      <c r="K127" s="471"/>
      <c r="L127" s="471"/>
      <c r="M127" s="471"/>
      <c r="N127" s="471"/>
      <c r="O127" s="471"/>
      <c r="P127" s="471"/>
      <c r="Q127" s="471"/>
      <c r="R127" s="471"/>
      <c r="S127" s="471"/>
      <c r="T127" s="471"/>
      <c r="U127" s="471"/>
      <c r="V127" s="471"/>
      <c r="W127" s="471"/>
      <c r="X127" s="471"/>
      <c r="Y127" s="472"/>
      <c r="Z127" s="473" t="s">
        <v>6442</v>
      </c>
      <c r="AA127" s="542"/>
      <c r="AB127" s="542"/>
      <c r="AC127" s="542"/>
      <c r="AD127" s="542"/>
      <c r="AE127" s="543"/>
      <c r="AF127" s="544" t="s">
        <v>6443</v>
      </c>
      <c r="AG127" s="545"/>
      <c r="AH127" s="545"/>
      <c r="AI127" s="545"/>
      <c r="AJ127" s="545"/>
      <c r="AK127" s="545"/>
      <c r="AL127" s="477" t="s">
        <v>6444</v>
      </c>
      <c r="AM127" s="546"/>
      <c r="AN127" s="546"/>
      <c r="AO127" s="547"/>
      <c r="AP127" s="476" t="s">
        <v>6445</v>
      </c>
      <c r="AQ127" s="548"/>
      <c r="AR127" s="548"/>
      <c r="AS127" s="548"/>
      <c r="AT127" s="548"/>
      <c r="AU127" s="548"/>
      <c r="AV127" s="548"/>
      <c r="AW127" s="548"/>
      <c r="AX127" s="549"/>
      <c r="AY127" s="473" t="s">
        <v>6442</v>
      </c>
      <c r="AZ127" s="542"/>
      <c r="BA127" s="542"/>
      <c r="BB127" s="542"/>
      <c r="BC127" s="542"/>
      <c r="BD127" s="543"/>
      <c r="BE127" s="544" t="s">
        <v>6443</v>
      </c>
      <c r="BF127" s="545"/>
      <c r="BG127" s="545"/>
      <c r="BH127" s="545"/>
      <c r="BI127" s="545"/>
      <c r="BJ127" s="545"/>
      <c r="BK127" s="477" t="s">
        <v>6444</v>
      </c>
      <c r="BL127" s="546"/>
      <c r="BM127" s="546"/>
      <c r="BN127" s="547"/>
      <c r="BO127" s="476" t="s">
        <v>6445</v>
      </c>
      <c r="BP127" s="548"/>
      <c r="BQ127" s="548"/>
      <c r="BR127" s="548"/>
      <c r="BS127" s="548"/>
      <c r="BT127" s="548"/>
      <c r="BU127" s="548"/>
      <c r="BV127" s="548"/>
      <c r="BW127" s="549"/>
    </row>
    <row r="128" spans="1:75" ht="27" customHeight="1" thickTop="1">
      <c r="A128" s="536"/>
      <c r="B128" s="537"/>
      <c r="C128" s="437" t="s">
        <v>6446</v>
      </c>
      <c r="D128" s="523"/>
      <c r="E128" s="523"/>
      <c r="F128" s="523"/>
      <c r="G128" s="523"/>
      <c r="H128" s="523"/>
      <c r="I128" s="524"/>
      <c r="J128" s="458" t="str">
        <f>'②補助金額算出内訳書（別紙１）'!$D$97</f>
        <v/>
      </c>
      <c r="K128" s="459"/>
      <c r="L128" s="459"/>
      <c r="M128" s="459"/>
      <c r="N128" s="459"/>
      <c r="O128" s="459"/>
      <c r="P128" s="459"/>
      <c r="Q128" s="459"/>
      <c r="R128" s="459"/>
      <c r="S128" s="459"/>
      <c r="T128" s="459"/>
      <c r="U128" s="459"/>
      <c r="V128" s="459"/>
      <c r="W128" s="459"/>
      <c r="X128" s="459"/>
      <c r="Y128" s="460"/>
      <c r="Z128" s="550" t="s">
        <v>6455</v>
      </c>
      <c r="AA128" s="551"/>
      <c r="AB128" s="551"/>
      <c r="AC128" s="551"/>
      <c r="AD128" s="551"/>
      <c r="AE128" s="552"/>
      <c r="AF128" s="553">
        <v>5</v>
      </c>
      <c r="AG128" s="554"/>
      <c r="AH128" s="555">
        <v>0</v>
      </c>
      <c r="AI128" s="554"/>
      <c r="AJ128" s="555">
        <v>0</v>
      </c>
      <c r="AK128" s="556"/>
      <c r="AL128" s="557" t="s">
        <v>6447</v>
      </c>
      <c r="AM128" s="558"/>
      <c r="AN128" s="558"/>
      <c r="AO128" s="559"/>
      <c r="AP128" s="560"/>
      <c r="AQ128" s="561"/>
      <c r="AR128" s="562">
        <v>1</v>
      </c>
      <c r="AS128" s="561"/>
      <c r="AT128" s="72" t="s">
        <v>6448</v>
      </c>
      <c r="AU128" s="562">
        <v>2</v>
      </c>
      <c r="AV128" s="561"/>
      <c r="AW128" s="562">
        <v>3</v>
      </c>
      <c r="AX128" s="563"/>
      <c r="AY128" s="564"/>
      <c r="AZ128" s="565"/>
      <c r="BA128" s="566"/>
      <c r="BB128" s="566"/>
      <c r="BC128" s="566"/>
      <c r="BD128" s="567"/>
      <c r="BE128" s="568"/>
      <c r="BF128" s="569"/>
      <c r="BG128" s="570"/>
      <c r="BH128" s="569"/>
      <c r="BI128" s="570"/>
      <c r="BJ128" s="571"/>
      <c r="BK128" s="572"/>
      <c r="BL128" s="573"/>
      <c r="BM128" s="573"/>
      <c r="BN128" s="574"/>
      <c r="BO128" s="575"/>
      <c r="BP128" s="576"/>
      <c r="BQ128" s="577"/>
      <c r="BR128" s="576"/>
      <c r="BS128" s="272" t="s">
        <v>6448</v>
      </c>
      <c r="BT128" s="577"/>
      <c r="BU128" s="576"/>
      <c r="BV128" s="577"/>
      <c r="BW128" s="578"/>
    </row>
    <row r="129" spans="1:75" ht="27" customHeight="1">
      <c r="A129" s="536"/>
      <c r="B129" s="537"/>
      <c r="C129" s="437" t="s">
        <v>6449</v>
      </c>
      <c r="D129" s="523"/>
      <c r="E129" s="523"/>
      <c r="F129" s="523"/>
      <c r="G129" s="523"/>
      <c r="H129" s="523"/>
      <c r="I129" s="524"/>
      <c r="J129" s="458" t="str">
        <f>'②補助金額算出内訳書（別紙１）'!$C$97</f>
        <v/>
      </c>
      <c r="K129" s="459"/>
      <c r="L129" s="459"/>
      <c r="M129" s="459"/>
      <c r="N129" s="459"/>
      <c r="O129" s="459"/>
      <c r="P129" s="459"/>
      <c r="Q129" s="459"/>
      <c r="R129" s="459"/>
      <c r="S129" s="459"/>
      <c r="T129" s="459"/>
      <c r="U129" s="459"/>
      <c r="V129" s="459"/>
      <c r="W129" s="459"/>
      <c r="X129" s="459"/>
      <c r="Y129" s="460"/>
      <c r="Z129" s="443"/>
      <c r="AA129" s="525"/>
      <c r="AB129" s="526"/>
      <c r="AC129" s="526"/>
      <c r="AD129" s="526"/>
      <c r="AE129" s="527"/>
      <c r="AF129" s="528"/>
      <c r="AG129" s="529"/>
      <c r="AH129" s="530"/>
      <c r="AI129" s="529"/>
      <c r="AJ129" s="530"/>
      <c r="AK129" s="531"/>
      <c r="AL129" s="449"/>
      <c r="AM129" s="532"/>
      <c r="AN129" s="532"/>
      <c r="AO129" s="533"/>
      <c r="AP129" s="534"/>
      <c r="AQ129" s="506"/>
      <c r="AR129" s="505"/>
      <c r="AS129" s="506"/>
      <c r="AT129" s="270" t="s">
        <v>6448</v>
      </c>
      <c r="AU129" s="505"/>
      <c r="AV129" s="506"/>
      <c r="AW129" s="505"/>
      <c r="AX129" s="507"/>
      <c r="AY129" s="443"/>
      <c r="AZ129" s="525"/>
      <c r="BA129" s="526"/>
      <c r="BB129" s="526"/>
      <c r="BC129" s="526"/>
      <c r="BD129" s="527"/>
      <c r="BE129" s="528"/>
      <c r="BF129" s="529"/>
      <c r="BG129" s="530"/>
      <c r="BH129" s="529"/>
      <c r="BI129" s="530"/>
      <c r="BJ129" s="531"/>
      <c r="BK129" s="449"/>
      <c r="BL129" s="532"/>
      <c r="BM129" s="532"/>
      <c r="BN129" s="533"/>
      <c r="BO129" s="534"/>
      <c r="BP129" s="506"/>
      <c r="BQ129" s="505"/>
      <c r="BR129" s="506"/>
      <c r="BS129" s="270" t="s">
        <v>6448</v>
      </c>
      <c r="BT129" s="505"/>
      <c r="BU129" s="506"/>
      <c r="BV129" s="505"/>
      <c r="BW129" s="507"/>
    </row>
    <row r="130" spans="1:75" ht="27" customHeight="1">
      <c r="A130" s="536"/>
      <c r="B130" s="537"/>
      <c r="C130" s="437" t="s">
        <v>6450</v>
      </c>
      <c r="D130" s="523"/>
      <c r="E130" s="523"/>
      <c r="F130" s="523"/>
      <c r="G130" s="523"/>
      <c r="H130" s="523"/>
      <c r="I130" s="524"/>
      <c r="J130" s="455" t="str">
        <f>'②補助金額算出内訳書（別紙１）'!$H$97</f>
        <v/>
      </c>
      <c r="K130" s="456"/>
      <c r="L130" s="456"/>
      <c r="M130" s="456"/>
      <c r="N130" s="456"/>
      <c r="O130" s="456"/>
      <c r="P130" s="456"/>
      <c r="Q130" s="456"/>
      <c r="R130" s="456"/>
      <c r="S130" s="456"/>
      <c r="T130" s="456"/>
      <c r="U130" s="456"/>
      <c r="V130" s="456"/>
      <c r="W130" s="456"/>
      <c r="X130" s="456"/>
      <c r="Y130" s="457"/>
      <c r="Z130" s="443"/>
      <c r="AA130" s="525"/>
      <c r="AB130" s="526"/>
      <c r="AC130" s="526"/>
      <c r="AD130" s="526"/>
      <c r="AE130" s="527"/>
      <c r="AF130" s="528"/>
      <c r="AG130" s="529"/>
      <c r="AH130" s="530"/>
      <c r="AI130" s="529"/>
      <c r="AJ130" s="530"/>
      <c r="AK130" s="531"/>
      <c r="AL130" s="449"/>
      <c r="AM130" s="532"/>
      <c r="AN130" s="532"/>
      <c r="AO130" s="533"/>
      <c r="AP130" s="534"/>
      <c r="AQ130" s="506"/>
      <c r="AR130" s="505"/>
      <c r="AS130" s="506"/>
      <c r="AT130" s="270" t="s">
        <v>6448</v>
      </c>
      <c r="AU130" s="505"/>
      <c r="AV130" s="506"/>
      <c r="AW130" s="505"/>
      <c r="AX130" s="507"/>
      <c r="AY130" s="443"/>
      <c r="AZ130" s="525"/>
      <c r="BA130" s="526"/>
      <c r="BB130" s="526"/>
      <c r="BC130" s="526"/>
      <c r="BD130" s="527"/>
      <c r="BE130" s="528"/>
      <c r="BF130" s="529"/>
      <c r="BG130" s="530"/>
      <c r="BH130" s="529"/>
      <c r="BI130" s="530"/>
      <c r="BJ130" s="531"/>
      <c r="BK130" s="449"/>
      <c r="BL130" s="532"/>
      <c r="BM130" s="532"/>
      <c r="BN130" s="533"/>
      <c r="BO130" s="534"/>
      <c r="BP130" s="506"/>
      <c r="BQ130" s="505"/>
      <c r="BR130" s="506"/>
      <c r="BS130" s="270" t="s">
        <v>6448</v>
      </c>
      <c r="BT130" s="505"/>
      <c r="BU130" s="506"/>
      <c r="BV130" s="505"/>
      <c r="BW130" s="507"/>
    </row>
    <row r="131" spans="1:75" ht="27" customHeight="1">
      <c r="A131" s="536"/>
      <c r="B131" s="537"/>
      <c r="C131" s="437" t="s">
        <v>6451</v>
      </c>
      <c r="D131" s="523"/>
      <c r="E131" s="523"/>
      <c r="F131" s="523"/>
      <c r="G131" s="523"/>
      <c r="H131" s="523"/>
      <c r="I131" s="524"/>
      <c r="J131" s="452" t="str">
        <f>'②補助金額算出内訳書（別紙１）'!$J$62</f>
        <v/>
      </c>
      <c r="K131" s="453"/>
      <c r="L131" s="453"/>
      <c r="M131" s="453"/>
      <c r="N131" s="453"/>
      <c r="O131" s="453"/>
      <c r="P131" s="453"/>
      <c r="Q131" s="453"/>
      <c r="R131" s="453"/>
      <c r="S131" s="453"/>
      <c r="T131" s="453"/>
      <c r="U131" s="453"/>
      <c r="V131" s="453"/>
      <c r="W131" s="453"/>
      <c r="X131" s="453"/>
      <c r="Y131" s="454"/>
      <c r="Z131" s="443"/>
      <c r="AA131" s="526"/>
      <c r="AB131" s="526"/>
      <c r="AC131" s="526"/>
      <c r="AD131" s="526"/>
      <c r="AE131" s="527"/>
      <c r="AF131" s="528"/>
      <c r="AG131" s="529"/>
      <c r="AH131" s="530"/>
      <c r="AI131" s="529"/>
      <c r="AJ131" s="530"/>
      <c r="AK131" s="531"/>
      <c r="AL131" s="449"/>
      <c r="AM131" s="532"/>
      <c r="AN131" s="532"/>
      <c r="AO131" s="533"/>
      <c r="AP131" s="534"/>
      <c r="AQ131" s="506"/>
      <c r="AR131" s="505"/>
      <c r="AS131" s="506"/>
      <c r="AT131" s="270" t="s">
        <v>6448</v>
      </c>
      <c r="AU131" s="505"/>
      <c r="AV131" s="506"/>
      <c r="AW131" s="505"/>
      <c r="AX131" s="507"/>
      <c r="AY131" s="443"/>
      <c r="AZ131" s="525"/>
      <c r="BA131" s="526"/>
      <c r="BB131" s="526"/>
      <c r="BC131" s="526"/>
      <c r="BD131" s="527"/>
      <c r="BE131" s="528"/>
      <c r="BF131" s="529"/>
      <c r="BG131" s="530"/>
      <c r="BH131" s="529"/>
      <c r="BI131" s="530"/>
      <c r="BJ131" s="531"/>
      <c r="BK131" s="449"/>
      <c r="BL131" s="532"/>
      <c r="BM131" s="532"/>
      <c r="BN131" s="533"/>
      <c r="BO131" s="534"/>
      <c r="BP131" s="506"/>
      <c r="BQ131" s="505"/>
      <c r="BR131" s="506"/>
      <c r="BS131" s="270" t="s">
        <v>6448</v>
      </c>
      <c r="BT131" s="505"/>
      <c r="BU131" s="506"/>
      <c r="BV131" s="505"/>
      <c r="BW131" s="507"/>
    </row>
    <row r="132" spans="1:75" ht="27" customHeight="1">
      <c r="A132" s="536"/>
      <c r="B132" s="537"/>
      <c r="C132" s="437" t="s">
        <v>6452</v>
      </c>
      <c r="D132" s="523"/>
      <c r="E132" s="523"/>
      <c r="F132" s="523"/>
      <c r="G132" s="523"/>
      <c r="H132" s="523"/>
      <c r="I132" s="524"/>
      <c r="J132" s="440" t="str">
        <f>J131</f>
        <v/>
      </c>
      <c r="K132" s="441"/>
      <c r="L132" s="441"/>
      <c r="M132" s="441"/>
      <c r="N132" s="441"/>
      <c r="O132" s="441"/>
      <c r="P132" s="441"/>
      <c r="Q132" s="441"/>
      <c r="R132" s="441"/>
      <c r="S132" s="441"/>
      <c r="T132" s="441"/>
      <c r="U132" s="441"/>
      <c r="V132" s="441"/>
      <c r="W132" s="441"/>
      <c r="X132" s="441"/>
      <c r="Y132" s="442"/>
      <c r="Z132" s="443"/>
      <c r="AA132" s="525"/>
      <c r="AB132" s="526"/>
      <c r="AC132" s="526"/>
      <c r="AD132" s="526"/>
      <c r="AE132" s="527"/>
      <c r="AF132" s="528"/>
      <c r="AG132" s="529"/>
      <c r="AH132" s="530"/>
      <c r="AI132" s="529"/>
      <c r="AJ132" s="530"/>
      <c r="AK132" s="531"/>
      <c r="AL132" s="449"/>
      <c r="AM132" s="532"/>
      <c r="AN132" s="532"/>
      <c r="AO132" s="533"/>
      <c r="AP132" s="534"/>
      <c r="AQ132" s="506"/>
      <c r="AR132" s="505"/>
      <c r="AS132" s="506"/>
      <c r="AT132" s="270" t="s">
        <v>6448</v>
      </c>
      <c r="AU132" s="505"/>
      <c r="AV132" s="506"/>
      <c r="AW132" s="505"/>
      <c r="AX132" s="507"/>
      <c r="AY132" s="443"/>
      <c r="AZ132" s="525"/>
      <c r="BA132" s="526"/>
      <c r="BB132" s="526"/>
      <c r="BC132" s="526"/>
      <c r="BD132" s="527"/>
      <c r="BE132" s="528"/>
      <c r="BF132" s="529"/>
      <c r="BG132" s="530"/>
      <c r="BH132" s="529"/>
      <c r="BI132" s="530"/>
      <c r="BJ132" s="531"/>
      <c r="BK132" s="449"/>
      <c r="BL132" s="532"/>
      <c r="BM132" s="532"/>
      <c r="BN132" s="533"/>
      <c r="BO132" s="534"/>
      <c r="BP132" s="506"/>
      <c r="BQ132" s="505"/>
      <c r="BR132" s="506"/>
      <c r="BS132" s="270" t="s">
        <v>6448</v>
      </c>
      <c r="BT132" s="505"/>
      <c r="BU132" s="506"/>
      <c r="BV132" s="505"/>
      <c r="BW132" s="507"/>
    </row>
    <row r="133" spans="1:75" ht="27" customHeight="1">
      <c r="A133" s="536"/>
      <c r="B133" s="537"/>
      <c r="C133" s="437" t="s">
        <v>6453</v>
      </c>
      <c r="D133" s="523"/>
      <c r="E133" s="523"/>
      <c r="F133" s="523"/>
      <c r="G133" s="523"/>
      <c r="H133" s="523"/>
      <c r="I133" s="524"/>
      <c r="J133" s="440">
        <f>'②補助金額算出内訳書（別紙１）'!$F$97</f>
        <v>0</v>
      </c>
      <c r="K133" s="441"/>
      <c r="L133" s="441"/>
      <c r="M133" s="441"/>
      <c r="N133" s="441"/>
      <c r="O133" s="441"/>
      <c r="P133" s="441"/>
      <c r="Q133" s="441"/>
      <c r="R133" s="441"/>
      <c r="S133" s="441"/>
      <c r="T133" s="441"/>
      <c r="U133" s="441"/>
      <c r="V133" s="441"/>
      <c r="W133" s="441"/>
      <c r="X133" s="441"/>
      <c r="Y133" s="442"/>
      <c r="Z133" s="443"/>
      <c r="AA133" s="525"/>
      <c r="AB133" s="526"/>
      <c r="AC133" s="526"/>
      <c r="AD133" s="526"/>
      <c r="AE133" s="527"/>
      <c r="AF133" s="528"/>
      <c r="AG133" s="529"/>
      <c r="AH133" s="530"/>
      <c r="AI133" s="529"/>
      <c r="AJ133" s="530"/>
      <c r="AK133" s="531"/>
      <c r="AL133" s="449"/>
      <c r="AM133" s="532"/>
      <c r="AN133" s="532"/>
      <c r="AO133" s="533"/>
      <c r="AP133" s="534"/>
      <c r="AQ133" s="506"/>
      <c r="AR133" s="505"/>
      <c r="AS133" s="506"/>
      <c r="AT133" s="270" t="s">
        <v>6448</v>
      </c>
      <c r="AU133" s="505"/>
      <c r="AV133" s="506"/>
      <c r="AW133" s="505"/>
      <c r="AX133" s="507"/>
      <c r="AY133" s="443"/>
      <c r="AZ133" s="525"/>
      <c r="BA133" s="526"/>
      <c r="BB133" s="526"/>
      <c r="BC133" s="526"/>
      <c r="BD133" s="527"/>
      <c r="BE133" s="528"/>
      <c r="BF133" s="529"/>
      <c r="BG133" s="530"/>
      <c r="BH133" s="529"/>
      <c r="BI133" s="530"/>
      <c r="BJ133" s="531"/>
      <c r="BK133" s="449"/>
      <c r="BL133" s="532"/>
      <c r="BM133" s="532"/>
      <c r="BN133" s="533"/>
      <c r="BO133" s="534"/>
      <c r="BP133" s="506"/>
      <c r="BQ133" s="505"/>
      <c r="BR133" s="506"/>
      <c r="BS133" s="270" t="s">
        <v>6448</v>
      </c>
      <c r="BT133" s="505"/>
      <c r="BU133" s="506"/>
      <c r="BV133" s="505"/>
      <c r="BW133" s="507"/>
    </row>
    <row r="134" spans="1:75" ht="27" customHeight="1" thickBot="1">
      <c r="A134" s="538"/>
      <c r="B134" s="539"/>
      <c r="C134" s="419" t="s">
        <v>6454</v>
      </c>
      <c r="D134" s="508"/>
      <c r="E134" s="508"/>
      <c r="F134" s="508"/>
      <c r="G134" s="508"/>
      <c r="H134" s="508"/>
      <c r="I134" s="509"/>
      <c r="J134" s="422" t="str">
        <f>'②補助金額算出内訳書（別紙１）'!$J$97:$K$97</f>
        <v/>
      </c>
      <c r="K134" s="423"/>
      <c r="L134" s="423"/>
      <c r="M134" s="423"/>
      <c r="N134" s="423"/>
      <c r="O134" s="423"/>
      <c r="P134" s="423"/>
      <c r="Q134" s="423"/>
      <c r="R134" s="423"/>
      <c r="S134" s="423"/>
      <c r="T134" s="423"/>
      <c r="U134" s="423"/>
      <c r="V134" s="423"/>
      <c r="W134" s="423"/>
      <c r="X134" s="423"/>
      <c r="Y134" s="424"/>
      <c r="Z134" s="425"/>
      <c r="AA134" s="510"/>
      <c r="AB134" s="511"/>
      <c r="AC134" s="511"/>
      <c r="AD134" s="511"/>
      <c r="AE134" s="512"/>
      <c r="AF134" s="513"/>
      <c r="AG134" s="514"/>
      <c r="AH134" s="515"/>
      <c r="AI134" s="514"/>
      <c r="AJ134" s="515"/>
      <c r="AK134" s="516"/>
      <c r="AL134" s="431"/>
      <c r="AM134" s="517"/>
      <c r="AN134" s="517"/>
      <c r="AO134" s="518"/>
      <c r="AP134" s="519"/>
      <c r="AQ134" s="520"/>
      <c r="AR134" s="521"/>
      <c r="AS134" s="520"/>
      <c r="AT134" s="271" t="s">
        <v>6448</v>
      </c>
      <c r="AU134" s="521"/>
      <c r="AV134" s="520"/>
      <c r="AW134" s="521"/>
      <c r="AX134" s="522"/>
      <c r="AY134" s="425"/>
      <c r="AZ134" s="510"/>
      <c r="BA134" s="511"/>
      <c r="BB134" s="511"/>
      <c r="BC134" s="511"/>
      <c r="BD134" s="512"/>
      <c r="BE134" s="513"/>
      <c r="BF134" s="514"/>
      <c r="BG134" s="515"/>
      <c r="BH134" s="514"/>
      <c r="BI134" s="515"/>
      <c r="BJ134" s="516"/>
      <c r="BK134" s="431"/>
      <c r="BL134" s="517"/>
      <c r="BM134" s="517"/>
      <c r="BN134" s="518"/>
      <c r="BO134" s="519"/>
      <c r="BP134" s="520"/>
      <c r="BQ134" s="521"/>
      <c r="BR134" s="520"/>
      <c r="BS134" s="271" t="s">
        <v>6448</v>
      </c>
      <c r="BT134" s="521"/>
      <c r="BU134" s="520"/>
      <c r="BV134" s="521"/>
      <c r="BW134" s="522"/>
    </row>
    <row r="135" spans="1:75" ht="27" customHeight="1" thickBot="1">
      <c r="A135" s="461">
        <v>17</v>
      </c>
      <c r="B135" s="535"/>
      <c r="C135" s="467" t="s">
        <v>6441</v>
      </c>
      <c r="D135" s="540"/>
      <c r="E135" s="540"/>
      <c r="F135" s="540"/>
      <c r="G135" s="540"/>
      <c r="H135" s="540"/>
      <c r="I135" s="541"/>
      <c r="J135" s="470" t="str">
        <f>'②補助金額算出内訳書（別紙１）'!$B$98</f>
        <v/>
      </c>
      <c r="K135" s="471"/>
      <c r="L135" s="471"/>
      <c r="M135" s="471"/>
      <c r="N135" s="471"/>
      <c r="O135" s="471"/>
      <c r="P135" s="471"/>
      <c r="Q135" s="471"/>
      <c r="R135" s="471"/>
      <c r="S135" s="471"/>
      <c r="T135" s="471"/>
      <c r="U135" s="471"/>
      <c r="V135" s="471"/>
      <c r="W135" s="471"/>
      <c r="X135" s="471"/>
      <c r="Y135" s="472"/>
      <c r="Z135" s="473" t="s">
        <v>6442</v>
      </c>
      <c r="AA135" s="542"/>
      <c r="AB135" s="542"/>
      <c r="AC135" s="542"/>
      <c r="AD135" s="542"/>
      <c r="AE135" s="543"/>
      <c r="AF135" s="544" t="s">
        <v>6443</v>
      </c>
      <c r="AG135" s="545"/>
      <c r="AH135" s="545"/>
      <c r="AI135" s="545"/>
      <c r="AJ135" s="545"/>
      <c r="AK135" s="545"/>
      <c r="AL135" s="477" t="s">
        <v>6444</v>
      </c>
      <c r="AM135" s="546"/>
      <c r="AN135" s="546"/>
      <c r="AO135" s="547"/>
      <c r="AP135" s="476" t="s">
        <v>6445</v>
      </c>
      <c r="AQ135" s="548"/>
      <c r="AR135" s="548"/>
      <c r="AS135" s="548"/>
      <c r="AT135" s="548"/>
      <c r="AU135" s="548"/>
      <c r="AV135" s="548"/>
      <c r="AW135" s="548"/>
      <c r="AX135" s="549"/>
      <c r="AY135" s="473" t="s">
        <v>6442</v>
      </c>
      <c r="AZ135" s="542"/>
      <c r="BA135" s="542"/>
      <c r="BB135" s="542"/>
      <c r="BC135" s="542"/>
      <c r="BD135" s="543"/>
      <c r="BE135" s="544" t="s">
        <v>6443</v>
      </c>
      <c r="BF135" s="545"/>
      <c r="BG135" s="545"/>
      <c r="BH135" s="545"/>
      <c r="BI135" s="545"/>
      <c r="BJ135" s="545"/>
      <c r="BK135" s="477" t="s">
        <v>6444</v>
      </c>
      <c r="BL135" s="546"/>
      <c r="BM135" s="546"/>
      <c r="BN135" s="547"/>
      <c r="BO135" s="476" t="s">
        <v>6445</v>
      </c>
      <c r="BP135" s="548"/>
      <c r="BQ135" s="548"/>
      <c r="BR135" s="548"/>
      <c r="BS135" s="548"/>
      <c r="BT135" s="548"/>
      <c r="BU135" s="548"/>
      <c r="BV135" s="548"/>
      <c r="BW135" s="549"/>
    </row>
    <row r="136" spans="1:75" ht="27" customHeight="1" thickTop="1">
      <c r="A136" s="536"/>
      <c r="B136" s="537"/>
      <c r="C136" s="437" t="s">
        <v>6446</v>
      </c>
      <c r="D136" s="523"/>
      <c r="E136" s="523"/>
      <c r="F136" s="523"/>
      <c r="G136" s="523"/>
      <c r="H136" s="523"/>
      <c r="I136" s="524"/>
      <c r="J136" s="458" t="str">
        <f>'②補助金額算出内訳書（別紙１）'!$D$98</f>
        <v/>
      </c>
      <c r="K136" s="459"/>
      <c r="L136" s="459"/>
      <c r="M136" s="459"/>
      <c r="N136" s="459"/>
      <c r="O136" s="459"/>
      <c r="P136" s="459"/>
      <c r="Q136" s="459"/>
      <c r="R136" s="459"/>
      <c r="S136" s="459"/>
      <c r="T136" s="459"/>
      <c r="U136" s="459"/>
      <c r="V136" s="459"/>
      <c r="W136" s="459"/>
      <c r="X136" s="459"/>
      <c r="Y136" s="460"/>
      <c r="Z136" s="550" t="s">
        <v>6455</v>
      </c>
      <c r="AA136" s="551"/>
      <c r="AB136" s="551"/>
      <c r="AC136" s="551"/>
      <c r="AD136" s="551"/>
      <c r="AE136" s="552"/>
      <c r="AF136" s="553">
        <v>5</v>
      </c>
      <c r="AG136" s="554"/>
      <c r="AH136" s="555">
        <v>0</v>
      </c>
      <c r="AI136" s="554"/>
      <c r="AJ136" s="555">
        <v>0</v>
      </c>
      <c r="AK136" s="556"/>
      <c r="AL136" s="557" t="s">
        <v>6447</v>
      </c>
      <c r="AM136" s="558"/>
      <c r="AN136" s="558"/>
      <c r="AO136" s="559"/>
      <c r="AP136" s="560"/>
      <c r="AQ136" s="561"/>
      <c r="AR136" s="562">
        <v>1</v>
      </c>
      <c r="AS136" s="561"/>
      <c r="AT136" s="72" t="s">
        <v>6448</v>
      </c>
      <c r="AU136" s="562">
        <v>2</v>
      </c>
      <c r="AV136" s="561"/>
      <c r="AW136" s="562">
        <v>3</v>
      </c>
      <c r="AX136" s="563"/>
      <c r="AY136" s="564"/>
      <c r="AZ136" s="565"/>
      <c r="BA136" s="566"/>
      <c r="BB136" s="566"/>
      <c r="BC136" s="566"/>
      <c r="BD136" s="567"/>
      <c r="BE136" s="568"/>
      <c r="BF136" s="569"/>
      <c r="BG136" s="570"/>
      <c r="BH136" s="569"/>
      <c r="BI136" s="570"/>
      <c r="BJ136" s="571"/>
      <c r="BK136" s="572"/>
      <c r="BL136" s="573"/>
      <c r="BM136" s="573"/>
      <c r="BN136" s="574"/>
      <c r="BO136" s="575"/>
      <c r="BP136" s="576"/>
      <c r="BQ136" s="577"/>
      <c r="BR136" s="576"/>
      <c r="BS136" s="272" t="s">
        <v>6448</v>
      </c>
      <c r="BT136" s="577"/>
      <c r="BU136" s="576"/>
      <c r="BV136" s="577"/>
      <c r="BW136" s="578"/>
    </row>
    <row r="137" spans="1:75" ht="27" customHeight="1">
      <c r="A137" s="536"/>
      <c r="B137" s="537"/>
      <c r="C137" s="437" t="s">
        <v>6449</v>
      </c>
      <c r="D137" s="523"/>
      <c r="E137" s="523"/>
      <c r="F137" s="523"/>
      <c r="G137" s="523"/>
      <c r="H137" s="523"/>
      <c r="I137" s="524"/>
      <c r="J137" s="458" t="str">
        <f>'②補助金額算出内訳書（別紙１）'!$C$98</f>
        <v/>
      </c>
      <c r="K137" s="459"/>
      <c r="L137" s="459"/>
      <c r="M137" s="459"/>
      <c r="N137" s="459"/>
      <c r="O137" s="459"/>
      <c r="P137" s="459"/>
      <c r="Q137" s="459"/>
      <c r="R137" s="459"/>
      <c r="S137" s="459"/>
      <c r="T137" s="459"/>
      <c r="U137" s="459"/>
      <c r="V137" s="459"/>
      <c r="W137" s="459"/>
      <c r="X137" s="459"/>
      <c r="Y137" s="460"/>
      <c r="Z137" s="443"/>
      <c r="AA137" s="525"/>
      <c r="AB137" s="526"/>
      <c r="AC137" s="526"/>
      <c r="AD137" s="526"/>
      <c r="AE137" s="527"/>
      <c r="AF137" s="528"/>
      <c r="AG137" s="529"/>
      <c r="AH137" s="530"/>
      <c r="AI137" s="529"/>
      <c r="AJ137" s="530"/>
      <c r="AK137" s="531"/>
      <c r="AL137" s="449"/>
      <c r="AM137" s="532"/>
      <c r="AN137" s="532"/>
      <c r="AO137" s="533"/>
      <c r="AP137" s="534"/>
      <c r="AQ137" s="506"/>
      <c r="AR137" s="505"/>
      <c r="AS137" s="506"/>
      <c r="AT137" s="270" t="s">
        <v>6448</v>
      </c>
      <c r="AU137" s="505"/>
      <c r="AV137" s="506"/>
      <c r="AW137" s="505"/>
      <c r="AX137" s="507"/>
      <c r="AY137" s="443"/>
      <c r="AZ137" s="525"/>
      <c r="BA137" s="526"/>
      <c r="BB137" s="526"/>
      <c r="BC137" s="526"/>
      <c r="BD137" s="527"/>
      <c r="BE137" s="528"/>
      <c r="BF137" s="529"/>
      <c r="BG137" s="530"/>
      <c r="BH137" s="529"/>
      <c r="BI137" s="530"/>
      <c r="BJ137" s="531"/>
      <c r="BK137" s="449"/>
      <c r="BL137" s="532"/>
      <c r="BM137" s="532"/>
      <c r="BN137" s="533"/>
      <c r="BO137" s="534"/>
      <c r="BP137" s="506"/>
      <c r="BQ137" s="505"/>
      <c r="BR137" s="506"/>
      <c r="BS137" s="270" t="s">
        <v>6448</v>
      </c>
      <c r="BT137" s="505"/>
      <c r="BU137" s="506"/>
      <c r="BV137" s="505"/>
      <c r="BW137" s="507"/>
    </row>
    <row r="138" spans="1:75" ht="27" customHeight="1">
      <c r="A138" s="536"/>
      <c r="B138" s="537"/>
      <c r="C138" s="437" t="s">
        <v>6450</v>
      </c>
      <c r="D138" s="523"/>
      <c r="E138" s="523"/>
      <c r="F138" s="523"/>
      <c r="G138" s="523"/>
      <c r="H138" s="523"/>
      <c r="I138" s="524"/>
      <c r="J138" s="455" t="str">
        <f>'②補助金額算出内訳書（別紙１）'!$H$98</f>
        <v/>
      </c>
      <c r="K138" s="456"/>
      <c r="L138" s="456"/>
      <c r="M138" s="456"/>
      <c r="N138" s="456"/>
      <c r="O138" s="456"/>
      <c r="P138" s="456"/>
      <c r="Q138" s="456"/>
      <c r="R138" s="456"/>
      <c r="S138" s="456"/>
      <c r="T138" s="456"/>
      <c r="U138" s="456"/>
      <c r="V138" s="456"/>
      <c r="W138" s="456"/>
      <c r="X138" s="456"/>
      <c r="Y138" s="457"/>
      <c r="Z138" s="443"/>
      <c r="AA138" s="525"/>
      <c r="AB138" s="526"/>
      <c r="AC138" s="526"/>
      <c r="AD138" s="526"/>
      <c r="AE138" s="527"/>
      <c r="AF138" s="528"/>
      <c r="AG138" s="529"/>
      <c r="AH138" s="530"/>
      <c r="AI138" s="529"/>
      <c r="AJ138" s="530"/>
      <c r="AK138" s="531"/>
      <c r="AL138" s="449"/>
      <c r="AM138" s="532"/>
      <c r="AN138" s="532"/>
      <c r="AO138" s="533"/>
      <c r="AP138" s="534"/>
      <c r="AQ138" s="506"/>
      <c r="AR138" s="505"/>
      <c r="AS138" s="506"/>
      <c r="AT138" s="270" t="s">
        <v>6448</v>
      </c>
      <c r="AU138" s="505"/>
      <c r="AV138" s="506"/>
      <c r="AW138" s="505"/>
      <c r="AX138" s="507"/>
      <c r="AY138" s="443"/>
      <c r="AZ138" s="525"/>
      <c r="BA138" s="526"/>
      <c r="BB138" s="526"/>
      <c r="BC138" s="526"/>
      <c r="BD138" s="527"/>
      <c r="BE138" s="528"/>
      <c r="BF138" s="529"/>
      <c r="BG138" s="530"/>
      <c r="BH138" s="529"/>
      <c r="BI138" s="530"/>
      <c r="BJ138" s="531"/>
      <c r="BK138" s="449"/>
      <c r="BL138" s="532"/>
      <c r="BM138" s="532"/>
      <c r="BN138" s="533"/>
      <c r="BO138" s="534"/>
      <c r="BP138" s="506"/>
      <c r="BQ138" s="505"/>
      <c r="BR138" s="506"/>
      <c r="BS138" s="270" t="s">
        <v>6448</v>
      </c>
      <c r="BT138" s="505"/>
      <c r="BU138" s="506"/>
      <c r="BV138" s="505"/>
      <c r="BW138" s="507"/>
    </row>
    <row r="139" spans="1:75" ht="27" customHeight="1">
      <c r="A139" s="536"/>
      <c r="B139" s="537"/>
      <c r="C139" s="437" t="s">
        <v>6451</v>
      </c>
      <c r="D139" s="523"/>
      <c r="E139" s="523"/>
      <c r="F139" s="523"/>
      <c r="G139" s="523"/>
      <c r="H139" s="523"/>
      <c r="I139" s="524"/>
      <c r="J139" s="452" t="str">
        <f>'②補助金額算出内訳書（別紙１）'!$J$63</f>
        <v/>
      </c>
      <c r="K139" s="453"/>
      <c r="L139" s="453"/>
      <c r="M139" s="453"/>
      <c r="N139" s="453"/>
      <c r="O139" s="453"/>
      <c r="P139" s="453"/>
      <c r="Q139" s="453"/>
      <c r="R139" s="453"/>
      <c r="S139" s="453"/>
      <c r="T139" s="453"/>
      <c r="U139" s="453"/>
      <c r="V139" s="453"/>
      <c r="W139" s="453"/>
      <c r="X139" s="453"/>
      <c r="Y139" s="454"/>
      <c r="Z139" s="443"/>
      <c r="AA139" s="526"/>
      <c r="AB139" s="526"/>
      <c r="AC139" s="526"/>
      <c r="AD139" s="526"/>
      <c r="AE139" s="527"/>
      <c r="AF139" s="528"/>
      <c r="AG139" s="529"/>
      <c r="AH139" s="530"/>
      <c r="AI139" s="529"/>
      <c r="AJ139" s="530"/>
      <c r="AK139" s="531"/>
      <c r="AL139" s="449"/>
      <c r="AM139" s="532"/>
      <c r="AN139" s="532"/>
      <c r="AO139" s="533"/>
      <c r="AP139" s="534"/>
      <c r="AQ139" s="506"/>
      <c r="AR139" s="505"/>
      <c r="AS139" s="506"/>
      <c r="AT139" s="270" t="s">
        <v>6448</v>
      </c>
      <c r="AU139" s="505"/>
      <c r="AV139" s="506"/>
      <c r="AW139" s="505"/>
      <c r="AX139" s="507"/>
      <c r="AY139" s="443"/>
      <c r="AZ139" s="525"/>
      <c r="BA139" s="526"/>
      <c r="BB139" s="526"/>
      <c r="BC139" s="526"/>
      <c r="BD139" s="527"/>
      <c r="BE139" s="528"/>
      <c r="BF139" s="529"/>
      <c r="BG139" s="530"/>
      <c r="BH139" s="529"/>
      <c r="BI139" s="530"/>
      <c r="BJ139" s="531"/>
      <c r="BK139" s="449"/>
      <c r="BL139" s="532"/>
      <c r="BM139" s="532"/>
      <c r="BN139" s="533"/>
      <c r="BO139" s="534"/>
      <c r="BP139" s="506"/>
      <c r="BQ139" s="505"/>
      <c r="BR139" s="506"/>
      <c r="BS139" s="270" t="s">
        <v>6448</v>
      </c>
      <c r="BT139" s="505"/>
      <c r="BU139" s="506"/>
      <c r="BV139" s="505"/>
      <c r="BW139" s="507"/>
    </row>
    <row r="140" spans="1:75" ht="27" customHeight="1">
      <c r="A140" s="536"/>
      <c r="B140" s="537"/>
      <c r="C140" s="437" t="s">
        <v>6452</v>
      </c>
      <c r="D140" s="523"/>
      <c r="E140" s="523"/>
      <c r="F140" s="523"/>
      <c r="G140" s="523"/>
      <c r="H140" s="523"/>
      <c r="I140" s="524"/>
      <c r="J140" s="440" t="str">
        <f>J139</f>
        <v/>
      </c>
      <c r="K140" s="441"/>
      <c r="L140" s="441"/>
      <c r="M140" s="441"/>
      <c r="N140" s="441"/>
      <c r="O140" s="441"/>
      <c r="P140" s="441"/>
      <c r="Q140" s="441"/>
      <c r="R140" s="441"/>
      <c r="S140" s="441"/>
      <c r="T140" s="441"/>
      <c r="U140" s="441"/>
      <c r="V140" s="441"/>
      <c r="W140" s="441"/>
      <c r="X140" s="441"/>
      <c r="Y140" s="442"/>
      <c r="Z140" s="443"/>
      <c r="AA140" s="525"/>
      <c r="AB140" s="526"/>
      <c r="AC140" s="526"/>
      <c r="AD140" s="526"/>
      <c r="AE140" s="527"/>
      <c r="AF140" s="528"/>
      <c r="AG140" s="529"/>
      <c r="AH140" s="530"/>
      <c r="AI140" s="529"/>
      <c r="AJ140" s="530"/>
      <c r="AK140" s="531"/>
      <c r="AL140" s="449"/>
      <c r="AM140" s="532"/>
      <c r="AN140" s="532"/>
      <c r="AO140" s="533"/>
      <c r="AP140" s="534"/>
      <c r="AQ140" s="506"/>
      <c r="AR140" s="505"/>
      <c r="AS140" s="506"/>
      <c r="AT140" s="270" t="s">
        <v>6448</v>
      </c>
      <c r="AU140" s="505"/>
      <c r="AV140" s="506"/>
      <c r="AW140" s="505"/>
      <c r="AX140" s="507"/>
      <c r="AY140" s="443"/>
      <c r="AZ140" s="525"/>
      <c r="BA140" s="526"/>
      <c r="BB140" s="526"/>
      <c r="BC140" s="526"/>
      <c r="BD140" s="527"/>
      <c r="BE140" s="528"/>
      <c r="BF140" s="529"/>
      <c r="BG140" s="530"/>
      <c r="BH140" s="529"/>
      <c r="BI140" s="530"/>
      <c r="BJ140" s="531"/>
      <c r="BK140" s="449"/>
      <c r="BL140" s="532"/>
      <c r="BM140" s="532"/>
      <c r="BN140" s="533"/>
      <c r="BO140" s="534"/>
      <c r="BP140" s="506"/>
      <c r="BQ140" s="505"/>
      <c r="BR140" s="506"/>
      <c r="BS140" s="270" t="s">
        <v>6448</v>
      </c>
      <c r="BT140" s="505"/>
      <c r="BU140" s="506"/>
      <c r="BV140" s="505"/>
      <c r="BW140" s="507"/>
    </row>
    <row r="141" spans="1:75" ht="27" customHeight="1">
      <c r="A141" s="536"/>
      <c r="B141" s="537"/>
      <c r="C141" s="437" t="s">
        <v>6453</v>
      </c>
      <c r="D141" s="523"/>
      <c r="E141" s="523"/>
      <c r="F141" s="523"/>
      <c r="G141" s="523"/>
      <c r="H141" s="523"/>
      <c r="I141" s="524"/>
      <c r="J141" s="440">
        <f>'②補助金額算出内訳書（別紙１）'!$F$98</f>
        <v>0</v>
      </c>
      <c r="K141" s="441"/>
      <c r="L141" s="441"/>
      <c r="M141" s="441"/>
      <c r="N141" s="441"/>
      <c r="O141" s="441"/>
      <c r="P141" s="441"/>
      <c r="Q141" s="441"/>
      <c r="R141" s="441"/>
      <c r="S141" s="441"/>
      <c r="T141" s="441"/>
      <c r="U141" s="441"/>
      <c r="V141" s="441"/>
      <c r="W141" s="441"/>
      <c r="X141" s="441"/>
      <c r="Y141" s="442"/>
      <c r="Z141" s="443"/>
      <c r="AA141" s="525"/>
      <c r="AB141" s="526"/>
      <c r="AC141" s="526"/>
      <c r="AD141" s="526"/>
      <c r="AE141" s="527"/>
      <c r="AF141" s="528"/>
      <c r="AG141" s="529"/>
      <c r="AH141" s="530"/>
      <c r="AI141" s="529"/>
      <c r="AJ141" s="530"/>
      <c r="AK141" s="531"/>
      <c r="AL141" s="449"/>
      <c r="AM141" s="532"/>
      <c r="AN141" s="532"/>
      <c r="AO141" s="533"/>
      <c r="AP141" s="534"/>
      <c r="AQ141" s="506"/>
      <c r="AR141" s="505"/>
      <c r="AS141" s="506"/>
      <c r="AT141" s="270" t="s">
        <v>6448</v>
      </c>
      <c r="AU141" s="505"/>
      <c r="AV141" s="506"/>
      <c r="AW141" s="505"/>
      <c r="AX141" s="507"/>
      <c r="AY141" s="443"/>
      <c r="AZ141" s="525"/>
      <c r="BA141" s="526"/>
      <c r="BB141" s="526"/>
      <c r="BC141" s="526"/>
      <c r="BD141" s="527"/>
      <c r="BE141" s="528"/>
      <c r="BF141" s="529"/>
      <c r="BG141" s="530"/>
      <c r="BH141" s="529"/>
      <c r="BI141" s="530"/>
      <c r="BJ141" s="531"/>
      <c r="BK141" s="449"/>
      <c r="BL141" s="532"/>
      <c r="BM141" s="532"/>
      <c r="BN141" s="533"/>
      <c r="BO141" s="534"/>
      <c r="BP141" s="506"/>
      <c r="BQ141" s="505"/>
      <c r="BR141" s="506"/>
      <c r="BS141" s="270" t="s">
        <v>6448</v>
      </c>
      <c r="BT141" s="505"/>
      <c r="BU141" s="506"/>
      <c r="BV141" s="505"/>
      <c r="BW141" s="507"/>
    </row>
    <row r="142" spans="1:75" ht="27" customHeight="1" thickBot="1">
      <c r="A142" s="538"/>
      <c r="B142" s="539"/>
      <c r="C142" s="419" t="s">
        <v>6454</v>
      </c>
      <c r="D142" s="508"/>
      <c r="E142" s="508"/>
      <c r="F142" s="508"/>
      <c r="G142" s="508"/>
      <c r="H142" s="508"/>
      <c r="I142" s="509"/>
      <c r="J142" s="422" t="str">
        <f>'②補助金額算出内訳書（別紙１）'!$J$98:$K$98</f>
        <v/>
      </c>
      <c r="K142" s="423"/>
      <c r="L142" s="423"/>
      <c r="M142" s="423"/>
      <c r="N142" s="423"/>
      <c r="O142" s="423"/>
      <c r="P142" s="423"/>
      <c r="Q142" s="423"/>
      <c r="R142" s="423"/>
      <c r="S142" s="423"/>
      <c r="T142" s="423"/>
      <c r="U142" s="423"/>
      <c r="V142" s="423"/>
      <c r="W142" s="423"/>
      <c r="X142" s="423"/>
      <c r="Y142" s="424"/>
      <c r="Z142" s="425"/>
      <c r="AA142" s="510"/>
      <c r="AB142" s="511"/>
      <c r="AC142" s="511"/>
      <c r="AD142" s="511"/>
      <c r="AE142" s="512"/>
      <c r="AF142" s="513"/>
      <c r="AG142" s="514"/>
      <c r="AH142" s="515"/>
      <c r="AI142" s="514"/>
      <c r="AJ142" s="515"/>
      <c r="AK142" s="516"/>
      <c r="AL142" s="431"/>
      <c r="AM142" s="517"/>
      <c r="AN142" s="517"/>
      <c r="AO142" s="518"/>
      <c r="AP142" s="519"/>
      <c r="AQ142" s="520"/>
      <c r="AR142" s="521"/>
      <c r="AS142" s="520"/>
      <c r="AT142" s="271" t="s">
        <v>6448</v>
      </c>
      <c r="AU142" s="521"/>
      <c r="AV142" s="520"/>
      <c r="AW142" s="521"/>
      <c r="AX142" s="522"/>
      <c r="AY142" s="425"/>
      <c r="AZ142" s="510"/>
      <c r="BA142" s="511"/>
      <c r="BB142" s="511"/>
      <c r="BC142" s="511"/>
      <c r="BD142" s="512"/>
      <c r="BE142" s="513"/>
      <c r="BF142" s="514"/>
      <c r="BG142" s="515"/>
      <c r="BH142" s="514"/>
      <c r="BI142" s="515"/>
      <c r="BJ142" s="516"/>
      <c r="BK142" s="431"/>
      <c r="BL142" s="517"/>
      <c r="BM142" s="517"/>
      <c r="BN142" s="518"/>
      <c r="BO142" s="519"/>
      <c r="BP142" s="520"/>
      <c r="BQ142" s="521"/>
      <c r="BR142" s="520"/>
      <c r="BS142" s="271" t="s">
        <v>6448</v>
      </c>
      <c r="BT142" s="521"/>
      <c r="BU142" s="520"/>
      <c r="BV142" s="521"/>
      <c r="BW142" s="522"/>
    </row>
    <row r="143" spans="1:75" ht="27" customHeight="1" thickBot="1">
      <c r="A143" s="461">
        <v>18</v>
      </c>
      <c r="B143" s="535"/>
      <c r="C143" s="467" t="s">
        <v>6441</v>
      </c>
      <c r="D143" s="540"/>
      <c r="E143" s="540"/>
      <c r="F143" s="540"/>
      <c r="G143" s="540"/>
      <c r="H143" s="540"/>
      <c r="I143" s="541"/>
      <c r="J143" s="470" t="str">
        <f>'②補助金額算出内訳書（別紙１）'!$B$99</f>
        <v/>
      </c>
      <c r="K143" s="471"/>
      <c r="L143" s="471"/>
      <c r="M143" s="471"/>
      <c r="N143" s="471"/>
      <c r="O143" s="471"/>
      <c r="P143" s="471"/>
      <c r="Q143" s="471"/>
      <c r="R143" s="471"/>
      <c r="S143" s="471"/>
      <c r="T143" s="471"/>
      <c r="U143" s="471"/>
      <c r="V143" s="471"/>
      <c r="W143" s="471"/>
      <c r="X143" s="471"/>
      <c r="Y143" s="472"/>
      <c r="Z143" s="473" t="s">
        <v>6442</v>
      </c>
      <c r="AA143" s="542"/>
      <c r="AB143" s="542"/>
      <c r="AC143" s="542"/>
      <c r="AD143" s="542"/>
      <c r="AE143" s="543"/>
      <c r="AF143" s="544" t="s">
        <v>6443</v>
      </c>
      <c r="AG143" s="545"/>
      <c r="AH143" s="545"/>
      <c r="AI143" s="545"/>
      <c r="AJ143" s="545"/>
      <c r="AK143" s="545"/>
      <c r="AL143" s="477" t="s">
        <v>6444</v>
      </c>
      <c r="AM143" s="546"/>
      <c r="AN143" s="546"/>
      <c r="AO143" s="547"/>
      <c r="AP143" s="476" t="s">
        <v>6445</v>
      </c>
      <c r="AQ143" s="548"/>
      <c r="AR143" s="548"/>
      <c r="AS143" s="548"/>
      <c r="AT143" s="548"/>
      <c r="AU143" s="548"/>
      <c r="AV143" s="548"/>
      <c r="AW143" s="548"/>
      <c r="AX143" s="549"/>
      <c r="AY143" s="473" t="s">
        <v>6442</v>
      </c>
      <c r="AZ143" s="542"/>
      <c r="BA143" s="542"/>
      <c r="BB143" s="542"/>
      <c r="BC143" s="542"/>
      <c r="BD143" s="543"/>
      <c r="BE143" s="544" t="s">
        <v>6443</v>
      </c>
      <c r="BF143" s="545"/>
      <c r="BG143" s="545"/>
      <c r="BH143" s="545"/>
      <c r="BI143" s="545"/>
      <c r="BJ143" s="545"/>
      <c r="BK143" s="477" t="s">
        <v>6444</v>
      </c>
      <c r="BL143" s="546"/>
      <c r="BM143" s="546"/>
      <c r="BN143" s="547"/>
      <c r="BO143" s="476" t="s">
        <v>6445</v>
      </c>
      <c r="BP143" s="548"/>
      <c r="BQ143" s="548"/>
      <c r="BR143" s="548"/>
      <c r="BS143" s="548"/>
      <c r="BT143" s="548"/>
      <c r="BU143" s="548"/>
      <c r="BV143" s="548"/>
      <c r="BW143" s="549"/>
    </row>
    <row r="144" spans="1:75" ht="27" customHeight="1" thickTop="1">
      <c r="A144" s="536"/>
      <c r="B144" s="537"/>
      <c r="C144" s="437" t="s">
        <v>6446</v>
      </c>
      <c r="D144" s="523"/>
      <c r="E144" s="523"/>
      <c r="F144" s="523"/>
      <c r="G144" s="523"/>
      <c r="H144" s="523"/>
      <c r="I144" s="524"/>
      <c r="J144" s="458" t="str">
        <f>'②補助金額算出内訳書（別紙１）'!$D$99</f>
        <v/>
      </c>
      <c r="K144" s="459"/>
      <c r="L144" s="459"/>
      <c r="M144" s="459"/>
      <c r="N144" s="459"/>
      <c r="O144" s="459"/>
      <c r="P144" s="459"/>
      <c r="Q144" s="459"/>
      <c r="R144" s="459"/>
      <c r="S144" s="459"/>
      <c r="T144" s="459"/>
      <c r="U144" s="459"/>
      <c r="V144" s="459"/>
      <c r="W144" s="459"/>
      <c r="X144" s="459"/>
      <c r="Y144" s="460"/>
      <c r="Z144" s="550" t="s">
        <v>6455</v>
      </c>
      <c r="AA144" s="551"/>
      <c r="AB144" s="551"/>
      <c r="AC144" s="551"/>
      <c r="AD144" s="551"/>
      <c r="AE144" s="552"/>
      <c r="AF144" s="553">
        <v>5</v>
      </c>
      <c r="AG144" s="554"/>
      <c r="AH144" s="555">
        <v>0</v>
      </c>
      <c r="AI144" s="554"/>
      <c r="AJ144" s="555">
        <v>0</v>
      </c>
      <c r="AK144" s="556"/>
      <c r="AL144" s="557" t="s">
        <v>6447</v>
      </c>
      <c r="AM144" s="558"/>
      <c r="AN144" s="558"/>
      <c r="AO144" s="559"/>
      <c r="AP144" s="560"/>
      <c r="AQ144" s="561"/>
      <c r="AR144" s="562">
        <v>1</v>
      </c>
      <c r="AS144" s="561"/>
      <c r="AT144" s="72" t="s">
        <v>6448</v>
      </c>
      <c r="AU144" s="562">
        <v>2</v>
      </c>
      <c r="AV144" s="561"/>
      <c r="AW144" s="562">
        <v>3</v>
      </c>
      <c r="AX144" s="563"/>
      <c r="AY144" s="564"/>
      <c r="AZ144" s="565"/>
      <c r="BA144" s="566"/>
      <c r="BB144" s="566"/>
      <c r="BC144" s="566"/>
      <c r="BD144" s="567"/>
      <c r="BE144" s="568"/>
      <c r="BF144" s="569"/>
      <c r="BG144" s="570"/>
      <c r="BH144" s="569"/>
      <c r="BI144" s="570"/>
      <c r="BJ144" s="571"/>
      <c r="BK144" s="572"/>
      <c r="BL144" s="573"/>
      <c r="BM144" s="573"/>
      <c r="BN144" s="574"/>
      <c r="BO144" s="575"/>
      <c r="BP144" s="576"/>
      <c r="BQ144" s="577"/>
      <c r="BR144" s="576"/>
      <c r="BS144" s="272" t="s">
        <v>6448</v>
      </c>
      <c r="BT144" s="577"/>
      <c r="BU144" s="576"/>
      <c r="BV144" s="577"/>
      <c r="BW144" s="578"/>
    </row>
    <row r="145" spans="1:75" ht="27" customHeight="1">
      <c r="A145" s="536"/>
      <c r="B145" s="537"/>
      <c r="C145" s="437" t="s">
        <v>6449</v>
      </c>
      <c r="D145" s="523"/>
      <c r="E145" s="523"/>
      <c r="F145" s="523"/>
      <c r="G145" s="523"/>
      <c r="H145" s="523"/>
      <c r="I145" s="524"/>
      <c r="J145" s="458" t="str">
        <f>'②補助金額算出内訳書（別紙１）'!$C$99</f>
        <v/>
      </c>
      <c r="K145" s="459"/>
      <c r="L145" s="459"/>
      <c r="M145" s="459"/>
      <c r="N145" s="459"/>
      <c r="O145" s="459"/>
      <c r="P145" s="459"/>
      <c r="Q145" s="459"/>
      <c r="R145" s="459"/>
      <c r="S145" s="459"/>
      <c r="T145" s="459"/>
      <c r="U145" s="459"/>
      <c r="V145" s="459"/>
      <c r="W145" s="459"/>
      <c r="X145" s="459"/>
      <c r="Y145" s="460"/>
      <c r="Z145" s="443"/>
      <c r="AA145" s="525"/>
      <c r="AB145" s="526"/>
      <c r="AC145" s="526"/>
      <c r="AD145" s="526"/>
      <c r="AE145" s="527"/>
      <c r="AF145" s="528"/>
      <c r="AG145" s="529"/>
      <c r="AH145" s="530"/>
      <c r="AI145" s="529"/>
      <c r="AJ145" s="530"/>
      <c r="AK145" s="531"/>
      <c r="AL145" s="449"/>
      <c r="AM145" s="532"/>
      <c r="AN145" s="532"/>
      <c r="AO145" s="533"/>
      <c r="AP145" s="534"/>
      <c r="AQ145" s="506"/>
      <c r="AR145" s="505"/>
      <c r="AS145" s="506"/>
      <c r="AT145" s="270" t="s">
        <v>6448</v>
      </c>
      <c r="AU145" s="505"/>
      <c r="AV145" s="506"/>
      <c r="AW145" s="505"/>
      <c r="AX145" s="507"/>
      <c r="AY145" s="443"/>
      <c r="AZ145" s="525"/>
      <c r="BA145" s="526"/>
      <c r="BB145" s="526"/>
      <c r="BC145" s="526"/>
      <c r="BD145" s="527"/>
      <c r="BE145" s="528"/>
      <c r="BF145" s="529"/>
      <c r="BG145" s="530"/>
      <c r="BH145" s="529"/>
      <c r="BI145" s="530"/>
      <c r="BJ145" s="531"/>
      <c r="BK145" s="449"/>
      <c r="BL145" s="532"/>
      <c r="BM145" s="532"/>
      <c r="BN145" s="533"/>
      <c r="BO145" s="534"/>
      <c r="BP145" s="506"/>
      <c r="BQ145" s="505"/>
      <c r="BR145" s="506"/>
      <c r="BS145" s="270" t="s">
        <v>6448</v>
      </c>
      <c r="BT145" s="505"/>
      <c r="BU145" s="506"/>
      <c r="BV145" s="505"/>
      <c r="BW145" s="507"/>
    </row>
    <row r="146" spans="1:75" ht="27" customHeight="1">
      <c r="A146" s="536"/>
      <c r="B146" s="537"/>
      <c r="C146" s="437" t="s">
        <v>6450</v>
      </c>
      <c r="D146" s="523"/>
      <c r="E146" s="523"/>
      <c r="F146" s="523"/>
      <c r="G146" s="523"/>
      <c r="H146" s="523"/>
      <c r="I146" s="524"/>
      <c r="J146" s="455" t="str">
        <f>'②補助金額算出内訳書（別紙１）'!$H$99</f>
        <v/>
      </c>
      <c r="K146" s="456"/>
      <c r="L146" s="456"/>
      <c r="M146" s="456"/>
      <c r="N146" s="456"/>
      <c r="O146" s="456"/>
      <c r="P146" s="456"/>
      <c r="Q146" s="456"/>
      <c r="R146" s="456"/>
      <c r="S146" s="456"/>
      <c r="T146" s="456"/>
      <c r="U146" s="456"/>
      <c r="V146" s="456"/>
      <c r="W146" s="456"/>
      <c r="X146" s="456"/>
      <c r="Y146" s="457"/>
      <c r="Z146" s="443"/>
      <c r="AA146" s="525"/>
      <c r="AB146" s="526"/>
      <c r="AC146" s="526"/>
      <c r="AD146" s="526"/>
      <c r="AE146" s="527"/>
      <c r="AF146" s="528"/>
      <c r="AG146" s="529"/>
      <c r="AH146" s="530"/>
      <c r="AI146" s="529"/>
      <c r="AJ146" s="530"/>
      <c r="AK146" s="531"/>
      <c r="AL146" s="449"/>
      <c r="AM146" s="532"/>
      <c r="AN146" s="532"/>
      <c r="AO146" s="533"/>
      <c r="AP146" s="534"/>
      <c r="AQ146" s="506"/>
      <c r="AR146" s="505"/>
      <c r="AS146" s="506"/>
      <c r="AT146" s="270" t="s">
        <v>6448</v>
      </c>
      <c r="AU146" s="505"/>
      <c r="AV146" s="506"/>
      <c r="AW146" s="505"/>
      <c r="AX146" s="507"/>
      <c r="AY146" s="443"/>
      <c r="AZ146" s="525"/>
      <c r="BA146" s="526"/>
      <c r="BB146" s="526"/>
      <c r="BC146" s="526"/>
      <c r="BD146" s="527"/>
      <c r="BE146" s="528"/>
      <c r="BF146" s="529"/>
      <c r="BG146" s="530"/>
      <c r="BH146" s="529"/>
      <c r="BI146" s="530"/>
      <c r="BJ146" s="531"/>
      <c r="BK146" s="449"/>
      <c r="BL146" s="532"/>
      <c r="BM146" s="532"/>
      <c r="BN146" s="533"/>
      <c r="BO146" s="534"/>
      <c r="BP146" s="506"/>
      <c r="BQ146" s="505"/>
      <c r="BR146" s="506"/>
      <c r="BS146" s="270" t="s">
        <v>6448</v>
      </c>
      <c r="BT146" s="505"/>
      <c r="BU146" s="506"/>
      <c r="BV146" s="505"/>
      <c r="BW146" s="507"/>
    </row>
    <row r="147" spans="1:75" ht="27" customHeight="1">
      <c r="A147" s="536"/>
      <c r="B147" s="537"/>
      <c r="C147" s="437" t="s">
        <v>6451</v>
      </c>
      <c r="D147" s="523"/>
      <c r="E147" s="523"/>
      <c r="F147" s="523"/>
      <c r="G147" s="523"/>
      <c r="H147" s="523"/>
      <c r="I147" s="524"/>
      <c r="J147" s="452" t="str">
        <f>'②補助金額算出内訳書（別紙１）'!$J$64</f>
        <v/>
      </c>
      <c r="K147" s="453"/>
      <c r="L147" s="453"/>
      <c r="M147" s="453"/>
      <c r="N147" s="453"/>
      <c r="O147" s="453"/>
      <c r="P147" s="453"/>
      <c r="Q147" s="453"/>
      <c r="R147" s="453"/>
      <c r="S147" s="453"/>
      <c r="T147" s="453"/>
      <c r="U147" s="453"/>
      <c r="V147" s="453"/>
      <c r="W147" s="453"/>
      <c r="X147" s="453"/>
      <c r="Y147" s="454"/>
      <c r="Z147" s="443"/>
      <c r="AA147" s="526"/>
      <c r="AB147" s="526"/>
      <c r="AC147" s="526"/>
      <c r="AD147" s="526"/>
      <c r="AE147" s="527"/>
      <c r="AF147" s="528"/>
      <c r="AG147" s="529"/>
      <c r="AH147" s="530"/>
      <c r="AI147" s="529"/>
      <c r="AJ147" s="530"/>
      <c r="AK147" s="531"/>
      <c r="AL147" s="449"/>
      <c r="AM147" s="532"/>
      <c r="AN147" s="532"/>
      <c r="AO147" s="533"/>
      <c r="AP147" s="534"/>
      <c r="AQ147" s="506"/>
      <c r="AR147" s="505"/>
      <c r="AS147" s="506"/>
      <c r="AT147" s="270" t="s">
        <v>6448</v>
      </c>
      <c r="AU147" s="505"/>
      <c r="AV147" s="506"/>
      <c r="AW147" s="505"/>
      <c r="AX147" s="507"/>
      <c r="AY147" s="443"/>
      <c r="AZ147" s="525"/>
      <c r="BA147" s="526"/>
      <c r="BB147" s="526"/>
      <c r="BC147" s="526"/>
      <c r="BD147" s="527"/>
      <c r="BE147" s="528"/>
      <c r="BF147" s="529"/>
      <c r="BG147" s="530"/>
      <c r="BH147" s="529"/>
      <c r="BI147" s="530"/>
      <c r="BJ147" s="531"/>
      <c r="BK147" s="449"/>
      <c r="BL147" s="532"/>
      <c r="BM147" s="532"/>
      <c r="BN147" s="533"/>
      <c r="BO147" s="534"/>
      <c r="BP147" s="506"/>
      <c r="BQ147" s="505"/>
      <c r="BR147" s="506"/>
      <c r="BS147" s="270" t="s">
        <v>6448</v>
      </c>
      <c r="BT147" s="505"/>
      <c r="BU147" s="506"/>
      <c r="BV147" s="505"/>
      <c r="BW147" s="507"/>
    </row>
    <row r="148" spans="1:75" ht="27" customHeight="1">
      <c r="A148" s="536"/>
      <c r="B148" s="537"/>
      <c r="C148" s="437" t="s">
        <v>6452</v>
      </c>
      <c r="D148" s="523"/>
      <c r="E148" s="523"/>
      <c r="F148" s="523"/>
      <c r="G148" s="523"/>
      <c r="H148" s="523"/>
      <c r="I148" s="524"/>
      <c r="J148" s="440" t="str">
        <f>J147</f>
        <v/>
      </c>
      <c r="K148" s="441"/>
      <c r="L148" s="441"/>
      <c r="M148" s="441"/>
      <c r="N148" s="441"/>
      <c r="O148" s="441"/>
      <c r="P148" s="441"/>
      <c r="Q148" s="441"/>
      <c r="R148" s="441"/>
      <c r="S148" s="441"/>
      <c r="T148" s="441"/>
      <c r="U148" s="441"/>
      <c r="V148" s="441"/>
      <c r="W148" s="441"/>
      <c r="X148" s="441"/>
      <c r="Y148" s="442"/>
      <c r="Z148" s="443"/>
      <c r="AA148" s="525"/>
      <c r="AB148" s="526"/>
      <c r="AC148" s="526"/>
      <c r="AD148" s="526"/>
      <c r="AE148" s="527"/>
      <c r="AF148" s="528"/>
      <c r="AG148" s="529"/>
      <c r="AH148" s="530"/>
      <c r="AI148" s="529"/>
      <c r="AJ148" s="530"/>
      <c r="AK148" s="531"/>
      <c r="AL148" s="449"/>
      <c r="AM148" s="532"/>
      <c r="AN148" s="532"/>
      <c r="AO148" s="533"/>
      <c r="AP148" s="534"/>
      <c r="AQ148" s="506"/>
      <c r="AR148" s="505"/>
      <c r="AS148" s="506"/>
      <c r="AT148" s="270" t="s">
        <v>6448</v>
      </c>
      <c r="AU148" s="505"/>
      <c r="AV148" s="506"/>
      <c r="AW148" s="505"/>
      <c r="AX148" s="507"/>
      <c r="AY148" s="443"/>
      <c r="AZ148" s="525"/>
      <c r="BA148" s="526"/>
      <c r="BB148" s="526"/>
      <c r="BC148" s="526"/>
      <c r="BD148" s="527"/>
      <c r="BE148" s="528"/>
      <c r="BF148" s="529"/>
      <c r="BG148" s="530"/>
      <c r="BH148" s="529"/>
      <c r="BI148" s="530"/>
      <c r="BJ148" s="531"/>
      <c r="BK148" s="449"/>
      <c r="BL148" s="532"/>
      <c r="BM148" s="532"/>
      <c r="BN148" s="533"/>
      <c r="BO148" s="534"/>
      <c r="BP148" s="506"/>
      <c r="BQ148" s="505"/>
      <c r="BR148" s="506"/>
      <c r="BS148" s="270" t="s">
        <v>6448</v>
      </c>
      <c r="BT148" s="505"/>
      <c r="BU148" s="506"/>
      <c r="BV148" s="505"/>
      <c r="BW148" s="507"/>
    </row>
    <row r="149" spans="1:75" ht="27" customHeight="1">
      <c r="A149" s="536"/>
      <c r="B149" s="537"/>
      <c r="C149" s="437" t="s">
        <v>6453</v>
      </c>
      <c r="D149" s="523"/>
      <c r="E149" s="523"/>
      <c r="F149" s="523"/>
      <c r="G149" s="523"/>
      <c r="H149" s="523"/>
      <c r="I149" s="524"/>
      <c r="J149" s="440">
        <f>'②補助金額算出内訳書（別紙１）'!$F$99</f>
        <v>0</v>
      </c>
      <c r="K149" s="441"/>
      <c r="L149" s="441"/>
      <c r="M149" s="441"/>
      <c r="N149" s="441"/>
      <c r="O149" s="441"/>
      <c r="P149" s="441"/>
      <c r="Q149" s="441"/>
      <c r="R149" s="441"/>
      <c r="S149" s="441"/>
      <c r="T149" s="441"/>
      <c r="U149" s="441"/>
      <c r="V149" s="441"/>
      <c r="W149" s="441"/>
      <c r="X149" s="441"/>
      <c r="Y149" s="442"/>
      <c r="Z149" s="443"/>
      <c r="AA149" s="525"/>
      <c r="AB149" s="526"/>
      <c r="AC149" s="526"/>
      <c r="AD149" s="526"/>
      <c r="AE149" s="527"/>
      <c r="AF149" s="528"/>
      <c r="AG149" s="529"/>
      <c r="AH149" s="530"/>
      <c r="AI149" s="529"/>
      <c r="AJ149" s="530"/>
      <c r="AK149" s="531"/>
      <c r="AL149" s="449"/>
      <c r="AM149" s="532"/>
      <c r="AN149" s="532"/>
      <c r="AO149" s="533"/>
      <c r="AP149" s="534"/>
      <c r="AQ149" s="506"/>
      <c r="AR149" s="505"/>
      <c r="AS149" s="506"/>
      <c r="AT149" s="270" t="s">
        <v>6448</v>
      </c>
      <c r="AU149" s="505"/>
      <c r="AV149" s="506"/>
      <c r="AW149" s="505"/>
      <c r="AX149" s="507"/>
      <c r="AY149" s="443"/>
      <c r="AZ149" s="525"/>
      <c r="BA149" s="526"/>
      <c r="BB149" s="526"/>
      <c r="BC149" s="526"/>
      <c r="BD149" s="527"/>
      <c r="BE149" s="528"/>
      <c r="BF149" s="529"/>
      <c r="BG149" s="530"/>
      <c r="BH149" s="529"/>
      <c r="BI149" s="530"/>
      <c r="BJ149" s="531"/>
      <c r="BK149" s="449"/>
      <c r="BL149" s="532"/>
      <c r="BM149" s="532"/>
      <c r="BN149" s="533"/>
      <c r="BO149" s="534"/>
      <c r="BP149" s="506"/>
      <c r="BQ149" s="505"/>
      <c r="BR149" s="506"/>
      <c r="BS149" s="270" t="s">
        <v>6448</v>
      </c>
      <c r="BT149" s="505"/>
      <c r="BU149" s="506"/>
      <c r="BV149" s="505"/>
      <c r="BW149" s="507"/>
    </row>
    <row r="150" spans="1:75" ht="27" customHeight="1" thickBot="1">
      <c r="A150" s="538"/>
      <c r="B150" s="539"/>
      <c r="C150" s="419" t="s">
        <v>6454</v>
      </c>
      <c r="D150" s="508"/>
      <c r="E150" s="508"/>
      <c r="F150" s="508"/>
      <c r="G150" s="508"/>
      <c r="H150" s="508"/>
      <c r="I150" s="509"/>
      <c r="J150" s="422" t="str">
        <f>'②補助金額算出内訳書（別紙１）'!$J$99:$K$99</f>
        <v/>
      </c>
      <c r="K150" s="423"/>
      <c r="L150" s="423"/>
      <c r="M150" s="423"/>
      <c r="N150" s="423"/>
      <c r="O150" s="423"/>
      <c r="P150" s="423"/>
      <c r="Q150" s="423"/>
      <c r="R150" s="423"/>
      <c r="S150" s="423"/>
      <c r="T150" s="423"/>
      <c r="U150" s="423"/>
      <c r="V150" s="423"/>
      <c r="W150" s="423"/>
      <c r="X150" s="423"/>
      <c r="Y150" s="424"/>
      <c r="Z150" s="425"/>
      <c r="AA150" s="510"/>
      <c r="AB150" s="511"/>
      <c r="AC150" s="511"/>
      <c r="AD150" s="511"/>
      <c r="AE150" s="512"/>
      <c r="AF150" s="513"/>
      <c r="AG150" s="514"/>
      <c r="AH150" s="515"/>
      <c r="AI150" s="514"/>
      <c r="AJ150" s="515"/>
      <c r="AK150" s="516"/>
      <c r="AL150" s="431"/>
      <c r="AM150" s="517"/>
      <c r="AN150" s="517"/>
      <c r="AO150" s="518"/>
      <c r="AP150" s="519"/>
      <c r="AQ150" s="520"/>
      <c r="AR150" s="521"/>
      <c r="AS150" s="520"/>
      <c r="AT150" s="271" t="s">
        <v>6448</v>
      </c>
      <c r="AU150" s="521"/>
      <c r="AV150" s="520"/>
      <c r="AW150" s="521"/>
      <c r="AX150" s="522"/>
      <c r="AY150" s="425"/>
      <c r="AZ150" s="510"/>
      <c r="BA150" s="511"/>
      <c r="BB150" s="511"/>
      <c r="BC150" s="511"/>
      <c r="BD150" s="512"/>
      <c r="BE150" s="513"/>
      <c r="BF150" s="514"/>
      <c r="BG150" s="515"/>
      <c r="BH150" s="514"/>
      <c r="BI150" s="515"/>
      <c r="BJ150" s="516"/>
      <c r="BK150" s="431"/>
      <c r="BL150" s="517"/>
      <c r="BM150" s="517"/>
      <c r="BN150" s="518"/>
      <c r="BO150" s="519"/>
      <c r="BP150" s="520"/>
      <c r="BQ150" s="521"/>
      <c r="BR150" s="520"/>
      <c r="BS150" s="271" t="s">
        <v>6448</v>
      </c>
      <c r="BT150" s="521"/>
      <c r="BU150" s="520"/>
      <c r="BV150" s="521"/>
      <c r="BW150" s="522"/>
    </row>
    <row r="151" spans="1:75" ht="27" customHeight="1" thickBot="1">
      <c r="A151" s="461">
        <v>19</v>
      </c>
      <c r="B151" s="535"/>
      <c r="C151" s="467" t="s">
        <v>6441</v>
      </c>
      <c r="D151" s="540"/>
      <c r="E151" s="540"/>
      <c r="F151" s="540"/>
      <c r="G151" s="540"/>
      <c r="H151" s="540"/>
      <c r="I151" s="541"/>
      <c r="J151" s="470" t="str">
        <f>'②補助金額算出内訳書（別紙１）'!$B$100</f>
        <v/>
      </c>
      <c r="K151" s="471"/>
      <c r="L151" s="471"/>
      <c r="M151" s="471"/>
      <c r="N151" s="471"/>
      <c r="O151" s="471"/>
      <c r="P151" s="471"/>
      <c r="Q151" s="471"/>
      <c r="R151" s="471"/>
      <c r="S151" s="471"/>
      <c r="T151" s="471"/>
      <c r="U151" s="471"/>
      <c r="V151" s="471"/>
      <c r="W151" s="471"/>
      <c r="X151" s="471"/>
      <c r="Y151" s="472"/>
      <c r="Z151" s="473" t="s">
        <v>6442</v>
      </c>
      <c r="AA151" s="542"/>
      <c r="AB151" s="542"/>
      <c r="AC151" s="542"/>
      <c r="AD151" s="542"/>
      <c r="AE151" s="543"/>
      <c r="AF151" s="544" t="s">
        <v>6443</v>
      </c>
      <c r="AG151" s="545"/>
      <c r="AH151" s="545"/>
      <c r="AI151" s="545"/>
      <c r="AJ151" s="545"/>
      <c r="AK151" s="545"/>
      <c r="AL151" s="477" t="s">
        <v>6444</v>
      </c>
      <c r="AM151" s="546"/>
      <c r="AN151" s="546"/>
      <c r="AO151" s="547"/>
      <c r="AP151" s="476" t="s">
        <v>6445</v>
      </c>
      <c r="AQ151" s="548"/>
      <c r="AR151" s="548"/>
      <c r="AS151" s="548"/>
      <c r="AT151" s="548"/>
      <c r="AU151" s="548"/>
      <c r="AV151" s="548"/>
      <c r="AW151" s="548"/>
      <c r="AX151" s="549"/>
      <c r="AY151" s="473" t="s">
        <v>6442</v>
      </c>
      <c r="AZ151" s="542"/>
      <c r="BA151" s="542"/>
      <c r="BB151" s="542"/>
      <c r="BC151" s="542"/>
      <c r="BD151" s="543"/>
      <c r="BE151" s="544" t="s">
        <v>6443</v>
      </c>
      <c r="BF151" s="545"/>
      <c r="BG151" s="545"/>
      <c r="BH151" s="545"/>
      <c r="BI151" s="545"/>
      <c r="BJ151" s="545"/>
      <c r="BK151" s="477" t="s">
        <v>6444</v>
      </c>
      <c r="BL151" s="546"/>
      <c r="BM151" s="546"/>
      <c r="BN151" s="547"/>
      <c r="BO151" s="476" t="s">
        <v>6445</v>
      </c>
      <c r="BP151" s="548"/>
      <c r="BQ151" s="548"/>
      <c r="BR151" s="548"/>
      <c r="BS151" s="548"/>
      <c r="BT151" s="548"/>
      <c r="BU151" s="548"/>
      <c r="BV151" s="548"/>
      <c r="BW151" s="549"/>
    </row>
    <row r="152" spans="1:75" ht="27" customHeight="1" thickTop="1">
      <c r="A152" s="536"/>
      <c r="B152" s="537"/>
      <c r="C152" s="437" t="s">
        <v>6446</v>
      </c>
      <c r="D152" s="523"/>
      <c r="E152" s="523"/>
      <c r="F152" s="523"/>
      <c r="G152" s="523"/>
      <c r="H152" s="523"/>
      <c r="I152" s="524"/>
      <c r="J152" s="458" t="str">
        <f>'②補助金額算出内訳書（別紙１）'!$D$100</f>
        <v/>
      </c>
      <c r="K152" s="459"/>
      <c r="L152" s="459"/>
      <c r="M152" s="459"/>
      <c r="N152" s="459"/>
      <c r="O152" s="459"/>
      <c r="P152" s="459"/>
      <c r="Q152" s="459"/>
      <c r="R152" s="459"/>
      <c r="S152" s="459"/>
      <c r="T152" s="459"/>
      <c r="U152" s="459"/>
      <c r="V152" s="459"/>
      <c r="W152" s="459"/>
      <c r="X152" s="459"/>
      <c r="Y152" s="460"/>
      <c r="Z152" s="550" t="s">
        <v>6455</v>
      </c>
      <c r="AA152" s="551"/>
      <c r="AB152" s="551"/>
      <c r="AC152" s="551"/>
      <c r="AD152" s="551"/>
      <c r="AE152" s="552"/>
      <c r="AF152" s="553">
        <v>5</v>
      </c>
      <c r="AG152" s="554"/>
      <c r="AH152" s="555">
        <v>0</v>
      </c>
      <c r="AI152" s="554"/>
      <c r="AJ152" s="555">
        <v>0</v>
      </c>
      <c r="AK152" s="556"/>
      <c r="AL152" s="557" t="s">
        <v>6447</v>
      </c>
      <c r="AM152" s="558"/>
      <c r="AN152" s="558"/>
      <c r="AO152" s="559"/>
      <c r="AP152" s="560"/>
      <c r="AQ152" s="561"/>
      <c r="AR152" s="562">
        <v>1</v>
      </c>
      <c r="AS152" s="561"/>
      <c r="AT152" s="72" t="s">
        <v>6448</v>
      </c>
      <c r="AU152" s="562">
        <v>2</v>
      </c>
      <c r="AV152" s="561"/>
      <c r="AW152" s="562">
        <v>3</v>
      </c>
      <c r="AX152" s="563"/>
      <c r="AY152" s="564"/>
      <c r="AZ152" s="565"/>
      <c r="BA152" s="566"/>
      <c r="BB152" s="566"/>
      <c r="BC152" s="566"/>
      <c r="BD152" s="567"/>
      <c r="BE152" s="568"/>
      <c r="BF152" s="569"/>
      <c r="BG152" s="570"/>
      <c r="BH152" s="569"/>
      <c r="BI152" s="570"/>
      <c r="BJ152" s="571"/>
      <c r="BK152" s="572"/>
      <c r="BL152" s="573"/>
      <c r="BM152" s="573"/>
      <c r="BN152" s="574"/>
      <c r="BO152" s="575"/>
      <c r="BP152" s="576"/>
      <c r="BQ152" s="577"/>
      <c r="BR152" s="576"/>
      <c r="BS152" s="272" t="s">
        <v>6448</v>
      </c>
      <c r="BT152" s="577"/>
      <c r="BU152" s="576"/>
      <c r="BV152" s="577"/>
      <c r="BW152" s="578"/>
    </row>
    <row r="153" spans="1:75" ht="27" customHeight="1">
      <c r="A153" s="536"/>
      <c r="B153" s="537"/>
      <c r="C153" s="437" t="s">
        <v>6449</v>
      </c>
      <c r="D153" s="523"/>
      <c r="E153" s="523"/>
      <c r="F153" s="523"/>
      <c r="G153" s="523"/>
      <c r="H153" s="523"/>
      <c r="I153" s="524"/>
      <c r="J153" s="458" t="str">
        <f>'②補助金額算出内訳書（別紙１）'!$C$100</f>
        <v/>
      </c>
      <c r="K153" s="459"/>
      <c r="L153" s="459"/>
      <c r="M153" s="459"/>
      <c r="N153" s="459"/>
      <c r="O153" s="459"/>
      <c r="P153" s="459"/>
      <c r="Q153" s="459"/>
      <c r="R153" s="459"/>
      <c r="S153" s="459"/>
      <c r="T153" s="459"/>
      <c r="U153" s="459"/>
      <c r="V153" s="459"/>
      <c r="W153" s="459"/>
      <c r="X153" s="459"/>
      <c r="Y153" s="460"/>
      <c r="Z153" s="443"/>
      <c r="AA153" s="525"/>
      <c r="AB153" s="526"/>
      <c r="AC153" s="526"/>
      <c r="AD153" s="526"/>
      <c r="AE153" s="527"/>
      <c r="AF153" s="528"/>
      <c r="AG153" s="529"/>
      <c r="AH153" s="530"/>
      <c r="AI153" s="529"/>
      <c r="AJ153" s="530"/>
      <c r="AK153" s="531"/>
      <c r="AL153" s="449"/>
      <c r="AM153" s="532"/>
      <c r="AN153" s="532"/>
      <c r="AO153" s="533"/>
      <c r="AP153" s="534"/>
      <c r="AQ153" s="506"/>
      <c r="AR153" s="505"/>
      <c r="AS153" s="506"/>
      <c r="AT153" s="270" t="s">
        <v>6448</v>
      </c>
      <c r="AU153" s="505"/>
      <c r="AV153" s="506"/>
      <c r="AW153" s="505"/>
      <c r="AX153" s="507"/>
      <c r="AY153" s="443"/>
      <c r="AZ153" s="525"/>
      <c r="BA153" s="526"/>
      <c r="BB153" s="526"/>
      <c r="BC153" s="526"/>
      <c r="BD153" s="527"/>
      <c r="BE153" s="528"/>
      <c r="BF153" s="529"/>
      <c r="BG153" s="530"/>
      <c r="BH153" s="529"/>
      <c r="BI153" s="530"/>
      <c r="BJ153" s="531"/>
      <c r="BK153" s="449"/>
      <c r="BL153" s="532"/>
      <c r="BM153" s="532"/>
      <c r="BN153" s="533"/>
      <c r="BO153" s="534"/>
      <c r="BP153" s="506"/>
      <c r="BQ153" s="505"/>
      <c r="BR153" s="506"/>
      <c r="BS153" s="270" t="s">
        <v>6448</v>
      </c>
      <c r="BT153" s="505"/>
      <c r="BU153" s="506"/>
      <c r="BV153" s="505"/>
      <c r="BW153" s="507"/>
    </row>
    <row r="154" spans="1:75" ht="27" customHeight="1">
      <c r="A154" s="536"/>
      <c r="B154" s="537"/>
      <c r="C154" s="437" t="s">
        <v>6450</v>
      </c>
      <c r="D154" s="523"/>
      <c r="E154" s="523"/>
      <c r="F154" s="523"/>
      <c r="G154" s="523"/>
      <c r="H154" s="523"/>
      <c r="I154" s="524"/>
      <c r="J154" s="455" t="str">
        <f>'②補助金額算出内訳書（別紙１）'!$H$100</f>
        <v/>
      </c>
      <c r="K154" s="456"/>
      <c r="L154" s="456"/>
      <c r="M154" s="456"/>
      <c r="N154" s="456"/>
      <c r="O154" s="456"/>
      <c r="P154" s="456"/>
      <c r="Q154" s="456"/>
      <c r="R154" s="456"/>
      <c r="S154" s="456"/>
      <c r="T154" s="456"/>
      <c r="U154" s="456"/>
      <c r="V154" s="456"/>
      <c r="W154" s="456"/>
      <c r="X154" s="456"/>
      <c r="Y154" s="457"/>
      <c r="Z154" s="443"/>
      <c r="AA154" s="525"/>
      <c r="AB154" s="526"/>
      <c r="AC154" s="526"/>
      <c r="AD154" s="526"/>
      <c r="AE154" s="527"/>
      <c r="AF154" s="528"/>
      <c r="AG154" s="529"/>
      <c r="AH154" s="530"/>
      <c r="AI154" s="529"/>
      <c r="AJ154" s="530"/>
      <c r="AK154" s="531"/>
      <c r="AL154" s="449"/>
      <c r="AM154" s="532"/>
      <c r="AN154" s="532"/>
      <c r="AO154" s="533"/>
      <c r="AP154" s="534"/>
      <c r="AQ154" s="506"/>
      <c r="AR154" s="505"/>
      <c r="AS154" s="506"/>
      <c r="AT154" s="270" t="s">
        <v>6448</v>
      </c>
      <c r="AU154" s="505"/>
      <c r="AV154" s="506"/>
      <c r="AW154" s="505"/>
      <c r="AX154" s="507"/>
      <c r="AY154" s="443"/>
      <c r="AZ154" s="525"/>
      <c r="BA154" s="526"/>
      <c r="BB154" s="526"/>
      <c r="BC154" s="526"/>
      <c r="BD154" s="527"/>
      <c r="BE154" s="528"/>
      <c r="BF154" s="529"/>
      <c r="BG154" s="530"/>
      <c r="BH154" s="529"/>
      <c r="BI154" s="530"/>
      <c r="BJ154" s="531"/>
      <c r="BK154" s="449"/>
      <c r="BL154" s="532"/>
      <c r="BM154" s="532"/>
      <c r="BN154" s="533"/>
      <c r="BO154" s="534"/>
      <c r="BP154" s="506"/>
      <c r="BQ154" s="505"/>
      <c r="BR154" s="506"/>
      <c r="BS154" s="270" t="s">
        <v>6448</v>
      </c>
      <c r="BT154" s="505"/>
      <c r="BU154" s="506"/>
      <c r="BV154" s="505"/>
      <c r="BW154" s="507"/>
    </row>
    <row r="155" spans="1:75" ht="27" customHeight="1">
      <c r="A155" s="536"/>
      <c r="B155" s="537"/>
      <c r="C155" s="437" t="s">
        <v>6451</v>
      </c>
      <c r="D155" s="523"/>
      <c r="E155" s="523"/>
      <c r="F155" s="523"/>
      <c r="G155" s="523"/>
      <c r="H155" s="523"/>
      <c r="I155" s="524"/>
      <c r="J155" s="452" t="str">
        <f>'②補助金額算出内訳書（別紙１）'!$J$65</f>
        <v/>
      </c>
      <c r="K155" s="453"/>
      <c r="L155" s="453"/>
      <c r="M155" s="453"/>
      <c r="N155" s="453"/>
      <c r="O155" s="453"/>
      <c r="P155" s="453"/>
      <c r="Q155" s="453"/>
      <c r="R155" s="453"/>
      <c r="S155" s="453"/>
      <c r="T155" s="453"/>
      <c r="U155" s="453"/>
      <c r="V155" s="453"/>
      <c r="W155" s="453"/>
      <c r="X155" s="453"/>
      <c r="Y155" s="454"/>
      <c r="Z155" s="443"/>
      <c r="AA155" s="526"/>
      <c r="AB155" s="526"/>
      <c r="AC155" s="526"/>
      <c r="AD155" s="526"/>
      <c r="AE155" s="527"/>
      <c r="AF155" s="528"/>
      <c r="AG155" s="529"/>
      <c r="AH155" s="530"/>
      <c r="AI155" s="529"/>
      <c r="AJ155" s="530"/>
      <c r="AK155" s="531"/>
      <c r="AL155" s="449"/>
      <c r="AM155" s="532"/>
      <c r="AN155" s="532"/>
      <c r="AO155" s="533"/>
      <c r="AP155" s="534"/>
      <c r="AQ155" s="506"/>
      <c r="AR155" s="505"/>
      <c r="AS155" s="506"/>
      <c r="AT155" s="270" t="s">
        <v>6448</v>
      </c>
      <c r="AU155" s="505"/>
      <c r="AV155" s="506"/>
      <c r="AW155" s="505"/>
      <c r="AX155" s="507"/>
      <c r="AY155" s="443"/>
      <c r="AZ155" s="525"/>
      <c r="BA155" s="526"/>
      <c r="BB155" s="526"/>
      <c r="BC155" s="526"/>
      <c r="BD155" s="527"/>
      <c r="BE155" s="528"/>
      <c r="BF155" s="529"/>
      <c r="BG155" s="530"/>
      <c r="BH155" s="529"/>
      <c r="BI155" s="530"/>
      <c r="BJ155" s="531"/>
      <c r="BK155" s="449"/>
      <c r="BL155" s="532"/>
      <c r="BM155" s="532"/>
      <c r="BN155" s="533"/>
      <c r="BO155" s="534"/>
      <c r="BP155" s="506"/>
      <c r="BQ155" s="505"/>
      <c r="BR155" s="506"/>
      <c r="BS155" s="270" t="s">
        <v>6448</v>
      </c>
      <c r="BT155" s="505"/>
      <c r="BU155" s="506"/>
      <c r="BV155" s="505"/>
      <c r="BW155" s="507"/>
    </row>
    <row r="156" spans="1:75" ht="27" customHeight="1">
      <c r="A156" s="536"/>
      <c r="B156" s="537"/>
      <c r="C156" s="437" t="s">
        <v>6452</v>
      </c>
      <c r="D156" s="523"/>
      <c r="E156" s="523"/>
      <c r="F156" s="523"/>
      <c r="G156" s="523"/>
      <c r="H156" s="523"/>
      <c r="I156" s="524"/>
      <c r="J156" s="440" t="str">
        <f>J155</f>
        <v/>
      </c>
      <c r="K156" s="441"/>
      <c r="L156" s="441"/>
      <c r="M156" s="441"/>
      <c r="N156" s="441"/>
      <c r="O156" s="441"/>
      <c r="P156" s="441"/>
      <c r="Q156" s="441"/>
      <c r="R156" s="441"/>
      <c r="S156" s="441"/>
      <c r="T156" s="441"/>
      <c r="U156" s="441"/>
      <c r="V156" s="441"/>
      <c r="W156" s="441"/>
      <c r="X156" s="441"/>
      <c r="Y156" s="442"/>
      <c r="Z156" s="443"/>
      <c r="AA156" s="525"/>
      <c r="AB156" s="526"/>
      <c r="AC156" s="526"/>
      <c r="AD156" s="526"/>
      <c r="AE156" s="527"/>
      <c r="AF156" s="528"/>
      <c r="AG156" s="529"/>
      <c r="AH156" s="530"/>
      <c r="AI156" s="529"/>
      <c r="AJ156" s="530"/>
      <c r="AK156" s="531"/>
      <c r="AL156" s="449"/>
      <c r="AM156" s="532"/>
      <c r="AN156" s="532"/>
      <c r="AO156" s="533"/>
      <c r="AP156" s="534"/>
      <c r="AQ156" s="506"/>
      <c r="AR156" s="505"/>
      <c r="AS156" s="506"/>
      <c r="AT156" s="270" t="s">
        <v>6448</v>
      </c>
      <c r="AU156" s="505"/>
      <c r="AV156" s="506"/>
      <c r="AW156" s="505"/>
      <c r="AX156" s="507"/>
      <c r="AY156" s="443"/>
      <c r="AZ156" s="525"/>
      <c r="BA156" s="526"/>
      <c r="BB156" s="526"/>
      <c r="BC156" s="526"/>
      <c r="BD156" s="527"/>
      <c r="BE156" s="528"/>
      <c r="BF156" s="529"/>
      <c r="BG156" s="530"/>
      <c r="BH156" s="529"/>
      <c r="BI156" s="530"/>
      <c r="BJ156" s="531"/>
      <c r="BK156" s="449"/>
      <c r="BL156" s="532"/>
      <c r="BM156" s="532"/>
      <c r="BN156" s="533"/>
      <c r="BO156" s="534"/>
      <c r="BP156" s="506"/>
      <c r="BQ156" s="505"/>
      <c r="BR156" s="506"/>
      <c r="BS156" s="270" t="s">
        <v>6448</v>
      </c>
      <c r="BT156" s="505"/>
      <c r="BU156" s="506"/>
      <c r="BV156" s="505"/>
      <c r="BW156" s="507"/>
    </row>
    <row r="157" spans="1:75" ht="27" customHeight="1">
      <c r="A157" s="536"/>
      <c r="B157" s="537"/>
      <c r="C157" s="437" t="s">
        <v>6453</v>
      </c>
      <c r="D157" s="523"/>
      <c r="E157" s="523"/>
      <c r="F157" s="523"/>
      <c r="G157" s="523"/>
      <c r="H157" s="523"/>
      <c r="I157" s="524"/>
      <c r="J157" s="440">
        <f>'②補助金額算出内訳書（別紙１）'!$F$100</f>
        <v>0</v>
      </c>
      <c r="K157" s="441"/>
      <c r="L157" s="441"/>
      <c r="M157" s="441"/>
      <c r="N157" s="441"/>
      <c r="O157" s="441"/>
      <c r="P157" s="441"/>
      <c r="Q157" s="441"/>
      <c r="R157" s="441"/>
      <c r="S157" s="441"/>
      <c r="T157" s="441"/>
      <c r="U157" s="441"/>
      <c r="V157" s="441"/>
      <c r="W157" s="441"/>
      <c r="X157" s="441"/>
      <c r="Y157" s="442"/>
      <c r="Z157" s="443"/>
      <c r="AA157" s="525"/>
      <c r="AB157" s="526"/>
      <c r="AC157" s="526"/>
      <c r="AD157" s="526"/>
      <c r="AE157" s="527"/>
      <c r="AF157" s="528"/>
      <c r="AG157" s="529"/>
      <c r="AH157" s="530"/>
      <c r="AI157" s="529"/>
      <c r="AJ157" s="530"/>
      <c r="AK157" s="531"/>
      <c r="AL157" s="449"/>
      <c r="AM157" s="532"/>
      <c r="AN157" s="532"/>
      <c r="AO157" s="533"/>
      <c r="AP157" s="534"/>
      <c r="AQ157" s="506"/>
      <c r="AR157" s="505"/>
      <c r="AS157" s="506"/>
      <c r="AT157" s="270" t="s">
        <v>6448</v>
      </c>
      <c r="AU157" s="505"/>
      <c r="AV157" s="506"/>
      <c r="AW157" s="505"/>
      <c r="AX157" s="507"/>
      <c r="AY157" s="443"/>
      <c r="AZ157" s="525"/>
      <c r="BA157" s="526"/>
      <c r="BB157" s="526"/>
      <c r="BC157" s="526"/>
      <c r="BD157" s="527"/>
      <c r="BE157" s="528"/>
      <c r="BF157" s="529"/>
      <c r="BG157" s="530"/>
      <c r="BH157" s="529"/>
      <c r="BI157" s="530"/>
      <c r="BJ157" s="531"/>
      <c r="BK157" s="449"/>
      <c r="BL157" s="532"/>
      <c r="BM157" s="532"/>
      <c r="BN157" s="533"/>
      <c r="BO157" s="534"/>
      <c r="BP157" s="506"/>
      <c r="BQ157" s="505"/>
      <c r="BR157" s="506"/>
      <c r="BS157" s="270" t="s">
        <v>6448</v>
      </c>
      <c r="BT157" s="505"/>
      <c r="BU157" s="506"/>
      <c r="BV157" s="505"/>
      <c r="BW157" s="507"/>
    </row>
    <row r="158" spans="1:75" ht="27" customHeight="1" thickBot="1">
      <c r="A158" s="538"/>
      <c r="B158" s="539"/>
      <c r="C158" s="419" t="s">
        <v>6454</v>
      </c>
      <c r="D158" s="508"/>
      <c r="E158" s="508"/>
      <c r="F158" s="508"/>
      <c r="G158" s="508"/>
      <c r="H158" s="508"/>
      <c r="I158" s="509"/>
      <c r="J158" s="422" t="str">
        <f>'②補助金額算出内訳書（別紙１）'!$J$100:$K$100</f>
        <v/>
      </c>
      <c r="K158" s="423"/>
      <c r="L158" s="423"/>
      <c r="M158" s="423"/>
      <c r="N158" s="423"/>
      <c r="O158" s="423"/>
      <c r="P158" s="423"/>
      <c r="Q158" s="423"/>
      <c r="R158" s="423"/>
      <c r="S158" s="423"/>
      <c r="T158" s="423"/>
      <c r="U158" s="423"/>
      <c r="V158" s="423"/>
      <c r="W158" s="423"/>
      <c r="X158" s="423"/>
      <c r="Y158" s="424"/>
      <c r="Z158" s="425"/>
      <c r="AA158" s="510"/>
      <c r="AB158" s="511"/>
      <c r="AC158" s="511"/>
      <c r="AD158" s="511"/>
      <c r="AE158" s="512"/>
      <c r="AF158" s="513"/>
      <c r="AG158" s="514"/>
      <c r="AH158" s="515"/>
      <c r="AI158" s="514"/>
      <c r="AJ158" s="515"/>
      <c r="AK158" s="516"/>
      <c r="AL158" s="431"/>
      <c r="AM158" s="517"/>
      <c r="AN158" s="517"/>
      <c r="AO158" s="518"/>
      <c r="AP158" s="519"/>
      <c r="AQ158" s="520"/>
      <c r="AR158" s="521"/>
      <c r="AS158" s="520"/>
      <c r="AT158" s="271" t="s">
        <v>6448</v>
      </c>
      <c r="AU158" s="521"/>
      <c r="AV158" s="520"/>
      <c r="AW158" s="521"/>
      <c r="AX158" s="522"/>
      <c r="AY158" s="425"/>
      <c r="AZ158" s="510"/>
      <c r="BA158" s="511"/>
      <c r="BB158" s="511"/>
      <c r="BC158" s="511"/>
      <c r="BD158" s="512"/>
      <c r="BE158" s="513"/>
      <c r="BF158" s="514"/>
      <c r="BG158" s="515"/>
      <c r="BH158" s="514"/>
      <c r="BI158" s="515"/>
      <c r="BJ158" s="516"/>
      <c r="BK158" s="431"/>
      <c r="BL158" s="517"/>
      <c r="BM158" s="517"/>
      <c r="BN158" s="518"/>
      <c r="BO158" s="519"/>
      <c r="BP158" s="520"/>
      <c r="BQ158" s="521"/>
      <c r="BR158" s="520"/>
      <c r="BS158" s="271" t="s">
        <v>6448</v>
      </c>
      <c r="BT158" s="521"/>
      <c r="BU158" s="520"/>
      <c r="BV158" s="521"/>
      <c r="BW158" s="522"/>
    </row>
    <row r="159" spans="1:75" ht="27" customHeight="1" thickBot="1">
      <c r="A159" s="461">
        <v>20</v>
      </c>
      <c r="B159" s="535"/>
      <c r="C159" s="467" t="s">
        <v>6441</v>
      </c>
      <c r="D159" s="540"/>
      <c r="E159" s="540"/>
      <c r="F159" s="540"/>
      <c r="G159" s="540"/>
      <c r="H159" s="540"/>
      <c r="I159" s="541"/>
      <c r="J159" s="470" t="str">
        <f>'②補助金額算出内訳書（別紙１）'!$B$101</f>
        <v/>
      </c>
      <c r="K159" s="471"/>
      <c r="L159" s="471"/>
      <c r="M159" s="471"/>
      <c r="N159" s="471"/>
      <c r="O159" s="471"/>
      <c r="P159" s="471"/>
      <c r="Q159" s="471"/>
      <c r="R159" s="471"/>
      <c r="S159" s="471"/>
      <c r="T159" s="471"/>
      <c r="U159" s="471"/>
      <c r="V159" s="471"/>
      <c r="W159" s="471"/>
      <c r="X159" s="471"/>
      <c r="Y159" s="472"/>
      <c r="Z159" s="473" t="s">
        <v>6442</v>
      </c>
      <c r="AA159" s="542"/>
      <c r="AB159" s="542"/>
      <c r="AC159" s="542"/>
      <c r="AD159" s="542"/>
      <c r="AE159" s="543"/>
      <c r="AF159" s="544" t="s">
        <v>6443</v>
      </c>
      <c r="AG159" s="545"/>
      <c r="AH159" s="545"/>
      <c r="AI159" s="545"/>
      <c r="AJ159" s="545"/>
      <c r="AK159" s="545"/>
      <c r="AL159" s="477" t="s">
        <v>6444</v>
      </c>
      <c r="AM159" s="546"/>
      <c r="AN159" s="546"/>
      <c r="AO159" s="547"/>
      <c r="AP159" s="476" t="s">
        <v>6445</v>
      </c>
      <c r="AQ159" s="548"/>
      <c r="AR159" s="548"/>
      <c r="AS159" s="548"/>
      <c r="AT159" s="548"/>
      <c r="AU159" s="548"/>
      <c r="AV159" s="548"/>
      <c r="AW159" s="548"/>
      <c r="AX159" s="549"/>
      <c r="AY159" s="473" t="s">
        <v>6442</v>
      </c>
      <c r="AZ159" s="542"/>
      <c r="BA159" s="542"/>
      <c r="BB159" s="542"/>
      <c r="BC159" s="542"/>
      <c r="BD159" s="543"/>
      <c r="BE159" s="544" t="s">
        <v>6443</v>
      </c>
      <c r="BF159" s="545"/>
      <c r="BG159" s="545"/>
      <c r="BH159" s="545"/>
      <c r="BI159" s="545"/>
      <c r="BJ159" s="545"/>
      <c r="BK159" s="477" t="s">
        <v>6444</v>
      </c>
      <c r="BL159" s="546"/>
      <c r="BM159" s="546"/>
      <c r="BN159" s="547"/>
      <c r="BO159" s="476" t="s">
        <v>6445</v>
      </c>
      <c r="BP159" s="548"/>
      <c r="BQ159" s="548"/>
      <c r="BR159" s="548"/>
      <c r="BS159" s="548"/>
      <c r="BT159" s="548"/>
      <c r="BU159" s="548"/>
      <c r="BV159" s="548"/>
      <c r="BW159" s="549"/>
    </row>
    <row r="160" spans="1:75" ht="27" customHeight="1" thickTop="1">
      <c r="A160" s="536"/>
      <c r="B160" s="537"/>
      <c r="C160" s="437" t="s">
        <v>6446</v>
      </c>
      <c r="D160" s="523"/>
      <c r="E160" s="523"/>
      <c r="F160" s="523"/>
      <c r="G160" s="523"/>
      <c r="H160" s="523"/>
      <c r="I160" s="524"/>
      <c r="J160" s="458" t="str">
        <f>'②補助金額算出内訳書（別紙１）'!$D$101</f>
        <v/>
      </c>
      <c r="K160" s="459"/>
      <c r="L160" s="459"/>
      <c r="M160" s="459"/>
      <c r="N160" s="459"/>
      <c r="O160" s="459"/>
      <c r="P160" s="459"/>
      <c r="Q160" s="459"/>
      <c r="R160" s="459"/>
      <c r="S160" s="459"/>
      <c r="T160" s="459"/>
      <c r="U160" s="459"/>
      <c r="V160" s="459"/>
      <c r="W160" s="459"/>
      <c r="X160" s="459"/>
      <c r="Y160" s="460"/>
      <c r="Z160" s="550" t="s">
        <v>6455</v>
      </c>
      <c r="AA160" s="551"/>
      <c r="AB160" s="551"/>
      <c r="AC160" s="551"/>
      <c r="AD160" s="551"/>
      <c r="AE160" s="552"/>
      <c r="AF160" s="553">
        <v>5</v>
      </c>
      <c r="AG160" s="554"/>
      <c r="AH160" s="555">
        <v>0</v>
      </c>
      <c r="AI160" s="554"/>
      <c r="AJ160" s="555">
        <v>0</v>
      </c>
      <c r="AK160" s="556"/>
      <c r="AL160" s="557" t="s">
        <v>6447</v>
      </c>
      <c r="AM160" s="558"/>
      <c r="AN160" s="558"/>
      <c r="AO160" s="559"/>
      <c r="AP160" s="560"/>
      <c r="AQ160" s="561"/>
      <c r="AR160" s="562">
        <v>1</v>
      </c>
      <c r="AS160" s="561"/>
      <c r="AT160" s="72" t="s">
        <v>6448</v>
      </c>
      <c r="AU160" s="562">
        <v>2</v>
      </c>
      <c r="AV160" s="561"/>
      <c r="AW160" s="562">
        <v>3</v>
      </c>
      <c r="AX160" s="563"/>
      <c r="AY160" s="564"/>
      <c r="AZ160" s="565"/>
      <c r="BA160" s="566"/>
      <c r="BB160" s="566"/>
      <c r="BC160" s="566"/>
      <c r="BD160" s="567"/>
      <c r="BE160" s="568"/>
      <c r="BF160" s="569"/>
      <c r="BG160" s="570"/>
      <c r="BH160" s="569"/>
      <c r="BI160" s="570"/>
      <c r="BJ160" s="571"/>
      <c r="BK160" s="572"/>
      <c r="BL160" s="573"/>
      <c r="BM160" s="573"/>
      <c r="BN160" s="574"/>
      <c r="BO160" s="575"/>
      <c r="BP160" s="576"/>
      <c r="BQ160" s="577"/>
      <c r="BR160" s="576"/>
      <c r="BS160" s="272" t="s">
        <v>6448</v>
      </c>
      <c r="BT160" s="577"/>
      <c r="BU160" s="576"/>
      <c r="BV160" s="577"/>
      <c r="BW160" s="578"/>
    </row>
    <row r="161" spans="1:75" ht="27" customHeight="1">
      <c r="A161" s="536"/>
      <c r="B161" s="537"/>
      <c r="C161" s="437" t="s">
        <v>6449</v>
      </c>
      <c r="D161" s="523"/>
      <c r="E161" s="523"/>
      <c r="F161" s="523"/>
      <c r="G161" s="523"/>
      <c r="H161" s="523"/>
      <c r="I161" s="524"/>
      <c r="J161" s="458" t="str">
        <f>'②補助金額算出内訳書（別紙１）'!$C$101</f>
        <v/>
      </c>
      <c r="K161" s="459"/>
      <c r="L161" s="459"/>
      <c r="M161" s="459"/>
      <c r="N161" s="459"/>
      <c r="O161" s="459"/>
      <c r="P161" s="459"/>
      <c r="Q161" s="459"/>
      <c r="R161" s="459"/>
      <c r="S161" s="459"/>
      <c r="T161" s="459"/>
      <c r="U161" s="459"/>
      <c r="V161" s="459"/>
      <c r="W161" s="459"/>
      <c r="X161" s="459"/>
      <c r="Y161" s="460"/>
      <c r="Z161" s="443"/>
      <c r="AA161" s="525"/>
      <c r="AB161" s="526"/>
      <c r="AC161" s="526"/>
      <c r="AD161" s="526"/>
      <c r="AE161" s="527"/>
      <c r="AF161" s="528"/>
      <c r="AG161" s="529"/>
      <c r="AH161" s="530"/>
      <c r="AI161" s="529"/>
      <c r="AJ161" s="530"/>
      <c r="AK161" s="531"/>
      <c r="AL161" s="449"/>
      <c r="AM161" s="532"/>
      <c r="AN161" s="532"/>
      <c r="AO161" s="533"/>
      <c r="AP161" s="534"/>
      <c r="AQ161" s="506"/>
      <c r="AR161" s="505"/>
      <c r="AS161" s="506"/>
      <c r="AT161" s="270" t="s">
        <v>6448</v>
      </c>
      <c r="AU161" s="505"/>
      <c r="AV161" s="506"/>
      <c r="AW161" s="505"/>
      <c r="AX161" s="507"/>
      <c r="AY161" s="443"/>
      <c r="AZ161" s="525"/>
      <c r="BA161" s="526"/>
      <c r="BB161" s="526"/>
      <c r="BC161" s="526"/>
      <c r="BD161" s="527"/>
      <c r="BE161" s="528"/>
      <c r="BF161" s="529"/>
      <c r="BG161" s="530"/>
      <c r="BH161" s="529"/>
      <c r="BI161" s="530"/>
      <c r="BJ161" s="531"/>
      <c r="BK161" s="449"/>
      <c r="BL161" s="532"/>
      <c r="BM161" s="532"/>
      <c r="BN161" s="533"/>
      <c r="BO161" s="534"/>
      <c r="BP161" s="506"/>
      <c r="BQ161" s="505"/>
      <c r="BR161" s="506"/>
      <c r="BS161" s="270" t="s">
        <v>6448</v>
      </c>
      <c r="BT161" s="505"/>
      <c r="BU161" s="506"/>
      <c r="BV161" s="505"/>
      <c r="BW161" s="507"/>
    </row>
    <row r="162" spans="1:75" ht="27" customHeight="1">
      <c r="A162" s="536"/>
      <c r="B162" s="537"/>
      <c r="C162" s="437" t="s">
        <v>6450</v>
      </c>
      <c r="D162" s="523"/>
      <c r="E162" s="523"/>
      <c r="F162" s="523"/>
      <c r="G162" s="523"/>
      <c r="H162" s="523"/>
      <c r="I162" s="524"/>
      <c r="J162" s="455" t="str">
        <f>'②補助金額算出内訳書（別紙１）'!$H$101</f>
        <v/>
      </c>
      <c r="K162" s="456"/>
      <c r="L162" s="456"/>
      <c r="M162" s="456"/>
      <c r="N162" s="456"/>
      <c r="O162" s="456"/>
      <c r="P162" s="456"/>
      <c r="Q162" s="456"/>
      <c r="R162" s="456"/>
      <c r="S162" s="456"/>
      <c r="T162" s="456"/>
      <c r="U162" s="456"/>
      <c r="V162" s="456"/>
      <c r="W162" s="456"/>
      <c r="X162" s="456"/>
      <c r="Y162" s="457"/>
      <c r="Z162" s="443"/>
      <c r="AA162" s="525"/>
      <c r="AB162" s="526"/>
      <c r="AC162" s="526"/>
      <c r="AD162" s="526"/>
      <c r="AE162" s="527"/>
      <c r="AF162" s="528"/>
      <c r="AG162" s="529"/>
      <c r="AH162" s="530"/>
      <c r="AI162" s="529"/>
      <c r="AJ162" s="530"/>
      <c r="AK162" s="531"/>
      <c r="AL162" s="449"/>
      <c r="AM162" s="532"/>
      <c r="AN162" s="532"/>
      <c r="AO162" s="533"/>
      <c r="AP162" s="534"/>
      <c r="AQ162" s="506"/>
      <c r="AR162" s="505"/>
      <c r="AS162" s="506"/>
      <c r="AT162" s="270" t="s">
        <v>6448</v>
      </c>
      <c r="AU162" s="505"/>
      <c r="AV162" s="506"/>
      <c r="AW162" s="505"/>
      <c r="AX162" s="507"/>
      <c r="AY162" s="443"/>
      <c r="AZ162" s="525"/>
      <c r="BA162" s="526"/>
      <c r="BB162" s="526"/>
      <c r="BC162" s="526"/>
      <c r="BD162" s="527"/>
      <c r="BE162" s="528"/>
      <c r="BF162" s="529"/>
      <c r="BG162" s="530"/>
      <c r="BH162" s="529"/>
      <c r="BI162" s="530"/>
      <c r="BJ162" s="531"/>
      <c r="BK162" s="449"/>
      <c r="BL162" s="532"/>
      <c r="BM162" s="532"/>
      <c r="BN162" s="533"/>
      <c r="BO162" s="534"/>
      <c r="BP162" s="506"/>
      <c r="BQ162" s="505"/>
      <c r="BR162" s="506"/>
      <c r="BS162" s="270" t="s">
        <v>6448</v>
      </c>
      <c r="BT162" s="505"/>
      <c r="BU162" s="506"/>
      <c r="BV162" s="505"/>
      <c r="BW162" s="507"/>
    </row>
    <row r="163" spans="1:75" ht="27" customHeight="1">
      <c r="A163" s="536"/>
      <c r="B163" s="537"/>
      <c r="C163" s="437" t="s">
        <v>6451</v>
      </c>
      <c r="D163" s="523"/>
      <c r="E163" s="523"/>
      <c r="F163" s="523"/>
      <c r="G163" s="523"/>
      <c r="H163" s="523"/>
      <c r="I163" s="524"/>
      <c r="J163" s="452" t="str">
        <f>'②補助金額算出内訳書（別紙１）'!$J$66</f>
        <v/>
      </c>
      <c r="K163" s="453"/>
      <c r="L163" s="453"/>
      <c r="M163" s="453"/>
      <c r="N163" s="453"/>
      <c r="O163" s="453"/>
      <c r="P163" s="453"/>
      <c r="Q163" s="453"/>
      <c r="R163" s="453"/>
      <c r="S163" s="453"/>
      <c r="T163" s="453"/>
      <c r="U163" s="453"/>
      <c r="V163" s="453"/>
      <c r="W163" s="453"/>
      <c r="X163" s="453"/>
      <c r="Y163" s="454"/>
      <c r="Z163" s="443"/>
      <c r="AA163" s="526"/>
      <c r="AB163" s="526"/>
      <c r="AC163" s="526"/>
      <c r="AD163" s="526"/>
      <c r="AE163" s="527"/>
      <c r="AF163" s="528"/>
      <c r="AG163" s="529"/>
      <c r="AH163" s="530"/>
      <c r="AI163" s="529"/>
      <c r="AJ163" s="530"/>
      <c r="AK163" s="531"/>
      <c r="AL163" s="449"/>
      <c r="AM163" s="532"/>
      <c r="AN163" s="532"/>
      <c r="AO163" s="533"/>
      <c r="AP163" s="534"/>
      <c r="AQ163" s="506"/>
      <c r="AR163" s="505"/>
      <c r="AS163" s="506"/>
      <c r="AT163" s="270" t="s">
        <v>6448</v>
      </c>
      <c r="AU163" s="505"/>
      <c r="AV163" s="506"/>
      <c r="AW163" s="505"/>
      <c r="AX163" s="507"/>
      <c r="AY163" s="443"/>
      <c r="AZ163" s="525"/>
      <c r="BA163" s="526"/>
      <c r="BB163" s="526"/>
      <c r="BC163" s="526"/>
      <c r="BD163" s="527"/>
      <c r="BE163" s="528"/>
      <c r="BF163" s="529"/>
      <c r="BG163" s="530"/>
      <c r="BH163" s="529"/>
      <c r="BI163" s="530"/>
      <c r="BJ163" s="531"/>
      <c r="BK163" s="449"/>
      <c r="BL163" s="532"/>
      <c r="BM163" s="532"/>
      <c r="BN163" s="533"/>
      <c r="BO163" s="534"/>
      <c r="BP163" s="506"/>
      <c r="BQ163" s="505"/>
      <c r="BR163" s="506"/>
      <c r="BS163" s="270" t="s">
        <v>6448</v>
      </c>
      <c r="BT163" s="505"/>
      <c r="BU163" s="506"/>
      <c r="BV163" s="505"/>
      <c r="BW163" s="507"/>
    </row>
    <row r="164" spans="1:75" ht="27" customHeight="1">
      <c r="A164" s="536"/>
      <c r="B164" s="537"/>
      <c r="C164" s="437" t="s">
        <v>6452</v>
      </c>
      <c r="D164" s="523"/>
      <c r="E164" s="523"/>
      <c r="F164" s="523"/>
      <c r="G164" s="523"/>
      <c r="H164" s="523"/>
      <c r="I164" s="524"/>
      <c r="J164" s="440" t="str">
        <f>J163</f>
        <v/>
      </c>
      <c r="K164" s="441"/>
      <c r="L164" s="441"/>
      <c r="M164" s="441"/>
      <c r="N164" s="441"/>
      <c r="O164" s="441"/>
      <c r="P164" s="441"/>
      <c r="Q164" s="441"/>
      <c r="R164" s="441"/>
      <c r="S164" s="441"/>
      <c r="T164" s="441"/>
      <c r="U164" s="441"/>
      <c r="V164" s="441"/>
      <c r="W164" s="441"/>
      <c r="X164" s="441"/>
      <c r="Y164" s="442"/>
      <c r="Z164" s="443"/>
      <c r="AA164" s="525"/>
      <c r="AB164" s="526"/>
      <c r="AC164" s="526"/>
      <c r="AD164" s="526"/>
      <c r="AE164" s="527"/>
      <c r="AF164" s="528"/>
      <c r="AG164" s="529"/>
      <c r="AH164" s="530"/>
      <c r="AI164" s="529"/>
      <c r="AJ164" s="530"/>
      <c r="AK164" s="531"/>
      <c r="AL164" s="449"/>
      <c r="AM164" s="532"/>
      <c r="AN164" s="532"/>
      <c r="AO164" s="533"/>
      <c r="AP164" s="534"/>
      <c r="AQ164" s="506"/>
      <c r="AR164" s="505"/>
      <c r="AS164" s="506"/>
      <c r="AT164" s="270" t="s">
        <v>6448</v>
      </c>
      <c r="AU164" s="505"/>
      <c r="AV164" s="506"/>
      <c r="AW164" s="505"/>
      <c r="AX164" s="507"/>
      <c r="AY164" s="443"/>
      <c r="AZ164" s="525"/>
      <c r="BA164" s="526"/>
      <c r="BB164" s="526"/>
      <c r="BC164" s="526"/>
      <c r="BD164" s="527"/>
      <c r="BE164" s="528"/>
      <c r="BF164" s="529"/>
      <c r="BG164" s="530"/>
      <c r="BH164" s="529"/>
      <c r="BI164" s="530"/>
      <c r="BJ164" s="531"/>
      <c r="BK164" s="449"/>
      <c r="BL164" s="532"/>
      <c r="BM164" s="532"/>
      <c r="BN164" s="533"/>
      <c r="BO164" s="534"/>
      <c r="BP164" s="506"/>
      <c r="BQ164" s="505"/>
      <c r="BR164" s="506"/>
      <c r="BS164" s="270" t="s">
        <v>6448</v>
      </c>
      <c r="BT164" s="505"/>
      <c r="BU164" s="506"/>
      <c r="BV164" s="505"/>
      <c r="BW164" s="507"/>
    </row>
    <row r="165" spans="1:75" ht="27" customHeight="1">
      <c r="A165" s="536"/>
      <c r="B165" s="537"/>
      <c r="C165" s="437" t="s">
        <v>6453</v>
      </c>
      <c r="D165" s="523"/>
      <c r="E165" s="523"/>
      <c r="F165" s="523"/>
      <c r="G165" s="523"/>
      <c r="H165" s="523"/>
      <c r="I165" s="524"/>
      <c r="J165" s="440">
        <f>'②補助金額算出内訳書（別紙１）'!$F$101</f>
        <v>0</v>
      </c>
      <c r="K165" s="441"/>
      <c r="L165" s="441"/>
      <c r="M165" s="441"/>
      <c r="N165" s="441"/>
      <c r="O165" s="441"/>
      <c r="P165" s="441"/>
      <c r="Q165" s="441"/>
      <c r="R165" s="441"/>
      <c r="S165" s="441"/>
      <c r="T165" s="441"/>
      <c r="U165" s="441"/>
      <c r="V165" s="441"/>
      <c r="W165" s="441"/>
      <c r="X165" s="441"/>
      <c r="Y165" s="442"/>
      <c r="Z165" s="443"/>
      <c r="AA165" s="525"/>
      <c r="AB165" s="526"/>
      <c r="AC165" s="526"/>
      <c r="AD165" s="526"/>
      <c r="AE165" s="527"/>
      <c r="AF165" s="528"/>
      <c r="AG165" s="529"/>
      <c r="AH165" s="530"/>
      <c r="AI165" s="529"/>
      <c r="AJ165" s="530"/>
      <c r="AK165" s="531"/>
      <c r="AL165" s="449"/>
      <c r="AM165" s="532"/>
      <c r="AN165" s="532"/>
      <c r="AO165" s="533"/>
      <c r="AP165" s="534"/>
      <c r="AQ165" s="506"/>
      <c r="AR165" s="505"/>
      <c r="AS165" s="506"/>
      <c r="AT165" s="270" t="s">
        <v>6448</v>
      </c>
      <c r="AU165" s="505"/>
      <c r="AV165" s="506"/>
      <c r="AW165" s="505"/>
      <c r="AX165" s="507"/>
      <c r="AY165" s="443"/>
      <c r="AZ165" s="525"/>
      <c r="BA165" s="526"/>
      <c r="BB165" s="526"/>
      <c r="BC165" s="526"/>
      <c r="BD165" s="527"/>
      <c r="BE165" s="528"/>
      <c r="BF165" s="529"/>
      <c r="BG165" s="530"/>
      <c r="BH165" s="529"/>
      <c r="BI165" s="530"/>
      <c r="BJ165" s="531"/>
      <c r="BK165" s="449"/>
      <c r="BL165" s="532"/>
      <c r="BM165" s="532"/>
      <c r="BN165" s="533"/>
      <c r="BO165" s="534"/>
      <c r="BP165" s="506"/>
      <c r="BQ165" s="505"/>
      <c r="BR165" s="506"/>
      <c r="BS165" s="270" t="s">
        <v>6448</v>
      </c>
      <c r="BT165" s="505"/>
      <c r="BU165" s="506"/>
      <c r="BV165" s="505"/>
      <c r="BW165" s="507"/>
    </row>
    <row r="166" spans="1:75" ht="27" customHeight="1" thickBot="1">
      <c r="A166" s="538"/>
      <c r="B166" s="539"/>
      <c r="C166" s="419" t="s">
        <v>6454</v>
      </c>
      <c r="D166" s="508"/>
      <c r="E166" s="508"/>
      <c r="F166" s="508"/>
      <c r="G166" s="508"/>
      <c r="H166" s="508"/>
      <c r="I166" s="509"/>
      <c r="J166" s="422" t="str">
        <f>'②補助金額算出内訳書（別紙１）'!$J$101:$K$101</f>
        <v/>
      </c>
      <c r="K166" s="423"/>
      <c r="L166" s="423"/>
      <c r="M166" s="423"/>
      <c r="N166" s="423"/>
      <c r="O166" s="423"/>
      <c r="P166" s="423"/>
      <c r="Q166" s="423"/>
      <c r="R166" s="423"/>
      <c r="S166" s="423"/>
      <c r="T166" s="423"/>
      <c r="U166" s="423"/>
      <c r="V166" s="423"/>
      <c r="W166" s="423"/>
      <c r="X166" s="423"/>
      <c r="Y166" s="424"/>
      <c r="Z166" s="425"/>
      <c r="AA166" s="510"/>
      <c r="AB166" s="511"/>
      <c r="AC166" s="511"/>
      <c r="AD166" s="511"/>
      <c r="AE166" s="512"/>
      <c r="AF166" s="513"/>
      <c r="AG166" s="514"/>
      <c r="AH166" s="515"/>
      <c r="AI166" s="514"/>
      <c r="AJ166" s="515"/>
      <c r="AK166" s="516"/>
      <c r="AL166" s="431"/>
      <c r="AM166" s="517"/>
      <c r="AN166" s="517"/>
      <c r="AO166" s="518"/>
      <c r="AP166" s="519"/>
      <c r="AQ166" s="520"/>
      <c r="AR166" s="521"/>
      <c r="AS166" s="520"/>
      <c r="AT166" s="271" t="s">
        <v>6448</v>
      </c>
      <c r="AU166" s="521"/>
      <c r="AV166" s="520"/>
      <c r="AW166" s="521"/>
      <c r="AX166" s="522"/>
      <c r="AY166" s="425"/>
      <c r="AZ166" s="510"/>
      <c r="BA166" s="511"/>
      <c r="BB166" s="511"/>
      <c r="BC166" s="511"/>
      <c r="BD166" s="512"/>
      <c r="BE166" s="513"/>
      <c r="BF166" s="514"/>
      <c r="BG166" s="515"/>
      <c r="BH166" s="514"/>
      <c r="BI166" s="515"/>
      <c r="BJ166" s="516"/>
      <c r="BK166" s="431"/>
      <c r="BL166" s="517"/>
      <c r="BM166" s="517"/>
      <c r="BN166" s="518"/>
      <c r="BO166" s="519"/>
      <c r="BP166" s="520"/>
      <c r="BQ166" s="521"/>
      <c r="BR166" s="520"/>
      <c r="BS166" s="271" t="s">
        <v>6448</v>
      </c>
      <c r="BT166" s="521"/>
      <c r="BU166" s="520"/>
      <c r="BV166" s="521"/>
      <c r="BW166" s="522"/>
    </row>
    <row r="167" spans="1:75" ht="27" customHeight="1" thickBot="1">
      <c r="A167" s="461">
        <v>21</v>
      </c>
      <c r="B167" s="535"/>
      <c r="C167" s="467" t="s">
        <v>6441</v>
      </c>
      <c r="D167" s="540"/>
      <c r="E167" s="540"/>
      <c r="F167" s="540"/>
      <c r="G167" s="540"/>
      <c r="H167" s="540"/>
      <c r="I167" s="541"/>
      <c r="J167" s="470" t="str">
        <f>'②補助金額算出内訳書（別紙１）'!$B$102</f>
        <v/>
      </c>
      <c r="K167" s="471"/>
      <c r="L167" s="471"/>
      <c r="M167" s="471"/>
      <c r="N167" s="471"/>
      <c r="O167" s="471"/>
      <c r="P167" s="471"/>
      <c r="Q167" s="471"/>
      <c r="R167" s="471"/>
      <c r="S167" s="471"/>
      <c r="T167" s="471"/>
      <c r="U167" s="471"/>
      <c r="V167" s="471"/>
      <c r="W167" s="471"/>
      <c r="X167" s="471"/>
      <c r="Y167" s="472"/>
      <c r="Z167" s="473" t="s">
        <v>6442</v>
      </c>
      <c r="AA167" s="542"/>
      <c r="AB167" s="542"/>
      <c r="AC167" s="542"/>
      <c r="AD167" s="542"/>
      <c r="AE167" s="543"/>
      <c r="AF167" s="544" t="s">
        <v>6443</v>
      </c>
      <c r="AG167" s="545"/>
      <c r="AH167" s="545"/>
      <c r="AI167" s="545"/>
      <c r="AJ167" s="545"/>
      <c r="AK167" s="545"/>
      <c r="AL167" s="477" t="s">
        <v>6444</v>
      </c>
      <c r="AM167" s="546"/>
      <c r="AN167" s="546"/>
      <c r="AO167" s="547"/>
      <c r="AP167" s="476" t="s">
        <v>6445</v>
      </c>
      <c r="AQ167" s="548"/>
      <c r="AR167" s="548"/>
      <c r="AS167" s="548"/>
      <c r="AT167" s="548"/>
      <c r="AU167" s="548"/>
      <c r="AV167" s="548"/>
      <c r="AW167" s="548"/>
      <c r="AX167" s="549"/>
      <c r="AY167" s="473" t="s">
        <v>6442</v>
      </c>
      <c r="AZ167" s="542"/>
      <c r="BA167" s="542"/>
      <c r="BB167" s="542"/>
      <c r="BC167" s="542"/>
      <c r="BD167" s="543"/>
      <c r="BE167" s="544" t="s">
        <v>6443</v>
      </c>
      <c r="BF167" s="545"/>
      <c r="BG167" s="545"/>
      <c r="BH167" s="545"/>
      <c r="BI167" s="545"/>
      <c r="BJ167" s="545"/>
      <c r="BK167" s="477" t="s">
        <v>6444</v>
      </c>
      <c r="BL167" s="546"/>
      <c r="BM167" s="546"/>
      <c r="BN167" s="547"/>
      <c r="BO167" s="476" t="s">
        <v>6445</v>
      </c>
      <c r="BP167" s="548"/>
      <c r="BQ167" s="548"/>
      <c r="BR167" s="548"/>
      <c r="BS167" s="548"/>
      <c r="BT167" s="548"/>
      <c r="BU167" s="548"/>
      <c r="BV167" s="548"/>
      <c r="BW167" s="549"/>
    </row>
    <row r="168" spans="1:75" ht="27" customHeight="1" thickTop="1">
      <c r="A168" s="536"/>
      <c r="B168" s="537"/>
      <c r="C168" s="437" t="s">
        <v>6446</v>
      </c>
      <c r="D168" s="523"/>
      <c r="E168" s="523"/>
      <c r="F168" s="523"/>
      <c r="G168" s="523"/>
      <c r="H168" s="523"/>
      <c r="I168" s="524"/>
      <c r="J168" s="458" t="str">
        <f>'②補助金額算出内訳書（別紙１）'!$D$102</f>
        <v/>
      </c>
      <c r="K168" s="459"/>
      <c r="L168" s="459"/>
      <c r="M168" s="459"/>
      <c r="N168" s="459"/>
      <c r="O168" s="459"/>
      <c r="P168" s="459"/>
      <c r="Q168" s="459"/>
      <c r="R168" s="459"/>
      <c r="S168" s="459"/>
      <c r="T168" s="459"/>
      <c r="U168" s="459"/>
      <c r="V168" s="459"/>
      <c r="W168" s="459"/>
      <c r="X168" s="459"/>
      <c r="Y168" s="460"/>
      <c r="Z168" s="550" t="s">
        <v>6455</v>
      </c>
      <c r="AA168" s="551"/>
      <c r="AB168" s="551"/>
      <c r="AC168" s="551"/>
      <c r="AD168" s="551"/>
      <c r="AE168" s="552"/>
      <c r="AF168" s="553">
        <v>5</v>
      </c>
      <c r="AG168" s="554"/>
      <c r="AH168" s="555">
        <v>0</v>
      </c>
      <c r="AI168" s="554"/>
      <c r="AJ168" s="555">
        <v>0</v>
      </c>
      <c r="AK168" s="556"/>
      <c r="AL168" s="557" t="s">
        <v>6447</v>
      </c>
      <c r="AM168" s="558"/>
      <c r="AN168" s="558"/>
      <c r="AO168" s="559"/>
      <c r="AP168" s="560"/>
      <c r="AQ168" s="561"/>
      <c r="AR168" s="562">
        <v>1</v>
      </c>
      <c r="AS168" s="561"/>
      <c r="AT168" s="72" t="s">
        <v>6448</v>
      </c>
      <c r="AU168" s="562">
        <v>2</v>
      </c>
      <c r="AV168" s="561"/>
      <c r="AW168" s="562">
        <v>3</v>
      </c>
      <c r="AX168" s="563"/>
      <c r="AY168" s="564"/>
      <c r="AZ168" s="565"/>
      <c r="BA168" s="566"/>
      <c r="BB168" s="566"/>
      <c r="BC168" s="566"/>
      <c r="BD168" s="567"/>
      <c r="BE168" s="568"/>
      <c r="BF168" s="569"/>
      <c r="BG168" s="570"/>
      <c r="BH168" s="569"/>
      <c r="BI168" s="570"/>
      <c r="BJ168" s="571"/>
      <c r="BK168" s="572"/>
      <c r="BL168" s="573"/>
      <c r="BM168" s="573"/>
      <c r="BN168" s="574"/>
      <c r="BO168" s="575"/>
      <c r="BP168" s="576"/>
      <c r="BQ168" s="577"/>
      <c r="BR168" s="576"/>
      <c r="BS168" s="272" t="s">
        <v>6448</v>
      </c>
      <c r="BT168" s="577"/>
      <c r="BU168" s="576"/>
      <c r="BV168" s="577"/>
      <c r="BW168" s="578"/>
    </row>
    <row r="169" spans="1:75" ht="27" customHeight="1">
      <c r="A169" s="536"/>
      <c r="B169" s="537"/>
      <c r="C169" s="437" t="s">
        <v>6449</v>
      </c>
      <c r="D169" s="523"/>
      <c r="E169" s="523"/>
      <c r="F169" s="523"/>
      <c r="G169" s="523"/>
      <c r="H169" s="523"/>
      <c r="I169" s="524"/>
      <c r="J169" s="458" t="str">
        <f>'②補助金額算出内訳書（別紙１）'!$C$102</f>
        <v/>
      </c>
      <c r="K169" s="459"/>
      <c r="L169" s="459"/>
      <c r="M169" s="459"/>
      <c r="N169" s="459"/>
      <c r="O169" s="459"/>
      <c r="P169" s="459"/>
      <c r="Q169" s="459"/>
      <c r="R169" s="459"/>
      <c r="S169" s="459"/>
      <c r="T169" s="459"/>
      <c r="U169" s="459"/>
      <c r="V169" s="459"/>
      <c r="W169" s="459"/>
      <c r="X169" s="459"/>
      <c r="Y169" s="460"/>
      <c r="Z169" s="443"/>
      <c r="AA169" s="525"/>
      <c r="AB169" s="526"/>
      <c r="AC169" s="526"/>
      <c r="AD169" s="526"/>
      <c r="AE169" s="527"/>
      <c r="AF169" s="528"/>
      <c r="AG169" s="529"/>
      <c r="AH169" s="530"/>
      <c r="AI169" s="529"/>
      <c r="AJ169" s="530"/>
      <c r="AK169" s="531"/>
      <c r="AL169" s="449"/>
      <c r="AM169" s="532"/>
      <c r="AN169" s="532"/>
      <c r="AO169" s="533"/>
      <c r="AP169" s="534"/>
      <c r="AQ169" s="506"/>
      <c r="AR169" s="505"/>
      <c r="AS169" s="506"/>
      <c r="AT169" s="270" t="s">
        <v>6448</v>
      </c>
      <c r="AU169" s="505"/>
      <c r="AV169" s="506"/>
      <c r="AW169" s="505"/>
      <c r="AX169" s="507"/>
      <c r="AY169" s="443"/>
      <c r="AZ169" s="525"/>
      <c r="BA169" s="526"/>
      <c r="BB169" s="526"/>
      <c r="BC169" s="526"/>
      <c r="BD169" s="527"/>
      <c r="BE169" s="528"/>
      <c r="BF169" s="529"/>
      <c r="BG169" s="530"/>
      <c r="BH169" s="529"/>
      <c r="BI169" s="530"/>
      <c r="BJ169" s="531"/>
      <c r="BK169" s="449"/>
      <c r="BL169" s="532"/>
      <c r="BM169" s="532"/>
      <c r="BN169" s="533"/>
      <c r="BO169" s="534"/>
      <c r="BP169" s="506"/>
      <c r="BQ169" s="505"/>
      <c r="BR169" s="506"/>
      <c r="BS169" s="270" t="s">
        <v>6448</v>
      </c>
      <c r="BT169" s="505"/>
      <c r="BU169" s="506"/>
      <c r="BV169" s="505"/>
      <c r="BW169" s="507"/>
    </row>
    <row r="170" spans="1:75" ht="27" customHeight="1">
      <c r="A170" s="536"/>
      <c r="B170" s="537"/>
      <c r="C170" s="437" t="s">
        <v>6450</v>
      </c>
      <c r="D170" s="523"/>
      <c r="E170" s="523"/>
      <c r="F170" s="523"/>
      <c r="G170" s="523"/>
      <c r="H170" s="523"/>
      <c r="I170" s="524"/>
      <c r="J170" s="455" t="str">
        <f>'②補助金額算出内訳書（別紙１）'!$H$102</f>
        <v/>
      </c>
      <c r="K170" s="456"/>
      <c r="L170" s="456"/>
      <c r="M170" s="456"/>
      <c r="N170" s="456"/>
      <c r="O170" s="456"/>
      <c r="P170" s="456"/>
      <c r="Q170" s="456"/>
      <c r="R170" s="456"/>
      <c r="S170" s="456"/>
      <c r="T170" s="456"/>
      <c r="U170" s="456"/>
      <c r="V170" s="456"/>
      <c r="W170" s="456"/>
      <c r="X170" s="456"/>
      <c r="Y170" s="457"/>
      <c r="Z170" s="443"/>
      <c r="AA170" s="525"/>
      <c r="AB170" s="526"/>
      <c r="AC170" s="526"/>
      <c r="AD170" s="526"/>
      <c r="AE170" s="527"/>
      <c r="AF170" s="528"/>
      <c r="AG170" s="529"/>
      <c r="AH170" s="530"/>
      <c r="AI170" s="529"/>
      <c r="AJ170" s="530"/>
      <c r="AK170" s="531"/>
      <c r="AL170" s="449"/>
      <c r="AM170" s="532"/>
      <c r="AN170" s="532"/>
      <c r="AO170" s="533"/>
      <c r="AP170" s="534"/>
      <c r="AQ170" s="506"/>
      <c r="AR170" s="505"/>
      <c r="AS170" s="506"/>
      <c r="AT170" s="270" t="s">
        <v>6448</v>
      </c>
      <c r="AU170" s="505"/>
      <c r="AV170" s="506"/>
      <c r="AW170" s="505"/>
      <c r="AX170" s="507"/>
      <c r="AY170" s="443"/>
      <c r="AZ170" s="525"/>
      <c r="BA170" s="526"/>
      <c r="BB170" s="526"/>
      <c r="BC170" s="526"/>
      <c r="BD170" s="527"/>
      <c r="BE170" s="528"/>
      <c r="BF170" s="529"/>
      <c r="BG170" s="530"/>
      <c r="BH170" s="529"/>
      <c r="BI170" s="530"/>
      <c r="BJ170" s="531"/>
      <c r="BK170" s="449"/>
      <c r="BL170" s="532"/>
      <c r="BM170" s="532"/>
      <c r="BN170" s="533"/>
      <c r="BO170" s="534"/>
      <c r="BP170" s="506"/>
      <c r="BQ170" s="505"/>
      <c r="BR170" s="506"/>
      <c r="BS170" s="270" t="s">
        <v>6448</v>
      </c>
      <c r="BT170" s="505"/>
      <c r="BU170" s="506"/>
      <c r="BV170" s="505"/>
      <c r="BW170" s="507"/>
    </row>
    <row r="171" spans="1:75" ht="27" customHeight="1">
      <c r="A171" s="536"/>
      <c r="B171" s="537"/>
      <c r="C171" s="437" t="s">
        <v>6451</v>
      </c>
      <c r="D171" s="523"/>
      <c r="E171" s="523"/>
      <c r="F171" s="523"/>
      <c r="G171" s="523"/>
      <c r="H171" s="523"/>
      <c r="I171" s="524"/>
      <c r="J171" s="452" t="str">
        <f>'②補助金額算出内訳書（別紙１）'!$J$67</f>
        <v/>
      </c>
      <c r="K171" s="453"/>
      <c r="L171" s="453"/>
      <c r="M171" s="453"/>
      <c r="N171" s="453"/>
      <c r="O171" s="453"/>
      <c r="P171" s="453"/>
      <c r="Q171" s="453"/>
      <c r="R171" s="453"/>
      <c r="S171" s="453"/>
      <c r="T171" s="453"/>
      <c r="U171" s="453"/>
      <c r="V171" s="453"/>
      <c r="W171" s="453"/>
      <c r="X171" s="453"/>
      <c r="Y171" s="454"/>
      <c r="Z171" s="443"/>
      <c r="AA171" s="526"/>
      <c r="AB171" s="526"/>
      <c r="AC171" s="526"/>
      <c r="AD171" s="526"/>
      <c r="AE171" s="527"/>
      <c r="AF171" s="528"/>
      <c r="AG171" s="529"/>
      <c r="AH171" s="530"/>
      <c r="AI171" s="529"/>
      <c r="AJ171" s="530"/>
      <c r="AK171" s="531"/>
      <c r="AL171" s="449"/>
      <c r="AM171" s="532"/>
      <c r="AN171" s="532"/>
      <c r="AO171" s="533"/>
      <c r="AP171" s="534"/>
      <c r="AQ171" s="506"/>
      <c r="AR171" s="505"/>
      <c r="AS171" s="506"/>
      <c r="AT171" s="270" t="s">
        <v>6448</v>
      </c>
      <c r="AU171" s="505"/>
      <c r="AV171" s="506"/>
      <c r="AW171" s="505"/>
      <c r="AX171" s="507"/>
      <c r="AY171" s="443"/>
      <c r="AZ171" s="525"/>
      <c r="BA171" s="526"/>
      <c r="BB171" s="526"/>
      <c r="BC171" s="526"/>
      <c r="BD171" s="527"/>
      <c r="BE171" s="528"/>
      <c r="BF171" s="529"/>
      <c r="BG171" s="530"/>
      <c r="BH171" s="529"/>
      <c r="BI171" s="530"/>
      <c r="BJ171" s="531"/>
      <c r="BK171" s="449"/>
      <c r="BL171" s="532"/>
      <c r="BM171" s="532"/>
      <c r="BN171" s="533"/>
      <c r="BO171" s="534"/>
      <c r="BP171" s="506"/>
      <c r="BQ171" s="505"/>
      <c r="BR171" s="506"/>
      <c r="BS171" s="270" t="s">
        <v>6448</v>
      </c>
      <c r="BT171" s="505"/>
      <c r="BU171" s="506"/>
      <c r="BV171" s="505"/>
      <c r="BW171" s="507"/>
    </row>
    <row r="172" spans="1:75" ht="27" customHeight="1">
      <c r="A172" s="536"/>
      <c r="B172" s="537"/>
      <c r="C172" s="437" t="s">
        <v>6452</v>
      </c>
      <c r="D172" s="523"/>
      <c r="E172" s="523"/>
      <c r="F172" s="523"/>
      <c r="G172" s="523"/>
      <c r="H172" s="523"/>
      <c r="I172" s="524"/>
      <c r="J172" s="440" t="str">
        <f>J171</f>
        <v/>
      </c>
      <c r="K172" s="441"/>
      <c r="L172" s="441"/>
      <c r="M172" s="441"/>
      <c r="N172" s="441"/>
      <c r="O172" s="441"/>
      <c r="P172" s="441"/>
      <c r="Q172" s="441"/>
      <c r="R172" s="441"/>
      <c r="S172" s="441"/>
      <c r="T172" s="441"/>
      <c r="U172" s="441"/>
      <c r="V172" s="441"/>
      <c r="W172" s="441"/>
      <c r="X172" s="441"/>
      <c r="Y172" s="442"/>
      <c r="Z172" s="443"/>
      <c r="AA172" s="525"/>
      <c r="AB172" s="526"/>
      <c r="AC172" s="526"/>
      <c r="AD172" s="526"/>
      <c r="AE172" s="527"/>
      <c r="AF172" s="528"/>
      <c r="AG172" s="529"/>
      <c r="AH172" s="530"/>
      <c r="AI172" s="529"/>
      <c r="AJ172" s="530"/>
      <c r="AK172" s="531"/>
      <c r="AL172" s="449"/>
      <c r="AM172" s="532"/>
      <c r="AN172" s="532"/>
      <c r="AO172" s="533"/>
      <c r="AP172" s="534"/>
      <c r="AQ172" s="506"/>
      <c r="AR172" s="505"/>
      <c r="AS172" s="506"/>
      <c r="AT172" s="270" t="s">
        <v>6448</v>
      </c>
      <c r="AU172" s="505"/>
      <c r="AV172" s="506"/>
      <c r="AW172" s="505"/>
      <c r="AX172" s="507"/>
      <c r="AY172" s="443"/>
      <c r="AZ172" s="525"/>
      <c r="BA172" s="526"/>
      <c r="BB172" s="526"/>
      <c r="BC172" s="526"/>
      <c r="BD172" s="527"/>
      <c r="BE172" s="528"/>
      <c r="BF172" s="529"/>
      <c r="BG172" s="530"/>
      <c r="BH172" s="529"/>
      <c r="BI172" s="530"/>
      <c r="BJ172" s="531"/>
      <c r="BK172" s="449"/>
      <c r="BL172" s="532"/>
      <c r="BM172" s="532"/>
      <c r="BN172" s="533"/>
      <c r="BO172" s="534"/>
      <c r="BP172" s="506"/>
      <c r="BQ172" s="505"/>
      <c r="BR172" s="506"/>
      <c r="BS172" s="270" t="s">
        <v>6448</v>
      </c>
      <c r="BT172" s="505"/>
      <c r="BU172" s="506"/>
      <c r="BV172" s="505"/>
      <c r="BW172" s="507"/>
    </row>
    <row r="173" spans="1:75" ht="27" customHeight="1">
      <c r="A173" s="536"/>
      <c r="B173" s="537"/>
      <c r="C173" s="437" t="s">
        <v>6453</v>
      </c>
      <c r="D173" s="523"/>
      <c r="E173" s="523"/>
      <c r="F173" s="523"/>
      <c r="G173" s="523"/>
      <c r="H173" s="523"/>
      <c r="I173" s="524"/>
      <c r="J173" s="440">
        <f>'②補助金額算出内訳書（別紙１）'!$F$102</f>
        <v>0</v>
      </c>
      <c r="K173" s="441"/>
      <c r="L173" s="441"/>
      <c r="M173" s="441"/>
      <c r="N173" s="441"/>
      <c r="O173" s="441"/>
      <c r="P173" s="441"/>
      <c r="Q173" s="441"/>
      <c r="R173" s="441"/>
      <c r="S173" s="441"/>
      <c r="T173" s="441"/>
      <c r="U173" s="441"/>
      <c r="V173" s="441"/>
      <c r="W173" s="441"/>
      <c r="X173" s="441"/>
      <c r="Y173" s="442"/>
      <c r="Z173" s="443"/>
      <c r="AA173" s="525"/>
      <c r="AB173" s="526"/>
      <c r="AC173" s="526"/>
      <c r="AD173" s="526"/>
      <c r="AE173" s="527"/>
      <c r="AF173" s="528"/>
      <c r="AG173" s="529"/>
      <c r="AH173" s="530"/>
      <c r="AI173" s="529"/>
      <c r="AJ173" s="530"/>
      <c r="AK173" s="531"/>
      <c r="AL173" s="449"/>
      <c r="AM173" s="532"/>
      <c r="AN173" s="532"/>
      <c r="AO173" s="533"/>
      <c r="AP173" s="534"/>
      <c r="AQ173" s="506"/>
      <c r="AR173" s="505"/>
      <c r="AS173" s="506"/>
      <c r="AT173" s="270" t="s">
        <v>6448</v>
      </c>
      <c r="AU173" s="505"/>
      <c r="AV173" s="506"/>
      <c r="AW173" s="505"/>
      <c r="AX173" s="507"/>
      <c r="AY173" s="443"/>
      <c r="AZ173" s="525"/>
      <c r="BA173" s="526"/>
      <c r="BB173" s="526"/>
      <c r="BC173" s="526"/>
      <c r="BD173" s="527"/>
      <c r="BE173" s="528"/>
      <c r="BF173" s="529"/>
      <c r="BG173" s="530"/>
      <c r="BH173" s="529"/>
      <c r="BI173" s="530"/>
      <c r="BJ173" s="531"/>
      <c r="BK173" s="449"/>
      <c r="BL173" s="532"/>
      <c r="BM173" s="532"/>
      <c r="BN173" s="533"/>
      <c r="BO173" s="534"/>
      <c r="BP173" s="506"/>
      <c r="BQ173" s="505"/>
      <c r="BR173" s="506"/>
      <c r="BS173" s="270" t="s">
        <v>6448</v>
      </c>
      <c r="BT173" s="505"/>
      <c r="BU173" s="506"/>
      <c r="BV173" s="505"/>
      <c r="BW173" s="507"/>
    </row>
    <row r="174" spans="1:75" ht="27" customHeight="1" thickBot="1">
      <c r="A174" s="538"/>
      <c r="B174" s="539"/>
      <c r="C174" s="419" t="s">
        <v>6454</v>
      </c>
      <c r="D174" s="508"/>
      <c r="E174" s="508"/>
      <c r="F174" s="508"/>
      <c r="G174" s="508"/>
      <c r="H174" s="508"/>
      <c r="I174" s="509"/>
      <c r="J174" s="422" t="str">
        <f>'②補助金額算出内訳書（別紙１）'!$J$102:$K$102</f>
        <v/>
      </c>
      <c r="K174" s="423"/>
      <c r="L174" s="423"/>
      <c r="M174" s="423"/>
      <c r="N174" s="423"/>
      <c r="O174" s="423"/>
      <c r="P174" s="423"/>
      <c r="Q174" s="423"/>
      <c r="R174" s="423"/>
      <c r="S174" s="423"/>
      <c r="T174" s="423"/>
      <c r="U174" s="423"/>
      <c r="V174" s="423"/>
      <c r="W174" s="423"/>
      <c r="X174" s="423"/>
      <c r="Y174" s="424"/>
      <c r="Z174" s="425"/>
      <c r="AA174" s="510"/>
      <c r="AB174" s="511"/>
      <c r="AC174" s="511"/>
      <c r="AD174" s="511"/>
      <c r="AE174" s="512"/>
      <c r="AF174" s="513"/>
      <c r="AG174" s="514"/>
      <c r="AH174" s="515"/>
      <c r="AI174" s="514"/>
      <c r="AJ174" s="515"/>
      <c r="AK174" s="516"/>
      <c r="AL174" s="431"/>
      <c r="AM174" s="517"/>
      <c r="AN174" s="517"/>
      <c r="AO174" s="518"/>
      <c r="AP174" s="519"/>
      <c r="AQ174" s="520"/>
      <c r="AR174" s="521"/>
      <c r="AS174" s="520"/>
      <c r="AT174" s="271" t="s">
        <v>6448</v>
      </c>
      <c r="AU174" s="521"/>
      <c r="AV174" s="520"/>
      <c r="AW174" s="521"/>
      <c r="AX174" s="522"/>
      <c r="AY174" s="425"/>
      <c r="AZ174" s="510"/>
      <c r="BA174" s="511"/>
      <c r="BB174" s="511"/>
      <c r="BC174" s="511"/>
      <c r="BD174" s="512"/>
      <c r="BE174" s="513"/>
      <c r="BF174" s="514"/>
      <c r="BG174" s="515"/>
      <c r="BH174" s="514"/>
      <c r="BI174" s="515"/>
      <c r="BJ174" s="516"/>
      <c r="BK174" s="431"/>
      <c r="BL174" s="517"/>
      <c r="BM174" s="517"/>
      <c r="BN174" s="518"/>
      <c r="BO174" s="519"/>
      <c r="BP174" s="520"/>
      <c r="BQ174" s="521"/>
      <c r="BR174" s="520"/>
      <c r="BS174" s="271" t="s">
        <v>6448</v>
      </c>
      <c r="BT174" s="521"/>
      <c r="BU174" s="520"/>
      <c r="BV174" s="521"/>
      <c r="BW174" s="522"/>
    </row>
    <row r="175" spans="1:75" ht="27" customHeight="1" thickBot="1">
      <c r="A175" s="461">
        <v>22</v>
      </c>
      <c r="B175" s="535"/>
      <c r="C175" s="467" t="s">
        <v>6441</v>
      </c>
      <c r="D175" s="540"/>
      <c r="E175" s="540"/>
      <c r="F175" s="540"/>
      <c r="G175" s="540"/>
      <c r="H175" s="540"/>
      <c r="I175" s="541"/>
      <c r="J175" s="470" t="str">
        <f>'②補助金額算出内訳書（別紙１）'!$B$103</f>
        <v/>
      </c>
      <c r="K175" s="471"/>
      <c r="L175" s="471"/>
      <c r="M175" s="471"/>
      <c r="N175" s="471"/>
      <c r="O175" s="471"/>
      <c r="P175" s="471"/>
      <c r="Q175" s="471"/>
      <c r="R175" s="471"/>
      <c r="S175" s="471"/>
      <c r="T175" s="471"/>
      <c r="U175" s="471"/>
      <c r="V175" s="471"/>
      <c r="W175" s="471"/>
      <c r="X175" s="471"/>
      <c r="Y175" s="472"/>
      <c r="Z175" s="473" t="s">
        <v>6442</v>
      </c>
      <c r="AA175" s="542"/>
      <c r="AB175" s="542"/>
      <c r="AC175" s="542"/>
      <c r="AD175" s="542"/>
      <c r="AE175" s="543"/>
      <c r="AF175" s="544" t="s">
        <v>6443</v>
      </c>
      <c r="AG175" s="545"/>
      <c r="AH175" s="545"/>
      <c r="AI175" s="545"/>
      <c r="AJ175" s="545"/>
      <c r="AK175" s="545"/>
      <c r="AL175" s="477" t="s">
        <v>6444</v>
      </c>
      <c r="AM175" s="546"/>
      <c r="AN175" s="546"/>
      <c r="AO175" s="547"/>
      <c r="AP175" s="476" t="s">
        <v>6445</v>
      </c>
      <c r="AQ175" s="548"/>
      <c r="AR175" s="548"/>
      <c r="AS175" s="548"/>
      <c r="AT175" s="548"/>
      <c r="AU175" s="548"/>
      <c r="AV175" s="548"/>
      <c r="AW175" s="548"/>
      <c r="AX175" s="549"/>
      <c r="AY175" s="473" t="s">
        <v>6442</v>
      </c>
      <c r="AZ175" s="542"/>
      <c r="BA175" s="542"/>
      <c r="BB175" s="542"/>
      <c r="BC175" s="542"/>
      <c r="BD175" s="543"/>
      <c r="BE175" s="544" t="s">
        <v>6443</v>
      </c>
      <c r="BF175" s="545"/>
      <c r="BG175" s="545"/>
      <c r="BH175" s="545"/>
      <c r="BI175" s="545"/>
      <c r="BJ175" s="545"/>
      <c r="BK175" s="477" t="s">
        <v>6444</v>
      </c>
      <c r="BL175" s="546"/>
      <c r="BM175" s="546"/>
      <c r="BN175" s="547"/>
      <c r="BO175" s="476" t="s">
        <v>6445</v>
      </c>
      <c r="BP175" s="548"/>
      <c r="BQ175" s="548"/>
      <c r="BR175" s="548"/>
      <c r="BS175" s="548"/>
      <c r="BT175" s="548"/>
      <c r="BU175" s="548"/>
      <c r="BV175" s="548"/>
      <c r="BW175" s="549"/>
    </row>
    <row r="176" spans="1:75" ht="27" customHeight="1" thickTop="1">
      <c r="A176" s="536"/>
      <c r="B176" s="537"/>
      <c r="C176" s="437" t="s">
        <v>6446</v>
      </c>
      <c r="D176" s="523"/>
      <c r="E176" s="523"/>
      <c r="F176" s="523"/>
      <c r="G176" s="523"/>
      <c r="H176" s="523"/>
      <c r="I176" s="524"/>
      <c r="J176" s="458" t="str">
        <f>'②補助金額算出内訳書（別紙１）'!$D$103</f>
        <v/>
      </c>
      <c r="K176" s="459"/>
      <c r="L176" s="459"/>
      <c r="M176" s="459"/>
      <c r="N176" s="459"/>
      <c r="O176" s="459"/>
      <c r="P176" s="459"/>
      <c r="Q176" s="459"/>
      <c r="R176" s="459"/>
      <c r="S176" s="459"/>
      <c r="T176" s="459"/>
      <c r="U176" s="459"/>
      <c r="V176" s="459"/>
      <c r="W176" s="459"/>
      <c r="X176" s="459"/>
      <c r="Y176" s="460"/>
      <c r="Z176" s="550" t="s">
        <v>6455</v>
      </c>
      <c r="AA176" s="551"/>
      <c r="AB176" s="551"/>
      <c r="AC176" s="551"/>
      <c r="AD176" s="551"/>
      <c r="AE176" s="552"/>
      <c r="AF176" s="553">
        <v>5</v>
      </c>
      <c r="AG176" s="554"/>
      <c r="AH176" s="555">
        <v>0</v>
      </c>
      <c r="AI176" s="554"/>
      <c r="AJ176" s="555">
        <v>0</v>
      </c>
      <c r="AK176" s="556"/>
      <c r="AL176" s="557" t="s">
        <v>6447</v>
      </c>
      <c r="AM176" s="558"/>
      <c r="AN176" s="558"/>
      <c r="AO176" s="559"/>
      <c r="AP176" s="560"/>
      <c r="AQ176" s="561"/>
      <c r="AR176" s="562">
        <v>1</v>
      </c>
      <c r="AS176" s="561"/>
      <c r="AT176" s="72" t="s">
        <v>6448</v>
      </c>
      <c r="AU176" s="562">
        <v>2</v>
      </c>
      <c r="AV176" s="561"/>
      <c r="AW176" s="562">
        <v>3</v>
      </c>
      <c r="AX176" s="563"/>
      <c r="AY176" s="564"/>
      <c r="AZ176" s="565"/>
      <c r="BA176" s="566"/>
      <c r="BB176" s="566"/>
      <c r="BC176" s="566"/>
      <c r="BD176" s="567"/>
      <c r="BE176" s="568"/>
      <c r="BF176" s="569"/>
      <c r="BG176" s="570"/>
      <c r="BH176" s="569"/>
      <c r="BI176" s="570"/>
      <c r="BJ176" s="571"/>
      <c r="BK176" s="572"/>
      <c r="BL176" s="573"/>
      <c r="BM176" s="573"/>
      <c r="BN176" s="574"/>
      <c r="BO176" s="575"/>
      <c r="BP176" s="576"/>
      <c r="BQ176" s="577"/>
      <c r="BR176" s="576"/>
      <c r="BS176" s="272" t="s">
        <v>6448</v>
      </c>
      <c r="BT176" s="577"/>
      <c r="BU176" s="576"/>
      <c r="BV176" s="577"/>
      <c r="BW176" s="578"/>
    </row>
    <row r="177" spans="1:75" ht="27" customHeight="1">
      <c r="A177" s="536"/>
      <c r="B177" s="537"/>
      <c r="C177" s="437" t="s">
        <v>6449</v>
      </c>
      <c r="D177" s="523"/>
      <c r="E177" s="523"/>
      <c r="F177" s="523"/>
      <c r="G177" s="523"/>
      <c r="H177" s="523"/>
      <c r="I177" s="524"/>
      <c r="J177" s="458" t="str">
        <f>'②補助金額算出内訳書（別紙１）'!$C$103</f>
        <v/>
      </c>
      <c r="K177" s="459"/>
      <c r="L177" s="459"/>
      <c r="M177" s="459"/>
      <c r="N177" s="459"/>
      <c r="O177" s="459"/>
      <c r="P177" s="459"/>
      <c r="Q177" s="459"/>
      <c r="R177" s="459"/>
      <c r="S177" s="459"/>
      <c r="T177" s="459"/>
      <c r="U177" s="459"/>
      <c r="V177" s="459"/>
      <c r="W177" s="459"/>
      <c r="X177" s="459"/>
      <c r="Y177" s="460"/>
      <c r="Z177" s="443"/>
      <c r="AA177" s="525"/>
      <c r="AB177" s="526"/>
      <c r="AC177" s="526"/>
      <c r="AD177" s="526"/>
      <c r="AE177" s="527"/>
      <c r="AF177" s="528"/>
      <c r="AG177" s="529"/>
      <c r="AH177" s="530"/>
      <c r="AI177" s="529"/>
      <c r="AJ177" s="530"/>
      <c r="AK177" s="531"/>
      <c r="AL177" s="449"/>
      <c r="AM177" s="532"/>
      <c r="AN177" s="532"/>
      <c r="AO177" s="533"/>
      <c r="AP177" s="534"/>
      <c r="AQ177" s="506"/>
      <c r="AR177" s="505"/>
      <c r="AS177" s="506"/>
      <c r="AT177" s="270" t="s">
        <v>6448</v>
      </c>
      <c r="AU177" s="505"/>
      <c r="AV177" s="506"/>
      <c r="AW177" s="505"/>
      <c r="AX177" s="507"/>
      <c r="AY177" s="443"/>
      <c r="AZ177" s="525"/>
      <c r="BA177" s="526"/>
      <c r="BB177" s="526"/>
      <c r="BC177" s="526"/>
      <c r="BD177" s="527"/>
      <c r="BE177" s="528"/>
      <c r="BF177" s="529"/>
      <c r="BG177" s="530"/>
      <c r="BH177" s="529"/>
      <c r="BI177" s="530"/>
      <c r="BJ177" s="531"/>
      <c r="BK177" s="449"/>
      <c r="BL177" s="532"/>
      <c r="BM177" s="532"/>
      <c r="BN177" s="533"/>
      <c r="BO177" s="534"/>
      <c r="BP177" s="506"/>
      <c r="BQ177" s="505"/>
      <c r="BR177" s="506"/>
      <c r="BS177" s="270" t="s">
        <v>6448</v>
      </c>
      <c r="BT177" s="505"/>
      <c r="BU177" s="506"/>
      <c r="BV177" s="505"/>
      <c r="BW177" s="507"/>
    </row>
    <row r="178" spans="1:75" ht="27" customHeight="1">
      <c r="A178" s="536"/>
      <c r="B178" s="537"/>
      <c r="C178" s="437" t="s">
        <v>6450</v>
      </c>
      <c r="D178" s="523"/>
      <c r="E178" s="523"/>
      <c r="F178" s="523"/>
      <c r="G178" s="523"/>
      <c r="H178" s="523"/>
      <c r="I178" s="524"/>
      <c r="J178" s="455" t="str">
        <f>'②補助金額算出内訳書（別紙１）'!$H$103</f>
        <v/>
      </c>
      <c r="K178" s="456"/>
      <c r="L178" s="456"/>
      <c r="M178" s="456"/>
      <c r="N178" s="456"/>
      <c r="O178" s="456"/>
      <c r="P178" s="456"/>
      <c r="Q178" s="456"/>
      <c r="R178" s="456"/>
      <c r="S178" s="456"/>
      <c r="T178" s="456"/>
      <c r="U178" s="456"/>
      <c r="V178" s="456"/>
      <c r="W178" s="456"/>
      <c r="X178" s="456"/>
      <c r="Y178" s="457"/>
      <c r="Z178" s="443"/>
      <c r="AA178" s="525"/>
      <c r="AB178" s="526"/>
      <c r="AC178" s="526"/>
      <c r="AD178" s="526"/>
      <c r="AE178" s="527"/>
      <c r="AF178" s="528"/>
      <c r="AG178" s="529"/>
      <c r="AH178" s="530"/>
      <c r="AI178" s="529"/>
      <c r="AJ178" s="530"/>
      <c r="AK178" s="531"/>
      <c r="AL178" s="449"/>
      <c r="AM178" s="532"/>
      <c r="AN178" s="532"/>
      <c r="AO178" s="533"/>
      <c r="AP178" s="534"/>
      <c r="AQ178" s="506"/>
      <c r="AR178" s="505"/>
      <c r="AS178" s="506"/>
      <c r="AT178" s="270" t="s">
        <v>6448</v>
      </c>
      <c r="AU178" s="505"/>
      <c r="AV178" s="506"/>
      <c r="AW178" s="505"/>
      <c r="AX178" s="507"/>
      <c r="AY178" s="443"/>
      <c r="AZ178" s="525"/>
      <c r="BA178" s="526"/>
      <c r="BB178" s="526"/>
      <c r="BC178" s="526"/>
      <c r="BD178" s="527"/>
      <c r="BE178" s="528"/>
      <c r="BF178" s="529"/>
      <c r="BG178" s="530"/>
      <c r="BH178" s="529"/>
      <c r="BI178" s="530"/>
      <c r="BJ178" s="531"/>
      <c r="BK178" s="449"/>
      <c r="BL178" s="532"/>
      <c r="BM178" s="532"/>
      <c r="BN178" s="533"/>
      <c r="BO178" s="534"/>
      <c r="BP178" s="506"/>
      <c r="BQ178" s="505"/>
      <c r="BR178" s="506"/>
      <c r="BS178" s="270" t="s">
        <v>6448</v>
      </c>
      <c r="BT178" s="505"/>
      <c r="BU178" s="506"/>
      <c r="BV178" s="505"/>
      <c r="BW178" s="507"/>
    </row>
    <row r="179" spans="1:75" ht="27" customHeight="1">
      <c r="A179" s="536"/>
      <c r="B179" s="537"/>
      <c r="C179" s="437" t="s">
        <v>6451</v>
      </c>
      <c r="D179" s="523"/>
      <c r="E179" s="523"/>
      <c r="F179" s="523"/>
      <c r="G179" s="523"/>
      <c r="H179" s="523"/>
      <c r="I179" s="524"/>
      <c r="J179" s="452" t="str">
        <f>'②補助金額算出内訳書（別紙１）'!$J$68</f>
        <v/>
      </c>
      <c r="K179" s="453"/>
      <c r="L179" s="453"/>
      <c r="M179" s="453"/>
      <c r="N179" s="453"/>
      <c r="O179" s="453"/>
      <c r="P179" s="453"/>
      <c r="Q179" s="453"/>
      <c r="R179" s="453"/>
      <c r="S179" s="453"/>
      <c r="T179" s="453"/>
      <c r="U179" s="453"/>
      <c r="V179" s="453"/>
      <c r="W179" s="453"/>
      <c r="X179" s="453"/>
      <c r="Y179" s="454"/>
      <c r="Z179" s="443"/>
      <c r="AA179" s="526"/>
      <c r="AB179" s="526"/>
      <c r="AC179" s="526"/>
      <c r="AD179" s="526"/>
      <c r="AE179" s="527"/>
      <c r="AF179" s="528"/>
      <c r="AG179" s="529"/>
      <c r="AH179" s="530"/>
      <c r="AI179" s="529"/>
      <c r="AJ179" s="530"/>
      <c r="AK179" s="531"/>
      <c r="AL179" s="449"/>
      <c r="AM179" s="532"/>
      <c r="AN179" s="532"/>
      <c r="AO179" s="533"/>
      <c r="AP179" s="534"/>
      <c r="AQ179" s="506"/>
      <c r="AR179" s="505"/>
      <c r="AS179" s="506"/>
      <c r="AT179" s="270" t="s">
        <v>6448</v>
      </c>
      <c r="AU179" s="505"/>
      <c r="AV179" s="506"/>
      <c r="AW179" s="505"/>
      <c r="AX179" s="507"/>
      <c r="AY179" s="443"/>
      <c r="AZ179" s="525"/>
      <c r="BA179" s="526"/>
      <c r="BB179" s="526"/>
      <c r="BC179" s="526"/>
      <c r="BD179" s="527"/>
      <c r="BE179" s="528"/>
      <c r="BF179" s="529"/>
      <c r="BG179" s="530"/>
      <c r="BH179" s="529"/>
      <c r="BI179" s="530"/>
      <c r="BJ179" s="531"/>
      <c r="BK179" s="449"/>
      <c r="BL179" s="532"/>
      <c r="BM179" s="532"/>
      <c r="BN179" s="533"/>
      <c r="BO179" s="534"/>
      <c r="BP179" s="506"/>
      <c r="BQ179" s="505"/>
      <c r="BR179" s="506"/>
      <c r="BS179" s="270" t="s">
        <v>6448</v>
      </c>
      <c r="BT179" s="505"/>
      <c r="BU179" s="506"/>
      <c r="BV179" s="505"/>
      <c r="BW179" s="507"/>
    </row>
    <row r="180" spans="1:75" ht="27" customHeight="1">
      <c r="A180" s="536"/>
      <c r="B180" s="537"/>
      <c r="C180" s="437" t="s">
        <v>6452</v>
      </c>
      <c r="D180" s="523"/>
      <c r="E180" s="523"/>
      <c r="F180" s="523"/>
      <c r="G180" s="523"/>
      <c r="H180" s="523"/>
      <c r="I180" s="524"/>
      <c r="J180" s="440" t="str">
        <f>J179</f>
        <v/>
      </c>
      <c r="K180" s="441"/>
      <c r="L180" s="441"/>
      <c r="M180" s="441"/>
      <c r="N180" s="441"/>
      <c r="O180" s="441"/>
      <c r="P180" s="441"/>
      <c r="Q180" s="441"/>
      <c r="R180" s="441"/>
      <c r="S180" s="441"/>
      <c r="T180" s="441"/>
      <c r="U180" s="441"/>
      <c r="V180" s="441"/>
      <c r="W180" s="441"/>
      <c r="X180" s="441"/>
      <c r="Y180" s="442"/>
      <c r="Z180" s="443"/>
      <c r="AA180" s="525"/>
      <c r="AB180" s="526"/>
      <c r="AC180" s="526"/>
      <c r="AD180" s="526"/>
      <c r="AE180" s="527"/>
      <c r="AF180" s="528"/>
      <c r="AG180" s="529"/>
      <c r="AH180" s="530"/>
      <c r="AI180" s="529"/>
      <c r="AJ180" s="530"/>
      <c r="AK180" s="531"/>
      <c r="AL180" s="449"/>
      <c r="AM180" s="532"/>
      <c r="AN180" s="532"/>
      <c r="AO180" s="533"/>
      <c r="AP180" s="534"/>
      <c r="AQ180" s="506"/>
      <c r="AR180" s="505"/>
      <c r="AS180" s="506"/>
      <c r="AT180" s="270" t="s">
        <v>6448</v>
      </c>
      <c r="AU180" s="505"/>
      <c r="AV180" s="506"/>
      <c r="AW180" s="505"/>
      <c r="AX180" s="507"/>
      <c r="AY180" s="443"/>
      <c r="AZ180" s="525"/>
      <c r="BA180" s="526"/>
      <c r="BB180" s="526"/>
      <c r="BC180" s="526"/>
      <c r="BD180" s="527"/>
      <c r="BE180" s="528"/>
      <c r="BF180" s="529"/>
      <c r="BG180" s="530"/>
      <c r="BH180" s="529"/>
      <c r="BI180" s="530"/>
      <c r="BJ180" s="531"/>
      <c r="BK180" s="449"/>
      <c r="BL180" s="532"/>
      <c r="BM180" s="532"/>
      <c r="BN180" s="533"/>
      <c r="BO180" s="534"/>
      <c r="BP180" s="506"/>
      <c r="BQ180" s="505"/>
      <c r="BR180" s="506"/>
      <c r="BS180" s="270" t="s">
        <v>6448</v>
      </c>
      <c r="BT180" s="505"/>
      <c r="BU180" s="506"/>
      <c r="BV180" s="505"/>
      <c r="BW180" s="507"/>
    </row>
    <row r="181" spans="1:75" ht="27" customHeight="1">
      <c r="A181" s="536"/>
      <c r="B181" s="537"/>
      <c r="C181" s="437" t="s">
        <v>6453</v>
      </c>
      <c r="D181" s="523"/>
      <c r="E181" s="523"/>
      <c r="F181" s="523"/>
      <c r="G181" s="523"/>
      <c r="H181" s="523"/>
      <c r="I181" s="524"/>
      <c r="J181" s="440">
        <f>'②補助金額算出内訳書（別紙１）'!$F$103</f>
        <v>0</v>
      </c>
      <c r="K181" s="441"/>
      <c r="L181" s="441"/>
      <c r="M181" s="441"/>
      <c r="N181" s="441"/>
      <c r="O181" s="441"/>
      <c r="P181" s="441"/>
      <c r="Q181" s="441"/>
      <c r="R181" s="441"/>
      <c r="S181" s="441"/>
      <c r="T181" s="441"/>
      <c r="U181" s="441"/>
      <c r="V181" s="441"/>
      <c r="W181" s="441"/>
      <c r="X181" s="441"/>
      <c r="Y181" s="442"/>
      <c r="Z181" s="443"/>
      <c r="AA181" s="525"/>
      <c r="AB181" s="526"/>
      <c r="AC181" s="526"/>
      <c r="AD181" s="526"/>
      <c r="AE181" s="527"/>
      <c r="AF181" s="528"/>
      <c r="AG181" s="529"/>
      <c r="AH181" s="530"/>
      <c r="AI181" s="529"/>
      <c r="AJ181" s="530"/>
      <c r="AK181" s="531"/>
      <c r="AL181" s="449"/>
      <c r="AM181" s="532"/>
      <c r="AN181" s="532"/>
      <c r="AO181" s="533"/>
      <c r="AP181" s="534"/>
      <c r="AQ181" s="506"/>
      <c r="AR181" s="505"/>
      <c r="AS181" s="506"/>
      <c r="AT181" s="270" t="s">
        <v>6448</v>
      </c>
      <c r="AU181" s="505"/>
      <c r="AV181" s="506"/>
      <c r="AW181" s="505"/>
      <c r="AX181" s="507"/>
      <c r="AY181" s="443"/>
      <c r="AZ181" s="525"/>
      <c r="BA181" s="526"/>
      <c r="BB181" s="526"/>
      <c r="BC181" s="526"/>
      <c r="BD181" s="527"/>
      <c r="BE181" s="528"/>
      <c r="BF181" s="529"/>
      <c r="BG181" s="530"/>
      <c r="BH181" s="529"/>
      <c r="BI181" s="530"/>
      <c r="BJ181" s="531"/>
      <c r="BK181" s="449"/>
      <c r="BL181" s="532"/>
      <c r="BM181" s="532"/>
      <c r="BN181" s="533"/>
      <c r="BO181" s="534"/>
      <c r="BP181" s="506"/>
      <c r="BQ181" s="505"/>
      <c r="BR181" s="506"/>
      <c r="BS181" s="270" t="s">
        <v>6448</v>
      </c>
      <c r="BT181" s="505"/>
      <c r="BU181" s="506"/>
      <c r="BV181" s="505"/>
      <c r="BW181" s="507"/>
    </row>
    <row r="182" spans="1:75" ht="27" customHeight="1" thickBot="1">
      <c r="A182" s="538"/>
      <c r="B182" s="539"/>
      <c r="C182" s="419" t="s">
        <v>6454</v>
      </c>
      <c r="D182" s="508"/>
      <c r="E182" s="508"/>
      <c r="F182" s="508"/>
      <c r="G182" s="508"/>
      <c r="H182" s="508"/>
      <c r="I182" s="509"/>
      <c r="J182" s="422" t="str">
        <f>'②補助金額算出内訳書（別紙１）'!$J$103:$K$103</f>
        <v/>
      </c>
      <c r="K182" s="423"/>
      <c r="L182" s="423"/>
      <c r="M182" s="423"/>
      <c r="N182" s="423"/>
      <c r="O182" s="423"/>
      <c r="P182" s="423"/>
      <c r="Q182" s="423"/>
      <c r="R182" s="423"/>
      <c r="S182" s="423"/>
      <c r="T182" s="423"/>
      <c r="U182" s="423"/>
      <c r="V182" s="423"/>
      <c r="W182" s="423"/>
      <c r="X182" s="423"/>
      <c r="Y182" s="424"/>
      <c r="Z182" s="425"/>
      <c r="AA182" s="510"/>
      <c r="AB182" s="511"/>
      <c r="AC182" s="511"/>
      <c r="AD182" s="511"/>
      <c r="AE182" s="512"/>
      <c r="AF182" s="513"/>
      <c r="AG182" s="514"/>
      <c r="AH182" s="515"/>
      <c r="AI182" s="514"/>
      <c r="AJ182" s="515"/>
      <c r="AK182" s="516"/>
      <c r="AL182" s="431"/>
      <c r="AM182" s="517"/>
      <c r="AN182" s="517"/>
      <c r="AO182" s="518"/>
      <c r="AP182" s="519"/>
      <c r="AQ182" s="520"/>
      <c r="AR182" s="521"/>
      <c r="AS182" s="520"/>
      <c r="AT182" s="271" t="s">
        <v>6448</v>
      </c>
      <c r="AU182" s="521"/>
      <c r="AV182" s="520"/>
      <c r="AW182" s="521"/>
      <c r="AX182" s="522"/>
      <c r="AY182" s="425"/>
      <c r="AZ182" s="510"/>
      <c r="BA182" s="511"/>
      <c r="BB182" s="511"/>
      <c r="BC182" s="511"/>
      <c r="BD182" s="512"/>
      <c r="BE182" s="513"/>
      <c r="BF182" s="514"/>
      <c r="BG182" s="515"/>
      <c r="BH182" s="514"/>
      <c r="BI182" s="515"/>
      <c r="BJ182" s="516"/>
      <c r="BK182" s="431"/>
      <c r="BL182" s="517"/>
      <c r="BM182" s="517"/>
      <c r="BN182" s="518"/>
      <c r="BO182" s="519"/>
      <c r="BP182" s="520"/>
      <c r="BQ182" s="521"/>
      <c r="BR182" s="520"/>
      <c r="BS182" s="271" t="s">
        <v>6448</v>
      </c>
      <c r="BT182" s="521"/>
      <c r="BU182" s="520"/>
      <c r="BV182" s="521"/>
      <c r="BW182" s="522"/>
    </row>
    <row r="183" spans="1:75" ht="27" customHeight="1" thickBot="1">
      <c r="A183" s="461">
        <v>23</v>
      </c>
      <c r="B183" s="535"/>
      <c r="C183" s="467" t="s">
        <v>6441</v>
      </c>
      <c r="D183" s="540"/>
      <c r="E183" s="540"/>
      <c r="F183" s="540"/>
      <c r="G183" s="540"/>
      <c r="H183" s="540"/>
      <c r="I183" s="541"/>
      <c r="J183" s="470" t="str">
        <f>'②補助金額算出内訳書（別紙１）'!$B$104</f>
        <v/>
      </c>
      <c r="K183" s="471"/>
      <c r="L183" s="471"/>
      <c r="M183" s="471"/>
      <c r="N183" s="471"/>
      <c r="O183" s="471"/>
      <c r="P183" s="471"/>
      <c r="Q183" s="471"/>
      <c r="R183" s="471"/>
      <c r="S183" s="471"/>
      <c r="T183" s="471"/>
      <c r="U183" s="471"/>
      <c r="V183" s="471"/>
      <c r="W183" s="471"/>
      <c r="X183" s="471"/>
      <c r="Y183" s="472"/>
      <c r="Z183" s="473" t="s">
        <v>6442</v>
      </c>
      <c r="AA183" s="542"/>
      <c r="AB183" s="542"/>
      <c r="AC183" s="542"/>
      <c r="AD183" s="542"/>
      <c r="AE183" s="543"/>
      <c r="AF183" s="544" t="s">
        <v>6443</v>
      </c>
      <c r="AG183" s="545"/>
      <c r="AH183" s="545"/>
      <c r="AI183" s="545"/>
      <c r="AJ183" s="545"/>
      <c r="AK183" s="545"/>
      <c r="AL183" s="477" t="s">
        <v>6444</v>
      </c>
      <c r="AM183" s="546"/>
      <c r="AN183" s="546"/>
      <c r="AO183" s="547"/>
      <c r="AP183" s="476" t="s">
        <v>6445</v>
      </c>
      <c r="AQ183" s="548"/>
      <c r="AR183" s="548"/>
      <c r="AS183" s="548"/>
      <c r="AT183" s="548"/>
      <c r="AU183" s="548"/>
      <c r="AV183" s="548"/>
      <c r="AW183" s="548"/>
      <c r="AX183" s="549"/>
      <c r="AY183" s="473" t="s">
        <v>6442</v>
      </c>
      <c r="AZ183" s="542"/>
      <c r="BA183" s="542"/>
      <c r="BB183" s="542"/>
      <c r="BC183" s="542"/>
      <c r="BD183" s="543"/>
      <c r="BE183" s="544" t="s">
        <v>6443</v>
      </c>
      <c r="BF183" s="545"/>
      <c r="BG183" s="545"/>
      <c r="BH183" s="545"/>
      <c r="BI183" s="545"/>
      <c r="BJ183" s="545"/>
      <c r="BK183" s="477" t="s">
        <v>6444</v>
      </c>
      <c r="BL183" s="546"/>
      <c r="BM183" s="546"/>
      <c r="BN183" s="547"/>
      <c r="BO183" s="476" t="s">
        <v>6445</v>
      </c>
      <c r="BP183" s="548"/>
      <c r="BQ183" s="548"/>
      <c r="BR183" s="548"/>
      <c r="BS183" s="548"/>
      <c r="BT183" s="548"/>
      <c r="BU183" s="548"/>
      <c r="BV183" s="548"/>
      <c r="BW183" s="549"/>
    </row>
    <row r="184" spans="1:75" ht="27" customHeight="1" thickTop="1">
      <c r="A184" s="536"/>
      <c r="B184" s="537"/>
      <c r="C184" s="437" t="s">
        <v>6446</v>
      </c>
      <c r="D184" s="523"/>
      <c r="E184" s="523"/>
      <c r="F184" s="523"/>
      <c r="G184" s="523"/>
      <c r="H184" s="523"/>
      <c r="I184" s="524"/>
      <c r="J184" s="458" t="str">
        <f>'②補助金額算出内訳書（別紙１）'!$D$104</f>
        <v/>
      </c>
      <c r="K184" s="459"/>
      <c r="L184" s="459"/>
      <c r="M184" s="459"/>
      <c r="N184" s="459"/>
      <c r="O184" s="459"/>
      <c r="P184" s="459"/>
      <c r="Q184" s="459"/>
      <c r="R184" s="459"/>
      <c r="S184" s="459"/>
      <c r="T184" s="459"/>
      <c r="U184" s="459"/>
      <c r="V184" s="459"/>
      <c r="W184" s="459"/>
      <c r="X184" s="459"/>
      <c r="Y184" s="460"/>
      <c r="Z184" s="550" t="s">
        <v>6455</v>
      </c>
      <c r="AA184" s="551"/>
      <c r="AB184" s="551"/>
      <c r="AC184" s="551"/>
      <c r="AD184" s="551"/>
      <c r="AE184" s="552"/>
      <c r="AF184" s="553">
        <v>5</v>
      </c>
      <c r="AG184" s="554"/>
      <c r="AH184" s="555">
        <v>0</v>
      </c>
      <c r="AI184" s="554"/>
      <c r="AJ184" s="555">
        <v>0</v>
      </c>
      <c r="AK184" s="556"/>
      <c r="AL184" s="557" t="s">
        <v>6447</v>
      </c>
      <c r="AM184" s="558"/>
      <c r="AN184" s="558"/>
      <c r="AO184" s="559"/>
      <c r="AP184" s="560"/>
      <c r="AQ184" s="561"/>
      <c r="AR184" s="562">
        <v>1</v>
      </c>
      <c r="AS184" s="561"/>
      <c r="AT184" s="72" t="s">
        <v>6448</v>
      </c>
      <c r="AU184" s="562">
        <v>2</v>
      </c>
      <c r="AV184" s="561"/>
      <c r="AW184" s="562">
        <v>3</v>
      </c>
      <c r="AX184" s="563"/>
      <c r="AY184" s="564"/>
      <c r="AZ184" s="565"/>
      <c r="BA184" s="566"/>
      <c r="BB184" s="566"/>
      <c r="BC184" s="566"/>
      <c r="BD184" s="567"/>
      <c r="BE184" s="568"/>
      <c r="BF184" s="569"/>
      <c r="BG184" s="570"/>
      <c r="BH184" s="569"/>
      <c r="BI184" s="570"/>
      <c r="BJ184" s="571"/>
      <c r="BK184" s="572"/>
      <c r="BL184" s="573"/>
      <c r="BM184" s="573"/>
      <c r="BN184" s="574"/>
      <c r="BO184" s="575"/>
      <c r="BP184" s="576"/>
      <c r="BQ184" s="577"/>
      <c r="BR184" s="576"/>
      <c r="BS184" s="272" t="s">
        <v>6448</v>
      </c>
      <c r="BT184" s="577"/>
      <c r="BU184" s="576"/>
      <c r="BV184" s="577"/>
      <c r="BW184" s="578"/>
    </row>
    <row r="185" spans="1:75" ht="27" customHeight="1">
      <c r="A185" s="536"/>
      <c r="B185" s="537"/>
      <c r="C185" s="437" t="s">
        <v>6449</v>
      </c>
      <c r="D185" s="523"/>
      <c r="E185" s="523"/>
      <c r="F185" s="523"/>
      <c r="G185" s="523"/>
      <c r="H185" s="523"/>
      <c r="I185" s="524"/>
      <c r="J185" s="458" t="str">
        <f>'②補助金額算出内訳書（別紙１）'!$C$104</f>
        <v/>
      </c>
      <c r="K185" s="459"/>
      <c r="L185" s="459"/>
      <c r="M185" s="459"/>
      <c r="N185" s="459"/>
      <c r="O185" s="459"/>
      <c r="P185" s="459"/>
      <c r="Q185" s="459"/>
      <c r="R185" s="459"/>
      <c r="S185" s="459"/>
      <c r="T185" s="459"/>
      <c r="U185" s="459"/>
      <c r="V185" s="459"/>
      <c r="W185" s="459"/>
      <c r="X185" s="459"/>
      <c r="Y185" s="460"/>
      <c r="Z185" s="443"/>
      <c r="AA185" s="525"/>
      <c r="AB185" s="526"/>
      <c r="AC185" s="526"/>
      <c r="AD185" s="526"/>
      <c r="AE185" s="527"/>
      <c r="AF185" s="528"/>
      <c r="AG185" s="529"/>
      <c r="AH185" s="530"/>
      <c r="AI185" s="529"/>
      <c r="AJ185" s="530"/>
      <c r="AK185" s="531"/>
      <c r="AL185" s="449"/>
      <c r="AM185" s="532"/>
      <c r="AN185" s="532"/>
      <c r="AO185" s="533"/>
      <c r="AP185" s="534"/>
      <c r="AQ185" s="506"/>
      <c r="AR185" s="505"/>
      <c r="AS185" s="506"/>
      <c r="AT185" s="270" t="s">
        <v>6448</v>
      </c>
      <c r="AU185" s="505"/>
      <c r="AV185" s="506"/>
      <c r="AW185" s="505"/>
      <c r="AX185" s="507"/>
      <c r="AY185" s="443"/>
      <c r="AZ185" s="525"/>
      <c r="BA185" s="526"/>
      <c r="BB185" s="526"/>
      <c r="BC185" s="526"/>
      <c r="BD185" s="527"/>
      <c r="BE185" s="528"/>
      <c r="BF185" s="529"/>
      <c r="BG185" s="530"/>
      <c r="BH185" s="529"/>
      <c r="BI185" s="530"/>
      <c r="BJ185" s="531"/>
      <c r="BK185" s="449"/>
      <c r="BL185" s="532"/>
      <c r="BM185" s="532"/>
      <c r="BN185" s="533"/>
      <c r="BO185" s="534"/>
      <c r="BP185" s="506"/>
      <c r="BQ185" s="505"/>
      <c r="BR185" s="506"/>
      <c r="BS185" s="270" t="s">
        <v>6448</v>
      </c>
      <c r="BT185" s="505"/>
      <c r="BU185" s="506"/>
      <c r="BV185" s="505"/>
      <c r="BW185" s="507"/>
    </row>
    <row r="186" spans="1:75" ht="27" customHeight="1">
      <c r="A186" s="536"/>
      <c r="B186" s="537"/>
      <c r="C186" s="437" t="s">
        <v>6450</v>
      </c>
      <c r="D186" s="523"/>
      <c r="E186" s="523"/>
      <c r="F186" s="523"/>
      <c r="G186" s="523"/>
      <c r="H186" s="523"/>
      <c r="I186" s="524"/>
      <c r="J186" s="455" t="str">
        <f>'②補助金額算出内訳書（別紙１）'!$H$104</f>
        <v/>
      </c>
      <c r="K186" s="456"/>
      <c r="L186" s="456"/>
      <c r="M186" s="456"/>
      <c r="N186" s="456"/>
      <c r="O186" s="456"/>
      <c r="P186" s="456"/>
      <c r="Q186" s="456"/>
      <c r="R186" s="456"/>
      <c r="S186" s="456"/>
      <c r="T186" s="456"/>
      <c r="U186" s="456"/>
      <c r="V186" s="456"/>
      <c r="W186" s="456"/>
      <c r="X186" s="456"/>
      <c r="Y186" s="457"/>
      <c r="Z186" s="443"/>
      <c r="AA186" s="525"/>
      <c r="AB186" s="526"/>
      <c r="AC186" s="526"/>
      <c r="AD186" s="526"/>
      <c r="AE186" s="527"/>
      <c r="AF186" s="528"/>
      <c r="AG186" s="529"/>
      <c r="AH186" s="530"/>
      <c r="AI186" s="529"/>
      <c r="AJ186" s="530"/>
      <c r="AK186" s="531"/>
      <c r="AL186" s="449"/>
      <c r="AM186" s="532"/>
      <c r="AN186" s="532"/>
      <c r="AO186" s="533"/>
      <c r="AP186" s="534"/>
      <c r="AQ186" s="506"/>
      <c r="AR186" s="505"/>
      <c r="AS186" s="506"/>
      <c r="AT186" s="270" t="s">
        <v>6448</v>
      </c>
      <c r="AU186" s="505"/>
      <c r="AV186" s="506"/>
      <c r="AW186" s="505"/>
      <c r="AX186" s="507"/>
      <c r="AY186" s="443"/>
      <c r="AZ186" s="525"/>
      <c r="BA186" s="526"/>
      <c r="BB186" s="526"/>
      <c r="BC186" s="526"/>
      <c r="BD186" s="527"/>
      <c r="BE186" s="528"/>
      <c r="BF186" s="529"/>
      <c r="BG186" s="530"/>
      <c r="BH186" s="529"/>
      <c r="BI186" s="530"/>
      <c r="BJ186" s="531"/>
      <c r="BK186" s="449"/>
      <c r="BL186" s="532"/>
      <c r="BM186" s="532"/>
      <c r="BN186" s="533"/>
      <c r="BO186" s="534"/>
      <c r="BP186" s="506"/>
      <c r="BQ186" s="505"/>
      <c r="BR186" s="506"/>
      <c r="BS186" s="270" t="s">
        <v>6448</v>
      </c>
      <c r="BT186" s="505"/>
      <c r="BU186" s="506"/>
      <c r="BV186" s="505"/>
      <c r="BW186" s="507"/>
    </row>
    <row r="187" spans="1:75" ht="27" customHeight="1">
      <c r="A187" s="536"/>
      <c r="B187" s="537"/>
      <c r="C187" s="437" t="s">
        <v>6451</v>
      </c>
      <c r="D187" s="523"/>
      <c r="E187" s="523"/>
      <c r="F187" s="523"/>
      <c r="G187" s="523"/>
      <c r="H187" s="523"/>
      <c r="I187" s="524"/>
      <c r="J187" s="452" t="str">
        <f>'②補助金額算出内訳書（別紙１）'!$J$69</f>
        <v/>
      </c>
      <c r="K187" s="453"/>
      <c r="L187" s="453"/>
      <c r="M187" s="453"/>
      <c r="N187" s="453"/>
      <c r="O187" s="453"/>
      <c r="P187" s="453"/>
      <c r="Q187" s="453"/>
      <c r="R187" s="453"/>
      <c r="S187" s="453"/>
      <c r="T187" s="453"/>
      <c r="U187" s="453"/>
      <c r="V187" s="453"/>
      <c r="W187" s="453"/>
      <c r="X187" s="453"/>
      <c r="Y187" s="454"/>
      <c r="Z187" s="443"/>
      <c r="AA187" s="526"/>
      <c r="AB187" s="526"/>
      <c r="AC187" s="526"/>
      <c r="AD187" s="526"/>
      <c r="AE187" s="527"/>
      <c r="AF187" s="528"/>
      <c r="AG187" s="529"/>
      <c r="AH187" s="530"/>
      <c r="AI187" s="529"/>
      <c r="AJ187" s="530"/>
      <c r="AK187" s="531"/>
      <c r="AL187" s="449"/>
      <c r="AM187" s="532"/>
      <c r="AN187" s="532"/>
      <c r="AO187" s="533"/>
      <c r="AP187" s="534"/>
      <c r="AQ187" s="506"/>
      <c r="AR187" s="505"/>
      <c r="AS187" s="506"/>
      <c r="AT187" s="270" t="s">
        <v>6448</v>
      </c>
      <c r="AU187" s="505"/>
      <c r="AV187" s="506"/>
      <c r="AW187" s="505"/>
      <c r="AX187" s="507"/>
      <c r="AY187" s="443"/>
      <c r="AZ187" s="525"/>
      <c r="BA187" s="526"/>
      <c r="BB187" s="526"/>
      <c r="BC187" s="526"/>
      <c r="BD187" s="527"/>
      <c r="BE187" s="528"/>
      <c r="BF187" s="529"/>
      <c r="BG187" s="530"/>
      <c r="BH187" s="529"/>
      <c r="BI187" s="530"/>
      <c r="BJ187" s="531"/>
      <c r="BK187" s="449"/>
      <c r="BL187" s="532"/>
      <c r="BM187" s="532"/>
      <c r="BN187" s="533"/>
      <c r="BO187" s="534"/>
      <c r="BP187" s="506"/>
      <c r="BQ187" s="505"/>
      <c r="BR187" s="506"/>
      <c r="BS187" s="270" t="s">
        <v>6448</v>
      </c>
      <c r="BT187" s="505"/>
      <c r="BU187" s="506"/>
      <c r="BV187" s="505"/>
      <c r="BW187" s="507"/>
    </row>
    <row r="188" spans="1:75" ht="27" customHeight="1">
      <c r="A188" s="536"/>
      <c r="B188" s="537"/>
      <c r="C188" s="437" t="s">
        <v>6452</v>
      </c>
      <c r="D188" s="523"/>
      <c r="E188" s="523"/>
      <c r="F188" s="523"/>
      <c r="G188" s="523"/>
      <c r="H188" s="523"/>
      <c r="I188" s="524"/>
      <c r="J188" s="440" t="str">
        <f>J187</f>
        <v/>
      </c>
      <c r="K188" s="441"/>
      <c r="L188" s="441"/>
      <c r="M188" s="441"/>
      <c r="N188" s="441"/>
      <c r="O188" s="441"/>
      <c r="P188" s="441"/>
      <c r="Q188" s="441"/>
      <c r="R188" s="441"/>
      <c r="S188" s="441"/>
      <c r="T188" s="441"/>
      <c r="U188" s="441"/>
      <c r="V188" s="441"/>
      <c r="W188" s="441"/>
      <c r="X188" s="441"/>
      <c r="Y188" s="442"/>
      <c r="Z188" s="443"/>
      <c r="AA188" s="525"/>
      <c r="AB188" s="526"/>
      <c r="AC188" s="526"/>
      <c r="AD188" s="526"/>
      <c r="AE188" s="527"/>
      <c r="AF188" s="528"/>
      <c r="AG188" s="529"/>
      <c r="AH188" s="530"/>
      <c r="AI188" s="529"/>
      <c r="AJ188" s="530"/>
      <c r="AK188" s="531"/>
      <c r="AL188" s="449"/>
      <c r="AM188" s="532"/>
      <c r="AN188" s="532"/>
      <c r="AO188" s="533"/>
      <c r="AP188" s="534"/>
      <c r="AQ188" s="506"/>
      <c r="AR188" s="505"/>
      <c r="AS188" s="506"/>
      <c r="AT188" s="270" t="s">
        <v>6448</v>
      </c>
      <c r="AU188" s="505"/>
      <c r="AV188" s="506"/>
      <c r="AW188" s="505"/>
      <c r="AX188" s="507"/>
      <c r="AY188" s="443"/>
      <c r="AZ188" s="525"/>
      <c r="BA188" s="526"/>
      <c r="BB188" s="526"/>
      <c r="BC188" s="526"/>
      <c r="BD188" s="527"/>
      <c r="BE188" s="528"/>
      <c r="BF188" s="529"/>
      <c r="BG188" s="530"/>
      <c r="BH188" s="529"/>
      <c r="BI188" s="530"/>
      <c r="BJ188" s="531"/>
      <c r="BK188" s="449"/>
      <c r="BL188" s="532"/>
      <c r="BM188" s="532"/>
      <c r="BN188" s="533"/>
      <c r="BO188" s="534"/>
      <c r="BP188" s="506"/>
      <c r="BQ188" s="505"/>
      <c r="BR188" s="506"/>
      <c r="BS188" s="270" t="s">
        <v>6448</v>
      </c>
      <c r="BT188" s="505"/>
      <c r="BU188" s="506"/>
      <c r="BV188" s="505"/>
      <c r="BW188" s="507"/>
    </row>
    <row r="189" spans="1:75" ht="27" customHeight="1">
      <c r="A189" s="536"/>
      <c r="B189" s="537"/>
      <c r="C189" s="437" t="s">
        <v>6453</v>
      </c>
      <c r="D189" s="523"/>
      <c r="E189" s="523"/>
      <c r="F189" s="523"/>
      <c r="G189" s="523"/>
      <c r="H189" s="523"/>
      <c r="I189" s="524"/>
      <c r="J189" s="440">
        <f>'②補助金額算出内訳書（別紙１）'!$F$104</f>
        <v>0</v>
      </c>
      <c r="K189" s="441"/>
      <c r="L189" s="441"/>
      <c r="M189" s="441"/>
      <c r="N189" s="441"/>
      <c r="O189" s="441"/>
      <c r="P189" s="441"/>
      <c r="Q189" s="441"/>
      <c r="R189" s="441"/>
      <c r="S189" s="441"/>
      <c r="T189" s="441"/>
      <c r="U189" s="441"/>
      <c r="V189" s="441"/>
      <c r="W189" s="441"/>
      <c r="X189" s="441"/>
      <c r="Y189" s="442"/>
      <c r="Z189" s="443"/>
      <c r="AA189" s="525"/>
      <c r="AB189" s="526"/>
      <c r="AC189" s="526"/>
      <c r="AD189" s="526"/>
      <c r="AE189" s="527"/>
      <c r="AF189" s="528"/>
      <c r="AG189" s="529"/>
      <c r="AH189" s="530"/>
      <c r="AI189" s="529"/>
      <c r="AJ189" s="530"/>
      <c r="AK189" s="531"/>
      <c r="AL189" s="449"/>
      <c r="AM189" s="532"/>
      <c r="AN189" s="532"/>
      <c r="AO189" s="533"/>
      <c r="AP189" s="534"/>
      <c r="AQ189" s="506"/>
      <c r="AR189" s="505"/>
      <c r="AS189" s="506"/>
      <c r="AT189" s="270" t="s">
        <v>6448</v>
      </c>
      <c r="AU189" s="505"/>
      <c r="AV189" s="506"/>
      <c r="AW189" s="505"/>
      <c r="AX189" s="507"/>
      <c r="AY189" s="443"/>
      <c r="AZ189" s="525"/>
      <c r="BA189" s="526"/>
      <c r="BB189" s="526"/>
      <c r="BC189" s="526"/>
      <c r="BD189" s="527"/>
      <c r="BE189" s="528"/>
      <c r="BF189" s="529"/>
      <c r="BG189" s="530"/>
      <c r="BH189" s="529"/>
      <c r="BI189" s="530"/>
      <c r="BJ189" s="531"/>
      <c r="BK189" s="449"/>
      <c r="BL189" s="532"/>
      <c r="BM189" s="532"/>
      <c r="BN189" s="533"/>
      <c r="BO189" s="534"/>
      <c r="BP189" s="506"/>
      <c r="BQ189" s="505"/>
      <c r="BR189" s="506"/>
      <c r="BS189" s="270" t="s">
        <v>6448</v>
      </c>
      <c r="BT189" s="505"/>
      <c r="BU189" s="506"/>
      <c r="BV189" s="505"/>
      <c r="BW189" s="507"/>
    </row>
    <row r="190" spans="1:75" ht="27" customHeight="1" thickBot="1">
      <c r="A190" s="538"/>
      <c r="B190" s="539"/>
      <c r="C190" s="419" t="s">
        <v>6454</v>
      </c>
      <c r="D190" s="508"/>
      <c r="E190" s="508"/>
      <c r="F190" s="508"/>
      <c r="G190" s="508"/>
      <c r="H190" s="508"/>
      <c r="I190" s="509"/>
      <c r="J190" s="422" t="str">
        <f>'②補助金額算出内訳書（別紙１）'!$J$104:$K$104</f>
        <v/>
      </c>
      <c r="K190" s="423"/>
      <c r="L190" s="423"/>
      <c r="M190" s="423"/>
      <c r="N190" s="423"/>
      <c r="O190" s="423"/>
      <c r="P190" s="423"/>
      <c r="Q190" s="423"/>
      <c r="R190" s="423"/>
      <c r="S190" s="423"/>
      <c r="T190" s="423"/>
      <c r="U190" s="423"/>
      <c r="V190" s="423"/>
      <c r="W190" s="423"/>
      <c r="X190" s="423"/>
      <c r="Y190" s="424"/>
      <c r="Z190" s="425"/>
      <c r="AA190" s="510"/>
      <c r="AB190" s="511"/>
      <c r="AC190" s="511"/>
      <c r="AD190" s="511"/>
      <c r="AE190" s="512"/>
      <c r="AF190" s="513"/>
      <c r="AG190" s="514"/>
      <c r="AH190" s="515"/>
      <c r="AI190" s="514"/>
      <c r="AJ190" s="515"/>
      <c r="AK190" s="516"/>
      <c r="AL190" s="431"/>
      <c r="AM190" s="517"/>
      <c r="AN190" s="517"/>
      <c r="AO190" s="518"/>
      <c r="AP190" s="519"/>
      <c r="AQ190" s="520"/>
      <c r="AR190" s="521"/>
      <c r="AS190" s="520"/>
      <c r="AT190" s="271" t="s">
        <v>6448</v>
      </c>
      <c r="AU190" s="521"/>
      <c r="AV190" s="520"/>
      <c r="AW190" s="521"/>
      <c r="AX190" s="522"/>
      <c r="AY190" s="425"/>
      <c r="AZ190" s="510"/>
      <c r="BA190" s="511"/>
      <c r="BB190" s="511"/>
      <c r="BC190" s="511"/>
      <c r="BD190" s="512"/>
      <c r="BE190" s="513"/>
      <c r="BF190" s="514"/>
      <c r="BG190" s="515"/>
      <c r="BH190" s="514"/>
      <c r="BI190" s="515"/>
      <c r="BJ190" s="516"/>
      <c r="BK190" s="431"/>
      <c r="BL190" s="517"/>
      <c r="BM190" s="517"/>
      <c r="BN190" s="518"/>
      <c r="BO190" s="519"/>
      <c r="BP190" s="520"/>
      <c r="BQ190" s="521"/>
      <c r="BR190" s="520"/>
      <c r="BS190" s="271" t="s">
        <v>6448</v>
      </c>
      <c r="BT190" s="521"/>
      <c r="BU190" s="520"/>
      <c r="BV190" s="521"/>
      <c r="BW190" s="522"/>
    </row>
    <row r="191" spans="1:75" ht="27" customHeight="1" thickBot="1">
      <c r="A191" s="461">
        <v>24</v>
      </c>
      <c r="B191" s="535"/>
      <c r="C191" s="467" t="s">
        <v>6441</v>
      </c>
      <c r="D191" s="540"/>
      <c r="E191" s="540"/>
      <c r="F191" s="540"/>
      <c r="G191" s="540"/>
      <c r="H191" s="540"/>
      <c r="I191" s="541"/>
      <c r="J191" s="470" t="str">
        <f>'②補助金額算出内訳書（別紙１）'!$B$105</f>
        <v/>
      </c>
      <c r="K191" s="471"/>
      <c r="L191" s="471"/>
      <c r="M191" s="471"/>
      <c r="N191" s="471"/>
      <c r="O191" s="471"/>
      <c r="P191" s="471"/>
      <c r="Q191" s="471"/>
      <c r="R191" s="471"/>
      <c r="S191" s="471"/>
      <c r="T191" s="471"/>
      <c r="U191" s="471"/>
      <c r="V191" s="471"/>
      <c r="W191" s="471"/>
      <c r="X191" s="471"/>
      <c r="Y191" s="472"/>
      <c r="Z191" s="473" t="s">
        <v>6442</v>
      </c>
      <c r="AA191" s="542"/>
      <c r="AB191" s="542"/>
      <c r="AC191" s="542"/>
      <c r="AD191" s="542"/>
      <c r="AE191" s="543"/>
      <c r="AF191" s="544" t="s">
        <v>6443</v>
      </c>
      <c r="AG191" s="545"/>
      <c r="AH191" s="545"/>
      <c r="AI191" s="545"/>
      <c r="AJ191" s="545"/>
      <c r="AK191" s="545"/>
      <c r="AL191" s="477" t="s">
        <v>6444</v>
      </c>
      <c r="AM191" s="546"/>
      <c r="AN191" s="546"/>
      <c r="AO191" s="547"/>
      <c r="AP191" s="476" t="s">
        <v>6445</v>
      </c>
      <c r="AQ191" s="548"/>
      <c r="AR191" s="548"/>
      <c r="AS191" s="548"/>
      <c r="AT191" s="548"/>
      <c r="AU191" s="548"/>
      <c r="AV191" s="548"/>
      <c r="AW191" s="548"/>
      <c r="AX191" s="549"/>
      <c r="AY191" s="473" t="s">
        <v>6442</v>
      </c>
      <c r="AZ191" s="542"/>
      <c r="BA191" s="542"/>
      <c r="BB191" s="542"/>
      <c r="BC191" s="542"/>
      <c r="BD191" s="543"/>
      <c r="BE191" s="544" t="s">
        <v>6443</v>
      </c>
      <c r="BF191" s="545"/>
      <c r="BG191" s="545"/>
      <c r="BH191" s="545"/>
      <c r="BI191" s="545"/>
      <c r="BJ191" s="545"/>
      <c r="BK191" s="477" t="s">
        <v>6444</v>
      </c>
      <c r="BL191" s="546"/>
      <c r="BM191" s="546"/>
      <c r="BN191" s="547"/>
      <c r="BO191" s="476" t="s">
        <v>6445</v>
      </c>
      <c r="BP191" s="548"/>
      <c r="BQ191" s="548"/>
      <c r="BR191" s="548"/>
      <c r="BS191" s="548"/>
      <c r="BT191" s="548"/>
      <c r="BU191" s="548"/>
      <c r="BV191" s="548"/>
      <c r="BW191" s="549"/>
    </row>
    <row r="192" spans="1:75" ht="27" customHeight="1" thickTop="1">
      <c r="A192" s="536"/>
      <c r="B192" s="537"/>
      <c r="C192" s="437" t="s">
        <v>6446</v>
      </c>
      <c r="D192" s="523"/>
      <c r="E192" s="523"/>
      <c r="F192" s="523"/>
      <c r="G192" s="523"/>
      <c r="H192" s="523"/>
      <c r="I192" s="524"/>
      <c r="J192" s="458" t="str">
        <f>'②補助金額算出内訳書（別紙１）'!$D$105</f>
        <v/>
      </c>
      <c r="K192" s="459"/>
      <c r="L192" s="459"/>
      <c r="M192" s="459"/>
      <c r="N192" s="459"/>
      <c r="O192" s="459"/>
      <c r="P192" s="459"/>
      <c r="Q192" s="459"/>
      <c r="R192" s="459"/>
      <c r="S192" s="459"/>
      <c r="T192" s="459"/>
      <c r="U192" s="459"/>
      <c r="V192" s="459"/>
      <c r="W192" s="459"/>
      <c r="X192" s="459"/>
      <c r="Y192" s="460"/>
      <c r="Z192" s="550" t="s">
        <v>6455</v>
      </c>
      <c r="AA192" s="551"/>
      <c r="AB192" s="551"/>
      <c r="AC192" s="551"/>
      <c r="AD192" s="551"/>
      <c r="AE192" s="552"/>
      <c r="AF192" s="553">
        <v>5</v>
      </c>
      <c r="AG192" s="554"/>
      <c r="AH192" s="555">
        <v>0</v>
      </c>
      <c r="AI192" s="554"/>
      <c r="AJ192" s="555">
        <v>0</v>
      </c>
      <c r="AK192" s="556"/>
      <c r="AL192" s="557" t="s">
        <v>6447</v>
      </c>
      <c r="AM192" s="558"/>
      <c r="AN192" s="558"/>
      <c r="AO192" s="559"/>
      <c r="AP192" s="560"/>
      <c r="AQ192" s="561"/>
      <c r="AR192" s="562">
        <v>1</v>
      </c>
      <c r="AS192" s="561"/>
      <c r="AT192" s="72" t="s">
        <v>6448</v>
      </c>
      <c r="AU192" s="562">
        <v>2</v>
      </c>
      <c r="AV192" s="561"/>
      <c r="AW192" s="562">
        <v>3</v>
      </c>
      <c r="AX192" s="563"/>
      <c r="AY192" s="564"/>
      <c r="AZ192" s="565"/>
      <c r="BA192" s="566"/>
      <c r="BB192" s="566"/>
      <c r="BC192" s="566"/>
      <c r="BD192" s="567"/>
      <c r="BE192" s="568"/>
      <c r="BF192" s="569"/>
      <c r="BG192" s="570"/>
      <c r="BH192" s="569"/>
      <c r="BI192" s="570"/>
      <c r="BJ192" s="571"/>
      <c r="BK192" s="572"/>
      <c r="BL192" s="573"/>
      <c r="BM192" s="573"/>
      <c r="BN192" s="574"/>
      <c r="BO192" s="575"/>
      <c r="BP192" s="576"/>
      <c r="BQ192" s="577"/>
      <c r="BR192" s="576"/>
      <c r="BS192" s="272" t="s">
        <v>6448</v>
      </c>
      <c r="BT192" s="577"/>
      <c r="BU192" s="576"/>
      <c r="BV192" s="577"/>
      <c r="BW192" s="578"/>
    </row>
    <row r="193" spans="1:75" ht="27" customHeight="1">
      <c r="A193" s="536"/>
      <c r="B193" s="537"/>
      <c r="C193" s="437" t="s">
        <v>6449</v>
      </c>
      <c r="D193" s="523"/>
      <c r="E193" s="523"/>
      <c r="F193" s="523"/>
      <c r="G193" s="523"/>
      <c r="H193" s="523"/>
      <c r="I193" s="524"/>
      <c r="J193" s="458" t="str">
        <f>'②補助金額算出内訳書（別紙１）'!$C$105</f>
        <v/>
      </c>
      <c r="K193" s="459"/>
      <c r="L193" s="459"/>
      <c r="M193" s="459"/>
      <c r="N193" s="459"/>
      <c r="O193" s="459"/>
      <c r="P193" s="459"/>
      <c r="Q193" s="459"/>
      <c r="R193" s="459"/>
      <c r="S193" s="459"/>
      <c r="T193" s="459"/>
      <c r="U193" s="459"/>
      <c r="V193" s="459"/>
      <c r="W193" s="459"/>
      <c r="X193" s="459"/>
      <c r="Y193" s="460"/>
      <c r="Z193" s="443"/>
      <c r="AA193" s="525"/>
      <c r="AB193" s="526"/>
      <c r="AC193" s="526"/>
      <c r="AD193" s="526"/>
      <c r="AE193" s="527"/>
      <c r="AF193" s="528"/>
      <c r="AG193" s="529"/>
      <c r="AH193" s="530"/>
      <c r="AI193" s="529"/>
      <c r="AJ193" s="530"/>
      <c r="AK193" s="531"/>
      <c r="AL193" s="449"/>
      <c r="AM193" s="532"/>
      <c r="AN193" s="532"/>
      <c r="AO193" s="533"/>
      <c r="AP193" s="534"/>
      <c r="AQ193" s="506"/>
      <c r="AR193" s="505"/>
      <c r="AS193" s="506"/>
      <c r="AT193" s="270" t="s">
        <v>6448</v>
      </c>
      <c r="AU193" s="505"/>
      <c r="AV193" s="506"/>
      <c r="AW193" s="505"/>
      <c r="AX193" s="507"/>
      <c r="AY193" s="443"/>
      <c r="AZ193" s="525"/>
      <c r="BA193" s="526"/>
      <c r="BB193" s="526"/>
      <c r="BC193" s="526"/>
      <c r="BD193" s="527"/>
      <c r="BE193" s="528"/>
      <c r="BF193" s="529"/>
      <c r="BG193" s="530"/>
      <c r="BH193" s="529"/>
      <c r="BI193" s="530"/>
      <c r="BJ193" s="531"/>
      <c r="BK193" s="449"/>
      <c r="BL193" s="532"/>
      <c r="BM193" s="532"/>
      <c r="BN193" s="533"/>
      <c r="BO193" s="534"/>
      <c r="BP193" s="506"/>
      <c r="BQ193" s="505"/>
      <c r="BR193" s="506"/>
      <c r="BS193" s="270" t="s">
        <v>6448</v>
      </c>
      <c r="BT193" s="505"/>
      <c r="BU193" s="506"/>
      <c r="BV193" s="505"/>
      <c r="BW193" s="507"/>
    </row>
    <row r="194" spans="1:75" ht="27" customHeight="1">
      <c r="A194" s="536"/>
      <c r="B194" s="537"/>
      <c r="C194" s="437" t="s">
        <v>6450</v>
      </c>
      <c r="D194" s="523"/>
      <c r="E194" s="523"/>
      <c r="F194" s="523"/>
      <c r="G194" s="523"/>
      <c r="H194" s="523"/>
      <c r="I194" s="524"/>
      <c r="J194" s="455" t="str">
        <f>'②補助金額算出内訳書（別紙１）'!$H$105</f>
        <v/>
      </c>
      <c r="K194" s="456"/>
      <c r="L194" s="456"/>
      <c r="M194" s="456"/>
      <c r="N194" s="456"/>
      <c r="O194" s="456"/>
      <c r="P194" s="456"/>
      <c r="Q194" s="456"/>
      <c r="R194" s="456"/>
      <c r="S194" s="456"/>
      <c r="T194" s="456"/>
      <c r="U194" s="456"/>
      <c r="V194" s="456"/>
      <c r="W194" s="456"/>
      <c r="X194" s="456"/>
      <c r="Y194" s="457"/>
      <c r="Z194" s="443"/>
      <c r="AA194" s="525"/>
      <c r="AB194" s="526"/>
      <c r="AC194" s="526"/>
      <c r="AD194" s="526"/>
      <c r="AE194" s="527"/>
      <c r="AF194" s="528"/>
      <c r="AG194" s="529"/>
      <c r="AH194" s="530"/>
      <c r="AI194" s="529"/>
      <c r="AJ194" s="530"/>
      <c r="AK194" s="531"/>
      <c r="AL194" s="449"/>
      <c r="AM194" s="532"/>
      <c r="AN194" s="532"/>
      <c r="AO194" s="533"/>
      <c r="AP194" s="534"/>
      <c r="AQ194" s="506"/>
      <c r="AR194" s="505"/>
      <c r="AS194" s="506"/>
      <c r="AT194" s="270" t="s">
        <v>6448</v>
      </c>
      <c r="AU194" s="505"/>
      <c r="AV194" s="506"/>
      <c r="AW194" s="505"/>
      <c r="AX194" s="507"/>
      <c r="AY194" s="443"/>
      <c r="AZ194" s="525"/>
      <c r="BA194" s="526"/>
      <c r="BB194" s="526"/>
      <c r="BC194" s="526"/>
      <c r="BD194" s="527"/>
      <c r="BE194" s="528"/>
      <c r="BF194" s="529"/>
      <c r="BG194" s="530"/>
      <c r="BH194" s="529"/>
      <c r="BI194" s="530"/>
      <c r="BJ194" s="531"/>
      <c r="BK194" s="449"/>
      <c r="BL194" s="532"/>
      <c r="BM194" s="532"/>
      <c r="BN194" s="533"/>
      <c r="BO194" s="534"/>
      <c r="BP194" s="506"/>
      <c r="BQ194" s="505"/>
      <c r="BR194" s="506"/>
      <c r="BS194" s="270" t="s">
        <v>6448</v>
      </c>
      <c r="BT194" s="505"/>
      <c r="BU194" s="506"/>
      <c r="BV194" s="505"/>
      <c r="BW194" s="507"/>
    </row>
    <row r="195" spans="1:75" ht="27" customHeight="1">
      <c r="A195" s="536"/>
      <c r="B195" s="537"/>
      <c r="C195" s="437" t="s">
        <v>6451</v>
      </c>
      <c r="D195" s="523"/>
      <c r="E195" s="523"/>
      <c r="F195" s="523"/>
      <c r="G195" s="523"/>
      <c r="H195" s="523"/>
      <c r="I195" s="524"/>
      <c r="J195" s="452" t="str">
        <f>'②補助金額算出内訳書（別紙１）'!$J$70</f>
        <v/>
      </c>
      <c r="K195" s="453"/>
      <c r="L195" s="453"/>
      <c r="M195" s="453"/>
      <c r="N195" s="453"/>
      <c r="O195" s="453"/>
      <c r="P195" s="453"/>
      <c r="Q195" s="453"/>
      <c r="R195" s="453"/>
      <c r="S195" s="453"/>
      <c r="T195" s="453"/>
      <c r="U195" s="453"/>
      <c r="V195" s="453"/>
      <c r="W195" s="453"/>
      <c r="X195" s="453"/>
      <c r="Y195" s="454"/>
      <c r="Z195" s="443"/>
      <c r="AA195" s="526"/>
      <c r="AB195" s="526"/>
      <c r="AC195" s="526"/>
      <c r="AD195" s="526"/>
      <c r="AE195" s="527"/>
      <c r="AF195" s="528"/>
      <c r="AG195" s="529"/>
      <c r="AH195" s="530"/>
      <c r="AI195" s="529"/>
      <c r="AJ195" s="530"/>
      <c r="AK195" s="531"/>
      <c r="AL195" s="449"/>
      <c r="AM195" s="532"/>
      <c r="AN195" s="532"/>
      <c r="AO195" s="533"/>
      <c r="AP195" s="534"/>
      <c r="AQ195" s="506"/>
      <c r="AR195" s="505"/>
      <c r="AS195" s="506"/>
      <c r="AT195" s="270" t="s">
        <v>6448</v>
      </c>
      <c r="AU195" s="505"/>
      <c r="AV195" s="506"/>
      <c r="AW195" s="505"/>
      <c r="AX195" s="507"/>
      <c r="AY195" s="443"/>
      <c r="AZ195" s="525"/>
      <c r="BA195" s="526"/>
      <c r="BB195" s="526"/>
      <c r="BC195" s="526"/>
      <c r="BD195" s="527"/>
      <c r="BE195" s="528"/>
      <c r="BF195" s="529"/>
      <c r="BG195" s="530"/>
      <c r="BH195" s="529"/>
      <c r="BI195" s="530"/>
      <c r="BJ195" s="531"/>
      <c r="BK195" s="449"/>
      <c r="BL195" s="532"/>
      <c r="BM195" s="532"/>
      <c r="BN195" s="533"/>
      <c r="BO195" s="534"/>
      <c r="BP195" s="506"/>
      <c r="BQ195" s="505"/>
      <c r="BR195" s="506"/>
      <c r="BS195" s="270" t="s">
        <v>6448</v>
      </c>
      <c r="BT195" s="505"/>
      <c r="BU195" s="506"/>
      <c r="BV195" s="505"/>
      <c r="BW195" s="507"/>
    </row>
    <row r="196" spans="1:75" ht="27" customHeight="1">
      <c r="A196" s="536"/>
      <c r="B196" s="537"/>
      <c r="C196" s="437" t="s">
        <v>6452</v>
      </c>
      <c r="D196" s="523"/>
      <c r="E196" s="523"/>
      <c r="F196" s="523"/>
      <c r="G196" s="523"/>
      <c r="H196" s="523"/>
      <c r="I196" s="524"/>
      <c r="J196" s="440" t="str">
        <f>J195</f>
        <v/>
      </c>
      <c r="K196" s="441"/>
      <c r="L196" s="441"/>
      <c r="M196" s="441"/>
      <c r="N196" s="441"/>
      <c r="O196" s="441"/>
      <c r="P196" s="441"/>
      <c r="Q196" s="441"/>
      <c r="R196" s="441"/>
      <c r="S196" s="441"/>
      <c r="T196" s="441"/>
      <c r="U196" s="441"/>
      <c r="V196" s="441"/>
      <c r="W196" s="441"/>
      <c r="X196" s="441"/>
      <c r="Y196" s="442"/>
      <c r="Z196" s="443"/>
      <c r="AA196" s="525"/>
      <c r="AB196" s="526"/>
      <c r="AC196" s="526"/>
      <c r="AD196" s="526"/>
      <c r="AE196" s="527"/>
      <c r="AF196" s="528"/>
      <c r="AG196" s="529"/>
      <c r="AH196" s="530"/>
      <c r="AI196" s="529"/>
      <c r="AJ196" s="530"/>
      <c r="AK196" s="531"/>
      <c r="AL196" s="449"/>
      <c r="AM196" s="532"/>
      <c r="AN196" s="532"/>
      <c r="AO196" s="533"/>
      <c r="AP196" s="534"/>
      <c r="AQ196" s="506"/>
      <c r="AR196" s="505"/>
      <c r="AS196" s="506"/>
      <c r="AT196" s="270" t="s">
        <v>6448</v>
      </c>
      <c r="AU196" s="505"/>
      <c r="AV196" s="506"/>
      <c r="AW196" s="505"/>
      <c r="AX196" s="507"/>
      <c r="AY196" s="443"/>
      <c r="AZ196" s="525"/>
      <c r="BA196" s="526"/>
      <c r="BB196" s="526"/>
      <c r="BC196" s="526"/>
      <c r="BD196" s="527"/>
      <c r="BE196" s="528"/>
      <c r="BF196" s="529"/>
      <c r="BG196" s="530"/>
      <c r="BH196" s="529"/>
      <c r="BI196" s="530"/>
      <c r="BJ196" s="531"/>
      <c r="BK196" s="449"/>
      <c r="BL196" s="532"/>
      <c r="BM196" s="532"/>
      <c r="BN196" s="533"/>
      <c r="BO196" s="534"/>
      <c r="BP196" s="506"/>
      <c r="BQ196" s="505"/>
      <c r="BR196" s="506"/>
      <c r="BS196" s="270" t="s">
        <v>6448</v>
      </c>
      <c r="BT196" s="505"/>
      <c r="BU196" s="506"/>
      <c r="BV196" s="505"/>
      <c r="BW196" s="507"/>
    </row>
    <row r="197" spans="1:75" ht="27" customHeight="1">
      <c r="A197" s="536"/>
      <c r="B197" s="537"/>
      <c r="C197" s="437" t="s">
        <v>6453</v>
      </c>
      <c r="D197" s="523"/>
      <c r="E197" s="523"/>
      <c r="F197" s="523"/>
      <c r="G197" s="523"/>
      <c r="H197" s="523"/>
      <c r="I197" s="524"/>
      <c r="J197" s="440">
        <f>'②補助金額算出内訳書（別紙１）'!$F$105</f>
        <v>0</v>
      </c>
      <c r="K197" s="441"/>
      <c r="L197" s="441"/>
      <c r="M197" s="441"/>
      <c r="N197" s="441"/>
      <c r="O197" s="441"/>
      <c r="P197" s="441"/>
      <c r="Q197" s="441"/>
      <c r="R197" s="441"/>
      <c r="S197" s="441"/>
      <c r="T197" s="441"/>
      <c r="U197" s="441"/>
      <c r="V197" s="441"/>
      <c r="W197" s="441"/>
      <c r="X197" s="441"/>
      <c r="Y197" s="442"/>
      <c r="Z197" s="443"/>
      <c r="AA197" s="525"/>
      <c r="AB197" s="526"/>
      <c r="AC197" s="526"/>
      <c r="AD197" s="526"/>
      <c r="AE197" s="527"/>
      <c r="AF197" s="528"/>
      <c r="AG197" s="529"/>
      <c r="AH197" s="530"/>
      <c r="AI197" s="529"/>
      <c r="AJ197" s="530"/>
      <c r="AK197" s="531"/>
      <c r="AL197" s="449"/>
      <c r="AM197" s="532"/>
      <c r="AN197" s="532"/>
      <c r="AO197" s="533"/>
      <c r="AP197" s="534"/>
      <c r="AQ197" s="506"/>
      <c r="AR197" s="505"/>
      <c r="AS197" s="506"/>
      <c r="AT197" s="270" t="s">
        <v>6448</v>
      </c>
      <c r="AU197" s="505"/>
      <c r="AV197" s="506"/>
      <c r="AW197" s="505"/>
      <c r="AX197" s="507"/>
      <c r="AY197" s="443"/>
      <c r="AZ197" s="525"/>
      <c r="BA197" s="526"/>
      <c r="BB197" s="526"/>
      <c r="BC197" s="526"/>
      <c r="BD197" s="527"/>
      <c r="BE197" s="528"/>
      <c r="BF197" s="529"/>
      <c r="BG197" s="530"/>
      <c r="BH197" s="529"/>
      <c r="BI197" s="530"/>
      <c r="BJ197" s="531"/>
      <c r="BK197" s="449"/>
      <c r="BL197" s="532"/>
      <c r="BM197" s="532"/>
      <c r="BN197" s="533"/>
      <c r="BO197" s="534"/>
      <c r="BP197" s="506"/>
      <c r="BQ197" s="505"/>
      <c r="BR197" s="506"/>
      <c r="BS197" s="270" t="s">
        <v>6448</v>
      </c>
      <c r="BT197" s="505"/>
      <c r="BU197" s="506"/>
      <c r="BV197" s="505"/>
      <c r="BW197" s="507"/>
    </row>
    <row r="198" spans="1:75" ht="27" customHeight="1" thickBot="1">
      <c r="A198" s="538"/>
      <c r="B198" s="539"/>
      <c r="C198" s="419" t="s">
        <v>6454</v>
      </c>
      <c r="D198" s="508"/>
      <c r="E198" s="508"/>
      <c r="F198" s="508"/>
      <c r="G198" s="508"/>
      <c r="H198" s="508"/>
      <c r="I198" s="509"/>
      <c r="J198" s="422" t="str">
        <f>'②補助金額算出内訳書（別紙１）'!$J$105:$K$105</f>
        <v/>
      </c>
      <c r="K198" s="423"/>
      <c r="L198" s="423"/>
      <c r="M198" s="423"/>
      <c r="N198" s="423"/>
      <c r="O198" s="423"/>
      <c r="P198" s="423"/>
      <c r="Q198" s="423"/>
      <c r="R198" s="423"/>
      <c r="S198" s="423"/>
      <c r="T198" s="423"/>
      <c r="U198" s="423"/>
      <c r="V198" s="423"/>
      <c r="W198" s="423"/>
      <c r="X198" s="423"/>
      <c r="Y198" s="424"/>
      <c r="Z198" s="425"/>
      <c r="AA198" s="510"/>
      <c r="AB198" s="511"/>
      <c r="AC198" s="511"/>
      <c r="AD198" s="511"/>
      <c r="AE198" s="512"/>
      <c r="AF198" s="513"/>
      <c r="AG198" s="514"/>
      <c r="AH198" s="515"/>
      <c r="AI198" s="514"/>
      <c r="AJ198" s="515"/>
      <c r="AK198" s="516"/>
      <c r="AL198" s="431"/>
      <c r="AM198" s="517"/>
      <c r="AN198" s="517"/>
      <c r="AO198" s="518"/>
      <c r="AP198" s="519"/>
      <c r="AQ198" s="520"/>
      <c r="AR198" s="521"/>
      <c r="AS198" s="520"/>
      <c r="AT198" s="271" t="s">
        <v>6448</v>
      </c>
      <c r="AU198" s="521"/>
      <c r="AV198" s="520"/>
      <c r="AW198" s="521"/>
      <c r="AX198" s="522"/>
      <c r="AY198" s="425"/>
      <c r="AZ198" s="510"/>
      <c r="BA198" s="511"/>
      <c r="BB198" s="511"/>
      <c r="BC198" s="511"/>
      <c r="BD198" s="512"/>
      <c r="BE198" s="513"/>
      <c r="BF198" s="514"/>
      <c r="BG198" s="515"/>
      <c r="BH198" s="514"/>
      <c r="BI198" s="515"/>
      <c r="BJ198" s="516"/>
      <c r="BK198" s="431"/>
      <c r="BL198" s="517"/>
      <c r="BM198" s="517"/>
      <c r="BN198" s="518"/>
      <c r="BO198" s="519"/>
      <c r="BP198" s="520"/>
      <c r="BQ198" s="521"/>
      <c r="BR198" s="520"/>
      <c r="BS198" s="271" t="s">
        <v>6448</v>
      </c>
      <c r="BT198" s="521"/>
      <c r="BU198" s="520"/>
      <c r="BV198" s="521"/>
      <c r="BW198" s="522"/>
    </row>
    <row r="199" spans="1:75" ht="27" customHeight="1" thickBot="1">
      <c r="A199" s="461">
        <v>25</v>
      </c>
      <c r="B199" s="535"/>
      <c r="C199" s="467" t="s">
        <v>6441</v>
      </c>
      <c r="D199" s="540"/>
      <c r="E199" s="540"/>
      <c r="F199" s="540"/>
      <c r="G199" s="540"/>
      <c r="H199" s="540"/>
      <c r="I199" s="541"/>
      <c r="J199" s="470" t="str">
        <f>'②補助金額算出内訳書（別紙１）'!$B$106</f>
        <v/>
      </c>
      <c r="K199" s="471"/>
      <c r="L199" s="471"/>
      <c r="M199" s="471"/>
      <c r="N199" s="471"/>
      <c r="O199" s="471"/>
      <c r="P199" s="471"/>
      <c r="Q199" s="471"/>
      <c r="R199" s="471"/>
      <c r="S199" s="471"/>
      <c r="T199" s="471"/>
      <c r="U199" s="471"/>
      <c r="V199" s="471"/>
      <c r="W199" s="471"/>
      <c r="X199" s="471"/>
      <c r="Y199" s="472"/>
      <c r="Z199" s="473" t="s">
        <v>6442</v>
      </c>
      <c r="AA199" s="542"/>
      <c r="AB199" s="542"/>
      <c r="AC199" s="542"/>
      <c r="AD199" s="542"/>
      <c r="AE199" s="543"/>
      <c r="AF199" s="544" t="s">
        <v>6443</v>
      </c>
      <c r="AG199" s="545"/>
      <c r="AH199" s="545"/>
      <c r="AI199" s="545"/>
      <c r="AJ199" s="545"/>
      <c r="AK199" s="545"/>
      <c r="AL199" s="477" t="s">
        <v>6444</v>
      </c>
      <c r="AM199" s="546"/>
      <c r="AN199" s="546"/>
      <c r="AO199" s="547"/>
      <c r="AP199" s="476" t="s">
        <v>6445</v>
      </c>
      <c r="AQ199" s="548"/>
      <c r="AR199" s="548"/>
      <c r="AS199" s="548"/>
      <c r="AT199" s="548"/>
      <c r="AU199" s="548"/>
      <c r="AV199" s="548"/>
      <c r="AW199" s="548"/>
      <c r="AX199" s="549"/>
      <c r="AY199" s="473" t="s">
        <v>6442</v>
      </c>
      <c r="AZ199" s="542"/>
      <c r="BA199" s="542"/>
      <c r="BB199" s="542"/>
      <c r="BC199" s="542"/>
      <c r="BD199" s="543"/>
      <c r="BE199" s="544" t="s">
        <v>6443</v>
      </c>
      <c r="BF199" s="545"/>
      <c r="BG199" s="545"/>
      <c r="BH199" s="545"/>
      <c r="BI199" s="545"/>
      <c r="BJ199" s="545"/>
      <c r="BK199" s="477" t="s">
        <v>6444</v>
      </c>
      <c r="BL199" s="546"/>
      <c r="BM199" s="546"/>
      <c r="BN199" s="547"/>
      <c r="BO199" s="476" t="s">
        <v>6445</v>
      </c>
      <c r="BP199" s="548"/>
      <c r="BQ199" s="548"/>
      <c r="BR199" s="548"/>
      <c r="BS199" s="548"/>
      <c r="BT199" s="548"/>
      <c r="BU199" s="548"/>
      <c r="BV199" s="548"/>
      <c r="BW199" s="549"/>
    </row>
    <row r="200" spans="1:75" ht="27" customHeight="1" thickTop="1">
      <c r="A200" s="536"/>
      <c r="B200" s="537"/>
      <c r="C200" s="437" t="s">
        <v>6446</v>
      </c>
      <c r="D200" s="523"/>
      <c r="E200" s="523"/>
      <c r="F200" s="523"/>
      <c r="G200" s="523"/>
      <c r="H200" s="523"/>
      <c r="I200" s="524"/>
      <c r="J200" s="458" t="str">
        <f>'②補助金額算出内訳書（別紙１）'!$D$106</f>
        <v/>
      </c>
      <c r="K200" s="459"/>
      <c r="L200" s="459"/>
      <c r="M200" s="459"/>
      <c r="N200" s="459"/>
      <c r="O200" s="459"/>
      <c r="P200" s="459"/>
      <c r="Q200" s="459"/>
      <c r="R200" s="459"/>
      <c r="S200" s="459"/>
      <c r="T200" s="459"/>
      <c r="U200" s="459"/>
      <c r="V200" s="459"/>
      <c r="W200" s="459"/>
      <c r="X200" s="459"/>
      <c r="Y200" s="460"/>
      <c r="Z200" s="550" t="s">
        <v>6455</v>
      </c>
      <c r="AA200" s="551"/>
      <c r="AB200" s="551"/>
      <c r="AC200" s="551"/>
      <c r="AD200" s="551"/>
      <c r="AE200" s="552"/>
      <c r="AF200" s="553">
        <v>5</v>
      </c>
      <c r="AG200" s="554"/>
      <c r="AH200" s="555">
        <v>0</v>
      </c>
      <c r="AI200" s="554"/>
      <c r="AJ200" s="555">
        <v>0</v>
      </c>
      <c r="AK200" s="556"/>
      <c r="AL200" s="557" t="s">
        <v>6447</v>
      </c>
      <c r="AM200" s="558"/>
      <c r="AN200" s="558"/>
      <c r="AO200" s="559"/>
      <c r="AP200" s="560"/>
      <c r="AQ200" s="561"/>
      <c r="AR200" s="562">
        <v>1</v>
      </c>
      <c r="AS200" s="561"/>
      <c r="AT200" s="72" t="s">
        <v>6448</v>
      </c>
      <c r="AU200" s="562">
        <v>2</v>
      </c>
      <c r="AV200" s="561"/>
      <c r="AW200" s="562">
        <v>3</v>
      </c>
      <c r="AX200" s="563"/>
      <c r="AY200" s="564"/>
      <c r="AZ200" s="565"/>
      <c r="BA200" s="566"/>
      <c r="BB200" s="566"/>
      <c r="BC200" s="566"/>
      <c r="BD200" s="567"/>
      <c r="BE200" s="568"/>
      <c r="BF200" s="569"/>
      <c r="BG200" s="570"/>
      <c r="BH200" s="569"/>
      <c r="BI200" s="570"/>
      <c r="BJ200" s="571"/>
      <c r="BK200" s="572"/>
      <c r="BL200" s="573"/>
      <c r="BM200" s="573"/>
      <c r="BN200" s="574"/>
      <c r="BO200" s="575"/>
      <c r="BP200" s="576"/>
      <c r="BQ200" s="577"/>
      <c r="BR200" s="576"/>
      <c r="BS200" s="272" t="s">
        <v>6448</v>
      </c>
      <c r="BT200" s="577"/>
      <c r="BU200" s="576"/>
      <c r="BV200" s="577"/>
      <c r="BW200" s="578"/>
    </row>
    <row r="201" spans="1:75" ht="27" customHeight="1">
      <c r="A201" s="536"/>
      <c r="B201" s="537"/>
      <c r="C201" s="437" t="s">
        <v>6449</v>
      </c>
      <c r="D201" s="523"/>
      <c r="E201" s="523"/>
      <c r="F201" s="523"/>
      <c r="G201" s="523"/>
      <c r="H201" s="523"/>
      <c r="I201" s="524"/>
      <c r="J201" s="458" t="str">
        <f>'②補助金額算出内訳書（別紙１）'!$C$106</f>
        <v/>
      </c>
      <c r="K201" s="459"/>
      <c r="L201" s="459"/>
      <c r="M201" s="459"/>
      <c r="N201" s="459"/>
      <c r="O201" s="459"/>
      <c r="P201" s="459"/>
      <c r="Q201" s="459"/>
      <c r="R201" s="459"/>
      <c r="S201" s="459"/>
      <c r="T201" s="459"/>
      <c r="U201" s="459"/>
      <c r="V201" s="459"/>
      <c r="W201" s="459"/>
      <c r="X201" s="459"/>
      <c r="Y201" s="460"/>
      <c r="Z201" s="443"/>
      <c r="AA201" s="525"/>
      <c r="AB201" s="526"/>
      <c r="AC201" s="526"/>
      <c r="AD201" s="526"/>
      <c r="AE201" s="527"/>
      <c r="AF201" s="528"/>
      <c r="AG201" s="529"/>
      <c r="AH201" s="530"/>
      <c r="AI201" s="529"/>
      <c r="AJ201" s="530"/>
      <c r="AK201" s="531"/>
      <c r="AL201" s="449"/>
      <c r="AM201" s="532"/>
      <c r="AN201" s="532"/>
      <c r="AO201" s="533"/>
      <c r="AP201" s="534"/>
      <c r="AQ201" s="506"/>
      <c r="AR201" s="505"/>
      <c r="AS201" s="506"/>
      <c r="AT201" s="270" t="s">
        <v>6448</v>
      </c>
      <c r="AU201" s="505"/>
      <c r="AV201" s="506"/>
      <c r="AW201" s="505"/>
      <c r="AX201" s="507"/>
      <c r="AY201" s="443"/>
      <c r="AZ201" s="525"/>
      <c r="BA201" s="526"/>
      <c r="BB201" s="526"/>
      <c r="BC201" s="526"/>
      <c r="BD201" s="527"/>
      <c r="BE201" s="528"/>
      <c r="BF201" s="529"/>
      <c r="BG201" s="530"/>
      <c r="BH201" s="529"/>
      <c r="BI201" s="530"/>
      <c r="BJ201" s="531"/>
      <c r="BK201" s="449"/>
      <c r="BL201" s="532"/>
      <c r="BM201" s="532"/>
      <c r="BN201" s="533"/>
      <c r="BO201" s="534"/>
      <c r="BP201" s="506"/>
      <c r="BQ201" s="505"/>
      <c r="BR201" s="506"/>
      <c r="BS201" s="270" t="s">
        <v>6448</v>
      </c>
      <c r="BT201" s="505"/>
      <c r="BU201" s="506"/>
      <c r="BV201" s="505"/>
      <c r="BW201" s="507"/>
    </row>
    <row r="202" spans="1:75" ht="27" customHeight="1">
      <c r="A202" s="536"/>
      <c r="B202" s="537"/>
      <c r="C202" s="437" t="s">
        <v>6450</v>
      </c>
      <c r="D202" s="523"/>
      <c r="E202" s="523"/>
      <c r="F202" s="523"/>
      <c r="G202" s="523"/>
      <c r="H202" s="523"/>
      <c r="I202" s="524"/>
      <c r="J202" s="455" t="str">
        <f>'②補助金額算出内訳書（別紙１）'!$H$106</f>
        <v/>
      </c>
      <c r="K202" s="456"/>
      <c r="L202" s="456"/>
      <c r="M202" s="456"/>
      <c r="N202" s="456"/>
      <c r="O202" s="456"/>
      <c r="P202" s="456"/>
      <c r="Q202" s="456"/>
      <c r="R202" s="456"/>
      <c r="S202" s="456"/>
      <c r="T202" s="456"/>
      <c r="U202" s="456"/>
      <c r="V202" s="456"/>
      <c r="W202" s="456"/>
      <c r="X202" s="456"/>
      <c r="Y202" s="457"/>
      <c r="Z202" s="443"/>
      <c r="AA202" s="525"/>
      <c r="AB202" s="526"/>
      <c r="AC202" s="526"/>
      <c r="AD202" s="526"/>
      <c r="AE202" s="527"/>
      <c r="AF202" s="528"/>
      <c r="AG202" s="529"/>
      <c r="AH202" s="530"/>
      <c r="AI202" s="529"/>
      <c r="AJ202" s="530"/>
      <c r="AK202" s="531"/>
      <c r="AL202" s="449"/>
      <c r="AM202" s="532"/>
      <c r="AN202" s="532"/>
      <c r="AO202" s="533"/>
      <c r="AP202" s="534"/>
      <c r="AQ202" s="506"/>
      <c r="AR202" s="505"/>
      <c r="AS202" s="506"/>
      <c r="AT202" s="270" t="s">
        <v>6448</v>
      </c>
      <c r="AU202" s="505"/>
      <c r="AV202" s="506"/>
      <c r="AW202" s="505"/>
      <c r="AX202" s="507"/>
      <c r="AY202" s="443"/>
      <c r="AZ202" s="525"/>
      <c r="BA202" s="526"/>
      <c r="BB202" s="526"/>
      <c r="BC202" s="526"/>
      <c r="BD202" s="527"/>
      <c r="BE202" s="528"/>
      <c r="BF202" s="529"/>
      <c r="BG202" s="530"/>
      <c r="BH202" s="529"/>
      <c r="BI202" s="530"/>
      <c r="BJ202" s="531"/>
      <c r="BK202" s="449"/>
      <c r="BL202" s="532"/>
      <c r="BM202" s="532"/>
      <c r="BN202" s="533"/>
      <c r="BO202" s="534"/>
      <c r="BP202" s="506"/>
      <c r="BQ202" s="505"/>
      <c r="BR202" s="506"/>
      <c r="BS202" s="270" t="s">
        <v>6448</v>
      </c>
      <c r="BT202" s="505"/>
      <c r="BU202" s="506"/>
      <c r="BV202" s="505"/>
      <c r="BW202" s="507"/>
    </row>
    <row r="203" spans="1:75" ht="27" customHeight="1">
      <c r="A203" s="536"/>
      <c r="B203" s="537"/>
      <c r="C203" s="437" t="s">
        <v>6451</v>
      </c>
      <c r="D203" s="523"/>
      <c r="E203" s="523"/>
      <c r="F203" s="523"/>
      <c r="G203" s="523"/>
      <c r="H203" s="523"/>
      <c r="I203" s="524"/>
      <c r="J203" s="452" t="str">
        <f>'②補助金額算出内訳書（別紙１）'!$J$71</f>
        <v/>
      </c>
      <c r="K203" s="453"/>
      <c r="L203" s="453"/>
      <c r="M203" s="453"/>
      <c r="N203" s="453"/>
      <c r="O203" s="453"/>
      <c r="P203" s="453"/>
      <c r="Q203" s="453"/>
      <c r="R203" s="453"/>
      <c r="S203" s="453"/>
      <c r="T203" s="453"/>
      <c r="U203" s="453"/>
      <c r="V203" s="453"/>
      <c r="W203" s="453"/>
      <c r="X203" s="453"/>
      <c r="Y203" s="454"/>
      <c r="Z203" s="443"/>
      <c r="AA203" s="526"/>
      <c r="AB203" s="526"/>
      <c r="AC203" s="526"/>
      <c r="AD203" s="526"/>
      <c r="AE203" s="527"/>
      <c r="AF203" s="528"/>
      <c r="AG203" s="529"/>
      <c r="AH203" s="530"/>
      <c r="AI203" s="529"/>
      <c r="AJ203" s="530"/>
      <c r="AK203" s="531"/>
      <c r="AL203" s="449"/>
      <c r="AM203" s="532"/>
      <c r="AN203" s="532"/>
      <c r="AO203" s="533"/>
      <c r="AP203" s="534"/>
      <c r="AQ203" s="506"/>
      <c r="AR203" s="505"/>
      <c r="AS203" s="506"/>
      <c r="AT203" s="270" t="s">
        <v>6448</v>
      </c>
      <c r="AU203" s="505"/>
      <c r="AV203" s="506"/>
      <c r="AW203" s="505"/>
      <c r="AX203" s="507"/>
      <c r="AY203" s="443"/>
      <c r="AZ203" s="525"/>
      <c r="BA203" s="526"/>
      <c r="BB203" s="526"/>
      <c r="BC203" s="526"/>
      <c r="BD203" s="527"/>
      <c r="BE203" s="528"/>
      <c r="BF203" s="529"/>
      <c r="BG203" s="530"/>
      <c r="BH203" s="529"/>
      <c r="BI203" s="530"/>
      <c r="BJ203" s="531"/>
      <c r="BK203" s="449"/>
      <c r="BL203" s="532"/>
      <c r="BM203" s="532"/>
      <c r="BN203" s="533"/>
      <c r="BO203" s="534"/>
      <c r="BP203" s="506"/>
      <c r="BQ203" s="505"/>
      <c r="BR203" s="506"/>
      <c r="BS203" s="270" t="s">
        <v>6448</v>
      </c>
      <c r="BT203" s="505"/>
      <c r="BU203" s="506"/>
      <c r="BV203" s="505"/>
      <c r="BW203" s="507"/>
    </row>
    <row r="204" spans="1:75" ht="27" customHeight="1">
      <c r="A204" s="536"/>
      <c r="B204" s="537"/>
      <c r="C204" s="437" t="s">
        <v>6452</v>
      </c>
      <c r="D204" s="523"/>
      <c r="E204" s="523"/>
      <c r="F204" s="523"/>
      <c r="G204" s="523"/>
      <c r="H204" s="523"/>
      <c r="I204" s="524"/>
      <c r="J204" s="440" t="str">
        <f>J203</f>
        <v/>
      </c>
      <c r="K204" s="441"/>
      <c r="L204" s="441"/>
      <c r="M204" s="441"/>
      <c r="N204" s="441"/>
      <c r="O204" s="441"/>
      <c r="P204" s="441"/>
      <c r="Q204" s="441"/>
      <c r="R204" s="441"/>
      <c r="S204" s="441"/>
      <c r="T204" s="441"/>
      <c r="U204" s="441"/>
      <c r="V204" s="441"/>
      <c r="W204" s="441"/>
      <c r="X204" s="441"/>
      <c r="Y204" s="442"/>
      <c r="Z204" s="443"/>
      <c r="AA204" s="525"/>
      <c r="AB204" s="526"/>
      <c r="AC204" s="526"/>
      <c r="AD204" s="526"/>
      <c r="AE204" s="527"/>
      <c r="AF204" s="528"/>
      <c r="AG204" s="529"/>
      <c r="AH204" s="530"/>
      <c r="AI204" s="529"/>
      <c r="AJ204" s="530"/>
      <c r="AK204" s="531"/>
      <c r="AL204" s="449"/>
      <c r="AM204" s="532"/>
      <c r="AN204" s="532"/>
      <c r="AO204" s="533"/>
      <c r="AP204" s="534"/>
      <c r="AQ204" s="506"/>
      <c r="AR204" s="505"/>
      <c r="AS204" s="506"/>
      <c r="AT204" s="270" t="s">
        <v>6448</v>
      </c>
      <c r="AU204" s="505"/>
      <c r="AV204" s="506"/>
      <c r="AW204" s="505"/>
      <c r="AX204" s="507"/>
      <c r="AY204" s="443"/>
      <c r="AZ204" s="525"/>
      <c r="BA204" s="526"/>
      <c r="BB204" s="526"/>
      <c r="BC204" s="526"/>
      <c r="BD204" s="527"/>
      <c r="BE204" s="528"/>
      <c r="BF204" s="529"/>
      <c r="BG204" s="530"/>
      <c r="BH204" s="529"/>
      <c r="BI204" s="530"/>
      <c r="BJ204" s="531"/>
      <c r="BK204" s="449"/>
      <c r="BL204" s="532"/>
      <c r="BM204" s="532"/>
      <c r="BN204" s="533"/>
      <c r="BO204" s="534"/>
      <c r="BP204" s="506"/>
      <c r="BQ204" s="505"/>
      <c r="BR204" s="506"/>
      <c r="BS204" s="270" t="s">
        <v>6448</v>
      </c>
      <c r="BT204" s="505"/>
      <c r="BU204" s="506"/>
      <c r="BV204" s="505"/>
      <c r="BW204" s="507"/>
    </row>
    <row r="205" spans="1:75" ht="27" customHeight="1">
      <c r="A205" s="536"/>
      <c r="B205" s="537"/>
      <c r="C205" s="437" t="s">
        <v>6453</v>
      </c>
      <c r="D205" s="523"/>
      <c r="E205" s="523"/>
      <c r="F205" s="523"/>
      <c r="G205" s="523"/>
      <c r="H205" s="523"/>
      <c r="I205" s="524"/>
      <c r="J205" s="440">
        <f>'②補助金額算出内訳書（別紙１）'!$F$106</f>
        <v>0</v>
      </c>
      <c r="K205" s="441"/>
      <c r="L205" s="441"/>
      <c r="M205" s="441"/>
      <c r="N205" s="441"/>
      <c r="O205" s="441"/>
      <c r="P205" s="441"/>
      <c r="Q205" s="441"/>
      <c r="R205" s="441"/>
      <c r="S205" s="441"/>
      <c r="T205" s="441"/>
      <c r="U205" s="441"/>
      <c r="V205" s="441"/>
      <c r="W205" s="441"/>
      <c r="X205" s="441"/>
      <c r="Y205" s="442"/>
      <c r="Z205" s="443"/>
      <c r="AA205" s="525"/>
      <c r="AB205" s="526"/>
      <c r="AC205" s="526"/>
      <c r="AD205" s="526"/>
      <c r="AE205" s="527"/>
      <c r="AF205" s="528"/>
      <c r="AG205" s="529"/>
      <c r="AH205" s="530"/>
      <c r="AI205" s="529"/>
      <c r="AJ205" s="530"/>
      <c r="AK205" s="531"/>
      <c r="AL205" s="449"/>
      <c r="AM205" s="532"/>
      <c r="AN205" s="532"/>
      <c r="AO205" s="533"/>
      <c r="AP205" s="534"/>
      <c r="AQ205" s="506"/>
      <c r="AR205" s="505"/>
      <c r="AS205" s="506"/>
      <c r="AT205" s="270" t="s">
        <v>6448</v>
      </c>
      <c r="AU205" s="505"/>
      <c r="AV205" s="506"/>
      <c r="AW205" s="505"/>
      <c r="AX205" s="507"/>
      <c r="AY205" s="443"/>
      <c r="AZ205" s="525"/>
      <c r="BA205" s="526"/>
      <c r="BB205" s="526"/>
      <c r="BC205" s="526"/>
      <c r="BD205" s="527"/>
      <c r="BE205" s="528"/>
      <c r="BF205" s="529"/>
      <c r="BG205" s="530"/>
      <c r="BH205" s="529"/>
      <c r="BI205" s="530"/>
      <c r="BJ205" s="531"/>
      <c r="BK205" s="449"/>
      <c r="BL205" s="532"/>
      <c r="BM205" s="532"/>
      <c r="BN205" s="533"/>
      <c r="BO205" s="534"/>
      <c r="BP205" s="506"/>
      <c r="BQ205" s="505"/>
      <c r="BR205" s="506"/>
      <c r="BS205" s="270" t="s">
        <v>6448</v>
      </c>
      <c r="BT205" s="505"/>
      <c r="BU205" s="506"/>
      <c r="BV205" s="505"/>
      <c r="BW205" s="507"/>
    </row>
    <row r="206" spans="1:75" ht="27" customHeight="1" thickBot="1">
      <c r="A206" s="538"/>
      <c r="B206" s="539"/>
      <c r="C206" s="419" t="s">
        <v>6454</v>
      </c>
      <c r="D206" s="508"/>
      <c r="E206" s="508"/>
      <c r="F206" s="508"/>
      <c r="G206" s="508"/>
      <c r="H206" s="508"/>
      <c r="I206" s="509"/>
      <c r="J206" s="422" t="str">
        <f>'②補助金額算出内訳書（別紙１）'!$J$106:$K$106</f>
        <v/>
      </c>
      <c r="K206" s="423"/>
      <c r="L206" s="423"/>
      <c r="M206" s="423"/>
      <c r="N206" s="423"/>
      <c r="O206" s="423"/>
      <c r="P206" s="423"/>
      <c r="Q206" s="423"/>
      <c r="R206" s="423"/>
      <c r="S206" s="423"/>
      <c r="T206" s="423"/>
      <c r="U206" s="423"/>
      <c r="V206" s="423"/>
      <c r="W206" s="423"/>
      <c r="X206" s="423"/>
      <c r="Y206" s="424"/>
      <c r="Z206" s="425"/>
      <c r="AA206" s="510"/>
      <c r="AB206" s="511"/>
      <c r="AC206" s="511"/>
      <c r="AD206" s="511"/>
      <c r="AE206" s="512"/>
      <c r="AF206" s="513"/>
      <c r="AG206" s="514"/>
      <c r="AH206" s="515"/>
      <c r="AI206" s="514"/>
      <c r="AJ206" s="515"/>
      <c r="AK206" s="516"/>
      <c r="AL206" s="431"/>
      <c r="AM206" s="517"/>
      <c r="AN206" s="517"/>
      <c r="AO206" s="518"/>
      <c r="AP206" s="519"/>
      <c r="AQ206" s="520"/>
      <c r="AR206" s="521"/>
      <c r="AS206" s="520"/>
      <c r="AT206" s="271" t="s">
        <v>6448</v>
      </c>
      <c r="AU206" s="521"/>
      <c r="AV206" s="520"/>
      <c r="AW206" s="521"/>
      <c r="AX206" s="522"/>
      <c r="AY206" s="425"/>
      <c r="AZ206" s="510"/>
      <c r="BA206" s="511"/>
      <c r="BB206" s="511"/>
      <c r="BC206" s="511"/>
      <c r="BD206" s="512"/>
      <c r="BE206" s="513"/>
      <c r="BF206" s="514"/>
      <c r="BG206" s="515"/>
      <c r="BH206" s="514"/>
      <c r="BI206" s="515"/>
      <c r="BJ206" s="516"/>
      <c r="BK206" s="431"/>
      <c r="BL206" s="517"/>
      <c r="BM206" s="517"/>
      <c r="BN206" s="518"/>
      <c r="BO206" s="519"/>
      <c r="BP206" s="520"/>
      <c r="BQ206" s="521"/>
      <c r="BR206" s="520"/>
      <c r="BS206" s="271" t="s">
        <v>6448</v>
      </c>
      <c r="BT206" s="521"/>
      <c r="BU206" s="520"/>
      <c r="BV206" s="521"/>
      <c r="BW206" s="522"/>
    </row>
    <row r="207" spans="1:75" ht="27" customHeight="1" thickBot="1">
      <c r="A207" s="461">
        <v>26</v>
      </c>
      <c r="B207" s="535"/>
      <c r="C207" s="467" t="s">
        <v>6441</v>
      </c>
      <c r="D207" s="540"/>
      <c r="E207" s="540"/>
      <c r="F207" s="540"/>
      <c r="G207" s="540"/>
      <c r="H207" s="540"/>
      <c r="I207" s="541"/>
      <c r="J207" s="470" t="str">
        <f>'②補助金額算出内訳書（別紙１）'!$B$107</f>
        <v/>
      </c>
      <c r="K207" s="471"/>
      <c r="L207" s="471"/>
      <c r="M207" s="471"/>
      <c r="N207" s="471"/>
      <c r="O207" s="471"/>
      <c r="P207" s="471"/>
      <c r="Q207" s="471"/>
      <c r="R207" s="471"/>
      <c r="S207" s="471"/>
      <c r="T207" s="471"/>
      <c r="U207" s="471"/>
      <c r="V207" s="471"/>
      <c r="W207" s="471"/>
      <c r="X207" s="471"/>
      <c r="Y207" s="472"/>
      <c r="Z207" s="473" t="s">
        <v>6442</v>
      </c>
      <c r="AA207" s="542"/>
      <c r="AB207" s="542"/>
      <c r="AC207" s="542"/>
      <c r="AD207" s="542"/>
      <c r="AE207" s="543"/>
      <c r="AF207" s="544" t="s">
        <v>6443</v>
      </c>
      <c r="AG207" s="545"/>
      <c r="AH207" s="545"/>
      <c r="AI207" s="545"/>
      <c r="AJ207" s="545"/>
      <c r="AK207" s="545"/>
      <c r="AL207" s="477" t="s">
        <v>6444</v>
      </c>
      <c r="AM207" s="546"/>
      <c r="AN207" s="546"/>
      <c r="AO207" s="547"/>
      <c r="AP207" s="476" t="s">
        <v>6445</v>
      </c>
      <c r="AQ207" s="548"/>
      <c r="AR207" s="548"/>
      <c r="AS207" s="548"/>
      <c r="AT207" s="548"/>
      <c r="AU207" s="548"/>
      <c r="AV207" s="548"/>
      <c r="AW207" s="548"/>
      <c r="AX207" s="549"/>
      <c r="AY207" s="473" t="s">
        <v>6442</v>
      </c>
      <c r="AZ207" s="542"/>
      <c r="BA207" s="542"/>
      <c r="BB207" s="542"/>
      <c r="BC207" s="542"/>
      <c r="BD207" s="543"/>
      <c r="BE207" s="544" t="s">
        <v>6443</v>
      </c>
      <c r="BF207" s="545"/>
      <c r="BG207" s="545"/>
      <c r="BH207" s="545"/>
      <c r="BI207" s="545"/>
      <c r="BJ207" s="545"/>
      <c r="BK207" s="477" t="s">
        <v>6444</v>
      </c>
      <c r="BL207" s="546"/>
      <c r="BM207" s="546"/>
      <c r="BN207" s="547"/>
      <c r="BO207" s="476" t="s">
        <v>6445</v>
      </c>
      <c r="BP207" s="548"/>
      <c r="BQ207" s="548"/>
      <c r="BR207" s="548"/>
      <c r="BS207" s="548"/>
      <c r="BT207" s="548"/>
      <c r="BU207" s="548"/>
      <c r="BV207" s="548"/>
      <c r="BW207" s="549"/>
    </row>
    <row r="208" spans="1:75" ht="27" customHeight="1" thickTop="1">
      <c r="A208" s="536"/>
      <c r="B208" s="537"/>
      <c r="C208" s="437" t="s">
        <v>6446</v>
      </c>
      <c r="D208" s="523"/>
      <c r="E208" s="523"/>
      <c r="F208" s="523"/>
      <c r="G208" s="523"/>
      <c r="H208" s="523"/>
      <c r="I208" s="524"/>
      <c r="J208" s="458" t="str">
        <f>'②補助金額算出内訳書（別紙１）'!$D$107</f>
        <v/>
      </c>
      <c r="K208" s="459"/>
      <c r="L208" s="459"/>
      <c r="M208" s="459"/>
      <c r="N208" s="459"/>
      <c r="O208" s="459"/>
      <c r="P208" s="459"/>
      <c r="Q208" s="459"/>
      <c r="R208" s="459"/>
      <c r="S208" s="459"/>
      <c r="T208" s="459"/>
      <c r="U208" s="459"/>
      <c r="V208" s="459"/>
      <c r="W208" s="459"/>
      <c r="X208" s="459"/>
      <c r="Y208" s="460"/>
      <c r="Z208" s="550" t="s">
        <v>6455</v>
      </c>
      <c r="AA208" s="551"/>
      <c r="AB208" s="551"/>
      <c r="AC208" s="551"/>
      <c r="AD208" s="551"/>
      <c r="AE208" s="552"/>
      <c r="AF208" s="553">
        <v>5</v>
      </c>
      <c r="AG208" s="554"/>
      <c r="AH208" s="555">
        <v>0</v>
      </c>
      <c r="AI208" s="554"/>
      <c r="AJ208" s="555">
        <v>0</v>
      </c>
      <c r="AK208" s="556"/>
      <c r="AL208" s="557" t="s">
        <v>6447</v>
      </c>
      <c r="AM208" s="558"/>
      <c r="AN208" s="558"/>
      <c r="AO208" s="559"/>
      <c r="AP208" s="560"/>
      <c r="AQ208" s="561"/>
      <c r="AR208" s="562">
        <v>1</v>
      </c>
      <c r="AS208" s="561"/>
      <c r="AT208" s="72" t="s">
        <v>6448</v>
      </c>
      <c r="AU208" s="562">
        <v>2</v>
      </c>
      <c r="AV208" s="561"/>
      <c r="AW208" s="562">
        <v>3</v>
      </c>
      <c r="AX208" s="563"/>
      <c r="AY208" s="564"/>
      <c r="AZ208" s="565"/>
      <c r="BA208" s="566"/>
      <c r="BB208" s="566"/>
      <c r="BC208" s="566"/>
      <c r="BD208" s="567"/>
      <c r="BE208" s="568"/>
      <c r="BF208" s="569"/>
      <c r="BG208" s="570"/>
      <c r="BH208" s="569"/>
      <c r="BI208" s="570"/>
      <c r="BJ208" s="571"/>
      <c r="BK208" s="572"/>
      <c r="BL208" s="573"/>
      <c r="BM208" s="573"/>
      <c r="BN208" s="574"/>
      <c r="BO208" s="575"/>
      <c r="BP208" s="576"/>
      <c r="BQ208" s="577"/>
      <c r="BR208" s="576"/>
      <c r="BS208" s="272" t="s">
        <v>6448</v>
      </c>
      <c r="BT208" s="577"/>
      <c r="BU208" s="576"/>
      <c r="BV208" s="577"/>
      <c r="BW208" s="578"/>
    </row>
    <row r="209" spans="1:75" ht="27" customHeight="1">
      <c r="A209" s="536"/>
      <c r="B209" s="537"/>
      <c r="C209" s="437" t="s">
        <v>6449</v>
      </c>
      <c r="D209" s="523"/>
      <c r="E209" s="523"/>
      <c r="F209" s="523"/>
      <c r="G209" s="523"/>
      <c r="H209" s="523"/>
      <c r="I209" s="524"/>
      <c r="J209" s="458" t="str">
        <f>'②補助金額算出内訳書（別紙１）'!$C$107</f>
        <v/>
      </c>
      <c r="K209" s="459"/>
      <c r="L209" s="459"/>
      <c r="M209" s="459"/>
      <c r="N209" s="459"/>
      <c r="O209" s="459"/>
      <c r="P209" s="459"/>
      <c r="Q209" s="459"/>
      <c r="R209" s="459"/>
      <c r="S209" s="459"/>
      <c r="T209" s="459"/>
      <c r="U209" s="459"/>
      <c r="V209" s="459"/>
      <c r="W209" s="459"/>
      <c r="X209" s="459"/>
      <c r="Y209" s="460"/>
      <c r="Z209" s="443"/>
      <c r="AA209" s="525"/>
      <c r="AB209" s="526"/>
      <c r="AC209" s="526"/>
      <c r="AD209" s="526"/>
      <c r="AE209" s="527"/>
      <c r="AF209" s="528"/>
      <c r="AG209" s="529"/>
      <c r="AH209" s="530"/>
      <c r="AI209" s="529"/>
      <c r="AJ209" s="530"/>
      <c r="AK209" s="531"/>
      <c r="AL209" s="449"/>
      <c r="AM209" s="532"/>
      <c r="AN209" s="532"/>
      <c r="AO209" s="533"/>
      <c r="AP209" s="534"/>
      <c r="AQ209" s="506"/>
      <c r="AR209" s="505"/>
      <c r="AS209" s="506"/>
      <c r="AT209" s="270" t="s">
        <v>6448</v>
      </c>
      <c r="AU209" s="505"/>
      <c r="AV209" s="506"/>
      <c r="AW209" s="505"/>
      <c r="AX209" s="507"/>
      <c r="AY209" s="443"/>
      <c r="AZ209" s="525"/>
      <c r="BA209" s="526"/>
      <c r="BB209" s="526"/>
      <c r="BC209" s="526"/>
      <c r="BD209" s="527"/>
      <c r="BE209" s="528"/>
      <c r="BF209" s="529"/>
      <c r="BG209" s="530"/>
      <c r="BH209" s="529"/>
      <c r="BI209" s="530"/>
      <c r="BJ209" s="531"/>
      <c r="BK209" s="449"/>
      <c r="BL209" s="532"/>
      <c r="BM209" s="532"/>
      <c r="BN209" s="533"/>
      <c r="BO209" s="534"/>
      <c r="BP209" s="506"/>
      <c r="BQ209" s="505"/>
      <c r="BR209" s="506"/>
      <c r="BS209" s="270" t="s">
        <v>6448</v>
      </c>
      <c r="BT209" s="505"/>
      <c r="BU209" s="506"/>
      <c r="BV209" s="505"/>
      <c r="BW209" s="507"/>
    </row>
    <row r="210" spans="1:75" ht="27" customHeight="1">
      <c r="A210" s="536"/>
      <c r="B210" s="537"/>
      <c r="C210" s="437" t="s">
        <v>6450</v>
      </c>
      <c r="D210" s="523"/>
      <c r="E210" s="523"/>
      <c r="F210" s="523"/>
      <c r="G210" s="523"/>
      <c r="H210" s="523"/>
      <c r="I210" s="524"/>
      <c r="J210" s="455" t="str">
        <f>'②補助金額算出内訳書（別紙１）'!$H$107</f>
        <v/>
      </c>
      <c r="K210" s="456"/>
      <c r="L210" s="456"/>
      <c r="M210" s="456"/>
      <c r="N210" s="456"/>
      <c r="O210" s="456"/>
      <c r="P210" s="456"/>
      <c r="Q210" s="456"/>
      <c r="R210" s="456"/>
      <c r="S210" s="456"/>
      <c r="T210" s="456"/>
      <c r="U210" s="456"/>
      <c r="V210" s="456"/>
      <c r="W210" s="456"/>
      <c r="X210" s="456"/>
      <c r="Y210" s="457"/>
      <c r="Z210" s="443"/>
      <c r="AA210" s="525"/>
      <c r="AB210" s="526"/>
      <c r="AC210" s="526"/>
      <c r="AD210" s="526"/>
      <c r="AE210" s="527"/>
      <c r="AF210" s="528"/>
      <c r="AG210" s="529"/>
      <c r="AH210" s="530"/>
      <c r="AI210" s="529"/>
      <c r="AJ210" s="530"/>
      <c r="AK210" s="531"/>
      <c r="AL210" s="449"/>
      <c r="AM210" s="532"/>
      <c r="AN210" s="532"/>
      <c r="AO210" s="533"/>
      <c r="AP210" s="534"/>
      <c r="AQ210" s="506"/>
      <c r="AR210" s="505"/>
      <c r="AS210" s="506"/>
      <c r="AT210" s="270" t="s">
        <v>6448</v>
      </c>
      <c r="AU210" s="505"/>
      <c r="AV210" s="506"/>
      <c r="AW210" s="505"/>
      <c r="AX210" s="507"/>
      <c r="AY210" s="443"/>
      <c r="AZ210" s="525"/>
      <c r="BA210" s="526"/>
      <c r="BB210" s="526"/>
      <c r="BC210" s="526"/>
      <c r="BD210" s="527"/>
      <c r="BE210" s="528"/>
      <c r="BF210" s="529"/>
      <c r="BG210" s="530"/>
      <c r="BH210" s="529"/>
      <c r="BI210" s="530"/>
      <c r="BJ210" s="531"/>
      <c r="BK210" s="449"/>
      <c r="BL210" s="532"/>
      <c r="BM210" s="532"/>
      <c r="BN210" s="533"/>
      <c r="BO210" s="534"/>
      <c r="BP210" s="506"/>
      <c r="BQ210" s="505"/>
      <c r="BR210" s="506"/>
      <c r="BS210" s="270" t="s">
        <v>6448</v>
      </c>
      <c r="BT210" s="505"/>
      <c r="BU210" s="506"/>
      <c r="BV210" s="505"/>
      <c r="BW210" s="507"/>
    </row>
    <row r="211" spans="1:75" ht="27" customHeight="1">
      <c r="A211" s="536"/>
      <c r="B211" s="537"/>
      <c r="C211" s="437" t="s">
        <v>6451</v>
      </c>
      <c r="D211" s="523"/>
      <c r="E211" s="523"/>
      <c r="F211" s="523"/>
      <c r="G211" s="523"/>
      <c r="H211" s="523"/>
      <c r="I211" s="524"/>
      <c r="J211" s="452" t="str">
        <f>'②補助金額算出内訳書（別紙１）'!$J$72</f>
        <v/>
      </c>
      <c r="K211" s="453"/>
      <c r="L211" s="453"/>
      <c r="M211" s="453"/>
      <c r="N211" s="453"/>
      <c r="O211" s="453"/>
      <c r="P211" s="453"/>
      <c r="Q211" s="453"/>
      <c r="R211" s="453"/>
      <c r="S211" s="453"/>
      <c r="T211" s="453"/>
      <c r="U211" s="453"/>
      <c r="V211" s="453"/>
      <c r="W211" s="453"/>
      <c r="X211" s="453"/>
      <c r="Y211" s="454"/>
      <c r="Z211" s="443"/>
      <c r="AA211" s="526"/>
      <c r="AB211" s="526"/>
      <c r="AC211" s="526"/>
      <c r="AD211" s="526"/>
      <c r="AE211" s="527"/>
      <c r="AF211" s="528"/>
      <c r="AG211" s="529"/>
      <c r="AH211" s="530"/>
      <c r="AI211" s="529"/>
      <c r="AJ211" s="530"/>
      <c r="AK211" s="531"/>
      <c r="AL211" s="449"/>
      <c r="AM211" s="532"/>
      <c r="AN211" s="532"/>
      <c r="AO211" s="533"/>
      <c r="AP211" s="534"/>
      <c r="AQ211" s="506"/>
      <c r="AR211" s="505"/>
      <c r="AS211" s="506"/>
      <c r="AT211" s="270" t="s">
        <v>6448</v>
      </c>
      <c r="AU211" s="505"/>
      <c r="AV211" s="506"/>
      <c r="AW211" s="505"/>
      <c r="AX211" s="507"/>
      <c r="AY211" s="443"/>
      <c r="AZ211" s="525"/>
      <c r="BA211" s="526"/>
      <c r="BB211" s="526"/>
      <c r="BC211" s="526"/>
      <c r="BD211" s="527"/>
      <c r="BE211" s="528"/>
      <c r="BF211" s="529"/>
      <c r="BG211" s="530"/>
      <c r="BH211" s="529"/>
      <c r="BI211" s="530"/>
      <c r="BJ211" s="531"/>
      <c r="BK211" s="449"/>
      <c r="BL211" s="532"/>
      <c r="BM211" s="532"/>
      <c r="BN211" s="533"/>
      <c r="BO211" s="534"/>
      <c r="BP211" s="506"/>
      <c r="BQ211" s="505"/>
      <c r="BR211" s="506"/>
      <c r="BS211" s="270" t="s">
        <v>6448</v>
      </c>
      <c r="BT211" s="505"/>
      <c r="BU211" s="506"/>
      <c r="BV211" s="505"/>
      <c r="BW211" s="507"/>
    </row>
    <row r="212" spans="1:75" ht="27" customHeight="1">
      <c r="A212" s="536"/>
      <c r="B212" s="537"/>
      <c r="C212" s="437" t="s">
        <v>6452</v>
      </c>
      <c r="D212" s="523"/>
      <c r="E212" s="523"/>
      <c r="F212" s="523"/>
      <c r="G212" s="523"/>
      <c r="H212" s="523"/>
      <c r="I212" s="524"/>
      <c r="J212" s="440" t="str">
        <f>J211</f>
        <v/>
      </c>
      <c r="K212" s="441"/>
      <c r="L212" s="441"/>
      <c r="M212" s="441"/>
      <c r="N212" s="441"/>
      <c r="O212" s="441"/>
      <c r="P212" s="441"/>
      <c r="Q212" s="441"/>
      <c r="R212" s="441"/>
      <c r="S212" s="441"/>
      <c r="T212" s="441"/>
      <c r="U212" s="441"/>
      <c r="V212" s="441"/>
      <c r="W212" s="441"/>
      <c r="X212" s="441"/>
      <c r="Y212" s="442"/>
      <c r="Z212" s="443"/>
      <c r="AA212" s="525"/>
      <c r="AB212" s="526"/>
      <c r="AC212" s="526"/>
      <c r="AD212" s="526"/>
      <c r="AE212" s="527"/>
      <c r="AF212" s="528"/>
      <c r="AG212" s="529"/>
      <c r="AH212" s="530"/>
      <c r="AI212" s="529"/>
      <c r="AJ212" s="530"/>
      <c r="AK212" s="531"/>
      <c r="AL212" s="449"/>
      <c r="AM212" s="532"/>
      <c r="AN212" s="532"/>
      <c r="AO212" s="533"/>
      <c r="AP212" s="534"/>
      <c r="AQ212" s="506"/>
      <c r="AR212" s="505"/>
      <c r="AS212" s="506"/>
      <c r="AT212" s="270" t="s">
        <v>6448</v>
      </c>
      <c r="AU212" s="505"/>
      <c r="AV212" s="506"/>
      <c r="AW212" s="505"/>
      <c r="AX212" s="507"/>
      <c r="AY212" s="443"/>
      <c r="AZ212" s="525"/>
      <c r="BA212" s="526"/>
      <c r="BB212" s="526"/>
      <c r="BC212" s="526"/>
      <c r="BD212" s="527"/>
      <c r="BE212" s="528"/>
      <c r="BF212" s="529"/>
      <c r="BG212" s="530"/>
      <c r="BH212" s="529"/>
      <c r="BI212" s="530"/>
      <c r="BJ212" s="531"/>
      <c r="BK212" s="449"/>
      <c r="BL212" s="532"/>
      <c r="BM212" s="532"/>
      <c r="BN212" s="533"/>
      <c r="BO212" s="534"/>
      <c r="BP212" s="506"/>
      <c r="BQ212" s="505"/>
      <c r="BR212" s="506"/>
      <c r="BS212" s="270" t="s">
        <v>6448</v>
      </c>
      <c r="BT212" s="505"/>
      <c r="BU212" s="506"/>
      <c r="BV212" s="505"/>
      <c r="BW212" s="507"/>
    </row>
    <row r="213" spans="1:75" ht="27" customHeight="1">
      <c r="A213" s="536"/>
      <c r="B213" s="537"/>
      <c r="C213" s="437" t="s">
        <v>6453</v>
      </c>
      <c r="D213" s="523"/>
      <c r="E213" s="523"/>
      <c r="F213" s="523"/>
      <c r="G213" s="523"/>
      <c r="H213" s="523"/>
      <c r="I213" s="524"/>
      <c r="J213" s="440">
        <f>'②補助金額算出内訳書（別紙１）'!$F$107</f>
        <v>0</v>
      </c>
      <c r="K213" s="441"/>
      <c r="L213" s="441"/>
      <c r="M213" s="441"/>
      <c r="N213" s="441"/>
      <c r="O213" s="441"/>
      <c r="P213" s="441"/>
      <c r="Q213" s="441"/>
      <c r="R213" s="441"/>
      <c r="S213" s="441"/>
      <c r="T213" s="441"/>
      <c r="U213" s="441"/>
      <c r="V213" s="441"/>
      <c r="W213" s="441"/>
      <c r="X213" s="441"/>
      <c r="Y213" s="442"/>
      <c r="Z213" s="443"/>
      <c r="AA213" s="525"/>
      <c r="AB213" s="526"/>
      <c r="AC213" s="526"/>
      <c r="AD213" s="526"/>
      <c r="AE213" s="527"/>
      <c r="AF213" s="528"/>
      <c r="AG213" s="529"/>
      <c r="AH213" s="530"/>
      <c r="AI213" s="529"/>
      <c r="AJ213" s="530"/>
      <c r="AK213" s="531"/>
      <c r="AL213" s="449"/>
      <c r="AM213" s="532"/>
      <c r="AN213" s="532"/>
      <c r="AO213" s="533"/>
      <c r="AP213" s="534"/>
      <c r="AQ213" s="506"/>
      <c r="AR213" s="505"/>
      <c r="AS213" s="506"/>
      <c r="AT213" s="270" t="s">
        <v>6448</v>
      </c>
      <c r="AU213" s="505"/>
      <c r="AV213" s="506"/>
      <c r="AW213" s="505"/>
      <c r="AX213" s="507"/>
      <c r="AY213" s="443"/>
      <c r="AZ213" s="525"/>
      <c r="BA213" s="526"/>
      <c r="BB213" s="526"/>
      <c r="BC213" s="526"/>
      <c r="BD213" s="527"/>
      <c r="BE213" s="528"/>
      <c r="BF213" s="529"/>
      <c r="BG213" s="530"/>
      <c r="BH213" s="529"/>
      <c r="BI213" s="530"/>
      <c r="BJ213" s="531"/>
      <c r="BK213" s="449"/>
      <c r="BL213" s="532"/>
      <c r="BM213" s="532"/>
      <c r="BN213" s="533"/>
      <c r="BO213" s="534"/>
      <c r="BP213" s="506"/>
      <c r="BQ213" s="505"/>
      <c r="BR213" s="506"/>
      <c r="BS213" s="270" t="s">
        <v>6448</v>
      </c>
      <c r="BT213" s="505"/>
      <c r="BU213" s="506"/>
      <c r="BV213" s="505"/>
      <c r="BW213" s="507"/>
    </row>
    <row r="214" spans="1:75" ht="27" customHeight="1" thickBot="1">
      <c r="A214" s="538"/>
      <c r="B214" s="539"/>
      <c r="C214" s="419" t="s">
        <v>6454</v>
      </c>
      <c r="D214" s="508"/>
      <c r="E214" s="508"/>
      <c r="F214" s="508"/>
      <c r="G214" s="508"/>
      <c r="H214" s="508"/>
      <c r="I214" s="509"/>
      <c r="J214" s="422" t="str">
        <f>'②補助金額算出内訳書（別紙１）'!$J$107:$K$107</f>
        <v/>
      </c>
      <c r="K214" s="423"/>
      <c r="L214" s="423"/>
      <c r="M214" s="423"/>
      <c r="N214" s="423"/>
      <c r="O214" s="423"/>
      <c r="P214" s="423"/>
      <c r="Q214" s="423"/>
      <c r="R214" s="423"/>
      <c r="S214" s="423"/>
      <c r="T214" s="423"/>
      <c r="U214" s="423"/>
      <c r="V214" s="423"/>
      <c r="W214" s="423"/>
      <c r="X214" s="423"/>
      <c r="Y214" s="424"/>
      <c r="Z214" s="425"/>
      <c r="AA214" s="510"/>
      <c r="AB214" s="511"/>
      <c r="AC214" s="511"/>
      <c r="AD214" s="511"/>
      <c r="AE214" s="512"/>
      <c r="AF214" s="513"/>
      <c r="AG214" s="514"/>
      <c r="AH214" s="515"/>
      <c r="AI214" s="514"/>
      <c r="AJ214" s="515"/>
      <c r="AK214" s="516"/>
      <c r="AL214" s="431"/>
      <c r="AM214" s="517"/>
      <c r="AN214" s="517"/>
      <c r="AO214" s="518"/>
      <c r="AP214" s="519"/>
      <c r="AQ214" s="520"/>
      <c r="AR214" s="521"/>
      <c r="AS214" s="520"/>
      <c r="AT214" s="271" t="s">
        <v>6448</v>
      </c>
      <c r="AU214" s="521"/>
      <c r="AV214" s="520"/>
      <c r="AW214" s="521"/>
      <c r="AX214" s="522"/>
      <c r="AY214" s="425"/>
      <c r="AZ214" s="510"/>
      <c r="BA214" s="511"/>
      <c r="BB214" s="511"/>
      <c r="BC214" s="511"/>
      <c r="BD214" s="512"/>
      <c r="BE214" s="513"/>
      <c r="BF214" s="514"/>
      <c r="BG214" s="515"/>
      <c r="BH214" s="514"/>
      <c r="BI214" s="515"/>
      <c r="BJ214" s="516"/>
      <c r="BK214" s="431"/>
      <c r="BL214" s="517"/>
      <c r="BM214" s="517"/>
      <c r="BN214" s="518"/>
      <c r="BO214" s="519"/>
      <c r="BP214" s="520"/>
      <c r="BQ214" s="521"/>
      <c r="BR214" s="520"/>
      <c r="BS214" s="271" t="s">
        <v>6448</v>
      </c>
      <c r="BT214" s="521"/>
      <c r="BU214" s="520"/>
      <c r="BV214" s="521"/>
      <c r="BW214" s="522"/>
    </row>
    <row r="215" spans="1:75" ht="27" customHeight="1" thickBot="1">
      <c r="A215" s="461">
        <v>27</v>
      </c>
      <c r="B215" s="535"/>
      <c r="C215" s="467" t="s">
        <v>6441</v>
      </c>
      <c r="D215" s="540"/>
      <c r="E215" s="540"/>
      <c r="F215" s="540"/>
      <c r="G215" s="540"/>
      <c r="H215" s="540"/>
      <c r="I215" s="541"/>
      <c r="J215" s="470" t="str">
        <f>'②補助金額算出内訳書（別紙１）'!$B$108</f>
        <v/>
      </c>
      <c r="K215" s="471"/>
      <c r="L215" s="471"/>
      <c r="M215" s="471"/>
      <c r="N215" s="471"/>
      <c r="O215" s="471"/>
      <c r="P215" s="471"/>
      <c r="Q215" s="471"/>
      <c r="R215" s="471"/>
      <c r="S215" s="471"/>
      <c r="T215" s="471"/>
      <c r="U215" s="471"/>
      <c r="V215" s="471"/>
      <c r="W215" s="471"/>
      <c r="X215" s="471"/>
      <c r="Y215" s="472"/>
      <c r="Z215" s="473" t="s">
        <v>6442</v>
      </c>
      <c r="AA215" s="542"/>
      <c r="AB215" s="542"/>
      <c r="AC215" s="542"/>
      <c r="AD215" s="542"/>
      <c r="AE215" s="543"/>
      <c r="AF215" s="544" t="s">
        <v>6443</v>
      </c>
      <c r="AG215" s="545"/>
      <c r="AH215" s="545"/>
      <c r="AI215" s="545"/>
      <c r="AJ215" s="545"/>
      <c r="AK215" s="545"/>
      <c r="AL215" s="477" t="s">
        <v>6444</v>
      </c>
      <c r="AM215" s="546"/>
      <c r="AN215" s="546"/>
      <c r="AO215" s="547"/>
      <c r="AP215" s="476" t="s">
        <v>6445</v>
      </c>
      <c r="AQ215" s="548"/>
      <c r="AR215" s="548"/>
      <c r="AS215" s="548"/>
      <c r="AT215" s="548"/>
      <c r="AU215" s="548"/>
      <c r="AV215" s="548"/>
      <c r="AW215" s="548"/>
      <c r="AX215" s="549"/>
      <c r="AY215" s="473" t="s">
        <v>6442</v>
      </c>
      <c r="AZ215" s="542"/>
      <c r="BA215" s="542"/>
      <c r="BB215" s="542"/>
      <c r="BC215" s="542"/>
      <c r="BD215" s="543"/>
      <c r="BE215" s="544" t="s">
        <v>6443</v>
      </c>
      <c r="BF215" s="545"/>
      <c r="BG215" s="545"/>
      <c r="BH215" s="545"/>
      <c r="BI215" s="545"/>
      <c r="BJ215" s="545"/>
      <c r="BK215" s="477" t="s">
        <v>6444</v>
      </c>
      <c r="BL215" s="546"/>
      <c r="BM215" s="546"/>
      <c r="BN215" s="547"/>
      <c r="BO215" s="476" t="s">
        <v>6445</v>
      </c>
      <c r="BP215" s="548"/>
      <c r="BQ215" s="548"/>
      <c r="BR215" s="548"/>
      <c r="BS215" s="548"/>
      <c r="BT215" s="548"/>
      <c r="BU215" s="548"/>
      <c r="BV215" s="548"/>
      <c r="BW215" s="549"/>
    </row>
    <row r="216" spans="1:75" ht="27" customHeight="1" thickTop="1">
      <c r="A216" s="536"/>
      <c r="B216" s="537"/>
      <c r="C216" s="437" t="s">
        <v>6446</v>
      </c>
      <c r="D216" s="523"/>
      <c r="E216" s="523"/>
      <c r="F216" s="523"/>
      <c r="G216" s="523"/>
      <c r="H216" s="523"/>
      <c r="I216" s="524"/>
      <c r="J216" s="458" t="str">
        <f>'②補助金額算出内訳書（別紙１）'!$D$108</f>
        <v/>
      </c>
      <c r="K216" s="459"/>
      <c r="L216" s="459"/>
      <c r="M216" s="459"/>
      <c r="N216" s="459"/>
      <c r="O216" s="459"/>
      <c r="P216" s="459"/>
      <c r="Q216" s="459"/>
      <c r="R216" s="459"/>
      <c r="S216" s="459"/>
      <c r="T216" s="459"/>
      <c r="U216" s="459"/>
      <c r="V216" s="459"/>
      <c r="W216" s="459"/>
      <c r="X216" s="459"/>
      <c r="Y216" s="460"/>
      <c r="Z216" s="550" t="s">
        <v>6455</v>
      </c>
      <c r="AA216" s="551"/>
      <c r="AB216" s="551"/>
      <c r="AC216" s="551"/>
      <c r="AD216" s="551"/>
      <c r="AE216" s="552"/>
      <c r="AF216" s="553">
        <v>5</v>
      </c>
      <c r="AG216" s="554"/>
      <c r="AH216" s="555">
        <v>0</v>
      </c>
      <c r="AI216" s="554"/>
      <c r="AJ216" s="555">
        <v>0</v>
      </c>
      <c r="AK216" s="556"/>
      <c r="AL216" s="557" t="s">
        <v>6447</v>
      </c>
      <c r="AM216" s="558"/>
      <c r="AN216" s="558"/>
      <c r="AO216" s="559"/>
      <c r="AP216" s="560"/>
      <c r="AQ216" s="561"/>
      <c r="AR216" s="562">
        <v>1</v>
      </c>
      <c r="AS216" s="561"/>
      <c r="AT216" s="72" t="s">
        <v>6448</v>
      </c>
      <c r="AU216" s="562">
        <v>2</v>
      </c>
      <c r="AV216" s="561"/>
      <c r="AW216" s="562">
        <v>3</v>
      </c>
      <c r="AX216" s="563"/>
      <c r="AY216" s="564"/>
      <c r="AZ216" s="565"/>
      <c r="BA216" s="566"/>
      <c r="BB216" s="566"/>
      <c r="BC216" s="566"/>
      <c r="BD216" s="567"/>
      <c r="BE216" s="568"/>
      <c r="BF216" s="569"/>
      <c r="BG216" s="570"/>
      <c r="BH216" s="569"/>
      <c r="BI216" s="570"/>
      <c r="BJ216" s="571"/>
      <c r="BK216" s="572"/>
      <c r="BL216" s="573"/>
      <c r="BM216" s="573"/>
      <c r="BN216" s="574"/>
      <c r="BO216" s="575"/>
      <c r="BP216" s="576"/>
      <c r="BQ216" s="577"/>
      <c r="BR216" s="576"/>
      <c r="BS216" s="272" t="s">
        <v>6448</v>
      </c>
      <c r="BT216" s="577"/>
      <c r="BU216" s="576"/>
      <c r="BV216" s="577"/>
      <c r="BW216" s="578"/>
    </row>
    <row r="217" spans="1:75" ht="27" customHeight="1">
      <c r="A217" s="536"/>
      <c r="B217" s="537"/>
      <c r="C217" s="437" t="s">
        <v>6449</v>
      </c>
      <c r="D217" s="523"/>
      <c r="E217" s="523"/>
      <c r="F217" s="523"/>
      <c r="G217" s="523"/>
      <c r="H217" s="523"/>
      <c r="I217" s="524"/>
      <c r="J217" s="458" t="str">
        <f>'②補助金額算出内訳書（別紙１）'!$C$108</f>
        <v/>
      </c>
      <c r="K217" s="459"/>
      <c r="L217" s="459"/>
      <c r="M217" s="459"/>
      <c r="N217" s="459"/>
      <c r="O217" s="459"/>
      <c r="P217" s="459"/>
      <c r="Q217" s="459"/>
      <c r="R217" s="459"/>
      <c r="S217" s="459"/>
      <c r="T217" s="459"/>
      <c r="U217" s="459"/>
      <c r="V217" s="459"/>
      <c r="W217" s="459"/>
      <c r="X217" s="459"/>
      <c r="Y217" s="460"/>
      <c r="Z217" s="443"/>
      <c r="AA217" s="525"/>
      <c r="AB217" s="526"/>
      <c r="AC217" s="526"/>
      <c r="AD217" s="526"/>
      <c r="AE217" s="527"/>
      <c r="AF217" s="528"/>
      <c r="AG217" s="529"/>
      <c r="AH217" s="530"/>
      <c r="AI217" s="529"/>
      <c r="AJ217" s="530"/>
      <c r="AK217" s="531"/>
      <c r="AL217" s="449"/>
      <c r="AM217" s="532"/>
      <c r="AN217" s="532"/>
      <c r="AO217" s="533"/>
      <c r="AP217" s="534"/>
      <c r="AQ217" s="506"/>
      <c r="AR217" s="505"/>
      <c r="AS217" s="506"/>
      <c r="AT217" s="270" t="s">
        <v>6448</v>
      </c>
      <c r="AU217" s="505"/>
      <c r="AV217" s="506"/>
      <c r="AW217" s="505"/>
      <c r="AX217" s="507"/>
      <c r="AY217" s="443"/>
      <c r="AZ217" s="525"/>
      <c r="BA217" s="526"/>
      <c r="BB217" s="526"/>
      <c r="BC217" s="526"/>
      <c r="BD217" s="527"/>
      <c r="BE217" s="528"/>
      <c r="BF217" s="529"/>
      <c r="BG217" s="530"/>
      <c r="BH217" s="529"/>
      <c r="BI217" s="530"/>
      <c r="BJ217" s="531"/>
      <c r="BK217" s="449"/>
      <c r="BL217" s="532"/>
      <c r="BM217" s="532"/>
      <c r="BN217" s="533"/>
      <c r="BO217" s="534"/>
      <c r="BP217" s="506"/>
      <c r="BQ217" s="505"/>
      <c r="BR217" s="506"/>
      <c r="BS217" s="270" t="s">
        <v>6448</v>
      </c>
      <c r="BT217" s="505"/>
      <c r="BU217" s="506"/>
      <c r="BV217" s="505"/>
      <c r="BW217" s="507"/>
    </row>
    <row r="218" spans="1:75" ht="27" customHeight="1">
      <c r="A218" s="536"/>
      <c r="B218" s="537"/>
      <c r="C218" s="437" t="s">
        <v>6450</v>
      </c>
      <c r="D218" s="523"/>
      <c r="E218" s="523"/>
      <c r="F218" s="523"/>
      <c r="G218" s="523"/>
      <c r="H218" s="523"/>
      <c r="I218" s="524"/>
      <c r="J218" s="455" t="str">
        <f>'②補助金額算出内訳書（別紙１）'!$H$108</f>
        <v/>
      </c>
      <c r="K218" s="456"/>
      <c r="L218" s="456"/>
      <c r="M218" s="456"/>
      <c r="N218" s="456"/>
      <c r="O218" s="456"/>
      <c r="P218" s="456"/>
      <c r="Q218" s="456"/>
      <c r="R218" s="456"/>
      <c r="S218" s="456"/>
      <c r="T218" s="456"/>
      <c r="U218" s="456"/>
      <c r="V218" s="456"/>
      <c r="W218" s="456"/>
      <c r="X218" s="456"/>
      <c r="Y218" s="457"/>
      <c r="Z218" s="443"/>
      <c r="AA218" s="525"/>
      <c r="AB218" s="526"/>
      <c r="AC218" s="526"/>
      <c r="AD218" s="526"/>
      <c r="AE218" s="527"/>
      <c r="AF218" s="528"/>
      <c r="AG218" s="529"/>
      <c r="AH218" s="530"/>
      <c r="AI218" s="529"/>
      <c r="AJ218" s="530"/>
      <c r="AK218" s="531"/>
      <c r="AL218" s="449"/>
      <c r="AM218" s="532"/>
      <c r="AN218" s="532"/>
      <c r="AO218" s="533"/>
      <c r="AP218" s="534"/>
      <c r="AQ218" s="506"/>
      <c r="AR218" s="505"/>
      <c r="AS218" s="506"/>
      <c r="AT218" s="270" t="s">
        <v>6448</v>
      </c>
      <c r="AU218" s="505"/>
      <c r="AV218" s="506"/>
      <c r="AW218" s="505"/>
      <c r="AX218" s="507"/>
      <c r="AY218" s="443"/>
      <c r="AZ218" s="525"/>
      <c r="BA218" s="526"/>
      <c r="BB218" s="526"/>
      <c r="BC218" s="526"/>
      <c r="BD218" s="527"/>
      <c r="BE218" s="528"/>
      <c r="BF218" s="529"/>
      <c r="BG218" s="530"/>
      <c r="BH218" s="529"/>
      <c r="BI218" s="530"/>
      <c r="BJ218" s="531"/>
      <c r="BK218" s="449"/>
      <c r="BL218" s="532"/>
      <c r="BM218" s="532"/>
      <c r="BN218" s="533"/>
      <c r="BO218" s="534"/>
      <c r="BP218" s="506"/>
      <c r="BQ218" s="505"/>
      <c r="BR218" s="506"/>
      <c r="BS218" s="270" t="s">
        <v>6448</v>
      </c>
      <c r="BT218" s="505"/>
      <c r="BU218" s="506"/>
      <c r="BV218" s="505"/>
      <c r="BW218" s="507"/>
    </row>
    <row r="219" spans="1:75" ht="27" customHeight="1">
      <c r="A219" s="536"/>
      <c r="B219" s="537"/>
      <c r="C219" s="437" t="s">
        <v>6451</v>
      </c>
      <c r="D219" s="523"/>
      <c r="E219" s="523"/>
      <c r="F219" s="523"/>
      <c r="G219" s="523"/>
      <c r="H219" s="523"/>
      <c r="I219" s="524"/>
      <c r="J219" s="452" t="str">
        <f>'②補助金額算出内訳書（別紙１）'!$J$73</f>
        <v/>
      </c>
      <c r="K219" s="453"/>
      <c r="L219" s="453"/>
      <c r="M219" s="453"/>
      <c r="N219" s="453"/>
      <c r="O219" s="453"/>
      <c r="P219" s="453"/>
      <c r="Q219" s="453"/>
      <c r="R219" s="453"/>
      <c r="S219" s="453"/>
      <c r="T219" s="453"/>
      <c r="U219" s="453"/>
      <c r="V219" s="453"/>
      <c r="W219" s="453"/>
      <c r="X219" s="453"/>
      <c r="Y219" s="454"/>
      <c r="Z219" s="443"/>
      <c r="AA219" s="526"/>
      <c r="AB219" s="526"/>
      <c r="AC219" s="526"/>
      <c r="AD219" s="526"/>
      <c r="AE219" s="527"/>
      <c r="AF219" s="528"/>
      <c r="AG219" s="529"/>
      <c r="AH219" s="530"/>
      <c r="AI219" s="529"/>
      <c r="AJ219" s="530"/>
      <c r="AK219" s="531"/>
      <c r="AL219" s="449"/>
      <c r="AM219" s="532"/>
      <c r="AN219" s="532"/>
      <c r="AO219" s="533"/>
      <c r="AP219" s="534"/>
      <c r="AQ219" s="506"/>
      <c r="AR219" s="505"/>
      <c r="AS219" s="506"/>
      <c r="AT219" s="270" t="s">
        <v>6448</v>
      </c>
      <c r="AU219" s="505"/>
      <c r="AV219" s="506"/>
      <c r="AW219" s="505"/>
      <c r="AX219" s="507"/>
      <c r="AY219" s="443"/>
      <c r="AZ219" s="525"/>
      <c r="BA219" s="526"/>
      <c r="BB219" s="526"/>
      <c r="BC219" s="526"/>
      <c r="BD219" s="527"/>
      <c r="BE219" s="528"/>
      <c r="BF219" s="529"/>
      <c r="BG219" s="530"/>
      <c r="BH219" s="529"/>
      <c r="BI219" s="530"/>
      <c r="BJ219" s="531"/>
      <c r="BK219" s="449"/>
      <c r="BL219" s="532"/>
      <c r="BM219" s="532"/>
      <c r="BN219" s="533"/>
      <c r="BO219" s="534"/>
      <c r="BP219" s="506"/>
      <c r="BQ219" s="505"/>
      <c r="BR219" s="506"/>
      <c r="BS219" s="270" t="s">
        <v>6448</v>
      </c>
      <c r="BT219" s="505"/>
      <c r="BU219" s="506"/>
      <c r="BV219" s="505"/>
      <c r="BW219" s="507"/>
    </row>
    <row r="220" spans="1:75" ht="27" customHeight="1">
      <c r="A220" s="536"/>
      <c r="B220" s="537"/>
      <c r="C220" s="437" t="s">
        <v>6452</v>
      </c>
      <c r="D220" s="523"/>
      <c r="E220" s="523"/>
      <c r="F220" s="523"/>
      <c r="G220" s="523"/>
      <c r="H220" s="523"/>
      <c r="I220" s="524"/>
      <c r="J220" s="440" t="str">
        <f>J219</f>
        <v/>
      </c>
      <c r="K220" s="441"/>
      <c r="L220" s="441"/>
      <c r="M220" s="441"/>
      <c r="N220" s="441"/>
      <c r="O220" s="441"/>
      <c r="P220" s="441"/>
      <c r="Q220" s="441"/>
      <c r="R220" s="441"/>
      <c r="S220" s="441"/>
      <c r="T220" s="441"/>
      <c r="U220" s="441"/>
      <c r="V220" s="441"/>
      <c r="W220" s="441"/>
      <c r="X220" s="441"/>
      <c r="Y220" s="442"/>
      <c r="Z220" s="443"/>
      <c r="AA220" s="525"/>
      <c r="AB220" s="526"/>
      <c r="AC220" s="526"/>
      <c r="AD220" s="526"/>
      <c r="AE220" s="527"/>
      <c r="AF220" s="528"/>
      <c r="AG220" s="529"/>
      <c r="AH220" s="530"/>
      <c r="AI220" s="529"/>
      <c r="AJ220" s="530"/>
      <c r="AK220" s="531"/>
      <c r="AL220" s="449"/>
      <c r="AM220" s="532"/>
      <c r="AN220" s="532"/>
      <c r="AO220" s="533"/>
      <c r="AP220" s="534"/>
      <c r="AQ220" s="506"/>
      <c r="AR220" s="505"/>
      <c r="AS220" s="506"/>
      <c r="AT220" s="270" t="s">
        <v>6448</v>
      </c>
      <c r="AU220" s="505"/>
      <c r="AV220" s="506"/>
      <c r="AW220" s="505"/>
      <c r="AX220" s="507"/>
      <c r="AY220" s="443"/>
      <c r="AZ220" s="525"/>
      <c r="BA220" s="526"/>
      <c r="BB220" s="526"/>
      <c r="BC220" s="526"/>
      <c r="BD220" s="527"/>
      <c r="BE220" s="528"/>
      <c r="BF220" s="529"/>
      <c r="BG220" s="530"/>
      <c r="BH220" s="529"/>
      <c r="BI220" s="530"/>
      <c r="BJ220" s="531"/>
      <c r="BK220" s="449"/>
      <c r="BL220" s="532"/>
      <c r="BM220" s="532"/>
      <c r="BN220" s="533"/>
      <c r="BO220" s="534"/>
      <c r="BP220" s="506"/>
      <c r="BQ220" s="505"/>
      <c r="BR220" s="506"/>
      <c r="BS220" s="270" t="s">
        <v>6448</v>
      </c>
      <c r="BT220" s="505"/>
      <c r="BU220" s="506"/>
      <c r="BV220" s="505"/>
      <c r="BW220" s="507"/>
    </row>
    <row r="221" spans="1:75" ht="27" customHeight="1">
      <c r="A221" s="536"/>
      <c r="B221" s="537"/>
      <c r="C221" s="437" t="s">
        <v>6453</v>
      </c>
      <c r="D221" s="523"/>
      <c r="E221" s="523"/>
      <c r="F221" s="523"/>
      <c r="G221" s="523"/>
      <c r="H221" s="523"/>
      <c r="I221" s="524"/>
      <c r="J221" s="440">
        <f>'②補助金額算出内訳書（別紙１）'!$F$108</f>
        <v>0</v>
      </c>
      <c r="K221" s="441"/>
      <c r="L221" s="441"/>
      <c r="M221" s="441"/>
      <c r="N221" s="441"/>
      <c r="O221" s="441"/>
      <c r="P221" s="441"/>
      <c r="Q221" s="441"/>
      <c r="R221" s="441"/>
      <c r="S221" s="441"/>
      <c r="T221" s="441"/>
      <c r="U221" s="441"/>
      <c r="V221" s="441"/>
      <c r="W221" s="441"/>
      <c r="X221" s="441"/>
      <c r="Y221" s="442"/>
      <c r="Z221" s="443"/>
      <c r="AA221" s="525"/>
      <c r="AB221" s="526"/>
      <c r="AC221" s="526"/>
      <c r="AD221" s="526"/>
      <c r="AE221" s="527"/>
      <c r="AF221" s="528"/>
      <c r="AG221" s="529"/>
      <c r="AH221" s="530"/>
      <c r="AI221" s="529"/>
      <c r="AJ221" s="530"/>
      <c r="AK221" s="531"/>
      <c r="AL221" s="449"/>
      <c r="AM221" s="532"/>
      <c r="AN221" s="532"/>
      <c r="AO221" s="533"/>
      <c r="AP221" s="534"/>
      <c r="AQ221" s="506"/>
      <c r="AR221" s="505"/>
      <c r="AS221" s="506"/>
      <c r="AT221" s="270" t="s">
        <v>6448</v>
      </c>
      <c r="AU221" s="505"/>
      <c r="AV221" s="506"/>
      <c r="AW221" s="505"/>
      <c r="AX221" s="507"/>
      <c r="AY221" s="443"/>
      <c r="AZ221" s="525"/>
      <c r="BA221" s="526"/>
      <c r="BB221" s="526"/>
      <c r="BC221" s="526"/>
      <c r="BD221" s="527"/>
      <c r="BE221" s="528"/>
      <c r="BF221" s="529"/>
      <c r="BG221" s="530"/>
      <c r="BH221" s="529"/>
      <c r="BI221" s="530"/>
      <c r="BJ221" s="531"/>
      <c r="BK221" s="449"/>
      <c r="BL221" s="532"/>
      <c r="BM221" s="532"/>
      <c r="BN221" s="533"/>
      <c r="BO221" s="534"/>
      <c r="BP221" s="506"/>
      <c r="BQ221" s="505"/>
      <c r="BR221" s="506"/>
      <c r="BS221" s="270" t="s">
        <v>6448</v>
      </c>
      <c r="BT221" s="505"/>
      <c r="BU221" s="506"/>
      <c r="BV221" s="505"/>
      <c r="BW221" s="507"/>
    </row>
    <row r="222" spans="1:75" ht="27" customHeight="1" thickBot="1">
      <c r="A222" s="538"/>
      <c r="B222" s="539"/>
      <c r="C222" s="419" t="s">
        <v>6454</v>
      </c>
      <c r="D222" s="508"/>
      <c r="E222" s="508"/>
      <c r="F222" s="508"/>
      <c r="G222" s="508"/>
      <c r="H222" s="508"/>
      <c r="I222" s="509"/>
      <c r="J222" s="422" t="str">
        <f>'②補助金額算出内訳書（別紙１）'!$J$108:$K$108</f>
        <v/>
      </c>
      <c r="K222" s="423"/>
      <c r="L222" s="423"/>
      <c r="M222" s="423"/>
      <c r="N222" s="423"/>
      <c r="O222" s="423"/>
      <c r="P222" s="423"/>
      <c r="Q222" s="423"/>
      <c r="R222" s="423"/>
      <c r="S222" s="423"/>
      <c r="T222" s="423"/>
      <c r="U222" s="423"/>
      <c r="V222" s="423"/>
      <c r="W222" s="423"/>
      <c r="X222" s="423"/>
      <c r="Y222" s="424"/>
      <c r="Z222" s="425"/>
      <c r="AA222" s="510"/>
      <c r="AB222" s="511"/>
      <c r="AC222" s="511"/>
      <c r="AD222" s="511"/>
      <c r="AE222" s="512"/>
      <c r="AF222" s="513"/>
      <c r="AG222" s="514"/>
      <c r="AH222" s="515"/>
      <c r="AI222" s="514"/>
      <c r="AJ222" s="515"/>
      <c r="AK222" s="516"/>
      <c r="AL222" s="431"/>
      <c r="AM222" s="517"/>
      <c r="AN222" s="517"/>
      <c r="AO222" s="518"/>
      <c r="AP222" s="519"/>
      <c r="AQ222" s="520"/>
      <c r="AR222" s="521"/>
      <c r="AS222" s="520"/>
      <c r="AT222" s="271" t="s">
        <v>6448</v>
      </c>
      <c r="AU222" s="521"/>
      <c r="AV222" s="520"/>
      <c r="AW222" s="521"/>
      <c r="AX222" s="522"/>
      <c r="AY222" s="425"/>
      <c r="AZ222" s="510"/>
      <c r="BA222" s="511"/>
      <c r="BB222" s="511"/>
      <c r="BC222" s="511"/>
      <c r="BD222" s="512"/>
      <c r="BE222" s="513"/>
      <c r="BF222" s="514"/>
      <c r="BG222" s="515"/>
      <c r="BH222" s="514"/>
      <c r="BI222" s="515"/>
      <c r="BJ222" s="516"/>
      <c r="BK222" s="431"/>
      <c r="BL222" s="517"/>
      <c r="BM222" s="517"/>
      <c r="BN222" s="518"/>
      <c r="BO222" s="519"/>
      <c r="BP222" s="520"/>
      <c r="BQ222" s="521"/>
      <c r="BR222" s="520"/>
      <c r="BS222" s="271" t="s">
        <v>6448</v>
      </c>
      <c r="BT222" s="521"/>
      <c r="BU222" s="520"/>
      <c r="BV222" s="521"/>
      <c r="BW222" s="522"/>
    </row>
    <row r="223" spans="1:75" ht="27" customHeight="1" thickBot="1">
      <c r="A223" s="461">
        <v>28</v>
      </c>
      <c r="B223" s="535"/>
      <c r="C223" s="467" t="s">
        <v>6441</v>
      </c>
      <c r="D223" s="540"/>
      <c r="E223" s="540"/>
      <c r="F223" s="540"/>
      <c r="G223" s="540"/>
      <c r="H223" s="540"/>
      <c r="I223" s="541"/>
      <c r="J223" s="470" t="str">
        <f>'②補助金額算出内訳書（別紙１）'!$B$109</f>
        <v/>
      </c>
      <c r="K223" s="471"/>
      <c r="L223" s="471"/>
      <c r="M223" s="471"/>
      <c r="N223" s="471"/>
      <c r="O223" s="471"/>
      <c r="P223" s="471"/>
      <c r="Q223" s="471"/>
      <c r="R223" s="471"/>
      <c r="S223" s="471"/>
      <c r="T223" s="471"/>
      <c r="U223" s="471"/>
      <c r="V223" s="471"/>
      <c r="W223" s="471"/>
      <c r="X223" s="471"/>
      <c r="Y223" s="472"/>
      <c r="Z223" s="473" t="s">
        <v>6442</v>
      </c>
      <c r="AA223" s="542"/>
      <c r="AB223" s="542"/>
      <c r="AC223" s="542"/>
      <c r="AD223" s="542"/>
      <c r="AE223" s="543"/>
      <c r="AF223" s="544" t="s">
        <v>6443</v>
      </c>
      <c r="AG223" s="545"/>
      <c r="AH223" s="545"/>
      <c r="AI223" s="545"/>
      <c r="AJ223" s="545"/>
      <c r="AK223" s="545"/>
      <c r="AL223" s="477" t="s">
        <v>6444</v>
      </c>
      <c r="AM223" s="546"/>
      <c r="AN223" s="546"/>
      <c r="AO223" s="547"/>
      <c r="AP223" s="476" t="s">
        <v>6445</v>
      </c>
      <c r="AQ223" s="548"/>
      <c r="AR223" s="548"/>
      <c r="AS223" s="548"/>
      <c r="AT223" s="548"/>
      <c r="AU223" s="548"/>
      <c r="AV223" s="548"/>
      <c r="AW223" s="548"/>
      <c r="AX223" s="549"/>
      <c r="AY223" s="473" t="s">
        <v>6442</v>
      </c>
      <c r="AZ223" s="542"/>
      <c r="BA223" s="542"/>
      <c r="BB223" s="542"/>
      <c r="BC223" s="542"/>
      <c r="BD223" s="543"/>
      <c r="BE223" s="544" t="s">
        <v>6443</v>
      </c>
      <c r="BF223" s="545"/>
      <c r="BG223" s="545"/>
      <c r="BH223" s="545"/>
      <c r="BI223" s="545"/>
      <c r="BJ223" s="545"/>
      <c r="BK223" s="477" t="s">
        <v>6444</v>
      </c>
      <c r="BL223" s="546"/>
      <c r="BM223" s="546"/>
      <c r="BN223" s="547"/>
      <c r="BO223" s="476" t="s">
        <v>6445</v>
      </c>
      <c r="BP223" s="548"/>
      <c r="BQ223" s="548"/>
      <c r="BR223" s="548"/>
      <c r="BS223" s="548"/>
      <c r="BT223" s="548"/>
      <c r="BU223" s="548"/>
      <c r="BV223" s="548"/>
      <c r="BW223" s="549"/>
    </row>
    <row r="224" spans="1:75" ht="27" customHeight="1" thickTop="1">
      <c r="A224" s="536"/>
      <c r="B224" s="537"/>
      <c r="C224" s="437" t="s">
        <v>6446</v>
      </c>
      <c r="D224" s="523"/>
      <c r="E224" s="523"/>
      <c r="F224" s="523"/>
      <c r="G224" s="523"/>
      <c r="H224" s="523"/>
      <c r="I224" s="524"/>
      <c r="J224" s="458" t="str">
        <f>'②補助金額算出内訳書（別紙１）'!$D$109</f>
        <v/>
      </c>
      <c r="K224" s="459"/>
      <c r="L224" s="459"/>
      <c r="M224" s="459"/>
      <c r="N224" s="459"/>
      <c r="O224" s="459"/>
      <c r="P224" s="459"/>
      <c r="Q224" s="459"/>
      <c r="R224" s="459"/>
      <c r="S224" s="459"/>
      <c r="T224" s="459"/>
      <c r="U224" s="459"/>
      <c r="V224" s="459"/>
      <c r="W224" s="459"/>
      <c r="X224" s="459"/>
      <c r="Y224" s="460"/>
      <c r="Z224" s="550" t="s">
        <v>6455</v>
      </c>
      <c r="AA224" s="551"/>
      <c r="AB224" s="551"/>
      <c r="AC224" s="551"/>
      <c r="AD224" s="551"/>
      <c r="AE224" s="552"/>
      <c r="AF224" s="553">
        <v>5</v>
      </c>
      <c r="AG224" s="554"/>
      <c r="AH224" s="555">
        <v>0</v>
      </c>
      <c r="AI224" s="554"/>
      <c r="AJ224" s="555">
        <v>0</v>
      </c>
      <c r="AK224" s="556"/>
      <c r="AL224" s="557" t="s">
        <v>6447</v>
      </c>
      <c r="AM224" s="558"/>
      <c r="AN224" s="558"/>
      <c r="AO224" s="559"/>
      <c r="AP224" s="560"/>
      <c r="AQ224" s="561"/>
      <c r="AR224" s="562">
        <v>1</v>
      </c>
      <c r="AS224" s="561"/>
      <c r="AT224" s="72" t="s">
        <v>6448</v>
      </c>
      <c r="AU224" s="562">
        <v>2</v>
      </c>
      <c r="AV224" s="561"/>
      <c r="AW224" s="562">
        <v>3</v>
      </c>
      <c r="AX224" s="563"/>
      <c r="AY224" s="564"/>
      <c r="AZ224" s="565"/>
      <c r="BA224" s="566"/>
      <c r="BB224" s="566"/>
      <c r="BC224" s="566"/>
      <c r="BD224" s="567"/>
      <c r="BE224" s="568"/>
      <c r="BF224" s="569"/>
      <c r="BG224" s="570"/>
      <c r="BH224" s="569"/>
      <c r="BI224" s="570"/>
      <c r="BJ224" s="571"/>
      <c r="BK224" s="572"/>
      <c r="BL224" s="573"/>
      <c r="BM224" s="573"/>
      <c r="BN224" s="574"/>
      <c r="BO224" s="575"/>
      <c r="BP224" s="576"/>
      <c r="BQ224" s="577"/>
      <c r="BR224" s="576"/>
      <c r="BS224" s="272" t="s">
        <v>6448</v>
      </c>
      <c r="BT224" s="577"/>
      <c r="BU224" s="576"/>
      <c r="BV224" s="577"/>
      <c r="BW224" s="578"/>
    </row>
    <row r="225" spans="1:75" ht="27" customHeight="1">
      <c r="A225" s="536"/>
      <c r="B225" s="537"/>
      <c r="C225" s="437" t="s">
        <v>6449</v>
      </c>
      <c r="D225" s="523"/>
      <c r="E225" s="523"/>
      <c r="F225" s="523"/>
      <c r="G225" s="523"/>
      <c r="H225" s="523"/>
      <c r="I225" s="524"/>
      <c r="J225" s="458" t="str">
        <f>'②補助金額算出内訳書（別紙１）'!$C$109</f>
        <v/>
      </c>
      <c r="K225" s="459"/>
      <c r="L225" s="459"/>
      <c r="M225" s="459"/>
      <c r="N225" s="459"/>
      <c r="O225" s="459"/>
      <c r="P225" s="459"/>
      <c r="Q225" s="459"/>
      <c r="R225" s="459"/>
      <c r="S225" s="459"/>
      <c r="T225" s="459"/>
      <c r="U225" s="459"/>
      <c r="V225" s="459"/>
      <c r="W225" s="459"/>
      <c r="X225" s="459"/>
      <c r="Y225" s="460"/>
      <c r="Z225" s="443"/>
      <c r="AA225" s="525"/>
      <c r="AB225" s="526"/>
      <c r="AC225" s="526"/>
      <c r="AD225" s="526"/>
      <c r="AE225" s="527"/>
      <c r="AF225" s="528"/>
      <c r="AG225" s="529"/>
      <c r="AH225" s="530"/>
      <c r="AI225" s="529"/>
      <c r="AJ225" s="530"/>
      <c r="AK225" s="531"/>
      <c r="AL225" s="449"/>
      <c r="AM225" s="532"/>
      <c r="AN225" s="532"/>
      <c r="AO225" s="533"/>
      <c r="AP225" s="534"/>
      <c r="AQ225" s="506"/>
      <c r="AR225" s="505"/>
      <c r="AS225" s="506"/>
      <c r="AT225" s="270" t="s">
        <v>6448</v>
      </c>
      <c r="AU225" s="505"/>
      <c r="AV225" s="506"/>
      <c r="AW225" s="505"/>
      <c r="AX225" s="507"/>
      <c r="AY225" s="443"/>
      <c r="AZ225" s="525"/>
      <c r="BA225" s="526"/>
      <c r="BB225" s="526"/>
      <c r="BC225" s="526"/>
      <c r="BD225" s="527"/>
      <c r="BE225" s="528"/>
      <c r="BF225" s="529"/>
      <c r="BG225" s="530"/>
      <c r="BH225" s="529"/>
      <c r="BI225" s="530"/>
      <c r="BJ225" s="531"/>
      <c r="BK225" s="449"/>
      <c r="BL225" s="532"/>
      <c r="BM225" s="532"/>
      <c r="BN225" s="533"/>
      <c r="BO225" s="534"/>
      <c r="BP225" s="506"/>
      <c r="BQ225" s="505"/>
      <c r="BR225" s="506"/>
      <c r="BS225" s="270" t="s">
        <v>6448</v>
      </c>
      <c r="BT225" s="505"/>
      <c r="BU225" s="506"/>
      <c r="BV225" s="505"/>
      <c r="BW225" s="507"/>
    </row>
    <row r="226" spans="1:75" ht="27" customHeight="1">
      <c r="A226" s="536"/>
      <c r="B226" s="537"/>
      <c r="C226" s="437" t="s">
        <v>6450</v>
      </c>
      <c r="D226" s="523"/>
      <c r="E226" s="523"/>
      <c r="F226" s="523"/>
      <c r="G226" s="523"/>
      <c r="H226" s="523"/>
      <c r="I226" s="524"/>
      <c r="J226" s="455" t="str">
        <f>'②補助金額算出内訳書（別紙１）'!$H$109</f>
        <v/>
      </c>
      <c r="K226" s="456"/>
      <c r="L226" s="456"/>
      <c r="M226" s="456"/>
      <c r="N226" s="456"/>
      <c r="O226" s="456"/>
      <c r="P226" s="456"/>
      <c r="Q226" s="456"/>
      <c r="R226" s="456"/>
      <c r="S226" s="456"/>
      <c r="T226" s="456"/>
      <c r="U226" s="456"/>
      <c r="V226" s="456"/>
      <c r="W226" s="456"/>
      <c r="X226" s="456"/>
      <c r="Y226" s="457"/>
      <c r="Z226" s="443"/>
      <c r="AA226" s="525"/>
      <c r="AB226" s="526"/>
      <c r="AC226" s="526"/>
      <c r="AD226" s="526"/>
      <c r="AE226" s="527"/>
      <c r="AF226" s="528"/>
      <c r="AG226" s="529"/>
      <c r="AH226" s="530"/>
      <c r="AI226" s="529"/>
      <c r="AJ226" s="530"/>
      <c r="AK226" s="531"/>
      <c r="AL226" s="449"/>
      <c r="AM226" s="532"/>
      <c r="AN226" s="532"/>
      <c r="AO226" s="533"/>
      <c r="AP226" s="534"/>
      <c r="AQ226" s="506"/>
      <c r="AR226" s="505"/>
      <c r="AS226" s="506"/>
      <c r="AT226" s="270" t="s">
        <v>6448</v>
      </c>
      <c r="AU226" s="505"/>
      <c r="AV226" s="506"/>
      <c r="AW226" s="505"/>
      <c r="AX226" s="507"/>
      <c r="AY226" s="443"/>
      <c r="AZ226" s="525"/>
      <c r="BA226" s="526"/>
      <c r="BB226" s="526"/>
      <c r="BC226" s="526"/>
      <c r="BD226" s="527"/>
      <c r="BE226" s="528"/>
      <c r="BF226" s="529"/>
      <c r="BG226" s="530"/>
      <c r="BH226" s="529"/>
      <c r="BI226" s="530"/>
      <c r="BJ226" s="531"/>
      <c r="BK226" s="449"/>
      <c r="BL226" s="532"/>
      <c r="BM226" s="532"/>
      <c r="BN226" s="533"/>
      <c r="BO226" s="534"/>
      <c r="BP226" s="506"/>
      <c r="BQ226" s="505"/>
      <c r="BR226" s="506"/>
      <c r="BS226" s="270" t="s">
        <v>6448</v>
      </c>
      <c r="BT226" s="505"/>
      <c r="BU226" s="506"/>
      <c r="BV226" s="505"/>
      <c r="BW226" s="507"/>
    </row>
    <row r="227" spans="1:75" ht="27" customHeight="1">
      <c r="A227" s="536"/>
      <c r="B227" s="537"/>
      <c r="C227" s="437" t="s">
        <v>6451</v>
      </c>
      <c r="D227" s="523"/>
      <c r="E227" s="523"/>
      <c r="F227" s="523"/>
      <c r="G227" s="523"/>
      <c r="H227" s="523"/>
      <c r="I227" s="524"/>
      <c r="J227" s="452" t="str">
        <f>'②補助金額算出内訳書（別紙１）'!$J$74</f>
        <v/>
      </c>
      <c r="K227" s="453"/>
      <c r="L227" s="453"/>
      <c r="M227" s="453"/>
      <c r="N227" s="453"/>
      <c r="O227" s="453"/>
      <c r="P227" s="453"/>
      <c r="Q227" s="453"/>
      <c r="R227" s="453"/>
      <c r="S227" s="453"/>
      <c r="T227" s="453"/>
      <c r="U227" s="453"/>
      <c r="V227" s="453"/>
      <c r="W227" s="453"/>
      <c r="X227" s="453"/>
      <c r="Y227" s="454"/>
      <c r="Z227" s="443"/>
      <c r="AA227" s="526"/>
      <c r="AB227" s="526"/>
      <c r="AC227" s="526"/>
      <c r="AD227" s="526"/>
      <c r="AE227" s="527"/>
      <c r="AF227" s="528"/>
      <c r="AG227" s="529"/>
      <c r="AH227" s="530"/>
      <c r="AI227" s="529"/>
      <c r="AJ227" s="530"/>
      <c r="AK227" s="531"/>
      <c r="AL227" s="449"/>
      <c r="AM227" s="532"/>
      <c r="AN227" s="532"/>
      <c r="AO227" s="533"/>
      <c r="AP227" s="534"/>
      <c r="AQ227" s="506"/>
      <c r="AR227" s="505"/>
      <c r="AS227" s="506"/>
      <c r="AT227" s="270" t="s">
        <v>6448</v>
      </c>
      <c r="AU227" s="505"/>
      <c r="AV227" s="506"/>
      <c r="AW227" s="505"/>
      <c r="AX227" s="507"/>
      <c r="AY227" s="443"/>
      <c r="AZ227" s="525"/>
      <c r="BA227" s="526"/>
      <c r="BB227" s="526"/>
      <c r="BC227" s="526"/>
      <c r="BD227" s="527"/>
      <c r="BE227" s="528"/>
      <c r="BF227" s="529"/>
      <c r="BG227" s="530"/>
      <c r="BH227" s="529"/>
      <c r="BI227" s="530"/>
      <c r="BJ227" s="531"/>
      <c r="BK227" s="449"/>
      <c r="BL227" s="532"/>
      <c r="BM227" s="532"/>
      <c r="BN227" s="533"/>
      <c r="BO227" s="534"/>
      <c r="BP227" s="506"/>
      <c r="BQ227" s="505"/>
      <c r="BR227" s="506"/>
      <c r="BS227" s="270" t="s">
        <v>6448</v>
      </c>
      <c r="BT227" s="505"/>
      <c r="BU227" s="506"/>
      <c r="BV227" s="505"/>
      <c r="BW227" s="507"/>
    </row>
    <row r="228" spans="1:75" ht="27" customHeight="1">
      <c r="A228" s="536"/>
      <c r="B228" s="537"/>
      <c r="C228" s="437" t="s">
        <v>6452</v>
      </c>
      <c r="D228" s="523"/>
      <c r="E228" s="523"/>
      <c r="F228" s="523"/>
      <c r="G228" s="523"/>
      <c r="H228" s="523"/>
      <c r="I228" s="524"/>
      <c r="J228" s="440" t="str">
        <f>J227</f>
        <v/>
      </c>
      <c r="K228" s="441"/>
      <c r="L228" s="441"/>
      <c r="M228" s="441"/>
      <c r="N228" s="441"/>
      <c r="O228" s="441"/>
      <c r="P228" s="441"/>
      <c r="Q228" s="441"/>
      <c r="R228" s="441"/>
      <c r="S228" s="441"/>
      <c r="T228" s="441"/>
      <c r="U228" s="441"/>
      <c r="V228" s="441"/>
      <c r="W228" s="441"/>
      <c r="X228" s="441"/>
      <c r="Y228" s="442"/>
      <c r="Z228" s="443"/>
      <c r="AA228" s="525"/>
      <c r="AB228" s="526"/>
      <c r="AC228" s="526"/>
      <c r="AD228" s="526"/>
      <c r="AE228" s="527"/>
      <c r="AF228" s="528"/>
      <c r="AG228" s="529"/>
      <c r="AH228" s="530"/>
      <c r="AI228" s="529"/>
      <c r="AJ228" s="530"/>
      <c r="AK228" s="531"/>
      <c r="AL228" s="449"/>
      <c r="AM228" s="532"/>
      <c r="AN228" s="532"/>
      <c r="AO228" s="533"/>
      <c r="AP228" s="534"/>
      <c r="AQ228" s="506"/>
      <c r="AR228" s="505"/>
      <c r="AS228" s="506"/>
      <c r="AT228" s="270" t="s">
        <v>6448</v>
      </c>
      <c r="AU228" s="505"/>
      <c r="AV228" s="506"/>
      <c r="AW228" s="505"/>
      <c r="AX228" s="507"/>
      <c r="AY228" s="443"/>
      <c r="AZ228" s="525"/>
      <c r="BA228" s="526"/>
      <c r="BB228" s="526"/>
      <c r="BC228" s="526"/>
      <c r="BD228" s="527"/>
      <c r="BE228" s="528"/>
      <c r="BF228" s="529"/>
      <c r="BG228" s="530"/>
      <c r="BH228" s="529"/>
      <c r="BI228" s="530"/>
      <c r="BJ228" s="531"/>
      <c r="BK228" s="449"/>
      <c r="BL228" s="532"/>
      <c r="BM228" s="532"/>
      <c r="BN228" s="533"/>
      <c r="BO228" s="534"/>
      <c r="BP228" s="506"/>
      <c r="BQ228" s="505"/>
      <c r="BR228" s="506"/>
      <c r="BS228" s="270" t="s">
        <v>6448</v>
      </c>
      <c r="BT228" s="505"/>
      <c r="BU228" s="506"/>
      <c r="BV228" s="505"/>
      <c r="BW228" s="507"/>
    </row>
    <row r="229" spans="1:75" ht="27" customHeight="1">
      <c r="A229" s="536"/>
      <c r="B229" s="537"/>
      <c r="C229" s="437" t="s">
        <v>6453</v>
      </c>
      <c r="D229" s="523"/>
      <c r="E229" s="523"/>
      <c r="F229" s="523"/>
      <c r="G229" s="523"/>
      <c r="H229" s="523"/>
      <c r="I229" s="524"/>
      <c r="J229" s="440">
        <f>'②補助金額算出内訳書（別紙１）'!$F$109</f>
        <v>0</v>
      </c>
      <c r="K229" s="441"/>
      <c r="L229" s="441"/>
      <c r="M229" s="441"/>
      <c r="N229" s="441"/>
      <c r="O229" s="441"/>
      <c r="P229" s="441"/>
      <c r="Q229" s="441"/>
      <c r="R229" s="441"/>
      <c r="S229" s="441"/>
      <c r="T229" s="441"/>
      <c r="U229" s="441"/>
      <c r="V229" s="441"/>
      <c r="W229" s="441"/>
      <c r="X229" s="441"/>
      <c r="Y229" s="442"/>
      <c r="Z229" s="443"/>
      <c r="AA229" s="525"/>
      <c r="AB229" s="526"/>
      <c r="AC229" s="526"/>
      <c r="AD229" s="526"/>
      <c r="AE229" s="527"/>
      <c r="AF229" s="528"/>
      <c r="AG229" s="529"/>
      <c r="AH229" s="530"/>
      <c r="AI229" s="529"/>
      <c r="AJ229" s="530"/>
      <c r="AK229" s="531"/>
      <c r="AL229" s="449"/>
      <c r="AM229" s="532"/>
      <c r="AN229" s="532"/>
      <c r="AO229" s="533"/>
      <c r="AP229" s="534"/>
      <c r="AQ229" s="506"/>
      <c r="AR229" s="505"/>
      <c r="AS229" s="506"/>
      <c r="AT229" s="270" t="s">
        <v>6448</v>
      </c>
      <c r="AU229" s="505"/>
      <c r="AV229" s="506"/>
      <c r="AW229" s="505"/>
      <c r="AX229" s="507"/>
      <c r="AY229" s="443"/>
      <c r="AZ229" s="525"/>
      <c r="BA229" s="526"/>
      <c r="BB229" s="526"/>
      <c r="BC229" s="526"/>
      <c r="BD229" s="527"/>
      <c r="BE229" s="528"/>
      <c r="BF229" s="529"/>
      <c r="BG229" s="530"/>
      <c r="BH229" s="529"/>
      <c r="BI229" s="530"/>
      <c r="BJ229" s="531"/>
      <c r="BK229" s="449"/>
      <c r="BL229" s="532"/>
      <c r="BM229" s="532"/>
      <c r="BN229" s="533"/>
      <c r="BO229" s="534"/>
      <c r="BP229" s="506"/>
      <c r="BQ229" s="505"/>
      <c r="BR229" s="506"/>
      <c r="BS229" s="270" t="s">
        <v>6448</v>
      </c>
      <c r="BT229" s="505"/>
      <c r="BU229" s="506"/>
      <c r="BV229" s="505"/>
      <c r="BW229" s="507"/>
    </row>
    <row r="230" spans="1:75" ht="27" customHeight="1" thickBot="1">
      <c r="A230" s="538"/>
      <c r="B230" s="539"/>
      <c r="C230" s="419" t="s">
        <v>6454</v>
      </c>
      <c r="D230" s="508"/>
      <c r="E230" s="508"/>
      <c r="F230" s="508"/>
      <c r="G230" s="508"/>
      <c r="H230" s="508"/>
      <c r="I230" s="509"/>
      <c r="J230" s="422" t="str">
        <f>'②補助金額算出内訳書（別紙１）'!$J$109:$K$109</f>
        <v/>
      </c>
      <c r="K230" s="423"/>
      <c r="L230" s="423"/>
      <c r="M230" s="423"/>
      <c r="N230" s="423"/>
      <c r="O230" s="423"/>
      <c r="P230" s="423"/>
      <c r="Q230" s="423"/>
      <c r="R230" s="423"/>
      <c r="S230" s="423"/>
      <c r="T230" s="423"/>
      <c r="U230" s="423"/>
      <c r="V230" s="423"/>
      <c r="W230" s="423"/>
      <c r="X230" s="423"/>
      <c r="Y230" s="424"/>
      <c r="Z230" s="425"/>
      <c r="AA230" s="510"/>
      <c r="AB230" s="511"/>
      <c r="AC230" s="511"/>
      <c r="AD230" s="511"/>
      <c r="AE230" s="512"/>
      <c r="AF230" s="513"/>
      <c r="AG230" s="514"/>
      <c r="AH230" s="515"/>
      <c r="AI230" s="514"/>
      <c r="AJ230" s="515"/>
      <c r="AK230" s="516"/>
      <c r="AL230" s="431"/>
      <c r="AM230" s="517"/>
      <c r="AN230" s="517"/>
      <c r="AO230" s="518"/>
      <c r="AP230" s="519"/>
      <c r="AQ230" s="520"/>
      <c r="AR230" s="521"/>
      <c r="AS230" s="520"/>
      <c r="AT230" s="271" t="s">
        <v>6448</v>
      </c>
      <c r="AU230" s="521"/>
      <c r="AV230" s="520"/>
      <c r="AW230" s="521"/>
      <c r="AX230" s="522"/>
      <c r="AY230" s="425"/>
      <c r="AZ230" s="510"/>
      <c r="BA230" s="511"/>
      <c r="BB230" s="511"/>
      <c r="BC230" s="511"/>
      <c r="BD230" s="512"/>
      <c r="BE230" s="513"/>
      <c r="BF230" s="514"/>
      <c r="BG230" s="515"/>
      <c r="BH230" s="514"/>
      <c r="BI230" s="515"/>
      <c r="BJ230" s="516"/>
      <c r="BK230" s="431"/>
      <c r="BL230" s="517"/>
      <c r="BM230" s="517"/>
      <c r="BN230" s="518"/>
      <c r="BO230" s="519"/>
      <c r="BP230" s="520"/>
      <c r="BQ230" s="521"/>
      <c r="BR230" s="520"/>
      <c r="BS230" s="271" t="s">
        <v>6448</v>
      </c>
      <c r="BT230" s="521"/>
      <c r="BU230" s="520"/>
      <c r="BV230" s="521"/>
      <c r="BW230" s="522"/>
    </row>
    <row r="231" spans="1:75" ht="27" customHeight="1" thickBot="1">
      <c r="A231" s="461">
        <v>29</v>
      </c>
      <c r="B231" s="535"/>
      <c r="C231" s="467" t="s">
        <v>6441</v>
      </c>
      <c r="D231" s="540"/>
      <c r="E231" s="540"/>
      <c r="F231" s="540"/>
      <c r="G231" s="540"/>
      <c r="H231" s="540"/>
      <c r="I231" s="541"/>
      <c r="J231" s="470" t="str">
        <f>'②補助金額算出内訳書（別紙１）'!$B$110</f>
        <v/>
      </c>
      <c r="K231" s="471"/>
      <c r="L231" s="471"/>
      <c r="M231" s="471"/>
      <c r="N231" s="471"/>
      <c r="O231" s="471"/>
      <c r="P231" s="471"/>
      <c r="Q231" s="471"/>
      <c r="R231" s="471"/>
      <c r="S231" s="471"/>
      <c r="T231" s="471"/>
      <c r="U231" s="471"/>
      <c r="V231" s="471"/>
      <c r="W231" s="471"/>
      <c r="X231" s="471"/>
      <c r="Y231" s="472"/>
      <c r="Z231" s="473" t="s">
        <v>6442</v>
      </c>
      <c r="AA231" s="542"/>
      <c r="AB231" s="542"/>
      <c r="AC231" s="542"/>
      <c r="AD231" s="542"/>
      <c r="AE231" s="543"/>
      <c r="AF231" s="544" t="s">
        <v>6443</v>
      </c>
      <c r="AG231" s="545"/>
      <c r="AH231" s="545"/>
      <c r="AI231" s="545"/>
      <c r="AJ231" s="545"/>
      <c r="AK231" s="545"/>
      <c r="AL231" s="477" t="s">
        <v>6444</v>
      </c>
      <c r="AM231" s="546"/>
      <c r="AN231" s="546"/>
      <c r="AO231" s="547"/>
      <c r="AP231" s="476" t="s">
        <v>6445</v>
      </c>
      <c r="AQ231" s="548"/>
      <c r="AR231" s="548"/>
      <c r="AS231" s="548"/>
      <c r="AT231" s="548"/>
      <c r="AU231" s="548"/>
      <c r="AV231" s="548"/>
      <c r="AW231" s="548"/>
      <c r="AX231" s="549"/>
      <c r="AY231" s="473" t="s">
        <v>6442</v>
      </c>
      <c r="AZ231" s="542"/>
      <c r="BA231" s="542"/>
      <c r="BB231" s="542"/>
      <c r="BC231" s="542"/>
      <c r="BD231" s="543"/>
      <c r="BE231" s="544" t="s">
        <v>6443</v>
      </c>
      <c r="BF231" s="545"/>
      <c r="BG231" s="545"/>
      <c r="BH231" s="545"/>
      <c r="BI231" s="545"/>
      <c r="BJ231" s="545"/>
      <c r="BK231" s="477" t="s">
        <v>6444</v>
      </c>
      <c r="BL231" s="546"/>
      <c r="BM231" s="546"/>
      <c r="BN231" s="547"/>
      <c r="BO231" s="476" t="s">
        <v>6445</v>
      </c>
      <c r="BP231" s="548"/>
      <c r="BQ231" s="548"/>
      <c r="BR231" s="548"/>
      <c r="BS231" s="548"/>
      <c r="BT231" s="548"/>
      <c r="BU231" s="548"/>
      <c r="BV231" s="548"/>
      <c r="BW231" s="549"/>
    </row>
    <row r="232" spans="1:75" ht="27" customHeight="1" thickTop="1">
      <c r="A232" s="536"/>
      <c r="B232" s="537"/>
      <c r="C232" s="437" t="s">
        <v>6446</v>
      </c>
      <c r="D232" s="523"/>
      <c r="E232" s="523"/>
      <c r="F232" s="523"/>
      <c r="G232" s="523"/>
      <c r="H232" s="523"/>
      <c r="I232" s="524"/>
      <c r="J232" s="458" t="str">
        <f>'②補助金額算出内訳書（別紙１）'!$D$110</f>
        <v/>
      </c>
      <c r="K232" s="459"/>
      <c r="L232" s="459"/>
      <c r="M232" s="459"/>
      <c r="N232" s="459"/>
      <c r="O232" s="459"/>
      <c r="P232" s="459"/>
      <c r="Q232" s="459"/>
      <c r="R232" s="459"/>
      <c r="S232" s="459"/>
      <c r="T232" s="459"/>
      <c r="U232" s="459"/>
      <c r="V232" s="459"/>
      <c r="W232" s="459"/>
      <c r="X232" s="459"/>
      <c r="Y232" s="460"/>
      <c r="Z232" s="550" t="s">
        <v>6455</v>
      </c>
      <c r="AA232" s="551"/>
      <c r="AB232" s="551"/>
      <c r="AC232" s="551"/>
      <c r="AD232" s="551"/>
      <c r="AE232" s="552"/>
      <c r="AF232" s="553">
        <v>5</v>
      </c>
      <c r="AG232" s="554"/>
      <c r="AH232" s="555">
        <v>0</v>
      </c>
      <c r="AI232" s="554"/>
      <c r="AJ232" s="555">
        <v>0</v>
      </c>
      <c r="AK232" s="556"/>
      <c r="AL232" s="557" t="s">
        <v>6447</v>
      </c>
      <c r="AM232" s="558"/>
      <c r="AN232" s="558"/>
      <c r="AO232" s="559"/>
      <c r="AP232" s="560"/>
      <c r="AQ232" s="561"/>
      <c r="AR232" s="562">
        <v>1</v>
      </c>
      <c r="AS232" s="561"/>
      <c r="AT232" s="72" t="s">
        <v>6448</v>
      </c>
      <c r="AU232" s="562">
        <v>2</v>
      </c>
      <c r="AV232" s="561"/>
      <c r="AW232" s="562">
        <v>3</v>
      </c>
      <c r="AX232" s="563"/>
      <c r="AY232" s="564"/>
      <c r="AZ232" s="565"/>
      <c r="BA232" s="566"/>
      <c r="BB232" s="566"/>
      <c r="BC232" s="566"/>
      <c r="BD232" s="567"/>
      <c r="BE232" s="568"/>
      <c r="BF232" s="569"/>
      <c r="BG232" s="570"/>
      <c r="BH232" s="569"/>
      <c r="BI232" s="570"/>
      <c r="BJ232" s="571"/>
      <c r="BK232" s="572"/>
      <c r="BL232" s="573"/>
      <c r="BM232" s="573"/>
      <c r="BN232" s="574"/>
      <c r="BO232" s="575"/>
      <c r="BP232" s="576"/>
      <c r="BQ232" s="577"/>
      <c r="BR232" s="576"/>
      <c r="BS232" s="272" t="s">
        <v>6448</v>
      </c>
      <c r="BT232" s="577"/>
      <c r="BU232" s="576"/>
      <c r="BV232" s="577"/>
      <c r="BW232" s="578"/>
    </row>
    <row r="233" spans="1:75" ht="27" customHeight="1">
      <c r="A233" s="536"/>
      <c r="B233" s="537"/>
      <c r="C233" s="437" t="s">
        <v>6449</v>
      </c>
      <c r="D233" s="523"/>
      <c r="E233" s="523"/>
      <c r="F233" s="523"/>
      <c r="G233" s="523"/>
      <c r="H233" s="523"/>
      <c r="I233" s="524"/>
      <c r="J233" s="458" t="str">
        <f>'②補助金額算出内訳書（別紙１）'!$C$110</f>
        <v/>
      </c>
      <c r="K233" s="459"/>
      <c r="L233" s="459"/>
      <c r="M233" s="459"/>
      <c r="N233" s="459"/>
      <c r="O233" s="459"/>
      <c r="P233" s="459"/>
      <c r="Q233" s="459"/>
      <c r="R233" s="459"/>
      <c r="S233" s="459"/>
      <c r="T233" s="459"/>
      <c r="U233" s="459"/>
      <c r="V233" s="459"/>
      <c r="W233" s="459"/>
      <c r="X233" s="459"/>
      <c r="Y233" s="460"/>
      <c r="Z233" s="443"/>
      <c r="AA233" s="525"/>
      <c r="AB233" s="526"/>
      <c r="AC233" s="526"/>
      <c r="AD233" s="526"/>
      <c r="AE233" s="527"/>
      <c r="AF233" s="528"/>
      <c r="AG233" s="529"/>
      <c r="AH233" s="530"/>
      <c r="AI233" s="529"/>
      <c r="AJ233" s="530"/>
      <c r="AK233" s="531"/>
      <c r="AL233" s="449"/>
      <c r="AM233" s="532"/>
      <c r="AN233" s="532"/>
      <c r="AO233" s="533"/>
      <c r="AP233" s="534"/>
      <c r="AQ233" s="506"/>
      <c r="AR233" s="505"/>
      <c r="AS233" s="506"/>
      <c r="AT233" s="270" t="s">
        <v>6448</v>
      </c>
      <c r="AU233" s="505"/>
      <c r="AV233" s="506"/>
      <c r="AW233" s="505"/>
      <c r="AX233" s="507"/>
      <c r="AY233" s="443"/>
      <c r="AZ233" s="525"/>
      <c r="BA233" s="526"/>
      <c r="BB233" s="526"/>
      <c r="BC233" s="526"/>
      <c r="BD233" s="527"/>
      <c r="BE233" s="528"/>
      <c r="BF233" s="529"/>
      <c r="BG233" s="530"/>
      <c r="BH233" s="529"/>
      <c r="BI233" s="530"/>
      <c r="BJ233" s="531"/>
      <c r="BK233" s="449"/>
      <c r="BL233" s="532"/>
      <c r="BM233" s="532"/>
      <c r="BN233" s="533"/>
      <c r="BO233" s="534"/>
      <c r="BP233" s="506"/>
      <c r="BQ233" s="505"/>
      <c r="BR233" s="506"/>
      <c r="BS233" s="270" t="s">
        <v>6448</v>
      </c>
      <c r="BT233" s="505"/>
      <c r="BU233" s="506"/>
      <c r="BV233" s="505"/>
      <c r="BW233" s="507"/>
    </row>
    <row r="234" spans="1:75" ht="27" customHeight="1">
      <c r="A234" s="536"/>
      <c r="B234" s="537"/>
      <c r="C234" s="437" t="s">
        <v>6450</v>
      </c>
      <c r="D234" s="523"/>
      <c r="E234" s="523"/>
      <c r="F234" s="523"/>
      <c r="G234" s="523"/>
      <c r="H234" s="523"/>
      <c r="I234" s="524"/>
      <c r="J234" s="455" t="str">
        <f>'②補助金額算出内訳書（別紙１）'!$H$110</f>
        <v/>
      </c>
      <c r="K234" s="456"/>
      <c r="L234" s="456"/>
      <c r="M234" s="456"/>
      <c r="N234" s="456"/>
      <c r="O234" s="456"/>
      <c r="P234" s="456"/>
      <c r="Q234" s="456"/>
      <c r="R234" s="456"/>
      <c r="S234" s="456"/>
      <c r="T234" s="456"/>
      <c r="U234" s="456"/>
      <c r="V234" s="456"/>
      <c r="W234" s="456"/>
      <c r="X234" s="456"/>
      <c r="Y234" s="457"/>
      <c r="Z234" s="443"/>
      <c r="AA234" s="525"/>
      <c r="AB234" s="526"/>
      <c r="AC234" s="526"/>
      <c r="AD234" s="526"/>
      <c r="AE234" s="527"/>
      <c r="AF234" s="528"/>
      <c r="AG234" s="529"/>
      <c r="AH234" s="530"/>
      <c r="AI234" s="529"/>
      <c r="AJ234" s="530"/>
      <c r="AK234" s="531"/>
      <c r="AL234" s="449"/>
      <c r="AM234" s="532"/>
      <c r="AN234" s="532"/>
      <c r="AO234" s="533"/>
      <c r="AP234" s="534"/>
      <c r="AQ234" s="506"/>
      <c r="AR234" s="505"/>
      <c r="AS234" s="506"/>
      <c r="AT234" s="270" t="s">
        <v>6448</v>
      </c>
      <c r="AU234" s="505"/>
      <c r="AV234" s="506"/>
      <c r="AW234" s="505"/>
      <c r="AX234" s="507"/>
      <c r="AY234" s="443"/>
      <c r="AZ234" s="525"/>
      <c r="BA234" s="526"/>
      <c r="BB234" s="526"/>
      <c r="BC234" s="526"/>
      <c r="BD234" s="527"/>
      <c r="BE234" s="528"/>
      <c r="BF234" s="529"/>
      <c r="BG234" s="530"/>
      <c r="BH234" s="529"/>
      <c r="BI234" s="530"/>
      <c r="BJ234" s="531"/>
      <c r="BK234" s="449"/>
      <c r="BL234" s="532"/>
      <c r="BM234" s="532"/>
      <c r="BN234" s="533"/>
      <c r="BO234" s="534"/>
      <c r="BP234" s="506"/>
      <c r="BQ234" s="505"/>
      <c r="BR234" s="506"/>
      <c r="BS234" s="270" t="s">
        <v>6448</v>
      </c>
      <c r="BT234" s="505"/>
      <c r="BU234" s="506"/>
      <c r="BV234" s="505"/>
      <c r="BW234" s="507"/>
    </row>
    <row r="235" spans="1:75" ht="27" customHeight="1">
      <c r="A235" s="536"/>
      <c r="B235" s="537"/>
      <c r="C235" s="437" t="s">
        <v>6451</v>
      </c>
      <c r="D235" s="523"/>
      <c r="E235" s="523"/>
      <c r="F235" s="523"/>
      <c r="G235" s="523"/>
      <c r="H235" s="523"/>
      <c r="I235" s="524"/>
      <c r="J235" s="452" t="str">
        <f>'②補助金額算出内訳書（別紙１）'!$J$75</f>
        <v/>
      </c>
      <c r="K235" s="453"/>
      <c r="L235" s="453"/>
      <c r="M235" s="453"/>
      <c r="N235" s="453"/>
      <c r="O235" s="453"/>
      <c r="P235" s="453"/>
      <c r="Q235" s="453"/>
      <c r="R235" s="453"/>
      <c r="S235" s="453"/>
      <c r="T235" s="453"/>
      <c r="U235" s="453"/>
      <c r="V235" s="453"/>
      <c r="W235" s="453"/>
      <c r="X235" s="453"/>
      <c r="Y235" s="454"/>
      <c r="Z235" s="443"/>
      <c r="AA235" s="526"/>
      <c r="AB235" s="526"/>
      <c r="AC235" s="526"/>
      <c r="AD235" s="526"/>
      <c r="AE235" s="527"/>
      <c r="AF235" s="528"/>
      <c r="AG235" s="529"/>
      <c r="AH235" s="530"/>
      <c r="AI235" s="529"/>
      <c r="AJ235" s="530"/>
      <c r="AK235" s="531"/>
      <c r="AL235" s="449"/>
      <c r="AM235" s="532"/>
      <c r="AN235" s="532"/>
      <c r="AO235" s="533"/>
      <c r="AP235" s="534"/>
      <c r="AQ235" s="506"/>
      <c r="AR235" s="505"/>
      <c r="AS235" s="506"/>
      <c r="AT235" s="270" t="s">
        <v>6448</v>
      </c>
      <c r="AU235" s="505"/>
      <c r="AV235" s="506"/>
      <c r="AW235" s="505"/>
      <c r="AX235" s="507"/>
      <c r="AY235" s="443"/>
      <c r="AZ235" s="525"/>
      <c r="BA235" s="526"/>
      <c r="BB235" s="526"/>
      <c r="BC235" s="526"/>
      <c r="BD235" s="527"/>
      <c r="BE235" s="528"/>
      <c r="BF235" s="529"/>
      <c r="BG235" s="530"/>
      <c r="BH235" s="529"/>
      <c r="BI235" s="530"/>
      <c r="BJ235" s="531"/>
      <c r="BK235" s="449"/>
      <c r="BL235" s="532"/>
      <c r="BM235" s="532"/>
      <c r="BN235" s="533"/>
      <c r="BO235" s="534"/>
      <c r="BP235" s="506"/>
      <c r="BQ235" s="505"/>
      <c r="BR235" s="506"/>
      <c r="BS235" s="270" t="s">
        <v>6448</v>
      </c>
      <c r="BT235" s="505"/>
      <c r="BU235" s="506"/>
      <c r="BV235" s="505"/>
      <c r="BW235" s="507"/>
    </row>
    <row r="236" spans="1:75" ht="27" customHeight="1">
      <c r="A236" s="536"/>
      <c r="B236" s="537"/>
      <c r="C236" s="437" t="s">
        <v>6452</v>
      </c>
      <c r="D236" s="523"/>
      <c r="E236" s="523"/>
      <c r="F236" s="523"/>
      <c r="G236" s="523"/>
      <c r="H236" s="523"/>
      <c r="I236" s="524"/>
      <c r="J236" s="440" t="str">
        <f>J235</f>
        <v/>
      </c>
      <c r="K236" s="441"/>
      <c r="L236" s="441"/>
      <c r="M236" s="441"/>
      <c r="N236" s="441"/>
      <c r="O236" s="441"/>
      <c r="P236" s="441"/>
      <c r="Q236" s="441"/>
      <c r="R236" s="441"/>
      <c r="S236" s="441"/>
      <c r="T236" s="441"/>
      <c r="U236" s="441"/>
      <c r="V236" s="441"/>
      <c r="W236" s="441"/>
      <c r="X236" s="441"/>
      <c r="Y236" s="442"/>
      <c r="Z236" s="443"/>
      <c r="AA236" s="525"/>
      <c r="AB236" s="526"/>
      <c r="AC236" s="526"/>
      <c r="AD236" s="526"/>
      <c r="AE236" s="527"/>
      <c r="AF236" s="528"/>
      <c r="AG236" s="529"/>
      <c r="AH236" s="530"/>
      <c r="AI236" s="529"/>
      <c r="AJ236" s="530"/>
      <c r="AK236" s="531"/>
      <c r="AL236" s="449"/>
      <c r="AM236" s="532"/>
      <c r="AN236" s="532"/>
      <c r="AO236" s="533"/>
      <c r="AP236" s="534"/>
      <c r="AQ236" s="506"/>
      <c r="AR236" s="505"/>
      <c r="AS236" s="506"/>
      <c r="AT236" s="270" t="s">
        <v>6448</v>
      </c>
      <c r="AU236" s="505"/>
      <c r="AV236" s="506"/>
      <c r="AW236" s="505"/>
      <c r="AX236" s="507"/>
      <c r="AY236" s="443"/>
      <c r="AZ236" s="525"/>
      <c r="BA236" s="526"/>
      <c r="BB236" s="526"/>
      <c r="BC236" s="526"/>
      <c r="BD236" s="527"/>
      <c r="BE236" s="528"/>
      <c r="BF236" s="529"/>
      <c r="BG236" s="530"/>
      <c r="BH236" s="529"/>
      <c r="BI236" s="530"/>
      <c r="BJ236" s="531"/>
      <c r="BK236" s="449"/>
      <c r="BL236" s="532"/>
      <c r="BM236" s="532"/>
      <c r="BN236" s="533"/>
      <c r="BO236" s="534"/>
      <c r="BP236" s="506"/>
      <c r="BQ236" s="505"/>
      <c r="BR236" s="506"/>
      <c r="BS236" s="270" t="s">
        <v>6448</v>
      </c>
      <c r="BT236" s="505"/>
      <c r="BU236" s="506"/>
      <c r="BV236" s="505"/>
      <c r="BW236" s="507"/>
    </row>
    <row r="237" spans="1:75" ht="27" customHeight="1">
      <c r="A237" s="536"/>
      <c r="B237" s="537"/>
      <c r="C237" s="437" t="s">
        <v>6453</v>
      </c>
      <c r="D237" s="523"/>
      <c r="E237" s="523"/>
      <c r="F237" s="523"/>
      <c r="G237" s="523"/>
      <c r="H237" s="523"/>
      <c r="I237" s="524"/>
      <c r="J237" s="440">
        <f>'②補助金額算出内訳書（別紙１）'!$F$110</f>
        <v>0</v>
      </c>
      <c r="K237" s="441"/>
      <c r="L237" s="441"/>
      <c r="M237" s="441"/>
      <c r="N237" s="441"/>
      <c r="O237" s="441"/>
      <c r="P237" s="441"/>
      <c r="Q237" s="441"/>
      <c r="R237" s="441"/>
      <c r="S237" s="441"/>
      <c r="T237" s="441"/>
      <c r="U237" s="441"/>
      <c r="V237" s="441"/>
      <c r="W237" s="441"/>
      <c r="X237" s="441"/>
      <c r="Y237" s="442"/>
      <c r="Z237" s="443"/>
      <c r="AA237" s="525"/>
      <c r="AB237" s="526"/>
      <c r="AC237" s="526"/>
      <c r="AD237" s="526"/>
      <c r="AE237" s="527"/>
      <c r="AF237" s="528"/>
      <c r="AG237" s="529"/>
      <c r="AH237" s="530"/>
      <c r="AI237" s="529"/>
      <c r="AJ237" s="530"/>
      <c r="AK237" s="531"/>
      <c r="AL237" s="449"/>
      <c r="AM237" s="532"/>
      <c r="AN237" s="532"/>
      <c r="AO237" s="533"/>
      <c r="AP237" s="534"/>
      <c r="AQ237" s="506"/>
      <c r="AR237" s="505"/>
      <c r="AS237" s="506"/>
      <c r="AT237" s="270" t="s">
        <v>6448</v>
      </c>
      <c r="AU237" s="505"/>
      <c r="AV237" s="506"/>
      <c r="AW237" s="505"/>
      <c r="AX237" s="507"/>
      <c r="AY237" s="443"/>
      <c r="AZ237" s="525"/>
      <c r="BA237" s="526"/>
      <c r="BB237" s="526"/>
      <c r="BC237" s="526"/>
      <c r="BD237" s="527"/>
      <c r="BE237" s="528"/>
      <c r="BF237" s="529"/>
      <c r="BG237" s="530"/>
      <c r="BH237" s="529"/>
      <c r="BI237" s="530"/>
      <c r="BJ237" s="531"/>
      <c r="BK237" s="449"/>
      <c r="BL237" s="532"/>
      <c r="BM237" s="532"/>
      <c r="BN237" s="533"/>
      <c r="BO237" s="534"/>
      <c r="BP237" s="506"/>
      <c r="BQ237" s="505"/>
      <c r="BR237" s="506"/>
      <c r="BS237" s="270" t="s">
        <v>6448</v>
      </c>
      <c r="BT237" s="505"/>
      <c r="BU237" s="506"/>
      <c r="BV237" s="505"/>
      <c r="BW237" s="507"/>
    </row>
    <row r="238" spans="1:75" ht="27" customHeight="1" thickBot="1">
      <c r="A238" s="538"/>
      <c r="B238" s="539"/>
      <c r="C238" s="419" t="s">
        <v>6454</v>
      </c>
      <c r="D238" s="508"/>
      <c r="E238" s="508"/>
      <c r="F238" s="508"/>
      <c r="G238" s="508"/>
      <c r="H238" s="508"/>
      <c r="I238" s="509"/>
      <c r="J238" s="422" t="str">
        <f>'②補助金額算出内訳書（別紙１）'!$J$110:$K$110</f>
        <v/>
      </c>
      <c r="K238" s="423"/>
      <c r="L238" s="423"/>
      <c r="M238" s="423"/>
      <c r="N238" s="423"/>
      <c r="O238" s="423"/>
      <c r="P238" s="423"/>
      <c r="Q238" s="423"/>
      <c r="R238" s="423"/>
      <c r="S238" s="423"/>
      <c r="T238" s="423"/>
      <c r="U238" s="423"/>
      <c r="V238" s="423"/>
      <c r="W238" s="423"/>
      <c r="X238" s="423"/>
      <c r="Y238" s="424"/>
      <c r="Z238" s="425"/>
      <c r="AA238" s="510"/>
      <c r="AB238" s="511"/>
      <c r="AC238" s="511"/>
      <c r="AD238" s="511"/>
      <c r="AE238" s="512"/>
      <c r="AF238" s="513"/>
      <c r="AG238" s="514"/>
      <c r="AH238" s="515"/>
      <c r="AI238" s="514"/>
      <c r="AJ238" s="515"/>
      <c r="AK238" s="516"/>
      <c r="AL238" s="431"/>
      <c r="AM238" s="517"/>
      <c r="AN238" s="517"/>
      <c r="AO238" s="518"/>
      <c r="AP238" s="519"/>
      <c r="AQ238" s="520"/>
      <c r="AR238" s="521"/>
      <c r="AS238" s="520"/>
      <c r="AT238" s="271" t="s">
        <v>6448</v>
      </c>
      <c r="AU238" s="521"/>
      <c r="AV238" s="520"/>
      <c r="AW238" s="521"/>
      <c r="AX238" s="522"/>
      <c r="AY238" s="425"/>
      <c r="AZ238" s="510"/>
      <c r="BA238" s="511"/>
      <c r="BB238" s="511"/>
      <c r="BC238" s="511"/>
      <c r="BD238" s="512"/>
      <c r="BE238" s="513"/>
      <c r="BF238" s="514"/>
      <c r="BG238" s="515"/>
      <c r="BH238" s="514"/>
      <c r="BI238" s="515"/>
      <c r="BJ238" s="516"/>
      <c r="BK238" s="431"/>
      <c r="BL238" s="517"/>
      <c r="BM238" s="517"/>
      <c r="BN238" s="518"/>
      <c r="BO238" s="519"/>
      <c r="BP238" s="520"/>
      <c r="BQ238" s="521"/>
      <c r="BR238" s="520"/>
      <c r="BS238" s="271" t="s">
        <v>6448</v>
      </c>
      <c r="BT238" s="521"/>
      <c r="BU238" s="520"/>
      <c r="BV238" s="521"/>
      <c r="BW238" s="522"/>
    </row>
    <row r="239" spans="1:75" ht="27" customHeight="1" thickBot="1">
      <c r="A239" s="461">
        <v>30</v>
      </c>
      <c r="B239" s="462"/>
      <c r="C239" s="467" t="s">
        <v>6441</v>
      </c>
      <c r="D239" s="468"/>
      <c r="E239" s="468"/>
      <c r="F239" s="468"/>
      <c r="G239" s="468"/>
      <c r="H239" s="468"/>
      <c r="I239" s="469"/>
      <c r="J239" s="470" t="str">
        <f>'②補助金額算出内訳書（別紙１）'!$B$111</f>
        <v/>
      </c>
      <c r="K239" s="471"/>
      <c r="L239" s="471"/>
      <c r="M239" s="471"/>
      <c r="N239" s="471"/>
      <c r="O239" s="471"/>
      <c r="P239" s="471"/>
      <c r="Q239" s="471"/>
      <c r="R239" s="471"/>
      <c r="S239" s="471"/>
      <c r="T239" s="471"/>
      <c r="U239" s="471"/>
      <c r="V239" s="471"/>
      <c r="W239" s="471"/>
      <c r="X239" s="471"/>
      <c r="Y239" s="472"/>
      <c r="Z239" s="473" t="s">
        <v>6442</v>
      </c>
      <c r="AA239" s="474"/>
      <c r="AB239" s="474"/>
      <c r="AC239" s="474"/>
      <c r="AD239" s="474"/>
      <c r="AE239" s="475"/>
      <c r="AF239" s="476" t="s">
        <v>6443</v>
      </c>
      <c r="AG239" s="474"/>
      <c r="AH239" s="474"/>
      <c r="AI239" s="474"/>
      <c r="AJ239" s="474"/>
      <c r="AK239" s="475"/>
      <c r="AL239" s="477" t="s">
        <v>6444</v>
      </c>
      <c r="AM239" s="478"/>
      <c r="AN239" s="478"/>
      <c r="AO239" s="479"/>
      <c r="AP239" s="476" t="s">
        <v>6445</v>
      </c>
      <c r="AQ239" s="474"/>
      <c r="AR239" s="474"/>
      <c r="AS239" s="474"/>
      <c r="AT239" s="474"/>
      <c r="AU239" s="474"/>
      <c r="AV239" s="474"/>
      <c r="AW239" s="474"/>
      <c r="AX239" s="480"/>
      <c r="AY239" s="473" t="s">
        <v>6442</v>
      </c>
      <c r="AZ239" s="474"/>
      <c r="BA239" s="474"/>
      <c r="BB239" s="474"/>
      <c r="BC239" s="474"/>
      <c r="BD239" s="475"/>
      <c r="BE239" s="476" t="s">
        <v>6443</v>
      </c>
      <c r="BF239" s="474"/>
      <c r="BG239" s="474"/>
      <c r="BH239" s="474"/>
      <c r="BI239" s="474"/>
      <c r="BJ239" s="475"/>
      <c r="BK239" s="477" t="s">
        <v>6444</v>
      </c>
      <c r="BL239" s="478"/>
      <c r="BM239" s="478"/>
      <c r="BN239" s="479"/>
      <c r="BO239" s="476" t="s">
        <v>6445</v>
      </c>
      <c r="BP239" s="474"/>
      <c r="BQ239" s="474"/>
      <c r="BR239" s="474"/>
      <c r="BS239" s="474"/>
      <c r="BT239" s="474"/>
      <c r="BU239" s="474"/>
      <c r="BV239" s="474"/>
      <c r="BW239" s="480"/>
    </row>
    <row r="240" spans="1:75" ht="27" customHeight="1" thickTop="1">
      <c r="A240" s="463"/>
      <c r="B240" s="464"/>
      <c r="C240" s="437" t="s">
        <v>6446</v>
      </c>
      <c r="D240" s="438"/>
      <c r="E240" s="438"/>
      <c r="F240" s="438"/>
      <c r="G240" s="438"/>
      <c r="H240" s="438"/>
      <c r="I240" s="439"/>
      <c r="J240" s="458" t="str">
        <f>'②補助金額算出内訳書（別紙１）'!$D$111</f>
        <v/>
      </c>
      <c r="K240" s="459"/>
      <c r="L240" s="459"/>
      <c r="M240" s="459"/>
      <c r="N240" s="459"/>
      <c r="O240" s="459"/>
      <c r="P240" s="459"/>
      <c r="Q240" s="459"/>
      <c r="R240" s="459"/>
      <c r="S240" s="459"/>
      <c r="T240" s="459"/>
      <c r="U240" s="459"/>
      <c r="V240" s="459"/>
      <c r="W240" s="459"/>
      <c r="X240" s="459"/>
      <c r="Y240" s="460"/>
      <c r="Z240" s="481" t="s">
        <v>6455</v>
      </c>
      <c r="AA240" s="482"/>
      <c r="AB240" s="482"/>
      <c r="AC240" s="482"/>
      <c r="AD240" s="482"/>
      <c r="AE240" s="483"/>
      <c r="AF240" s="484">
        <v>5</v>
      </c>
      <c r="AG240" s="485"/>
      <c r="AH240" s="486">
        <v>0</v>
      </c>
      <c r="AI240" s="485"/>
      <c r="AJ240" s="486">
        <v>0</v>
      </c>
      <c r="AK240" s="483"/>
      <c r="AL240" s="487" t="s">
        <v>6447</v>
      </c>
      <c r="AM240" s="488"/>
      <c r="AN240" s="488"/>
      <c r="AO240" s="489"/>
      <c r="AP240" s="487"/>
      <c r="AQ240" s="490"/>
      <c r="AR240" s="491">
        <v>1</v>
      </c>
      <c r="AS240" s="490"/>
      <c r="AT240" s="72" t="s">
        <v>6448</v>
      </c>
      <c r="AU240" s="491">
        <v>2</v>
      </c>
      <c r="AV240" s="490"/>
      <c r="AW240" s="491">
        <v>3</v>
      </c>
      <c r="AX240" s="492"/>
      <c r="AY240" s="493"/>
      <c r="AZ240" s="494"/>
      <c r="BA240" s="494"/>
      <c r="BB240" s="494"/>
      <c r="BC240" s="494"/>
      <c r="BD240" s="495"/>
      <c r="BE240" s="496"/>
      <c r="BF240" s="497"/>
      <c r="BG240" s="498"/>
      <c r="BH240" s="497"/>
      <c r="BI240" s="498"/>
      <c r="BJ240" s="495"/>
      <c r="BK240" s="499"/>
      <c r="BL240" s="500"/>
      <c r="BM240" s="500"/>
      <c r="BN240" s="501"/>
      <c r="BO240" s="499"/>
      <c r="BP240" s="502"/>
      <c r="BQ240" s="503"/>
      <c r="BR240" s="502"/>
      <c r="BS240" s="272" t="s">
        <v>6448</v>
      </c>
      <c r="BT240" s="503"/>
      <c r="BU240" s="502"/>
      <c r="BV240" s="503"/>
      <c r="BW240" s="504"/>
    </row>
    <row r="241" spans="1:75" ht="27" customHeight="1">
      <c r="A241" s="463"/>
      <c r="B241" s="464"/>
      <c r="C241" s="437" t="s">
        <v>6449</v>
      </c>
      <c r="D241" s="438"/>
      <c r="E241" s="438"/>
      <c r="F241" s="438"/>
      <c r="G241" s="438"/>
      <c r="H241" s="438"/>
      <c r="I241" s="439"/>
      <c r="J241" s="458" t="str">
        <f>'②補助金額算出内訳書（別紙１）'!$C$111</f>
        <v/>
      </c>
      <c r="K241" s="459"/>
      <c r="L241" s="459"/>
      <c r="M241" s="459"/>
      <c r="N241" s="459"/>
      <c r="O241" s="459"/>
      <c r="P241" s="459"/>
      <c r="Q241" s="459"/>
      <c r="R241" s="459"/>
      <c r="S241" s="459"/>
      <c r="T241" s="459"/>
      <c r="U241" s="459"/>
      <c r="V241" s="459"/>
      <c r="W241" s="459"/>
      <c r="X241" s="459"/>
      <c r="Y241" s="460"/>
      <c r="Z241" s="443"/>
      <c r="AA241" s="444"/>
      <c r="AB241" s="444"/>
      <c r="AC241" s="444"/>
      <c r="AD241" s="444"/>
      <c r="AE241" s="445"/>
      <c r="AF241" s="446"/>
      <c r="AG241" s="447"/>
      <c r="AH241" s="448"/>
      <c r="AI241" s="447"/>
      <c r="AJ241" s="448"/>
      <c r="AK241" s="445"/>
      <c r="AL241" s="449"/>
      <c r="AM241" s="450"/>
      <c r="AN241" s="450"/>
      <c r="AO241" s="451"/>
      <c r="AP241" s="449"/>
      <c r="AQ241" s="417"/>
      <c r="AR241" s="416"/>
      <c r="AS241" s="417"/>
      <c r="AT241" s="270" t="s">
        <v>6448</v>
      </c>
      <c r="AU241" s="416"/>
      <c r="AV241" s="417"/>
      <c r="AW241" s="416"/>
      <c r="AX241" s="418"/>
      <c r="AY241" s="443"/>
      <c r="AZ241" s="444"/>
      <c r="BA241" s="444"/>
      <c r="BB241" s="444"/>
      <c r="BC241" s="444"/>
      <c r="BD241" s="445"/>
      <c r="BE241" s="446"/>
      <c r="BF241" s="447"/>
      <c r="BG241" s="448"/>
      <c r="BH241" s="447"/>
      <c r="BI241" s="448"/>
      <c r="BJ241" s="445"/>
      <c r="BK241" s="449"/>
      <c r="BL241" s="450"/>
      <c r="BM241" s="450"/>
      <c r="BN241" s="451"/>
      <c r="BO241" s="449"/>
      <c r="BP241" s="417"/>
      <c r="BQ241" s="416"/>
      <c r="BR241" s="417"/>
      <c r="BS241" s="270" t="s">
        <v>6448</v>
      </c>
      <c r="BT241" s="416"/>
      <c r="BU241" s="417"/>
      <c r="BV241" s="416"/>
      <c r="BW241" s="418"/>
    </row>
    <row r="242" spans="1:75" ht="27" customHeight="1">
      <c r="A242" s="463"/>
      <c r="B242" s="464"/>
      <c r="C242" s="437" t="s">
        <v>6450</v>
      </c>
      <c r="D242" s="438"/>
      <c r="E242" s="438"/>
      <c r="F242" s="438"/>
      <c r="G242" s="438"/>
      <c r="H242" s="438"/>
      <c r="I242" s="439"/>
      <c r="J242" s="455" t="str">
        <f>'②補助金額算出内訳書（別紙１）'!$H$111</f>
        <v/>
      </c>
      <c r="K242" s="456"/>
      <c r="L242" s="456"/>
      <c r="M242" s="456"/>
      <c r="N242" s="456"/>
      <c r="O242" s="456"/>
      <c r="P242" s="456"/>
      <c r="Q242" s="456"/>
      <c r="R242" s="456"/>
      <c r="S242" s="456"/>
      <c r="T242" s="456"/>
      <c r="U242" s="456"/>
      <c r="V242" s="456"/>
      <c r="W242" s="456"/>
      <c r="X242" s="456"/>
      <c r="Y242" s="457"/>
      <c r="Z242" s="443"/>
      <c r="AA242" s="444"/>
      <c r="AB242" s="444"/>
      <c r="AC242" s="444"/>
      <c r="AD242" s="444"/>
      <c r="AE242" s="445"/>
      <c r="AF242" s="446"/>
      <c r="AG242" s="447"/>
      <c r="AH242" s="448"/>
      <c r="AI242" s="447"/>
      <c r="AJ242" s="448"/>
      <c r="AK242" s="445"/>
      <c r="AL242" s="449"/>
      <c r="AM242" s="450"/>
      <c r="AN242" s="450"/>
      <c r="AO242" s="451"/>
      <c r="AP242" s="449"/>
      <c r="AQ242" s="417"/>
      <c r="AR242" s="416"/>
      <c r="AS242" s="417"/>
      <c r="AT242" s="270" t="s">
        <v>6448</v>
      </c>
      <c r="AU242" s="416"/>
      <c r="AV242" s="417"/>
      <c r="AW242" s="416"/>
      <c r="AX242" s="418"/>
      <c r="AY242" s="443"/>
      <c r="AZ242" s="444"/>
      <c r="BA242" s="444"/>
      <c r="BB242" s="444"/>
      <c r="BC242" s="444"/>
      <c r="BD242" s="445"/>
      <c r="BE242" s="446"/>
      <c r="BF242" s="447"/>
      <c r="BG242" s="448"/>
      <c r="BH242" s="447"/>
      <c r="BI242" s="448"/>
      <c r="BJ242" s="445"/>
      <c r="BK242" s="449"/>
      <c r="BL242" s="450"/>
      <c r="BM242" s="450"/>
      <c r="BN242" s="451"/>
      <c r="BO242" s="449"/>
      <c r="BP242" s="417"/>
      <c r="BQ242" s="416"/>
      <c r="BR242" s="417"/>
      <c r="BS242" s="270" t="s">
        <v>6448</v>
      </c>
      <c r="BT242" s="416"/>
      <c r="BU242" s="417"/>
      <c r="BV242" s="416"/>
      <c r="BW242" s="418"/>
    </row>
    <row r="243" spans="1:75" ht="27" customHeight="1">
      <c r="A243" s="463"/>
      <c r="B243" s="464"/>
      <c r="C243" s="437" t="s">
        <v>6451</v>
      </c>
      <c r="D243" s="438"/>
      <c r="E243" s="438"/>
      <c r="F243" s="438"/>
      <c r="G243" s="438"/>
      <c r="H243" s="438"/>
      <c r="I243" s="439"/>
      <c r="J243" s="452" t="str">
        <f>'②補助金額算出内訳書（別紙１）'!$J$76</f>
        <v/>
      </c>
      <c r="K243" s="453"/>
      <c r="L243" s="453"/>
      <c r="M243" s="453"/>
      <c r="N243" s="453"/>
      <c r="O243" s="453"/>
      <c r="P243" s="453"/>
      <c r="Q243" s="453"/>
      <c r="R243" s="453"/>
      <c r="S243" s="453"/>
      <c r="T243" s="453"/>
      <c r="U243" s="453"/>
      <c r="V243" s="453"/>
      <c r="W243" s="453"/>
      <c r="X243" s="453"/>
      <c r="Y243" s="454"/>
      <c r="Z243" s="443"/>
      <c r="AA243" s="444"/>
      <c r="AB243" s="444"/>
      <c r="AC243" s="444"/>
      <c r="AD243" s="444"/>
      <c r="AE243" s="445"/>
      <c r="AF243" s="446"/>
      <c r="AG243" s="447"/>
      <c r="AH243" s="448"/>
      <c r="AI243" s="447"/>
      <c r="AJ243" s="448"/>
      <c r="AK243" s="445"/>
      <c r="AL243" s="449"/>
      <c r="AM243" s="450"/>
      <c r="AN243" s="450"/>
      <c r="AO243" s="451"/>
      <c r="AP243" s="449"/>
      <c r="AQ243" s="417"/>
      <c r="AR243" s="416"/>
      <c r="AS243" s="417"/>
      <c r="AT243" s="270" t="s">
        <v>6448</v>
      </c>
      <c r="AU243" s="416"/>
      <c r="AV243" s="417"/>
      <c r="AW243" s="416"/>
      <c r="AX243" s="418"/>
      <c r="AY243" s="443"/>
      <c r="AZ243" s="444"/>
      <c r="BA243" s="444"/>
      <c r="BB243" s="444"/>
      <c r="BC243" s="444"/>
      <c r="BD243" s="445"/>
      <c r="BE243" s="446"/>
      <c r="BF243" s="447"/>
      <c r="BG243" s="448"/>
      <c r="BH243" s="447"/>
      <c r="BI243" s="448"/>
      <c r="BJ243" s="445"/>
      <c r="BK243" s="449"/>
      <c r="BL243" s="450"/>
      <c r="BM243" s="450"/>
      <c r="BN243" s="451"/>
      <c r="BO243" s="449"/>
      <c r="BP243" s="417"/>
      <c r="BQ243" s="416"/>
      <c r="BR243" s="417"/>
      <c r="BS243" s="270" t="s">
        <v>6448</v>
      </c>
      <c r="BT243" s="416"/>
      <c r="BU243" s="417"/>
      <c r="BV243" s="416"/>
      <c r="BW243" s="418"/>
    </row>
    <row r="244" spans="1:75" ht="27" customHeight="1">
      <c r="A244" s="463"/>
      <c r="B244" s="464"/>
      <c r="C244" s="437" t="s">
        <v>6452</v>
      </c>
      <c r="D244" s="438"/>
      <c r="E244" s="438"/>
      <c r="F244" s="438"/>
      <c r="G244" s="438"/>
      <c r="H244" s="438"/>
      <c r="I244" s="439"/>
      <c r="J244" s="440" t="str">
        <f>J243</f>
        <v/>
      </c>
      <c r="K244" s="441"/>
      <c r="L244" s="441"/>
      <c r="M244" s="441"/>
      <c r="N244" s="441"/>
      <c r="O244" s="441"/>
      <c r="P244" s="441"/>
      <c r="Q244" s="441"/>
      <c r="R244" s="441"/>
      <c r="S244" s="441"/>
      <c r="T244" s="441"/>
      <c r="U244" s="441"/>
      <c r="V244" s="441"/>
      <c r="W244" s="441"/>
      <c r="X244" s="441"/>
      <c r="Y244" s="442"/>
      <c r="Z244" s="443"/>
      <c r="AA244" s="444"/>
      <c r="AB244" s="444"/>
      <c r="AC244" s="444"/>
      <c r="AD244" s="444"/>
      <c r="AE244" s="445"/>
      <c r="AF244" s="446"/>
      <c r="AG244" s="447"/>
      <c r="AH244" s="448"/>
      <c r="AI244" s="447"/>
      <c r="AJ244" s="448"/>
      <c r="AK244" s="445"/>
      <c r="AL244" s="449"/>
      <c r="AM244" s="450"/>
      <c r="AN244" s="450"/>
      <c r="AO244" s="451"/>
      <c r="AP244" s="449"/>
      <c r="AQ244" s="417"/>
      <c r="AR244" s="416"/>
      <c r="AS244" s="417"/>
      <c r="AT244" s="270" t="s">
        <v>6448</v>
      </c>
      <c r="AU244" s="416"/>
      <c r="AV244" s="417"/>
      <c r="AW244" s="416"/>
      <c r="AX244" s="418"/>
      <c r="AY244" s="443"/>
      <c r="AZ244" s="444"/>
      <c r="BA244" s="444"/>
      <c r="BB244" s="444"/>
      <c r="BC244" s="444"/>
      <c r="BD244" s="445"/>
      <c r="BE244" s="446"/>
      <c r="BF244" s="447"/>
      <c r="BG244" s="448"/>
      <c r="BH244" s="447"/>
      <c r="BI244" s="448"/>
      <c r="BJ244" s="445"/>
      <c r="BK244" s="449"/>
      <c r="BL244" s="450"/>
      <c r="BM244" s="450"/>
      <c r="BN244" s="451"/>
      <c r="BO244" s="449"/>
      <c r="BP244" s="417"/>
      <c r="BQ244" s="416"/>
      <c r="BR244" s="417"/>
      <c r="BS244" s="270" t="s">
        <v>6448</v>
      </c>
      <c r="BT244" s="416"/>
      <c r="BU244" s="417"/>
      <c r="BV244" s="416"/>
      <c r="BW244" s="418"/>
    </row>
    <row r="245" spans="1:75" ht="27" customHeight="1">
      <c r="A245" s="463"/>
      <c r="B245" s="464"/>
      <c r="C245" s="437" t="s">
        <v>6453</v>
      </c>
      <c r="D245" s="438"/>
      <c r="E245" s="438"/>
      <c r="F245" s="438"/>
      <c r="G245" s="438"/>
      <c r="H245" s="438"/>
      <c r="I245" s="439"/>
      <c r="J245" s="440">
        <f>'②補助金額算出内訳書（別紙１）'!$F$111</f>
        <v>0</v>
      </c>
      <c r="K245" s="441"/>
      <c r="L245" s="441"/>
      <c r="M245" s="441"/>
      <c r="N245" s="441"/>
      <c r="O245" s="441"/>
      <c r="P245" s="441"/>
      <c r="Q245" s="441"/>
      <c r="R245" s="441"/>
      <c r="S245" s="441"/>
      <c r="T245" s="441"/>
      <c r="U245" s="441"/>
      <c r="V245" s="441"/>
      <c r="W245" s="441"/>
      <c r="X245" s="441"/>
      <c r="Y245" s="442"/>
      <c r="Z245" s="443"/>
      <c r="AA245" s="444"/>
      <c r="AB245" s="444"/>
      <c r="AC245" s="444"/>
      <c r="AD245" s="444"/>
      <c r="AE245" s="445"/>
      <c r="AF245" s="446"/>
      <c r="AG245" s="447"/>
      <c r="AH245" s="448"/>
      <c r="AI245" s="447"/>
      <c r="AJ245" s="448"/>
      <c r="AK245" s="445"/>
      <c r="AL245" s="449"/>
      <c r="AM245" s="450"/>
      <c r="AN245" s="450"/>
      <c r="AO245" s="451"/>
      <c r="AP245" s="449"/>
      <c r="AQ245" s="417"/>
      <c r="AR245" s="416"/>
      <c r="AS245" s="417"/>
      <c r="AT245" s="270" t="s">
        <v>6448</v>
      </c>
      <c r="AU245" s="416"/>
      <c r="AV245" s="417"/>
      <c r="AW245" s="416"/>
      <c r="AX245" s="418"/>
      <c r="AY245" s="443"/>
      <c r="AZ245" s="444"/>
      <c r="BA245" s="444"/>
      <c r="BB245" s="444"/>
      <c r="BC245" s="444"/>
      <c r="BD245" s="445"/>
      <c r="BE245" s="446"/>
      <c r="BF245" s="447"/>
      <c r="BG245" s="448"/>
      <c r="BH245" s="447"/>
      <c r="BI245" s="448"/>
      <c r="BJ245" s="445"/>
      <c r="BK245" s="449"/>
      <c r="BL245" s="450"/>
      <c r="BM245" s="450"/>
      <c r="BN245" s="451"/>
      <c r="BO245" s="449"/>
      <c r="BP245" s="417"/>
      <c r="BQ245" s="416"/>
      <c r="BR245" s="417"/>
      <c r="BS245" s="270" t="s">
        <v>6448</v>
      </c>
      <c r="BT245" s="416"/>
      <c r="BU245" s="417"/>
      <c r="BV245" s="416"/>
      <c r="BW245" s="418"/>
    </row>
    <row r="246" spans="1:75" ht="27" customHeight="1" thickBot="1">
      <c r="A246" s="465"/>
      <c r="B246" s="466"/>
      <c r="C246" s="419" t="s">
        <v>6454</v>
      </c>
      <c r="D246" s="420"/>
      <c r="E246" s="420"/>
      <c r="F246" s="420"/>
      <c r="G246" s="420"/>
      <c r="H246" s="420"/>
      <c r="I246" s="421"/>
      <c r="J246" s="422" t="str">
        <f>'②補助金額算出内訳書（別紙１）'!$J$111:$K$111</f>
        <v/>
      </c>
      <c r="K246" s="423"/>
      <c r="L246" s="423"/>
      <c r="M246" s="423"/>
      <c r="N246" s="423"/>
      <c r="O246" s="423"/>
      <c r="P246" s="423"/>
      <c r="Q246" s="423"/>
      <c r="R246" s="423"/>
      <c r="S246" s="423"/>
      <c r="T246" s="423"/>
      <c r="U246" s="423"/>
      <c r="V246" s="423"/>
      <c r="W246" s="423"/>
      <c r="X246" s="423"/>
      <c r="Y246" s="424"/>
      <c r="Z246" s="425"/>
      <c r="AA246" s="426"/>
      <c r="AB246" s="426"/>
      <c r="AC246" s="426"/>
      <c r="AD246" s="426"/>
      <c r="AE246" s="427"/>
      <c r="AF246" s="428"/>
      <c r="AG246" s="429"/>
      <c r="AH246" s="430"/>
      <c r="AI246" s="429"/>
      <c r="AJ246" s="430"/>
      <c r="AK246" s="427"/>
      <c r="AL246" s="431"/>
      <c r="AM246" s="432"/>
      <c r="AN246" s="432"/>
      <c r="AO246" s="433"/>
      <c r="AP246" s="431"/>
      <c r="AQ246" s="434"/>
      <c r="AR246" s="435"/>
      <c r="AS246" s="434"/>
      <c r="AT246" s="271" t="s">
        <v>6448</v>
      </c>
      <c r="AU246" s="435"/>
      <c r="AV246" s="434"/>
      <c r="AW246" s="435"/>
      <c r="AX246" s="436"/>
      <c r="AY246" s="425"/>
      <c r="AZ246" s="426"/>
      <c r="BA246" s="426"/>
      <c r="BB246" s="426"/>
      <c r="BC246" s="426"/>
      <c r="BD246" s="427"/>
      <c r="BE246" s="428"/>
      <c r="BF246" s="429"/>
      <c r="BG246" s="430"/>
      <c r="BH246" s="429"/>
      <c r="BI246" s="430"/>
      <c r="BJ246" s="427"/>
      <c r="BK246" s="431"/>
      <c r="BL246" s="432"/>
      <c r="BM246" s="432"/>
      <c r="BN246" s="433"/>
      <c r="BO246" s="431"/>
      <c r="BP246" s="434"/>
      <c r="BQ246" s="435"/>
      <c r="BR246" s="434"/>
      <c r="BS246" s="271" t="s">
        <v>6448</v>
      </c>
      <c r="BT246" s="435"/>
      <c r="BU246" s="434"/>
      <c r="BV246" s="435"/>
      <c r="BW246" s="436"/>
    </row>
    <row r="247" spans="1:75" ht="6" customHeight="1"/>
  </sheetData>
  <sheetProtection password="C554" sheet="1" objects="1" scenarios="1" formatCells="0"/>
  <mergeCells count="4541">
    <mergeCell ref="A3:BW3"/>
    <mergeCell ref="AW40:AX40"/>
    <mergeCell ref="BE40:BF40"/>
    <mergeCell ref="BG40:BH40"/>
    <mergeCell ref="BI40:BJ40"/>
    <mergeCell ref="BO40:BP40"/>
    <mergeCell ref="BQ40:BR40"/>
    <mergeCell ref="AF40:AG40"/>
    <mergeCell ref="AH40:AI40"/>
    <mergeCell ref="AJ40:AK40"/>
    <mergeCell ref="AP40:AQ40"/>
    <mergeCell ref="AR40:AS40"/>
    <mergeCell ref="AU40:AV40"/>
    <mergeCell ref="BI32:BJ32"/>
    <mergeCell ref="BO32:BP32"/>
    <mergeCell ref="BQ32:BR32"/>
    <mergeCell ref="BT32:BU32"/>
    <mergeCell ref="A31:B38"/>
    <mergeCell ref="AF31:AK31"/>
    <mergeCell ref="AP31:AX31"/>
    <mergeCell ref="BV32:BW32"/>
    <mergeCell ref="BO24:BP24"/>
    <mergeCell ref="BQ24:BR24"/>
    <mergeCell ref="AF24:AG24"/>
    <mergeCell ref="AH24:AI24"/>
    <mergeCell ref="AJ24:AK24"/>
    <mergeCell ref="AP24:AQ24"/>
    <mergeCell ref="AR24:AS24"/>
    <mergeCell ref="AU24:AV24"/>
    <mergeCell ref="AH32:AI32"/>
    <mergeCell ref="AJ32:AK32"/>
    <mergeCell ref="AY32:BD32"/>
    <mergeCell ref="A39:B46"/>
    <mergeCell ref="AF39:AK39"/>
    <mergeCell ref="AP39:AX39"/>
    <mergeCell ref="BT35:BU35"/>
    <mergeCell ref="BV35:BW35"/>
    <mergeCell ref="AY35:BD35"/>
    <mergeCell ref="BE35:BF35"/>
    <mergeCell ref="BT40:BU40"/>
    <mergeCell ref="BV40:BW40"/>
    <mergeCell ref="BT38:BU38"/>
    <mergeCell ref="BV38:BW38"/>
    <mergeCell ref="BK38:BN38"/>
    <mergeCell ref="BO37:BP37"/>
    <mergeCell ref="C45:I45"/>
    <mergeCell ref="J45:Y45"/>
    <mergeCell ref="Z45:AE45"/>
    <mergeCell ref="AF45:AG45"/>
    <mergeCell ref="AH45:AI45"/>
    <mergeCell ref="AJ45:AK45"/>
    <mergeCell ref="AL45:AO45"/>
    <mergeCell ref="BT42:BU42"/>
    <mergeCell ref="BO46:BP46"/>
    <mergeCell ref="BQ46:BR46"/>
    <mergeCell ref="BT46:BU46"/>
    <mergeCell ref="BV46:BW46"/>
    <mergeCell ref="BT45:BU45"/>
    <mergeCell ref="BV45:BW45"/>
    <mergeCell ref="C46:I46"/>
    <mergeCell ref="J46:Y46"/>
    <mergeCell ref="Z46:AE46"/>
    <mergeCell ref="AF46:AG46"/>
    <mergeCell ref="AH46:AI46"/>
    <mergeCell ref="A23:B30"/>
    <mergeCell ref="AF23:AK23"/>
    <mergeCell ref="AP23:AX23"/>
    <mergeCell ref="BE23:BJ23"/>
    <mergeCell ref="BO23:BW23"/>
    <mergeCell ref="AP16:AQ16"/>
    <mergeCell ref="AR16:AS16"/>
    <mergeCell ref="AU16:AV16"/>
    <mergeCell ref="AW16:AX16"/>
    <mergeCell ref="BE16:BF16"/>
    <mergeCell ref="BG16:BH16"/>
    <mergeCell ref="BT30:BU30"/>
    <mergeCell ref="BV30:BW30"/>
    <mergeCell ref="AY30:BD30"/>
    <mergeCell ref="BO29:BP29"/>
    <mergeCell ref="BQ29:BR29"/>
    <mergeCell ref="BT29:BU29"/>
    <mergeCell ref="BV29:BW29"/>
    <mergeCell ref="BT28:BU28"/>
    <mergeCell ref="BT24:BU24"/>
    <mergeCell ref="BV24:BW24"/>
    <mergeCell ref="AR29:AS29"/>
    <mergeCell ref="AU29:AV29"/>
    <mergeCell ref="AW29:AX29"/>
    <mergeCell ref="BO27:BP27"/>
    <mergeCell ref="BQ27:BR27"/>
    <mergeCell ref="BT27:BU27"/>
    <mergeCell ref="BV27:BW27"/>
    <mergeCell ref="BI28:BJ28"/>
    <mergeCell ref="BK28:BN28"/>
    <mergeCell ref="BO28:BP28"/>
    <mergeCell ref="BQ28:BR28"/>
    <mergeCell ref="A15:B22"/>
    <mergeCell ref="AF15:AK15"/>
    <mergeCell ref="AP15:AX15"/>
    <mergeCell ref="BE15:BJ15"/>
    <mergeCell ref="BO15:BW15"/>
    <mergeCell ref="AF16:AG16"/>
    <mergeCell ref="AH16:AI16"/>
    <mergeCell ref="AJ16:AK16"/>
    <mergeCell ref="AW8:AX8"/>
    <mergeCell ref="BE8:BF8"/>
    <mergeCell ref="BG8:BH8"/>
    <mergeCell ref="BI8:BJ8"/>
    <mergeCell ref="BO8:BP8"/>
    <mergeCell ref="BQ8:BR8"/>
    <mergeCell ref="BE22:BF22"/>
    <mergeCell ref="BG22:BH22"/>
    <mergeCell ref="BI22:BJ22"/>
    <mergeCell ref="BK22:BN22"/>
    <mergeCell ref="BO22:BP22"/>
    <mergeCell ref="BQ22:BR22"/>
    <mergeCell ref="BT21:BU21"/>
    <mergeCell ref="BV21:BW21"/>
    <mergeCell ref="BI16:BJ16"/>
    <mergeCell ref="BO16:BP16"/>
    <mergeCell ref="BQ16:BR16"/>
    <mergeCell ref="BT16:BU16"/>
    <mergeCell ref="BV16:BW16"/>
    <mergeCell ref="C21:I21"/>
    <mergeCell ref="J21:Y21"/>
    <mergeCell ref="Z21:AE21"/>
    <mergeCell ref="AF21:AG21"/>
    <mergeCell ref="AH21:AI21"/>
    <mergeCell ref="BH5:BO5"/>
    <mergeCell ref="BP5:BW5"/>
    <mergeCell ref="Z6:BW6"/>
    <mergeCell ref="C7:I7"/>
    <mergeCell ref="J7:Y7"/>
    <mergeCell ref="Z7:AE7"/>
    <mergeCell ref="AF7:AK7"/>
    <mergeCell ref="AL7:AO7"/>
    <mergeCell ref="AP7:AX7"/>
    <mergeCell ref="BT13:BU13"/>
    <mergeCell ref="BV13:BW13"/>
    <mergeCell ref="AL13:AO13"/>
    <mergeCell ref="AP13:AQ13"/>
    <mergeCell ref="AR13:AS13"/>
    <mergeCell ref="AU13:AV13"/>
    <mergeCell ref="AW13:AX13"/>
    <mergeCell ref="AJ8:AK8"/>
    <mergeCell ref="AP8:AQ8"/>
    <mergeCell ref="AR8:AS8"/>
    <mergeCell ref="AU8:AV8"/>
    <mergeCell ref="AY8:BD8"/>
    <mergeCell ref="BK8:BN8"/>
    <mergeCell ref="BT8:BU8"/>
    <mergeCell ref="BV8:BW8"/>
    <mergeCell ref="AF8:AG8"/>
    <mergeCell ref="AH8:AI8"/>
    <mergeCell ref="Z13:AE13"/>
    <mergeCell ref="AF13:AG13"/>
    <mergeCell ref="AH13:AI13"/>
    <mergeCell ref="AJ13:AK13"/>
    <mergeCell ref="BT11:BU11"/>
    <mergeCell ref="BV11:BW11"/>
    <mergeCell ref="AJ46:AK46"/>
    <mergeCell ref="AL46:AO46"/>
    <mergeCell ref="AP46:AQ46"/>
    <mergeCell ref="AP45:AQ45"/>
    <mergeCell ref="AR45:AS45"/>
    <mergeCell ref="BO45:BP45"/>
    <mergeCell ref="BQ45:BR45"/>
    <mergeCell ref="AU45:AV45"/>
    <mergeCell ref="BO44:BP44"/>
    <mergeCell ref="BQ44:BR44"/>
    <mergeCell ref="BT44:BU44"/>
    <mergeCell ref="BV44:BW44"/>
    <mergeCell ref="AW45:AX45"/>
    <mergeCell ref="BK32:BN32"/>
    <mergeCell ref="J42:Y42"/>
    <mergeCell ref="Z42:AE42"/>
    <mergeCell ref="AF42:AG42"/>
    <mergeCell ref="AY45:BD45"/>
    <mergeCell ref="BE45:BF45"/>
    <mergeCell ref="J43:Y43"/>
    <mergeCell ref="Z43:AE43"/>
    <mergeCell ref="AF43:AG43"/>
    <mergeCell ref="AH43:AI43"/>
    <mergeCell ref="AJ43:AK43"/>
    <mergeCell ref="AL43:AO43"/>
    <mergeCell ref="BK43:BN43"/>
    <mergeCell ref="BO43:BP43"/>
    <mergeCell ref="BQ43:BR43"/>
    <mergeCell ref="BG43:BH43"/>
    <mergeCell ref="BT43:BU43"/>
    <mergeCell ref="BV43:BW43"/>
    <mergeCell ref="AR43:AS43"/>
    <mergeCell ref="C44:I44"/>
    <mergeCell ref="J44:Y44"/>
    <mergeCell ref="Z44:AE44"/>
    <mergeCell ref="AF44:AG44"/>
    <mergeCell ref="AH44:AI44"/>
    <mergeCell ref="AJ44:AK44"/>
    <mergeCell ref="AL44:AO44"/>
    <mergeCell ref="AP44:AQ44"/>
    <mergeCell ref="A4:BW4"/>
    <mergeCell ref="A5:J5"/>
    <mergeCell ref="K5:T5"/>
    <mergeCell ref="X5:AF5"/>
    <mergeCell ref="AG5:AO5"/>
    <mergeCell ref="AP5:AX5"/>
    <mergeCell ref="AY5:BG5"/>
    <mergeCell ref="A7:B14"/>
    <mergeCell ref="AY13:BD13"/>
    <mergeCell ref="BO12:BP12"/>
    <mergeCell ref="BQ12:BR12"/>
    <mergeCell ref="BT12:BU12"/>
    <mergeCell ref="BV12:BW12"/>
    <mergeCell ref="C13:I13"/>
    <mergeCell ref="J13:Y13"/>
    <mergeCell ref="AY7:BD7"/>
    <mergeCell ref="BE7:BJ7"/>
    <mergeCell ref="BK7:BN7"/>
    <mergeCell ref="BO7:BW7"/>
    <mergeCell ref="Z40:AE40"/>
    <mergeCell ref="AL40:AO40"/>
    <mergeCell ref="AJ41:AK41"/>
    <mergeCell ref="BV42:BW42"/>
    <mergeCell ref="C43:I43"/>
    <mergeCell ref="AU43:AV43"/>
    <mergeCell ref="AW43:AX43"/>
    <mergeCell ref="AY43:BD43"/>
    <mergeCell ref="BE43:BF43"/>
    <mergeCell ref="BE42:BF42"/>
    <mergeCell ref="BG42:BH42"/>
    <mergeCell ref="BI42:BJ42"/>
    <mergeCell ref="BK42:BN42"/>
    <mergeCell ref="AR42:AS42"/>
    <mergeCell ref="AU42:AV42"/>
    <mergeCell ref="AW42:AX42"/>
    <mergeCell ref="AY42:BD42"/>
    <mergeCell ref="BO42:BP42"/>
    <mergeCell ref="C42:I42"/>
    <mergeCell ref="AH34:AI34"/>
    <mergeCell ref="AJ34:AK34"/>
    <mergeCell ref="AL34:AO34"/>
    <mergeCell ref="AH42:AI42"/>
    <mergeCell ref="AJ42:AK42"/>
    <mergeCell ref="AL42:AO42"/>
    <mergeCell ref="AP42:AQ42"/>
    <mergeCell ref="AP43:AQ43"/>
    <mergeCell ref="C36:I36"/>
    <mergeCell ref="J36:Y36"/>
    <mergeCell ref="Z36:AE36"/>
    <mergeCell ref="AF36:AG36"/>
    <mergeCell ref="AH36:AI36"/>
    <mergeCell ref="AJ36:AK36"/>
    <mergeCell ref="AL36:AO36"/>
    <mergeCell ref="AP36:AQ36"/>
    <mergeCell ref="AW35:AX35"/>
    <mergeCell ref="AU35:AV35"/>
    <mergeCell ref="BQ42:BR42"/>
    <mergeCell ref="C39:I39"/>
    <mergeCell ref="J39:Y39"/>
    <mergeCell ref="Z39:AE39"/>
    <mergeCell ref="AL39:AO39"/>
    <mergeCell ref="AW38:AX38"/>
    <mergeCell ref="AY38:BD38"/>
    <mergeCell ref="BE38:BF38"/>
    <mergeCell ref="BG38:BH38"/>
    <mergeCell ref="BI38:BJ38"/>
    <mergeCell ref="C38:I38"/>
    <mergeCell ref="J38:Y38"/>
    <mergeCell ref="Z38:AE38"/>
    <mergeCell ref="AF38:AG38"/>
    <mergeCell ref="AH38:AI38"/>
    <mergeCell ref="AJ38:AK38"/>
    <mergeCell ref="BE39:BJ39"/>
    <mergeCell ref="C41:I41"/>
    <mergeCell ref="J41:Y41"/>
    <mergeCell ref="Z41:AE41"/>
    <mergeCell ref="AF41:AG41"/>
    <mergeCell ref="AH41:AI41"/>
    <mergeCell ref="C40:I40"/>
    <mergeCell ref="J40:Y40"/>
    <mergeCell ref="BO41:BP41"/>
    <mergeCell ref="BQ41:BR41"/>
    <mergeCell ref="BG41:BH41"/>
    <mergeCell ref="AY39:BD39"/>
    <mergeCell ref="BO38:BP38"/>
    <mergeCell ref="BQ38:BR38"/>
    <mergeCell ref="AL38:AO38"/>
    <mergeCell ref="AP38:AQ38"/>
    <mergeCell ref="AR36:AS36"/>
    <mergeCell ref="AU36:AV36"/>
    <mergeCell ref="AW36:AX36"/>
    <mergeCell ref="AL37:AO37"/>
    <mergeCell ref="AP37:AQ37"/>
    <mergeCell ref="AR37:AS37"/>
    <mergeCell ref="AU37:AV37"/>
    <mergeCell ref="AW37:AX37"/>
    <mergeCell ref="C37:I37"/>
    <mergeCell ref="J37:Y37"/>
    <mergeCell ref="Z37:AE37"/>
    <mergeCell ref="AF37:AG37"/>
    <mergeCell ref="AH37:AI37"/>
    <mergeCell ref="AJ37:AK37"/>
    <mergeCell ref="AJ33:AK33"/>
    <mergeCell ref="AL33:AO33"/>
    <mergeCell ref="C33:I33"/>
    <mergeCell ref="J33:Y33"/>
    <mergeCell ref="Z33:AE33"/>
    <mergeCell ref="AF33:AG33"/>
    <mergeCell ref="AH33:AI33"/>
    <mergeCell ref="C35:I35"/>
    <mergeCell ref="J35:Y35"/>
    <mergeCell ref="Z35:AE35"/>
    <mergeCell ref="AF35:AG35"/>
    <mergeCell ref="AH35:AI35"/>
    <mergeCell ref="AJ35:AK35"/>
    <mergeCell ref="AP34:AQ34"/>
    <mergeCell ref="AR34:AS34"/>
    <mergeCell ref="AU34:AV34"/>
    <mergeCell ref="AW34:AX34"/>
    <mergeCell ref="BE34:BF34"/>
    <mergeCell ref="BO35:BP35"/>
    <mergeCell ref="BQ35:BR35"/>
    <mergeCell ref="AL35:AO35"/>
    <mergeCell ref="AP35:AQ35"/>
    <mergeCell ref="AR35:AS35"/>
    <mergeCell ref="C34:I34"/>
    <mergeCell ref="J34:Y34"/>
    <mergeCell ref="Z34:AE34"/>
    <mergeCell ref="AF34:AG34"/>
    <mergeCell ref="AR30:AS30"/>
    <mergeCell ref="AU30:AV30"/>
    <mergeCell ref="AW30:AX30"/>
    <mergeCell ref="C30:I30"/>
    <mergeCell ref="J30:Y30"/>
    <mergeCell ref="Z30:AE30"/>
    <mergeCell ref="AF30:AG30"/>
    <mergeCell ref="AH30:AI30"/>
    <mergeCell ref="AJ30:AK30"/>
    <mergeCell ref="C32:I32"/>
    <mergeCell ref="J32:Y32"/>
    <mergeCell ref="Z32:AE32"/>
    <mergeCell ref="AL32:AO32"/>
    <mergeCell ref="BG33:BH33"/>
    <mergeCell ref="BI33:BJ33"/>
    <mergeCell ref="BK33:BN33"/>
    <mergeCell ref="AY33:BD33"/>
    <mergeCell ref="BE33:BF33"/>
    <mergeCell ref="AP32:AQ32"/>
    <mergeCell ref="AR32:AS32"/>
    <mergeCell ref="AU32:AV32"/>
    <mergeCell ref="AW32:AX32"/>
    <mergeCell ref="BE32:BF32"/>
    <mergeCell ref="BG32:BH32"/>
    <mergeCell ref="AF32:AG32"/>
    <mergeCell ref="AP33:AQ33"/>
    <mergeCell ref="AR33:AS33"/>
    <mergeCell ref="AU33:AV33"/>
    <mergeCell ref="AW33:AX33"/>
    <mergeCell ref="BK31:BN31"/>
    <mergeCell ref="AY31:BD31"/>
    <mergeCell ref="BI30:BJ30"/>
    <mergeCell ref="C29:I29"/>
    <mergeCell ref="J29:Y29"/>
    <mergeCell ref="Z29:AE29"/>
    <mergeCell ref="AF29:AG29"/>
    <mergeCell ref="AH29:AI29"/>
    <mergeCell ref="AJ29:AK29"/>
    <mergeCell ref="AL29:AO29"/>
    <mergeCell ref="AP29:AQ29"/>
    <mergeCell ref="BK30:BN30"/>
    <mergeCell ref="AL28:AO28"/>
    <mergeCell ref="AP28:AQ28"/>
    <mergeCell ref="C28:I28"/>
    <mergeCell ref="J28:Y28"/>
    <mergeCell ref="Z28:AE28"/>
    <mergeCell ref="AF28:AG28"/>
    <mergeCell ref="AH28:AI28"/>
    <mergeCell ref="AJ28:AK28"/>
    <mergeCell ref="C31:I31"/>
    <mergeCell ref="J31:Y31"/>
    <mergeCell ref="Z31:AE31"/>
    <mergeCell ref="AL31:AO31"/>
    <mergeCell ref="AL30:AO30"/>
    <mergeCell ref="AP30:AQ30"/>
    <mergeCell ref="AR28:AS28"/>
    <mergeCell ref="AU28:AV28"/>
    <mergeCell ref="AW28:AX28"/>
    <mergeCell ref="J27:Y27"/>
    <mergeCell ref="Z27:AE27"/>
    <mergeCell ref="AF27:AG27"/>
    <mergeCell ref="AH27:AI27"/>
    <mergeCell ref="AJ27:AK27"/>
    <mergeCell ref="AL27:AO27"/>
    <mergeCell ref="AP27:AQ27"/>
    <mergeCell ref="AL26:AO26"/>
    <mergeCell ref="AP26:AQ26"/>
    <mergeCell ref="AR26:AS26"/>
    <mergeCell ref="AU26:AV26"/>
    <mergeCell ref="AW26:AX26"/>
    <mergeCell ref="AY26:BD26"/>
    <mergeCell ref="BE27:BF27"/>
    <mergeCell ref="BG27:BH27"/>
    <mergeCell ref="C26:I26"/>
    <mergeCell ref="J26:Y26"/>
    <mergeCell ref="Z26:AE26"/>
    <mergeCell ref="C25:I25"/>
    <mergeCell ref="J25:Y25"/>
    <mergeCell ref="Z25:AE25"/>
    <mergeCell ref="AF25:AG25"/>
    <mergeCell ref="AH25:AI25"/>
    <mergeCell ref="AJ25:AK25"/>
    <mergeCell ref="C24:I24"/>
    <mergeCell ref="J24:Y24"/>
    <mergeCell ref="Z24:AE24"/>
    <mergeCell ref="AF26:AG26"/>
    <mergeCell ref="AH26:AI26"/>
    <mergeCell ref="AJ26:AK26"/>
    <mergeCell ref="BE26:BF26"/>
    <mergeCell ref="BI27:BJ27"/>
    <mergeCell ref="BK27:BN27"/>
    <mergeCell ref="AR27:AS27"/>
    <mergeCell ref="AU27:AV27"/>
    <mergeCell ref="AW27:AX27"/>
    <mergeCell ref="AY27:BD27"/>
    <mergeCell ref="AL25:AO25"/>
    <mergeCell ref="AP25:AQ25"/>
    <mergeCell ref="AR25:AS25"/>
    <mergeCell ref="BI26:BJ26"/>
    <mergeCell ref="BK26:BN26"/>
    <mergeCell ref="BE25:BF25"/>
    <mergeCell ref="BG25:BH25"/>
    <mergeCell ref="BI25:BJ25"/>
    <mergeCell ref="BK25:BN25"/>
    <mergeCell ref="AU25:AV25"/>
    <mergeCell ref="AW25:AX25"/>
    <mergeCell ref="AY25:BD25"/>
    <mergeCell ref="C27:I27"/>
    <mergeCell ref="AJ21:AK21"/>
    <mergeCell ref="AL21:AO21"/>
    <mergeCell ref="AP21:AQ21"/>
    <mergeCell ref="AL24:AO24"/>
    <mergeCell ref="AL23:AO23"/>
    <mergeCell ref="AY23:BD23"/>
    <mergeCell ref="C23:I23"/>
    <mergeCell ref="J23:Y23"/>
    <mergeCell ref="Z23:AE23"/>
    <mergeCell ref="AW24:AX24"/>
    <mergeCell ref="C22:I22"/>
    <mergeCell ref="J22:Y22"/>
    <mergeCell ref="Z22:AE22"/>
    <mergeCell ref="AF22:AG22"/>
    <mergeCell ref="AH22:AI22"/>
    <mergeCell ref="AJ22:AK22"/>
    <mergeCell ref="AL22:AO22"/>
    <mergeCell ref="AP22:AQ22"/>
    <mergeCell ref="BT19:BU19"/>
    <mergeCell ref="BV19:BW19"/>
    <mergeCell ref="AR19:AS19"/>
    <mergeCell ref="AU19:AV19"/>
    <mergeCell ref="AW19:AX19"/>
    <mergeCell ref="AY19:BD19"/>
    <mergeCell ref="BG20:BH20"/>
    <mergeCell ref="BI20:BJ20"/>
    <mergeCell ref="BK20:BN20"/>
    <mergeCell ref="BK19:BN19"/>
    <mergeCell ref="BO19:BP19"/>
    <mergeCell ref="BE19:BF19"/>
    <mergeCell ref="BO20:BP20"/>
    <mergeCell ref="BQ20:BR20"/>
    <mergeCell ref="BT20:BU20"/>
    <mergeCell ref="BV20:BW20"/>
    <mergeCell ref="BG19:BH19"/>
    <mergeCell ref="BI19:BJ19"/>
    <mergeCell ref="AR20:AS20"/>
    <mergeCell ref="AU20:AV20"/>
    <mergeCell ref="AW20:AX20"/>
    <mergeCell ref="AY20:BD20"/>
    <mergeCell ref="BE20:BF20"/>
    <mergeCell ref="C20:I20"/>
    <mergeCell ref="J20:Y20"/>
    <mergeCell ref="Z20:AE20"/>
    <mergeCell ref="AF20:AG20"/>
    <mergeCell ref="AH20:AI20"/>
    <mergeCell ref="AJ20:AK20"/>
    <mergeCell ref="AL20:AO20"/>
    <mergeCell ref="AL19:AO19"/>
    <mergeCell ref="AP19:AQ19"/>
    <mergeCell ref="AP20:AQ20"/>
    <mergeCell ref="C19:I19"/>
    <mergeCell ref="J19:Y19"/>
    <mergeCell ref="Z19:AE19"/>
    <mergeCell ref="AF19:AG19"/>
    <mergeCell ref="AH19:AI19"/>
    <mergeCell ref="AJ19:AK19"/>
    <mergeCell ref="BQ19:BR19"/>
    <mergeCell ref="BK16:BN16"/>
    <mergeCell ref="C17:I17"/>
    <mergeCell ref="J17:Y17"/>
    <mergeCell ref="Z17:AE17"/>
    <mergeCell ref="AF17:AG17"/>
    <mergeCell ref="AH17:AI17"/>
    <mergeCell ref="AJ17:AK17"/>
    <mergeCell ref="AL17:AO17"/>
    <mergeCell ref="C16:I16"/>
    <mergeCell ref="J16:Y16"/>
    <mergeCell ref="Z16:AE16"/>
    <mergeCell ref="AL16:AO16"/>
    <mergeCell ref="AY16:BD16"/>
    <mergeCell ref="AL18:AO18"/>
    <mergeCell ref="AP18:AQ18"/>
    <mergeCell ref="AR18:AS18"/>
    <mergeCell ref="C18:I18"/>
    <mergeCell ref="J18:Y18"/>
    <mergeCell ref="Z18:AE18"/>
    <mergeCell ref="AF18:AG18"/>
    <mergeCell ref="AH18:AI18"/>
    <mergeCell ref="AJ18:AK18"/>
    <mergeCell ref="BE18:BF18"/>
    <mergeCell ref="BG18:BH18"/>
    <mergeCell ref="BI18:BJ18"/>
    <mergeCell ref="BK18:BN18"/>
    <mergeCell ref="AL15:AO15"/>
    <mergeCell ref="AY15:BD15"/>
    <mergeCell ref="BO14:BP14"/>
    <mergeCell ref="BQ14:BR14"/>
    <mergeCell ref="BT14:BU14"/>
    <mergeCell ref="BV14:BW14"/>
    <mergeCell ref="C15:I15"/>
    <mergeCell ref="J15:Y15"/>
    <mergeCell ref="Z15:AE15"/>
    <mergeCell ref="C14:I14"/>
    <mergeCell ref="J14:Y14"/>
    <mergeCell ref="Z14:AE14"/>
    <mergeCell ref="AF14:AG14"/>
    <mergeCell ref="AH14:AI14"/>
    <mergeCell ref="AJ14:AK14"/>
    <mergeCell ref="AL14:AO14"/>
    <mergeCell ref="AP14:AQ14"/>
    <mergeCell ref="BK15:BN15"/>
    <mergeCell ref="BE14:BF14"/>
    <mergeCell ref="BG14:BH14"/>
    <mergeCell ref="BI14:BJ14"/>
    <mergeCell ref="BK14:BN14"/>
    <mergeCell ref="AR14:AS14"/>
    <mergeCell ref="AU14:AV14"/>
    <mergeCell ref="AW14:AX14"/>
    <mergeCell ref="AY14:BD14"/>
    <mergeCell ref="C12:I12"/>
    <mergeCell ref="J12:Y12"/>
    <mergeCell ref="Z12:AE12"/>
    <mergeCell ref="AF12:AG12"/>
    <mergeCell ref="AH12:AI12"/>
    <mergeCell ref="AJ12:AK12"/>
    <mergeCell ref="AL12:AO12"/>
    <mergeCell ref="AP12:AQ12"/>
    <mergeCell ref="AL11:AO11"/>
    <mergeCell ref="AP11:AQ11"/>
    <mergeCell ref="AR11:AS11"/>
    <mergeCell ref="AU11:AV11"/>
    <mergeCell ref="AW11:AX11"/>
    <mergeCell ref="AY11:BD11"/>
    <mergeCell ref="AR12:AS12"/>
    <mergeCell ref="AU12:AV12"/>
    <mergeCell ref="BT9:BU9"/>
    <mergeCell ref="BK9:BN9"/>
    <mergeCell ref="BO9:BP9"/>
    <mergeCell ref="BQ9:BR9"/>
    <mergeCell ref="BE9:BF9"/>
    <mergeCell ref="BG9:BH9"/>
    <mergeCell ref="BV9:BW9"/>
    <mergeCell ref="C10:I10"/>
    <mergeCell ref="J10:Y10"/>
    <mergeCell ref="Z10:AE10"/>
    <mergeCell ref="AF10:AG10"/>
    <mergeCell ref="AH10:AI10"/>
    <mergeCell ref="AJ10:AK10"/>
    <mergeCell ref="AL10:AO10"/>
    <mergeCell ref="AP10:AQ10"/>
    <mergeCell ref="AL9:AO9"/>
    <mergeCell ref="AP9:AQ9"/>
    <mergeCell ref="AR9:AS9"/>
    <mergeCell ref="AU9:AV9"/>
    <mergeCell ref="AW9:AX9"/>
    <mergeCell ref="AY9:BD9"/>
    <mergeCell ref="C9:I9"/>
    <mergeCell ref="J9:Y9"/>
    <mergeCell ref="Z9:AE9"/>
    <mergeCell ref="AF9:AG9"/>
    <mergeCell ref="AH9:AI9"/>
    <mergeCell ref="AJ9:AK9"/>
    <mergeCell ref="BE10:BF10"/>
    <mergeCell ref="BG10:BH10"/>
    <mergeCell ref="BT10:BU10"/>
    <mergeCell ref="BV10:BW10"/>
    <mergeCell ref="BI10:BJ10"/>
    <mergeCell ref="BK10:BN10"/>
    <mergeCell ref="AR10:AS10"/>
    <mergeCell ref="AU10:AV10"/>
    <mergeCell ref="AW10:AX10"/>
    <mergeCell ref="AY10:BD10"/>
    <mergeCell ref="BI9:BJ9"/>
    <mergeCell ref="C8:I8"/>
    <mergeCell ref="J8:Y8"/>
    <mergeCell ref="Z8:AE8"/>
    <mergeCell ref="AL8:AO8"/>
    <mergeCell ref="BE46:BF46"/>
    <mergeCell ref="BG46:BH46"/>
    <mergeCell ref="BI46:BJ46"/>
    <mergeCell ref="BK46:BN46"/>
    <mergeCell ref="AR46:AS46"/>
    <mergeCell ref="AU46:AV46"/>
    <mergeCell ref="AW46:AX46"/>
    <mergeCell ref="AY46:BD46"/>
    <mergeCell ref="BI45:BJ45"/>
    <mergeCell ref="BK45:BN45"/>
    <mergeCell ref="BG45:BH45"/>
    <mergeCell ref="BE44:BF44"/>
    <mergeCell ref="BG44:BH44"/>
    <mergeCell ref="BI44:BJ44"/>
    <mergeCell ref="BK44:BN44"/>
    <mergeCell ref="AR44:AS44"/>
    <mergeCell ref="AU44:AV44"/>
    <mergeCell ref="AW44:AX44"/>
    <mergeCell ref="AY44:BD44"/>
    <mergeCell ref="BI43:BJ43"/>
    <mergeCell ref="C11:I11"/>
    <mergeCell ref="J11:Y11"/>
    <mergeCell ref="Z11:AE11"/>
    <mergeCell ref="AF11:AG11"/>
    <mergeCell ref="AH11:AI11"/>
    <mergeCell ref="AJ11:AK11"/>
    <mergeCell ref="BI11:BJ11"/>
    <mergeCell ref="BK11:BN11"/>
    <mergeCell ref="AR38:AS38"/>
    <mergeCell ref="AU38:AV38"/>
    <mergeCell ref="AY40:BD40"/>
    <mergeCell ref="BK40:BN40"/>
    <mergeCell ref="BI41:BJ41"/>
    <mergeCell ref="BK41:BN41"/>
    <mergeCell ref="BO39:BW39"/>
    <mergeCell ref="BK39:BN39"/>
    <mergeCell ref="BT41:BU41"/>
    <mergeCell ref="BV41:BW41"/>
    <mergeCell ref="AR41:AS41"/>
    <mergeCell ref="AU41:AV41"/>
    <mergeCell ref="AW41:AX41"/>
    <mergeCell ref="AY41:BD41"/>
    <mergeCell ref="BE41:BF41"/>
    <mergeCell ref="AP41:AQ41"/>
    <mergeCell ref="AL41:AO41"/>
    <mergeCell ref="BE37:BF37"/>
    <mergeCell ref="BG37:BH37"/>
    <mergeCell ref="BI37:BJ37"/>
    <mergeCell ref="BK37:BN37"/>
    <mergeCell ref="BT36:BU36"/>
    <mergeCell ref="BV36:BW36"/>
    <mergeCell ref="BQ33:BR33"/>
    <mergeCell ref="BT33:BU33"/>
    <mergeCell ref="BV33:BW33"/>
    <mergeCell ref="BG34:BH34"/>
    <mergeCell ref="BI34:BJ34"/>
    <mergeCell ref="BK34:BN34"/>
    <mergeCell ref="BO33:BP33"/>
    <mergeCell ref="BG35:BH35"/>
    <mergeCell ref="BI35:BJ35"/>
    <mergeCell ref="BK35:BN35"/>
    <mergeCell ref="AY36:BD36"/>
    <mergeCell ref="BQ37:BR37"/>
    <mergeCell ref="BT37:BU37"/>
    <mergeCell ref="BV37:BW37"/>
    <mergeCell ref="BE36:BF36"/>
    <mergeCell ref="BG36:BH36"/>
    <mergeCell ref="BI36:BJ36"/>
    <mergeCell ref="BK36:BN36"/>
    <mergeCell ref="BO36:BP36"/>
    <mergeCell ref="BQ36:BR36"/>
    <mergeCell ref="AY37:BD37"/>
    <mergeCell ref="BO34:BP34"/>
    <mergeCell ref="BQ34:BR34"/>
    <mergeCell ref="BT34:BU34"/>
    <mergeCell ref="BV34:BW34"/>
    <mergeCell ref="AY34:BD34"/>
    <mergeCell ref="BO30:BP30"/>
    <mergeCell ref="BQ30:BR30"/>
    <mergeCell ref="BE30:BF30"/>
    <mergeCell ref="BG30:BH30"/>
    <mergeCell ref="BE29:BF29"/>
    <mergeCell ref="BG29:BH29"/>
    <mergeCell ref="BI29:BJ29"/>
    <mergeCell ref="BK29:BN29"/>
    <mergeCell ref="AY29:BD29"/>
    <mergeCell ref="BE31:BJ31"/>
    <mergeCell ref="BO31:BW31"/>
    <mergeCell ref="BO26:BP26"/>
    <mergeCell ref="BQ26:BR26"/>
    <mergeCell ref="BG26:BH26"/>
    <mergeCell ref="BT26:BU26"/>
    <mergeCell ref="BE28:BF28"/>
    <mergeCell ref="BG28:BH28"/>
    <mergeCell ref="BV28:BW28"/>
    <mergeCell ref="AY28:BD28"/>
    <mergeCell ref="BV26:BW26"/>
    <mergeCell ref="BQ25:BR25"/>
    <mergeCell ref="BT25:BU25"/>
    <mergeCell ref="BV25:BW25"/>
    <mergeCell ref="BO21:BP21"/>
    <mergeCell ref="BQ21:BR21"/>
    <mergeCell ref="AR21:AS21"/>
    <mergeCell ref="AU21:AV21"/>
    <mergeCell ref="AY21:BD21"/>
    <mergeCell ref="BE21:BF21"/>
    <mergeCell ref="BG21:BH21"/>
    <mergeCell ref="BI21:BJ21"/>
    <mergeCell ref="BK21:BN21"/>
    <mergeCell ref="BE24:BF24"/>
    <mergeCell ref="BG24:BH24"/>
    <mergeCell ref="BI24:BJ24"/>
    <mergeCell ref="BK23:BN23"/>
    <mergeCell ref="BT22:BU22"/>
    <mergeCell ref="BV22:BW22"/>
    <mergeCell ref="AR22:AS22"/>
    <mergeCell ref="AU22:AV22"/>
    <mergeCell ref="AW22:AX22"/>
    <mergeCell ref="AY22:BD22"/>
    <mergeCell ref="AY24:BD24"/>
    <mergeCell ref="BK24:BN24"/>
    <mergeCell ref="BO25:BP25"/>
    <mergeCell ref="AW21:AX21"/>
    <mergeCell ref="BQ17:BR17"/>
    <mergeCell ref="BT17:BU17"/>
    <mergeCell ref="BV17:BW17"/>
    <mergeCell ref="AP17:AQ17"/>
    <mergeCell ref="AR17:AS17"/>
    <mergeCell ref="AU17:AV17"/>
    <mergeCell ref="AW17:AX17"/>
    <mergeCell ref="AY17:BD17"/>
    <mergeCell ref="BE17:BF17"/>
    <mergeCell ref="BG17:BH17"/>
    <mergeCell ref="BI17:BJ17"/>
    <mergeCell ref="BK17:BN17"/>
    <mergeCell ref="BO17:BP17"/>
    <mergeCell ref="BO18:BP18"/>
    <mergeCell ref="BQ18:BR18"/>
    <mergeCell ref="BT18:BU18"/>
    <mergeCell ref="BV18:BW18"/>
    <mergeCell ref="AU18:AV18"/>
    <mergeCell ref="AW18:AX18"/>
    <mergeCell ref="AY18:BD18"/>
    <mergeCell ref="BI13:BJ13"/>
    <mergeCell ref="BK13:BN13"/>
    <mergeCell ref="BO13:BP13"/>
    <mergeCell ref="BQ13:BR13"/>
    <mergeCell ref="BE13:BF13"/>
    <mergeCell ref="BG13:BH13"/>
    <mergeCell ref="BE12:BF12"/>
    <mergeCell ref="BG12:BH12"/>
    <mergeCell ref="BI12:BJ12"/>
    <mergeCell ref="BK12:BN12"/>
    <mergeCell ref="AW12:AX12"/>
    <mergeCell ref="AY12:BD12"/>
    <mergeCell ref="BO10:BP10"/>
    <mergeCell ref="BQ10:BR10"/>
    <mergeCell ref="BO11:BP11"/>
    <mergeCell ref="BQ11:BR11"/>
    <mergeCell ref="BE11:BF11"/>
    <mergeCell ref="BG11:BH11"/>
    <mergeCell ref="A47:B54"/>
    <mergeCell ref="C47:I47"/>
    <mergeCell ref="J47:Y47"/>
    <mergeCell ref="Z47:AE47"/>
    <mergeCell ref="AF47:AK47"/>
    <mergeCell ref="AL47:AO47"/>
    <mergeCell ref="AP47:AX47"/>
    <mergeCell ref="AY47:BD47"/>
    <mergeCell ref="BE47:BJ47"/>
    <mergeCell ref="C49:I49"/>
    <mergeCell ref="J49:Y49"/>
    <mergeCell ref="Z49:AE49"/>
    <mergeCell ref="AF49:AG49"/>
    <mergeCell ref="AH49:AI49"/>
    <mergeCell ref="AJ49:AK49"/>
    <mergeCell ref="AL49:AO49"/>
    <mergeCell ref="AP49:AQ49"/>
    <mergeCell ref="AR49:AS49"/>
    <mergeCell ref="AU49:AV49"/>
    <mergeCell ref="AW49:AX49"/>
    <mergeCell ref="AY49:BD49"/>
    <mergeCell ref="BE49:BF49"/>
    <mergeCell ref="BG49:BH49"/>
    <mergeCell ref="BI49:BJ49"/>
    <mergeCell ref="J52:Y52"/>
    <mergeCell ref="Z52:AE52"/>
    <mergeCell ref="AF52:AG52"/>
    <mergeCell ref="AH52:AI52"/>
    <mergeCell ref="AJ52:AK52"/>
    <mergeCell ref="AL52:AO52"/>
    <mergeCell ref="AP52:AQ52"/>
    <mergeCell ref="AR52:AS52"/>
    <mergeCell ref="BK47:BN47"/>
    <mergeCell ref="BO47:BW47"/>
    <mergeCell ref="C48:I48"/>
    <mergeCell ref="J48:Y48"/>
    <mergeCell ref="Z48:AE48"/>
    <mergeCell ref="AF48:AG48"/>
    <mergeCell ref="AH48:AI48"/>
    <mergeCell ref="AJ48:AK48"/>
    <mergeCell ref="AL48:AO48"/>
    <mergeCell ref="AP48:AQ48"/>
    <mergeCell ref="AR48:AS48"/>
    <mergeCell ref="AU48:AV48"/>
    <mergeCell ref="AW48:AX48"/>
    <mergeCell ref="AY48:BD48"/>
    <mergeCell ref="BE48:BF48"/>
    <mergeCell ref="BG48:BH48"/>
    <mergeCell ref="BI48:BJ48"/>
    <mergeCell ref="BK48:BN48"/>
    <mergeCell ref="BO48:BP48"/>
    <mergeCell ref="BQ48:BR48"/>
    <mergeCell ref="BT48:BU48"/>
    <mergeCell ref="BV48:BW48"/>
    <mergeCell ref="BK49:BN49"/>
    <mergeCell ref="BO49:BP49"/>
    <mergeCell ref="BQ49:BR49"/>
    <mergeCell ref="BT49:BU49"/>
    <mergeCell ref="BV49:BW49"/>
    <mergeCell ref="C50:I50"/>
    <mergeCell ref="J50:Y50"/>
    <mergeCell ref="Z50:AE50"/>
    <mergeCell ref="AF50:AG50"/>
    <mergeCell ref="AH50:AI50"/>
    <mergeCell ref="AJ50:AK50"/>
    <mergeCell ref="AL50:AO50"/>
    <mergeCell ref="AP50:AQ50"/>
    <mergeCell ref="AR50:AS50"/>
    <mergeCell ref="AU50:AV50"/>
    <mergeCell ref="AW50:AX50"/>
    <mergeCell ref="AY50:BD50"/>
    <mergeCell ref="BE50:BF50"/>
    <mergeCell ref="BG50:BH50"/>
    <mergeCell ref="BI50:BJ50"/>
    <mergeCell ref="BK50:BN50"/>
    <mergeCell ref="BO50:BP50"/>
    <mergeCell ref="BQ50:BR50"/>
    <mergeCell ref="BT50:BU50"/>
    <mergeCell ref="BV50:BW50"/>
    <mergeCell ref="C51:I51"/>
    <mergeCell ref="J51:Y51"/>
    <mergeCell ref="Z51:AE51"/>
    <mergeCell ref="AF51:AG51"/>
    <mergeCell ref="AH51:AI51"/>
    <mergeCell ref="AJ51:AK51"/>
    <mergeCell ref="AL51:AO51"/>
    <mergeCell ref="AP51:AQ51"/>
    <mergeCell ref="AR51:AS51"/>
    <mergeCell ref="AU51:AV51"/>
    <mergeCell ref="AW51:AX51"/>
    <mergeCell ref="AY51:BD51"/>
    <mergeCell ref="BE51:BF51"/>
    <mergeCell ref="BG51:BH51"/>
    <mergeCell ref="BI51:BJ51"/>
    <mergeCell ref="BK51:BN51"/>
    <mergeCell ref="BO51:BP51"/>
    <mergeCell ref="BQ51:BR51"/>
    <mergeCell ref="BT51:BU51"/>
    <mergeCell ref="BV51:BW51"/>
    <mergeCell ref="BT52:BU52"/>
    <mergeCell ref="BV52:BW52"/>
    <mergeCell ref="C53:I53"/>
    <mergeCell ref="J53:Y53"/>
    <mergeCell ref="Z53:AE53"/>
    <mergeCell ref="AF53:AG53"/>
    <mergeCell ref="AH53:AI53"/>
    <mergeCell ref="AJ53:AK53"/>
    <mergeCell ref="AL53:AO53"/>
    <mergeCell ref="AP53:AQ53"/>
    <mergeCell ref="AR53:AS53"/>
    <mergeCell ref="AU53:AV53"/>
    <mergeCell ref="AW53:AX53"/>
    <mergeCell ref="AY53:BD53"/>
    <mergeCell ref="BE53:BF53"/>
    <mergeCell ref="BG53:BH53"/>
    <mergeCell ref="BI53:BJ53"/>
    <mergeCell ref="BK53:BN53"/>
    <mergeCell ref="BO53:BP53"/>
    <mergeCell ref="BQ53:BR53"/>
    <mergeCell ref="BT53:BU53"/>
    <mergeCell ref="BV53:BW53"/>
    <mergeCell ref="AU52:AV52"/>
    <mergeCell ref="AW52:AX52"/>
    <mergeCell ref="AY52:BD52"/>
    <mergeCell ref="BE52:BF52"/>
    <mergeCell ref="BG52:BH52"/>
    <mergeCell ref="BI52:BJ52"/>
    <mergeCell ref="BK52:BN52"/>
    <mergeCell ref="BO52:BP52"/>
    <mergeCell ref="BQ52:BR52"/>
    <mergeCell ref="C52:I52"/>
    <mergeCell ref="AW56:AX56"/>
    <mergeCell ref="AU54:AV54"/>
    <mergeCell ref="AW54:AX54"/>
    <mergeCell ref="AY54:BD54"/>
    <mergeCell ref="BE54:BF54"/>
    <mergeCell ref="BG54:BH54"/>
    <mergeCell ref="BI54:BJ54"/>
    <mergeCell ref="BK54:BN54"/>
    <mergeCell ref="BO54:BP54"/>
    <mergeCell ref="BQ54:BR54"/>
    <mergeCell ref="C54:I54"/>
    <mergeCell ref="J54:Y54"/>
    <mergeCell ref="Z54:AE54"/>
    <mergeCell ref="AF54:AG54"/>
    <mergeCell ref="AH54:AI54"/>
    <mergeCell ref="AJ54:AK54"/>
    <mergeCell ref="AL54:AO54"/>
    <mergeCell ref="AP54:AQ54"/>
    <mergeCell ref="AR54:AS54"/>
    <mergeCell ref="AY56:BD56"/>
    <mergeCell ref="BE56:BF56"/>
    <mergeCell ref="BG56:BH56"/>
    <mergeCell ref="BI56:BJ56"/>
    <mergeCell ref="BK56:BN56"/>
    <mergeCell ref="BO56:BP56"/>
    <mergeCell ref="BQ56:BR56"/>
    <mergeCell ref="BT56:BU56"/>
    <mergeCell ref="BV56:BW56"/>
    <mergeCell ref="BT54:BU54"/>
    <mergeCell ref="BV54:BW54"/>
    <mergeCell ref="A55:B62"/>
    <mergeCell ref="C55:I55"/>
    <mergeCell ref="J55:Y55"/>
    <mergeCell ref="Z55:AE55"/>
    <mergeCell ref="AF55:AK55"/>
    <mergeCell ref="AL55:AO55"/>
    <mergeCell ref="AP55:AX55"/>
    <mergeCell ref="AY55:BD55"/>
    <mergeCell ref="BE55:BJ55"/>
    <mergeCell ref="BK55:BN55"/>
    <mergeCell ref="BO55:BW55"/>
    <mergeCell ref="C56:I56"/>
    <mergeCell ref="J56:Y56"/>
    <mergeCell ref="Z56:AE56"/>
    <mergeCell ref="AF56:AG56"/>
    <mergeCell ref="AH56:AI56"/>
    <mergeCell ref="AJ56:AK56"/>
    <mergeCell ref="AL56:AO56"/>
    <mergeCell ref="AP56:AQ56"/>
    <mergeCell ref="AR56:AS56"/>
    <mergeCell ref="AU56:AV56"/>
    <mergeCell ref="BV57:BW57"/>
    <mergeCell ref="C58:I58"/>
    <mergeCell ref="J58:Y58"/>
    <mergeCell ref="Z58:AE58"/>
    <mergeCell ref="AF58:AG58"/>
    <mergeCell ref="AH58:AI58"/>
    <mergeCell ref="AJ58:AK58"/>
    <mergeCell ref="BG58:BH58"/>
    <mergeCell ref="BI58:BJ58"/>
    <mergeCell ref="BK58:BN58"/>
    <mergeCell ref="BO58:BP58"/>
    <mergeCell ref="BQ58:BR58"/>
    <mergeCell ref="BT58:BU58"/>
    <mergeCell ref="BV58:BW58"/>
    <mergeCell ref="AU57:AV57"/>
    <mergeCell ref="AW57:AX57"/>
    <mergeCell ref="AY57:BD57"/>
    <mergeCell ref="BE57:BF57"/>
    <mergeCell ref="BG57:BH57"/>
    <mergeCell ref="BI57:BJ57"/>
    <mergeCell ref="BK57:BN57"/>
    <mergeCell ref="BO57:BP57"/>
    <mergeCell ref="BQ57:BR57"/>
    <mergeCell ref="BT57:BU57"/>
    <mergeCell ref="C57:I57"/>
    <mergeCell ref="J57:Y57"/>
    <mergeCell ref="AY59:BD59"/>
    <mergeCell ref="BE59:BF59"/>
    <mergeCell ref="BG59:BH59"/>
    <mergeCell ref="BI59:BJ59"/>
    <mergeCell ref="BK59:BN59"/>
    <mergeCell ref="BO59:BP59"/>
    <mergeCell ref="BQ59:BR59"/>
    <mergeCell ref="C59:I59"/>
    <mergeCell ref="J59:Y59"/>
    <mergeCell ref="Z59:AE59"/>
    <mergeCell ref="AF59:AG59"/>
    <mergeCell ref="AH59:AI59"/>
    <mergeCell ref="AJ59:AK59"/>
    <mergeCell ref="AL59:AO59"/>
    <mergeCell ref="AP59:AQ59"/>
    <mergeCell ref="AR59:AS59"/>
    <mergeCell ref="Z57:AE57"/>
    <mergeCell ref="AF57:AG57"/>
    <mergeCell ref="AH57:AI57"/>
    <mergeCell ref="AJ57:AK57"/>
    <mergeCell ref="AL57:AO57"/>
    <mergeCell ref="AP57:AQ57"/>
    <mergeCell ref="AR57:AS57"/>
    <mergeCell ref="AL58:AO58"/>
    <mergeCell ref="AP58:AQ58"/>
    <mergeCell ref="AR58:AS58"/>
    <mergeCell ref="AU58:AV58"/>
    <mergeCell ref="AW58:AX58"/>
    <mergeCell ref="AY58:BD58"/>
    <mergeCell ref="BE58:BF58"/>
    <mergeCell ref="J61:Y61"/>
    <mergeCell ref="Z61:AE61"/>
    <mergeCell ref="AF61:AG61"/>
    <mergeCell ref="AH61:AI61"/>
    <mergeCell ref="AJ61:AK61"/>
    <mergeCell ref="AL61:AO61"/>
    <mergeCell ref="AP61:AQ61"/>
    <mergeCell ref="AR61:AS61"/>
    <mergeCell ref="BT59:BU59"/>
    <mergeCell ref="BV59:BW59"/>
    <mergeCell ref="C60:I60"/>
    <mergeCell ref="J60:Y60"/>
    <mergeCell ref="Z60:AE60"/>
    <mergeCell ref="AF60:AG60"/>
    <mergeCell ref="AH60:AI60"/>
    <mergeCell ref="AJ60:AK60"/>
    <mergeCell ref="AL60:AO60"/>
    <mergeCell ref="AP60:AQ60"/>
    <mergeCell ref="AR60:AS60"/>
    <mergeCell ref="AU60:AV60"/>
    <mergeCell ref="AW60:AX60"/>
    <mergeCell ref="AY60:BD60"/>
    <mergeCell ref="BE60:BF60"/>
    <mergeCell ref="BG60:BH60"/>
    <mergeCell ref="BI60:BJ60"/>
    <mergeCell ref="BK60:BN60"/>
    <mergeCell ref="BO60:BP60"/>
    <mergeCell ref="BQ60:BR60"/>
    <mergeCell ref="BT60:BU60"/>
    <mergeCell ref="BV60:BW60"/>
    <mergeCell ref="AU59:AV59"/>
    <mergeCell ref="AW59:AX59"/>
    <mergeCell ref="BT61:BU61"/>
    <mergeCell ref="BV61:BW61"/>
    <mergeCell ref="C62:I62"/>
    <mergeCell ref="J62:Y62"/>
    <mergeCell ref="Z62:AE62"/>
    <mergeCell ref="AF62:AG62"/>
    <mergeCell ref="AH62:AI62"/>
    <mergeCell ref="AJ62:AK62"/>
    <mergeCell ref="AL62:AO62"/>
    <mergeCell ref="AP62:AQ62"/>
    <mergeCell ref="AR62:AS62"/>
    <mergeCell ref="AU62:AV62"/>
    <mergeCell ref="AW62:AX62"/>
    <mergeCell ref="AY62:BD62"/>
    <mergeCell ref="BE62:BF62"/>
    <mergeCell ref="BG62:BH62"/>
    <mergeCell ref="BI62:BJ62"/>
    <mergeCell ref="BK62:BN62"/>
    <mergeCell ref="BO62:BP62"/>
    <mergeCell ref="BQ62:BR62"/>
    <mergeCell ref="BT62:BU62"/>
    <mergeCell ref="BV62:BW62"/>
    <mergeCell ref="AU61:AV61"/>
    <mergeCell ref="AW61:AX61"/>
    <mergeCell ref="AY61:BD61"/>
    <mergeCell ref="BE61:BF61"/>
    <mergeCell ref="BG61:BH61"/>
    <mergeCell ref="BI61:BJ61"/>
    <mergeCell ref="BK61:BN61"/>
    <mergeCell ref="BO61:BP61"/>
    <mergeCell ref="BQ61:BR61"/>
    <mergeCell ref="C61:I61"/>
    <mergeCell ref="A63:B70"/>
    <mergeCell ref="C63:I63"/>
    <mergeCell ref="J63:Y63"/>
    <mergeCell ref="Z63:AE63"/>
    <mergeCell ref="AF63:AK63"/>
    <mergeCell ref="AL63:AO63"/>
    <mergeCell ref="AP63:AX63"/>
    <mergeCell ref="AY63:BD63"/>
    <mergeCell ref="BE63:BJ63"/>
    <mergeCell ref="C65:I65"/>
    <mergeCell ref="J65:Y65"/>
    <mergeCell ref="Z65:AE65"/>
    <mergeCell ref="AF65:AG65"/>
    <mergeCell ref="AH65:AI65"/>
    <mergeCell ref="AJ65:AK65"/>
    <mergeCell ref="AL65:AO65"/>
    <mergeCell ref="AP65:AQ65"/>
    <mergeCell ref="AR65:AS65"/>
    <mergeCell ref="AU65:AV65"/>
    <mergeCell ref="AW65:AX65"/>
    <mergeCell ref="AY65:BD65"/>
    <mergeCell ref="BE65:BF65"/>
    <mergeCell ref="BG65:BH65"/>
    <mergeCell ref="BI65:BJ65"/>
    <mergeCell ref="J68:Y68"/>
    <mergeCell ref="Z68:AE68"/>
    <mergeCell ref="AF68:AG68"/>
    <mergeCell ref="AH68:AI68"/>
    <mergeCell ref="AJ68:AK68"/>
    <mergeCell ref="AL68:AO68"/>
    <mergeCell ref="AP68:AQ68"/>
    <mergeCell ref="AR68:AS68"/>
    <mergeCell ref="BK63:BN63"/>
    <mergeCell ref="BO63:BW63"/>
    <mergeCell ref="C64:I64"/>
    <mergeCell ref="J64:Y64"/>
    <mergeCell ref="Z64:AE64"/>
    <mergeCell ref="AF64:AG64"/>
    <mergeCell ref="AH64:AI64"/>
    <mergeCell ref="AJ64:AK64"/>
    <mergeCell ref="AL64:AO64"/>
    <mergeCell ref="AP64:AQ64"/>
    <mergeCell ref="AR64:AS64"/>
    <mergeCell ref="AU64:AV64"/>
    <mergeCell ref="AW64:AX64"/>
    <mergeCell ref="AY64:BD64"/>
    <mergeCell ref="BE64:BF64"/>
    <mergeCell ref="BG64:BH64"/>
    <mergeCell ref="BI64:BJ64"/>
    <mergeCell ref="BK64:BN64"/>
    <mergeCell ref="BO64:BP64"/>
    <mergeCell ref="BQ64:BR64"/>
    <mergeCell ref="BT64:BU64"/>
    <mergeCell ref="BV64:BW64"/>
    <mergeCell ref="BK65:BN65"/>
    <mergeCell ref="BO65:BP65"/>
    <mergeCell ref="BQ65:BR65"/>
    <mergeCell ref="BT65:BU65"/>
    <mergeCell ref="BV65:BW65"/>
    <mergeCell ref="C66:I66"/>
    <mergeCell ref="J66:Y66"/>
    <mergeCell ref="Z66:AE66"/>
    <mergeCell ref="AF66:AG66"/>
    <mergeCell ref="AH66:AI66"/>
    <mergeCell ref="AJ66:AK66"/>
    <mergeCell ref="AL66:AO66"/>
    <mergeCell ref="AP66:AQ66"/>
    <mergeCell ref="AR66:AS66"/>
    <mergeCell ref="AU66:AV66"/>
    <mergeCell ref="AW66:AX66"/>
    <mergeCell ref="AY66:BD66"/>
    <mergeCell ref="BE66:BF66"/>
    <mergeCell ref="BG66:BH66"/>
    <mergeCell ref="BI66:BJ66"/>
    <mergeCell ref="BK66:BN66"/>
    <mergeCell ref="BO66:BP66"/>
    <mergeCell ref="BQ66:BR66"/>
    <mergeCell ref="BT66:BU66"/>
    <mergeCell ref="BV66:BW66"/>
    <mergeCell ref="C67:I67"/>
    <mergeCell ref="J67:Y67"/>
    <mergeCell ref="Z67:AE67"/>
    <mergeCell ref="AF67:AG67"/>
    <mergeCell ref="AH67:AI67"/>
    <mergeCell ref="AJ67:AK67"/>
    <mergeCell ref="AL67:AO67"/>
    <mergeCell ref="AP67:AQ67"/>
    <mergeCell ref="AR67:AS67"/>
    <mergeCell ref="AU67:AV67"/>
    <mergeCell ref="AW67:AX67"/>
    <mergeCell ref="AY67:BD67"/>
    <mergeCell ref="BE67:BF67"/>
    <mergeCell ref="BG67:BH67"/>
    <mergeCell ref="BI67:BJ67"/>
    <mergeCell ref="BK67:BN67"/>
    <mergeCell ref="BO67:BP67"/>
    <mergeCell ref="BQ67:BR67"/>
    <mergeCell ref="BT67:BU67"/>
    <mergeCell ref="BV67:BW67"/>
    <mergeCell ref="BT68:BU68"/>
    <mergeCell ref="BV68:BW68"/>
    <mergeCell ref="C69:I69"/>
    <mergeCell ref="J69:Y69"/>
    <mergeCell ref="Z69:AE69"/>
    <mergeCell ref="AF69:AG69"/>
    <mergeCell ref="AH69:AI69"/>
    <mergeCell ref="AJ69:AK69"/>
    <mergeCell ref="AL69:AO69"/>
    <mergeCell ref="AP69:AQ69"/>
    <mergeCell ref="AR69:AS69"/>
    <mergeCell ref="AU69:AV69"/>
    <mergeCell ref="AW69:AX69"/>
    <mergeCell ref="AY69:BD69"/>
    <mergeCell ref="BE69:BF69"/>
    <mergeCell ref="BG69:BH69"/>
    <mergeCell ref="BI69:BJ69"/>
    <mergeCell ref="BK69:BN69"/>
    <mergeCell ref="BO69:BP69"/>
    <mergeCell ref="BQ69:BR69"/>
    <mergeCell ref="BT69:BU69"/>
    <mergeCell ref="BV69:BW69"/>
    <mergeCell ref="AU68:AV68"/>
    <mergeCell ref="AW68:AX68"/>
    <mergeCell ref="AY68:BD68"/>
    <mergeCell ref="BE68:BF68"/>
    <mergeCell ref="BG68:BH68"/>
    <mergeCell ref="BI68:BJ68"/>
    <mergeCell ref="BK68:BN68"/>
    <mergeCell ref="BO68:BP68"/>
    <mergeCell ref="BQ68:BR68"/>
    <mergeCell ref="C68:I68"/>
    <mergeCell ref="AW72:AX72"/>
    <mergeCell ref="AU70:AV70"/>
    <mergeCell ref="AW70:AX70"/>
    <mergeCell ref="AY70:BD70"/>
    <mergeCell ref="BE70:BF70"/>
    <mergeCell ref="BG70:BH70"/>
    <mergeCell ref="BI70:BJ70"/>
    <mergeCell ref="BK70:BN70"/>
    <mergeCell ref="BO70:BP70"/>
    <mergeCell ref="BQ70:BR70"/>
    <mergeCell ref="C70:I70"/>
    <mergeCell ref="J70:Y70"/>
    <mergeCell ref="Z70:AE70"/>
    <mergeCell ref="AF70:AG70"/>
    <mergeCell ref="AH70:AI70"/>
    <mergeCell ref="AJ70:AK70"/>
    <mergeCell ref="AL70:AO70"/>
    <mergeCell ref="AP70:AQ70"/>
    <mergeCell ref="AR70:AS70"/>
    <mergeCell ref="AY72:BD72"/>
    <mergeCell ref="BE72:BF72"/>
    <mergeCell ref="BG72:BH72"/>
    <mergeCell ref="BI72:BJ72"/>
    <mergeCell ref="BK72:BN72"/>
    <mergeCell ref="BO72:BP72"/>
    <mergeCell ref="BQ72:BR72"/>
    <mergeCell ref="BT72:BU72"/>
    <mergeCell ref="BV72:BW72"/>
    <mergeCell ref="BT70:BU70"/>
    <mergeCell ref="BV70:BW70"/>
    <mergeCell ref="A71:B78"/>
    <mergeCell ref="C71:I71"/>
    <mergeCell ref="J71:Y71"/>
    <mergeCell ref="Z71:AE71"/>
    <mergeCell ref="AF71:AK71"/>
    <mergeCell ref="AL71:AO71"/>
    <mergeCell ref="AP71:AX71"/>
    <mergeCell ref="AY71:BD71"/>
    <mergeCell ref="BE71:BJ71"/>
    <mergeCell ref="BK71:BN71"/>
    <mergeCell ref="BO71:BW71"/>
    <mergeCell ref="C72:I72"/>
    <mergeCell ref="J72:Y72"/>
    <mergeCell ref="Z72:AE72"/>
    <mergeCell ref="AF72:AG72"/>
    <mergeCell ref="AH72:AI72"/>
    <mergeCell ref="AJ72:AK72"/>
    <mergeCell ref="AL72:AO72"/>
    <mergeCell ref="AP72:AQ72"/>
    <mergeCell ref="AR72:AS72"/>
    <mergeCell ref="AU72:AV72"/>
    <mergeCell ref="BV73:BW73"/>
    <mergeCell ref="C74:I74"/>
    <mergeCell ref="J74:Y74"/>
    <mergeCell ref="Z74:AE74"/>
    <mergeCell ref="AF74:AG74"/>
    <mergeCell ref="AH74:AI74"/>
    <mergeCell ref="AJ74:AK74"/>
    <mergeCell ref="BG74:BH74"/>
    <mergeCell ref="BI74:BJ74"/>
    <mergeCell ref="BK74:BN74"/>
    <mergeCell ref="BO74:BP74"/>
    <mergeCell ref="BQ74:BR74"/>
    <mergeCell ref="BT74:BU74"/>
    <mergeCell ref="BV74:BW74"/>
    <mergeCell ref="AU73:AV73"/>
    <mergeCell ref="AW73:AX73"/>
    <mergeCell ref="AY73:BD73"/>
    <mergeCell ref="BE73:BF73"/>
    <mergeCell ref="BG73:BH73"/>
    <mergeCell ref="BI73:BJ73"/>
    <mergeCell ref="BK73:BN73"/>
    <mergeCell ref="BO73:BP73"/>
    <mergeCell ref="BQ73:BR73"/>
    <mergeCell ref="BT73:BU73"/>
    <mergeCell ref="C73:I73"/>
    <mergeCell ref="J73:Y73"/>
    <mergeCell ref="AY75:BD75"/>
    <mergeCell ref="BE75:BF75"/>
    <mergeCell ref="BG75:BH75"/>
    <mergeCell ref="BI75:BJ75"/>
    <mergeCell ref="BK75:BN75"/>
    <mergeCell ref="BO75:BP75"/>
    <mergeCell ref="BQ75:BR75"/>
    <mergeCell ref="C75:I75"/>
    <mergeCell ref="J75:Y75"/>
    <mergeCell ref="Z75:AE75"/>
    <mergeCell ref="AF75:AG75"/>
    <mergeCell ref="AH75:AI75"/>
    <mergeCell ref="AJ75:AK75"/>
    <mergeCell ref="AL75:AO75"/>
    <mergeCell ref="AP75:AQ75"/>
    <mergeCell ref="AR75:AS75"/>
    <mergeCell ref="Z73:AE73"/>
    <mergeCell ref="AF73:AG73"/>
    <mergeCell ref="AH73:AI73"/>
    <mergeCell ref="AJ73:AK73"/>
    <mergeCell ref="AL73:AO73"/>
    <mergeCell ref="AP73:AQ73"/>
    <mergeCell ref="AR73:AS73"/>
    <mergeCell ref="AL74:AO74"/>
    <mergeCell ref="AP74:AQ74"/>
    <mergeCell ref="AR74:AS74"/>
    <mergeCell ref="AU74:AV74"/>
    <mergeCell ref="AW74:AX74"/>
    <mergeCell ref="AY74:BD74"/>
    <mergeCell ref="BE74:BF74"/>
    <mergeCell ref="J77:Y77"/>
    <mergeCell ref="Z77:AE77"/>
    <mergeCell ref="AF77:AG77"/>
    <mergeCell ref="AH77:AI77"/>
    <mergeCell ref="AJ77:AK77"/>
    <mergeCell ref="AL77:AO77"/>
    <mergeCell ref="AP77:AQ77"/>
    <mergeCell ref="AR77:AS77"/>
    <mergeCell ref="BT75:BU75"/>
    <mergeCell ref="BV75:BW75"/>
    <mergeCell ref="C76:I76"/>
    <mergeCell ref="J76:Y76"/>
    <mergeCell ref="Z76:AE76"/>
    <mergeCell ref="AF76:AG76"/>
    <mergeCell ref="AH76:AI76"/>
    <mergeCell ref="AJ76:AK76"/>
    <mergeCell ref="AL76:AO76"/>
    <mergeCell ref="AP76:AQ76"/>
    <mergeCell ref="AR76:AS76"/>
    <mergeCell ref="AU76:AV76"/>
    <mergeCell ref="AW76:AX76"/>
    <mergeCell ref="AY76:BD76"/>
    <mergeCell ref="BE76:BF76"/>
    <mergeCell ref="BG76:BH76"/>
    <mergeCell ref="BI76:BJ76"/>
    <mergeCell ref="BK76:BN76"/>
    <mergeCell ref="BO76:BP76"/>
    <mergeCell ref="BQ76:BR76"/>
    <mergeCell ref="BT76:BU76"/>
    <mergeCell ref="BV76:BW76"/>
    <mergeCell ref="AU75:AV75"/>
    <mergeCell ref="AW75:AX75"/>
    <mergeCell ref="BT77:BU77"/>
    <mergeCell ref="BV77:BW77"/>
    <mergeCell ref="C78:I78"/>
    <mergeCell ref="J78:Y78"/>
    <mergeCell ref="Z78:AE78"/>
    <mergeCell ref="AF78:AG78"/>
    <mergeCell ref="AH78:AI78"/>
    <mergeCell ref="AJ78:AK78"/>
    <mergeCell ref="AL78:AO78"/>
    <mergeCell ref="AP78:AQ78"/>
    <mergeCell ref="AR78:AS78"/>
    <mergeCell ref="AU78:AV78"/>
    <mergeCell ref="AW78:AX78"/>
    <mergeCell ref="AY78:BD78"/>
    <mergeCell ref="BE78:BF78"/>
    <mergeCell ref="BG78:BH78"/>
    <mergeCell ref="BI78:BJ78"/>
    <mergeCell ref="BK78:BN78"/>
    <mergeCell ref="BO78:BP78"/>
    <mergeCell ref="BQ78:BR78"/>
    <mergeCell ref="BT78:BU78"/>
    <mergeCell ref="BV78:BW78"/>
    <mergeCell ref="AU77:AV77"/>
    <mergeCell ref="AW77:AX77"/>
    <mergeCell ref="AY77:BD77"/>
    <mergeCell ref="BE77:BF77"/>
    <mergeCell ref="BG77:BH77"/>
    <mergeCell ref="BI77:BJ77"/>
    <mergeCell ref="BK77:BN77"/>
    <mergeCell ref="BO77:BP77"/>
    <mergeCell ref="BQ77:BR77"/>
    <mergeCell ref="C77:I77"/>
    <mergeCell ref="A79:B86"/>
    <mergeCell ref="C79:I79"/>
    <mergeCell ref="J79:Y79"/>
    <mergeCell ref="Z79:AE79"/>
    <mergeCell ref="AF79:AK79"/>
    <mergeCell ref="AL79:AO79"/>
    <mergeCell ref="AP79:AX79"/>
    <mergeCell ref="AY79:BD79"/>
    <mergeCell ref="BE79:BJ79"/>
    <mergeCell ref="C81:I81"/>
    <mergeCell ref="J81:Y81"/>
    <mergeCell ref="Z81:AE81"/>
    <mergeCell ref="AF81:AG81"/>
    <mergeCell ref="AH81:AI81"/>
    <mergeCell ref="AJ81:AK81"/>
    <mergeCell ref="AL81:AO81"/>
    <mergeCell ref="AP81:AQ81"/>
    <mergeCell ref="AR81:AS81"/>
    <mergeCell ref="AU81:AV81"/>
    <mergeCell ref="AW81:AX81"/>
    <mergeCell ref="AY81:BD81"/>
    <mergeCell ref="BE81:BF81"/>
    <mergeCell ref="BG81:BH81"/>
    <mergeCell ref="BI81:BJ81"/>
    <mergeCell ref="J84:Y84"/>
    <mergeCell ref="Z84:AE84"/>
    <mergeCell ref="AF84:AG84"/>
    <mergeCell ref="AH84:AI84"/>
    <mergeCell ref="AJ84:AK84"/>
    <mergeCell ref="AL84:AO84"/>
    <mergeCell ref="AP84:AQ84"/>
    <mergeCell ref="AR84:AS84"/>
    <mergeCell ref="BK79:BN79"/>
    <mergeCell ref="BO79:BW79"/>
    <mergeCell ref="C80:I80"/>
    <mergeCell ref="J80:Y80"/>
    <mergeCell ref="Z80:AE80"/>
    <mergeCell ref="AF80:AG80"/>
    <mergeCell ref="AH80:AI80"/>
    <mergeCell ref="AJ80:AK80"/>
    <mergeCell ref="AL80:AO80"/>
    <mergeCell ref="AP80:AQ80"/>
    <mergeCell ref="AR80:AS80"/>
    <mergeCell ref="AU80:AV80"/>
    <mergeCell ref="AW80:AX80"/>
    <mergeCell ref="AY80:BD80"/>
    <mergeCell ref="BE80:BF80"/>
    <mergeCell ref="BG80:BH80"/>
    <mergeCell ref="BI80:BJ80"/>
    <mergeCell ref="BK80:BN80"/>
    <mergeCell ref="BO80:BP80"/>
    <mergeCell ref="BQ80:BR80"/>
    <mergeCell ref="BT80:BU80"/>
    <mergeCell ref="BV80:BW80"/>
    <mergeCell ref="BK81:BN81"/>
    <mergeCell ref="BO81:BP81"/>
    <mergeCell ref="BQ81:BR81"/>
    <mergeCell ref="BT81:BU81"/>
    <mergeCell ref="BV81:BW81"/>
    <mergeCell ref="C82:I82"/>
    <mergeCell ref="J82:Y82"/>
    <mergeCell ref="Z82:AE82"/>
    <mergeCell ref="AF82:AG82"/>
    <mergeCell ref="AH82:AI82"/>
    <mergeCell ref="AJ82:AK82"/>
    <mergeCell ref="AL82:AO82"/>
    <mergeCell ref="AP82:AQ82"/>
    <mergeCell ref="AR82:AS82"/>
    <mergeCell ref="AU82:AV82"/>
    <mergeCell ref="AW82:AX82"/>
    <mergeCell ref="AY82:BD82"/>
    <mergeCell ref="BE82:BF82"/>
    <mergeCell ref="BG82:BH82"/>
    <mergeCell ref="BI82:BJ82"/>
    <mergeCell ref="BK82:BN82"/>
    <mergeCell ref="BO82:BP82"/>
    <mergeCell ref="BQ82:BR82"/>
    <mergeCell ref="BT82:BU82"/>
    <mergeCell ref="BV82:BW82"/>
    <mergeCell ref="C83:I83"/>
    <mergeCell ref="J83:Y83"/>
    <mergeCell ref="Z83:AE83"/>
    <mergeCell ref="AF83:AG83"/>
    <mergeCell ref="AH83:AI83"/>
    <mergeCell ref="AJ83:AK83"/>
    <mergeCell ref="AL83:AO83"/>
    <mergeCell ref="AP83:AQ83"/>
    <mergeCell ref="AR83:AS83"/>
    <mergeCell ref="AU83:AV83"/>
    <mergeCell ref="AW83:AX83"/>
    <mergeCell ref="AY83:BD83"/>
    <mergeCell ref="BE83:BF83"/>
    <mergeCell ref="BG83:BH83"/>
    <mergeCell ref="BI83:BJ83"/>
    <mergeCell ref="BK83:BN83"/>
    <mergeCell ref="BO83:BP83"/>
    <mergeCell ref="BQ83:BR83"/>
    <mergeCell ref="BT83:BU83"/>
    <mergeCell ref="BV83:BW83"/>
    <mergeCell ref="BT84:BU84"/>
    <mergeCell ref="BV84:BW84"/>
    <mergeCell ref="C85:I85"/>
    <mergeCell ref="J85:Y85"/>
    <mergeCell ref="Z85:AE85"/>
    <mergeCell ref="AF85:AG85"/>
    <mergeCell ref="AH85:AI85"/>
    <mergeCell ref="AJ85:AK85"/>
    <mergeCell ref="AL85:AO85"/>
    <mergeCell ref="AP85:AQ85"/>
    <mergeCell ref="AR85:AS85"/>
    <mergeCell ref="AU85:AV85"/>
    <mergeCell ref="AW85:AX85"/>
    <mergeCell ref="AY85:BD85"/>
    <mergeCell ref="BE85:BF85"/>
    <mergeCell ref="BG85:BH85"/>
    <mergeCell ref="BI85:BJ85"/>
    <mergeCell ref="BK85:BN85"/>
    <mergeCell ref="BO85:BP85"/>
    <mergeCell ref="BQ85:BR85"/>
    <mergeCell ref="BT85:BU85"/>
    <mergeCell ref="BV85:BW85"/>
    <mergeCell ref="AU84:AV84"/>
    <mergeCell ref="AW84:AX84"/>
    <mergeCell ref="AY84:BD84"/>
    <mergeCell ref="BE84:BF84"/>
    <mergeCell ref="BG84:BH84"/>
    <mergeCell ref="BI84:BJ84"/>
    <mergeCell ref="BK84:BN84"/>
    <mergeCell ref="BO84:BP84"/>
    <mergeCell ref="BQ84:BR84"/>
    <mergeCell ref="C84:I84"/>
    <mergeCell ref="BT86:BU86"/>
    <mergeCell ref="BV86:BW86"/>
    <mergeCell ref="AU86:AV86"/>
    <mergeCell ref="AW86:AX86"/>
    <mergeCell ref="AY86:BD86"/>
    <mergeCell ref="BE86:BF86"/>
    <mergeCell ref="BG86:BH86"/>
    <mergeCell ref="BI86:BJ86"/>
    <mergeCell ref="BK86:BN86"/>
    <mergeCell ref="BO86:BP86"/>
    <mergeCell ref="BQ86:BR86"/>
    <mergeCell ref="C86:I86"/>
    <mergeCell ref="J86:Y86"/>
    <mergeCell ref="Z86:AE86"/>
    <mergeCell ref="AF86:AG86"/>
    <mergeCell ref="AH86:AI86"/>
    <mergeCell ref="AJ86:AK86"/>
    <mergeCell ref="AL86:AO86"/>
    <mergeCell ref="AP86:AQ86"/>
    <mergeCell ref="AR86:AS86"/>
    <mergeCell ref="A87:B94"/>
    <mergeCell ref="C87:I87"/>
    <mergeCell ref="J87:Y87"/>
    <mergeCell ref="Z87:AE87"/>
    <mergeCell ref="AF87:AK87"/>
    <mergeCell ref="AL87:AO87"/>
    <mergeCell ref="AP87:AX87"/>
    <mergeCell ref="AY87:BD87"/>
    <mergeCell ref="BE87:BJ87"/>
    <mergeCell ref="BK87:BN87"/>
    <mergeCell ref="BO87:BW87"/>
    <mergeCell ref="C88:I88"/>
    <mergeCell ref="J88:Y88"/>
    <mergeCell ref="Z88:AE88"/>
    <mergeCell ref="AF88:AG88"/>
    <mergeCell ref="AH88:AI88"/>
    <mergeCell ref="AJ88:AK88"/>
    <mergeCell ref="AL88:AO88"/>
    <mergeCell ref="AP88:AQ88"/>
    <mergeCell ref="AR88:AS88"/>
    <mergeCell ref="AU88:AV88"/>
    <mergeCell ref="AW88:AX88"/>
    <mergeCell ref="AY88:BD88"/>
    <mergeCell ref="BE88:BF88"/>
    <mergeCell ref="BG88:BH88"/>
    <mergeCell ref="BI88:BJ88"/>
    <mergeCell ref="BK88:BN88"/>
    <mergeCell ref="BO88:BP88"/>
    <mergeCell ref="BQ88:BR88"/>
    <mergeCell ref="BT88:BU88"/>
    <mergeCell ref="BV88:BW88"/>
    <mergeCell ref="C89:I89"/>
    <mergeCell ref="BV89:BW89"/>
    <mergeCell ref="C90:I90"/>
    <mergeCell ref="J90:Y90"/>
    <mergeCell ref="Z90:AE90"/>
    <mergeCell ref="AF90:AG90"/>
    <mergeCell ref="AH90:AI90"/>
    <mergeCell ref="AJ90:AK90"/>
    <mergeCell ref="AL90:AO90"/>
    <mergeCell ref="AP90:AQ90"/>
    <mergeCell ref="AR90:AS90"/>
    <mergeCell ref="AU90:AV90"/>
    <mergeCell ref="AW90:AX90"/>
    <mergeCell ref="AY90:BD90"/>
    <mergeCell ref="BE90:BF90"/>
    <mergeCell ref="BG90:BH90"/>
    <mergeCell ref="BI90:BJ90"/>
    <mergeCell ref="BK90:BN90"/>
    <mergeCell ref="BO90:BP90"/>
    <mergeCell ref="BQ90:BR90"/>
    <mergeCell ref="BT90:BU90"/>
    <mergeCell ref="BV90:BW90"/>
    <mergeCell ref="J89:Y89"/>
    <mergeCell ref="Z89:AE89"/>
    <mergeCell ref="AF89:AG89"/>
    <mergeCell ref="AH89:AI89"/>
    <mergeCell ref="AJ89:AK89"/>
    <mergeCell ref="AL89:AO89"/>
    <mergeCell ref="AP89:AQ89"/>
    <mergeCell ref="AR89:AS89"/>
    <mergeCell ref="AU89:AV89"/>
    <mergeCell ref="AW89:AX89"/>
    <mergeCell ref="AY89:BD89"/>
    <mergeCell ref="J91:Y91"/>
    <mergeCell ref="Z91:AE91"/>
    <mergeCell ref="AF91:AG91"/>
    <mergeCell ref="AH91:AI91"/>
    <mergeCell ref="AJ91:AK91"/>
    <mergeCell ref="AL91:AO91"/>
    <mergeCell ref="AP91:AQ91"/>
    <mergeCell ref="AR91:AS91"/>
    <mergeCell ref="AU91:AV91"/>
    <mergeCell ref="AW91:AX91"/>
    <mergeCell ref="AY91:BD91"/>
    <mergeCell ref="BE91:BF91"/>
    <mergeCell ref="BG91:BH91"/>
    <mergeCell ref="BI91:BJ91"/>
    <mergeCell ref="BK91:BN91"/>
    <mergeCell ref="BO91:BP91"/>
    <mergeCell ref="BT89:BU89"/>
    <mergeCell ref="BE89:BF89"/>
    <mergeCell ref="BG89:BH89"/>
    <mergeCell ref="BI89:BJ89"/>
    <mergeCell ref="BK89:BN89"/>
    <mergeCell ref="BO89:BP89"/>
    <mergeCell ref="BQ89:BR89"/>
    <mergeCell ref="AU93:AV93"/>
    <mergeCell ref="AW93:AX93"/>
    <mergeCell ref="AY93:BD93"/>
    <mergeCell ref="BE93:BF93"/>
    <mergeCell ref="BG93:BH93"/>
    <mergeCell ref="BI93:BJ93"/>
    <mergeCell ref="BK93:BN93"/>
    <mergeCell ref="BO93:BP93"/>
    <mergeCell ref="BQ91:BR91"/>
    <mergeCell ref="BT91:BU91"/>
    <mergeCell ref="BV91:BW91"/>
    <mergeCell ref="C92:I92"/>
    <mergeCell ref="J92:Y92"/>
    <mergeCell ref="Z92:AE92"/>
    <mergeCell ref="AF92:AG92"/>
    <mergeCell ref="AH92:AI92"/>
    <mergeCell ref="AJ92:AK92"/>
    <mergeCell ref="AL92:AO92"/>
    <mergeCell ref="AP92:AQ92"/>
    <mergeCell ref="AR92:AS92"/>
    <mergeCell ref="AU92:AV92"/>
    <mergeCell ref="AW92:AX92"/>
    <mergeCell ref="AY92:BD92"/>
    <mergeCell ref="BE92:BF92"/>
    <mergeCell ref="BG92:BH92"/>
    <mergeCell ref="BI92:BJ92"/>
    <mergeCell ref="BK92:BN92"/>
    <mergeCell ref="BO92:BP92"/>
    <mergeCell ref="BQ92:BR92"/>
    <mergeCell ref="BT92:BU92"/>
    <mergeCell ref="BV92:BW92"/>
    <mergeCell ref="C91:I91"/>
    <mergeCell ref="BQ93:BR93"/>
    <mergeCell ref="BT93:BU93"/>
    <mergeCell ref="BV93:BW93"/>
    <mergeCell ref="C94:I94"/>
    <mergeCell ref="J94:Y94"/>
    <mergeCell ref="Z94:AE94"/>
    <mergeCell ref="AF94:AG94"/>
    <mergeCell ref="AH94:AI94"/>
    <mergeCell ref="AJ94:AK94"/>
    <mergeCell ref="AL94:AO94"/>
    <mergeCell ref="AP94:AQ94"/>
    <mergeCell ref="AR94:AS94"/>
    <mergeCell ref="AU94:AV94"/>
    <mergeCell ref="AW94:AX94"/>
    <mergeCell ref="AY94:BD94"/>
    <mergeCell ref="BE94:BF94"/>
    <mergeCell ref="BG94:BH94"/>
    <mergeCell ref="BI94:BJ94"/>
    <mergeCell ref="BK94:BN94"/>
    <mergeCell ref="BO94:BP94"/>
    <mergeCell ref="BQ94:BR94"/>
    <mergeCell ref="BT94:BU94"/>
    <mergeCell ref="BV94:BW94"/>
    <mergeCell ref="C93:I93"/>
    <mergeCell ref="J93:Y93"/>
    <mergeCell ref="Z93:AE93"/>
    <mergeCell ref="AF93:AG93"/>
    <mergeCell ref="AH93:AI93"/>
    <mergeCell ref="AJ93:AK93"/>
    <mergeCell ref="AL93:AO93"/>
    <mergeCell ref="AP93:AQ93"/>
    <mergeCell ref="AR93:AS93"/>
    <mergeCell ref="A95:B102"/>
    <mergeCell ref="C95:I95"/>
    <mergeCell ref="J95:Y95"/>
    <mergeCell ref="Z95:AE95"/>
    <mergeCell ref="AF95:AK95"/>
    <mergeCell ref="AL95:AO95"/>
    <mergeCell ref="AP95:AX95"/>
    <mergeCell ref="AY95:BD95"/>
    <mergeCell ref="BE95:BJ95"/>
    <mergeCell ref="BK95:BN95"/>
    <mergeCell ref="BO95:BW95"/>
    <mergeCell ref="C96:I96"/>
    <mergeCell ref="J96:Y96"/>
    <mergeCell ref="Z96:AE96"/>
    <mergeCell ref="AF96:AG96"/>
    <mergeCell ref="AH96:AI96"/>
    <mergeCell ref="AJ96:AK96"/>
    <mergeCell ref="AL96:AO96"/>
    <mergeCell ref="AP96:AQ96"/>
    <mergeCell ref="AR96:AS96"/>
    <mergeCell ref="AU96:AV96"/>
    <mergeCell ref="AW96:AX96"/>
    <mergeCell ref="AY96:BD96"/>
    <mergeCell ref="BE96:BF96"/>
    <mergeCell ref="BG96:BH96"/>
    <mergeCell ref="BI96:BJ96"/>
    <mergeCell ref="BK96:BN96"/>
    <mergeCell ref="BO96:BP96"/>
    <mergeCell ref="BQ96:BR96"/>
    <mergeCell ref="BT96:BU96"/>
    <mergeCell ref="BV96:BW96"/>
    <mergeCell ref="C97:I97"/>
    <mergeCell ref="BV97:BW97"/>
    <mergeCell ref="C98:I98"/>
    <mergeCell ref="J98:Y98"/>
    <mergeCell ref="Z98:AE98"/>
    <mergeCell ref="AF98:AG98"/>
    <mergeCell ref="AH98:AI98"/>
    <mergeCell ref="AJ98:AK98"/>
    <mergeCell ref="AL98:AO98"/>
    <mergeCell ref="AP98:AQ98"/>
    <mergeCell ref="AR98:AS98"/>
    <mergeCell ref="AU98:AV98"/>
    <mergeCell ref="AW98:AX98"/>
    <mergeCell ref="AY98:BD98"/>
    <mergeCell ref="BE98:BF98"/>
    <mergeCell ref="BG98:BH98"/>
    <mergeCell ref="BI98:BJ98"/>
    <mergeCell ref="BK98:BN98"/>
    <mergeCell ref="BO98:BP98"/>
    <mergeCell ref="BQ98:BR98"/>
    <mergeCell ref="BT98:BU98"/>
    <mergeCell ref="BV98:BW98"/>
    <mergeCell ref="J97:Y97"/>
    <mergeCell ref="Z97:AE97"/>
    <mergeCell ref="AF97:AG97"/>
    <mergeCell ref="AH97:AI97"/>
    <mergeCell ref="AJ97:AK97"/>
    <mergeCell ref="AL97:AO97"/>
    <mergeCell ref="AP97:AQ97"/>
    <mergeCell ref="AR97:AS97"/>
    <mergeCell ref="AU97:AV97"/>
    <mergeCell ref="AW97:AX97"/>
    <mergeCell ref="AY97:BD97"/>
    <mergeCell ref="J99:Y99"/>
    <mergeCell ref="Z99:AE99"/>
    <mergeCell ref="AF99:AG99"/>
    <mergeCell ref="AH99:AI99"/>
    <mergeCell ref="AJ99:AK99"/>
    <mergeCell ref="AL99:AO99"/>
    <mergeCell ref="AP99:AQ99"/>
    <mergeCell ref="AR99:AS99"/>
    <mergeCell ref="AU99:AV99"/>
    <mergeCell ref="AW99:AX99"/>
    <mergeCell ref="AY99:BD99"/>
    <mergeCell ref="BE99:BF99"/>
    <mergeCell ref="BG99:BH99"/>
    <mergeCell ref="BI99:BJ99"/>
    <mergeCell ref="BK99:BN99"/>
    <mergeCell ref="BO99:BP99"/>
    <mergeCell ref="BT97:BU97"/>
    <mergeCell ref="BE97:BF97"/>
    <mergeCell ref="BG97:BH97"/>
    <mergeCell ref="BI97:BJ97"/>
    <mergeCell ref="BK97:BN97"/>
    <mergeCell ref="BO97:BP97"/>
    <mergeCell ref="BQ97:BR97"/>
    <mergeCell ref="AU101:AV101"/>
    <mergeCell ref="AW101:AX101"/>
    <mergeCell ref="AY101:BD101"/>
    <mergeCell ref="BE101:BF101"/>
    <mergeCell ref="BG101:BH101"/>
    <mergeCell ref="BI101:BJ101"/>
    <mergeCell ref="BK101:BN101"/>
    <mergeCell ref="BO101:BP101"/>
    <mergeCell ref="BQ99:BR99"/>
    <mergeCell ref="BT99:BU99"/>
    <mergeCell ref="BV99:BW99"/>
    <mergeCell ref="C100:I100"/>
    <mergeCell ref="J100:Y100"/>
    <mergeCell ref="Z100:AE100"/>
    <mergeCell ref="AF100:AG100"/>
    <mergeCell ref="AH100:AI100"/>
    <mergeCell ref="AJ100:AK100"/>
    <mergeCell ref="AL100:AO100"/>
    <mergeCell ref="AP100:AQ100"/>
    <mergeCell ref="AR100:AS100"/>
    <mergeCell ref="AU100:AV100"/>
    <mergeCell ref="AW100:AX100"/>
    <mergeCell ref="AY100:BD100"/>
    <mergeCell ref="BE100:BF100"/>
    <mergeCell ref="BG100:BH100"/>
    <mergeCell ref="BI100:BJ100"/>
    <mergeCell ref="BK100:BN100"/>
    <mergeCell ref="BO100:BP100"/>
    <mergeCell ref="BQ100:BR100"/>
    <mergeCell ref="BT100:BU100"/>
    <mergeCell ref="BV100:BW100"/>
    <mergeCell ref="C99:I99"/>
    <mergeCell ref="BQ101:BR101"/>
    <mergeCell ref="BT101:BU101"/>
    <mergeCell ref="BV101:BW101"/>
    <mergeCell ref="C102:I102"/>
    <mergeCell ref="J102:Y102"/>
    <mergeCell ref="Z102:AE102"/>
    <mergeCell ref="AF102:AG102"/>
    <mergeCell ref="AH102:AI102"/>
    <mergeCell ref="AJ102:AK102"/>
    <mergeCell ref="AL102:AO102"/>
    <mergeCell ref="AP102:AQ102"/>
    <mergeCell ref="AR102:AS102"/>
    <mergeCell ref="AU102:AV102"/>
    <mergeCell ref="AW102:AX102"/>
    <mergeCell ref="AY102:BD102"/>
    <mergeCell ref="BE102:BF102"/>
    <mergeCell ref="BG102:BH102"/>
    <mergeCell ref="BI102:BJ102"/>
    <mergeCell ref="BK102:BN102"/>
    <mergeCell ref="BO102:BP102"/>
    <mergeCell ref="BQ102:BR102"/>
    <mergeCell ref="BT102:BU102"/>
    <mergeCell ref="BV102:BW102"/>
    <mergeCell ref="C101:I101"/>
    <mergeCell ref="J101:Y101"/>
    <mergeCell ref="Z101:AE101"/>
    <mergeCell ref="AF101:AG101"/>
    <mergeCell ref="AH101:AI101"/>
    <mergeCell ref="AJ101:AK101"/>
    <mergeCell ref="AL101:AO101"/>
    <mergeCell ref="AP101:AQ101"/>
    <mergeCell ref="AR101:AS101"/>
    <mergeCell ref="A103:B110"/>
    <mergeCell ref="C103:I103"/>
    <mergeCell ref="J103:Y103"/>
    <mergeCell ref="Z103:AE103"/>
    <mergeCell ref="AF103:AK103"/>
    <mergeCell ref="AL103:AO103"/>
    <mergeCell ref="AP103:AX103"/>
    <mergeCell ref="AY103:BD103"/>
    <mergeCell ref="BE103:BJ103"/>
    <mergeCell ref="BK103:BN103"/>
    <mergeCell ref="BO103:BW103"/>
    <mergeCell ref="C104:I104"/>
    <mergeCell ref="J104:Y104"/>
    <mergeCell ref="Z104:AE104"/>
    <mergeCell ref="AF104:AG104"/>
    <mergeCell ref="AH104:AI104"/>
    <mergeCell ref="AJ104:AK104"/>
    <mergeCell ref="AL104:AO104"/>
    <mergeCell ref="AP104:AQ104"/>
    <mergeCell ref="AR104:AS104"/>
    <mergeCell ref="AU104:AV104"/>
    <mergeCell ref="AW104:AX104"/>
    <mergeCell ref="AY104:BD104"/>
    <mergeCell ref="BE104:BF104"/>
    <mergeCell ref="BG104:BH104"/>
    <mergeCell ref="BI104:BJ104"/>
    <mergeCell ref="BK104:BN104"/>
    <mergeCell ref="BO104:BP104"/>
    <mergeCell ref="BQ104:BR104"/>
    <mergeCell ref="BT104:BU104"/>
    <mergeCell ref="BV104:BW104"/>
    <mergeCell ref="C105:I105"/>
    <mergeCell ref="BV105:BW105"/>
    <mergeCell ref="C106:I106"/>
    <mergeCell ref="J106:Y106"/>
    <mergeCell ref="Z106:AE106"/>
    <mergeCell ref="AF106:AG106"/>
    <mergeCell ref="AH106:AI106"/>
    <mergeCell ref="AJ106:AK106"/>
    <mergeCell ref="AL106:AO106"/>
    <mergeCell ref="AP106:AQ106"/>
    <mergeCell ref="AR106:AS106"/>
    <mergeCell ref="AU106:AV106"/>
    <mergeCell ref="AW106:AX106"/>
    <mergeCell ref="AY106:BD106"/>
    <mergeCell ref="BE106:BF106"/>
    <mergeCell ref="BG106:BH106"/>
    <mergeCell ref="BI106:BJ106"/>
    <mergeCell ref="BK106:BN106"/>
    <mergeCell ref="BO106:BP106"/>
    <mergeCell ref="BQ106:BR106"/>
    <mergeCell ref="BT106:BU106"/>
    <mergeCell ref="BV106:BW106"/>
    <mergeCell ref="J105:Y105"/>
    <mergeCell ref="Z105:AE105"/>
    <mergeCell ref="AF105:AG105"/>
    <mergeCell ref="AH105:AI105"/>
    <mergeCell ref="AJ105:AK105"/>
    <mergeCell ref="AL105:AO105"/>
    <mergeCell ref="AP105:AQ105"/>
    <mergeCell ref="AR105:AS105"/>
    <mergeCell ref="AU105:AV105"/>
    <mergeCell ref="AW105:AX105"/>
    <mergeCell ref="AY105:BD105"/>
    <mergeCell ref="J107:Y107"/>
    <mergeCell ref="Z107:AE107"/>
    <mergeCell ref="AF107:AG107"/>
    <mergeCell ref="AH107:AI107"/>
    <mergeCell ref="AJ107:AK107"/>
    <mergeCell ref="AL107:AO107"/>
    <mergeCell ref="AP107:AQ107"/>
    <mergeCell ref="AR107:AS107"/>
    <mergeCell ref="AU107:AV107"/>
    <mergeCell ref="AW107:AX107"/>
    <mergeCell ref="AY107:BD107"/>
    <mergeCell ref="BE107:BF107"/>
    <mergeCell ref="BG107:BH107"/>
    <mergeCell ref="BI107:BJ107"/>
    <mergeCell ref="BK107:BN107"/>
    <mergeCell ref="BO107:BP107"/>
    <mergeCell ref="BT105:BU105"/>
    <mergeCell ref="BE105:BF105"/>
    <mergeCell ref="BG105:BH105"/>
    <mergeCell ref="BI105:BJ105"/>
    <mergeCell ref="BK105:BN105"/>
    <mergeCell ref="BO105:BP105"/>
    <mergeCell ref="BQ105:BR105"/>
    <mergeCell ref="AU109:AV109"/>
    <mergeCell ref="AW109:AX109"/>
    <mergeCell ref="AY109:BD109"/>
    <mergeCell ref="BE109:BF109"/>
    <mergeCell ref="BG109:BH109"/>
    <mergeCell ref="BI109:BJ109"/>
    <mergeCell ref="BK109:BN109"/>
    <mergeCell ref="BO109:BP109"/>
    <mergeCell ref="BQ107:BR107"/>
    <mergeCell ref="BT107:BU107"/>
    <mergeCell ref="BV107:BW107"/>
    <mergeCell ref="C108:I108"/>
    <mergeCell ref="J108:Y108"/>
    <mergeCell ref="Z108:AE108"/>
    <mergeCell ref="AF108:AG108"/>
    <mergeCell ref="AH108:AI108"/>
    <mergeCell ref="AJ108:AK108"/>
    <mergeCell ref="AL108:AO108"/>
    <mergeCell ref="AP108:AQ108"/>
    <mergeCell ref="AR108:AS108"/>
    <mergeCell ref="AU108:AV108"/>
    <mergeCell ref="AW108:AX108"/>
    <mergeCell ref="AY108:BD108"/>
    <mergeCell ref="BE108:BF108"/>
    <mergeCell ref="BG108:BH108"/>
    <mergeCell ref="BI108:BJ108"/>
    <mergeCell ref="BK108:BN108"/>
    <mergeCell ref="BO108:BP108"/>
    <mergeCell ref="BQ108:BR108"/>
    <mergeCell ref="BT108:BU108"/>
    <mergeCell ref="BV108:BW108"/>
    <mergeCell ref="C107:I107"/>
    <mergeCell ref="BQ109:BR109"/>
    <mergeCell ref="BT109:BU109"/>
    <mergeCell ref="BV109:BW109"/>
    <mergeCell ref="C110:I110"/>
    <mergeCell ref="J110:Y110"/>
    <mergeCell ref="Z110:AE110"/>
    <mergeCell ref="AF110:AG110"/>
    <mergeCell ref="AH110:AI110"/>
    <mergeCell ref="AJ110:AK110"/>
    <mergeCell ref="AL110:AO110"/>
    <mergeCell ref="AP110:AQ110"/>
    <mergeCell ref="AR110:AS110"/>
    <mergeCell ref="AU110:AV110"/>
    <mergeCell ref="AW110:AX110"/>
    <mergeCell ref="AY110:BD110"/>
    <mergeCell ref="BE110:BF110"/>
    <mergeCell ref="BG110:BH110"/>
    <mergeCell ref="BI110:BJ110"/>
    <mergeCell ref="BK110:BN110"/>
    <mergeCell ref="BO110:BP110"/>
    <mergeCell ref="BQ110:BR110"/>
    <mergeCell ref="BT110:BU110"/>
    <mergeCell ref="BV110:BW110"/>
    <mergeCell ref="C109:I109"/>
    <mergeCell ref="J109:Y109"/>
    <mergeCell ref="Z109:AE109"/>
    <mergeCell ref="AF109:AG109"/>
    <mergeCell ref="AH109:AI109"/>
    <mergeCell ref="AJ109:AK109"/>
    <mergeCell ref="AL109:AO109"/>
    <mergeCell ref="AP109:AQ109"/>
    <mergeCell ref="AR109:AS109"/>
    <mergeCell ref="A111:B118"/>
    <mergeCell ref="C111:I111"/>
    <mergeCell ref="J111:Y111"/>
    <mergeCell ref="Z111:AE111"/>
    <mergeCell ref="AF111:AK111"/>
    <mergeCell ref="AL111:AO111"/>
    <mergeCell ref="AP111:AX111"/>
    <mergeCell ref="AY111:BD111"/>
    <mergeCell ref="BE111:BJ111"/>
    <mergeCell ref="BK111:BN111"/>
    <mergeCell ref="BO111:BW111"/>
    <mergeCell ref="C112:I112"/>
    <mergeCell ref="J112:Y112"/>
    <mergeCell ref="Z112:AE112"/>
    <mergeCell ref="AF112:AG112"/>
    <mergeCell ref="AH112:AI112"/>
    <mergeCell ref="AJ112:AK112"/>
    <mergeCell ref="AL112:AO112"/>
    <mergeCell ref="AP112:AQ112"/>
    <mergeCell ref="AR112:AS112"/>
    <mergeCell ref="AU112:AV112"/>
    <mergeCell ref="AW112:AX112"/>
    <mergeCell ref="AY112:BD112"/>
    <mergeCell ref="BE112:BF112"/>
    <mergeCell ref="BG112:BH112"/>
    <mergeCell ref="BI112:BJ112"/>
    <mergeCell ref="BK112:BN112"/>
    <mergeCell ref="BO112:BP112"/>
    <mergeCell ref="BQ112:BR112"/>
    <mergeCell ref="BT112:BU112"/>
    <mergeCell ref="BV112:BW112"/>
    <mergeCell ref="C113:I113"/>
    <mergeCell ref="BV113:BW113"/>
    <mergeCell ref="C114:I114"/>
    <mergeCell ref="J114:Y114"/>
    <mergeCell ref="Z114:AE114"/>
    <mergeCell ref="AF114:AG114"/>
    <mergeCell ref="AH114:AI114"/>
    <mergeCell ref="AJ114:AK114"/>
    <mergeCell ref="AL114:AO114"/>
    <mergeCell ref="AP114:AQ114"/>
    <mergeCell ref="AR114:AS114"/>
    <mergeCell ref="AU114:AV114"/>
    <mergeCell ref="AW114:AX114"/>
    <mergeCell ref="AY114:BD114"/>
    <mergeCell ref="BE114:BF114"/>
    <mergeCell ref="BG114:BH114"/>
    <mergeCell ref="BI114:BJ114"/>
    <mergeCell ref="BK114:BN114"/>
    <mergeCell ref="BO114:BP114"/>
    <mergeCell ref="BQ114:BR114"/>
    <mergeCell ref="BT114:BU114"/>
    <mergeCell ref="BV114:BW114"/>
    <mergeCell ref="J113:Y113"/>
    <mergeCell ref="Z113:AE113"/>
    <mergeCell ref="AF113:AG113"/>
    <mergeCell ref="AH113:AI113"/>
    <mergeCell ref="AJ113:AK113"/>
    <mergeCell ref="AL113:AO113"/>
    <mergeCell ref="AP113:AQ113"/>
    <mergeCell ref="AR113:AS113"/>
    <mergeCell ref="AU113:AV113"/>
    <mergeCell ref="AW113:AX113"/>
    <mergeCell ref="AY113:BD113"/>
    <mergeCell ref="J115:Y115"/>
    <mergeCell ref="Z115:AE115"/>
    <mergeCell ref="AF115:AG115"/>
    <mergeCell ref="AH115:AI115"/>
    <mergeCell ref="AJ115:AK115"/>
    <mergeCell ref="AL115:AO115"/>
    <mergeCell ref="AP115:AQ115"/>
    <mergeCell ref="AR115:AS115"/>
    <mergeCell ref="AU115:AV115"/>
    <mergeCell ref="AW115:AX115"/>
    <mergeCell ref="AY115:BD115"/>
    <mergeCell ref="BE115:BF115"/>
    <mergeCell ref="BG115:BH115"/>
    <mergeCell ref="BI115:BJ115"/>
    <mergeCell ref="BK115:BN115"/>
    <mergeCell ref="BO115:BP115"/>
    <mergeCell ref="BT113:BU113"/>
    <mergeCell ref="BE113:BF113"/>
    <mergeCell ref="BG113:BH113"/>
    <mergeCell ref="BI113:BJ113"/>
    <mergeCell ref="BK113:BN113"/>
    <mergeCell ref="BO113:BP113"/>
    <mergeCell ref="BQ113:BR113"/>
    <mergeCell ref="AU117:AV117"/>
    <mergeCell ref="AW117:AX117"/>
    <mergeCell ref="AY117:BD117"/>
    <mergeCell ref="BE117:BF117"/>
    <mergeCell ref="BG117:BH117"/>
    <mergeCell ref="BI117:BJ117"/>
    <mergeCell ref="BK117:BN117"/>
    <mergeCell ref="BO117:BP117"/>
    <mergeCell ref="BQ115:BR115"/>
    <mergeCell ref="BT115:BU115"/>
    <mergeCell ref="BV115:BW115"/>
    <mergeCell ref="C116:I116"/>
    <mergeCell ref="J116:Y116"/>
    <mergeCell ref="Z116:AE116"/>
    <mergeCell ref="AF116:AG116"/>
    <mergeCell ref="AH116:AI116"/>
    <mergeCell ref="AJ116:AK116"/>
    <mergeCell ref="AL116:AO116"/>
    <mergeCell ref="AP116:AQ116"/>
    <mergeCell ref="AR116:AS116"/>
    <mergeCell ref="AU116:AV116"/>
    <mergeCell ref="AW116:AX116"/>
    <mergeCell ref="AY116:BD116"/>
    <mergeCell ref="BE116:BF116"/>
    <mergeCell ref="BG116:BH116"/>
    <mergeCell ref="BI116:BJ116"/>
    <mergeCell ref="BK116:BN116"/>
    <mergeCell ref="BO116:BP116"/>
    <mergeCell ref="BQ116:BR116"/>
    <mergeCell ref="BT116:BU116"/>
    <mergeCell ref="BV116:BW116"/>
    <mergeCell ref="C115:I115"/>
    <mergeCell ref="BQ117:BR117"/>
    <mergeCell ref="BT117:BU117"/>
    <mergeCell ref="BV117:BW117"/>
    <mergeCell ref="C118:I118"/>
    <mergeCell ref="J118:Y118"/>
    <mergeCell ref="Z118:AE118"/>
    <mergeCell ref="AF118:AG118"/>
    <mergeCell ref="AH118:AI118"/>
    <mergeCell ref="AJ118:AK118"/>
    <mergeCell ref="AL118:AO118"/>
    <mergeCell ref="AP118:AQ118"/>
    <mergeCell ref="AR118:AS118"/>
    <mergeCell ref="AU118:AV118"/>
    <mergeCell ref="AW118:AX118"/>
    <mergeCell ref="AY118:BD118"/>
    <mergeCell ref="BE118:BF118"/>
    <mergeCell ref="BG118:BH118"/>
    <mergeCell ref="BI118:BJ118"/>
    <mergeCell ref="BK118:BN118"/>
    <mergeCell ref="BO118:BP118"/>
    <mergeCell ref="BQ118:BR118"/>
    <mergeCell ref="BT118:BU118"/>
    <mergeCell ref="BV118:BW118"/>
    <mergeCell ref="C117:I117"/>
    <mergeCell ref="J117:Y117"/>
    <mergeCell ref="Z117:AE117"/>
    <mergeCell ref="AF117:AG117"/>
    <mergeCell ref="AH117:AI117"/>
    <mergeCell ref="AJ117:AK117"/>
    <mergeCell ref="AL117:AO117"/>
    <mergeCell ref="AP117:AQ117"/>
    <mergeCell ref="AR117:AS117"/>
    <mergeCell ref="A119:B126"/>
    <mergeCell ref="C119:I119"/>
    <mergeCell ref="J119:Y119"/>
    <mergeCell ref="Z119:AE119"/>
    <mergeCell ref="AF119:AK119"/>
    <mergeCell ref="AL119:AO119"/>
    <mergeCell ref="AP119:AX119"/>
    <mergeCell ref="AY119:BD119"/>
    <mergeCell ref="BE119:BJ119"/>
    <mergeCell ref="BK119:BN119"/>
    <mergeCell ref="BO119:BW119"/>
    <mergeCell ref="C120:I120"/>
    <mergeCell ref="J120:Y120"/>
    <mergeCell ref="Z120:AE120"/>
    <mergeCell ref="AF120:AG120"/>
    <mergeCell ref="AH120:AI120"/>
    <mergeCell ref="AJ120:AK120"/>
    <mergeCell ref="AL120:AO120"/>
    <mergeCell ref="AP120:AQ120"/>
    <mergeCell ref="AR120:AS120"/>
    <mergeCell ref="AU120:AV120"/>
    <mergeCell ref="AW120:AX120"/>
    <mergeCell ref="AY120:BD120"/>
    <mergeCell ref="BE120:BF120"/>
    <mergeCell ref="BG120:BH120"/>
    <mergeCell ref="BI120:BJ120"/>
    <mergeCell ref="BK120:BN120"/>
    <mergeCell ref="BO120:BP120"/>
    <mergeCell ref="BQ120:BR120"/>
    <mergeCell ref="BT120:BU120"/>
    <mergeCell ref="BV120:BW120"/>
    <mergeCell ref="C121:I121"/>
    <mergeCell ref="BV121:BW121"/>
    <mergeCell ref="C122:I122"/>
    <mergeCell ref="J122:Y122"/>
    <mergeCell ref="Z122:AE122"/>
    <mergeCell ref="AF122:AG122"/>
    <mergeCell ref="AH122:AI122"/>
    <mergeCell ref="AJ122:AK122"/>
    <mergeCell ref="AL122:AO122"/>
    <mergeCell ref="AP122:AQ122"/>
    <mergeCell ref="AR122:AS122"/>
    <mergeCell ref="AU122:AV122"/>
    <mergeCell ref="AW122:AX122"/>
    <mergeCell ref="AY122:BD122"/>
    <mergeCell ref="BE122:BF122"/>
    <mergeCell ref="BG122:BH122"/>
    <mergeCell ref="BI122:BJ122"/>
    <mergeCell ref="BK122:BN122"/>
    <mergeCell ref="BO122:BP122"/>
    <mergeCell ref="BQ122:BR122"/>
    <mergeCell ref="BT122:BU122"/>
    <mergeCell ref="BV122:BW122"/>
    <mergeCell ref="J121:Y121"/>
    <mergeCell ref="Z121:AE121"/>
    <mergeCell ref="AF121:AG121"/>
    <mergeCell ref="AH121:AI121"/>
    <mergeCell ref="AJ121:AK121"/>
    <mergeCell ref="AL121:AO121"/>
    <mergeCell ref="AP121:AQ121"/>
    <mergeCell ref="AR121:AS121"/>
    <mergeCell ref="AU121:AV121"/>
    <mergeCell ref="AW121:AX121"/>
    <mergeCell ref="AY121:BD121"/>
    <mergeCell ref="J123:Y123"/>
    <mergeCell ref="Z123:AE123"/>
    <mergeCell ref="AF123:AG123"/>
    <mergeCell ref="AH123:AI123"/>
    <mergeCell ref="AJ123:AK123"/>
    <mergeCell ref="AL123:AO123"/>
    <mergeCell ref="AP123:AQ123"/>
    <mergeCell ref="AR123:AS123"/>
    <mergeCell ref="AU123:AV123"/>
    <mergeCell ref="AW123:AX123"/>
    <mergeCell ref="AY123:BD123"/>
    <mergeCell ref="BE123:BF123"/>
    <mergeCell ref="BG123:BH123"/>
    <mergeCell ref="BI123:BJ123"/>
    <mergeCell ref="BK123:BN123"/>
    <mergeCell ref="BO123:BP123"/>
    <mergeCell ref="BT121:BU121"/>
    <mergeCell ref="BE121:BF121"/>
    <mergeCell ref="BG121:BH121"/>
    <mergeCell ref="BI121:BJ121"/>
    <mergeCell ref="BK121:BN121"/>
    <mergeCell ref="BO121:BP121"/>
    <mergeCell ref="BQ121:BR121"/>
    <mergeCell ref="AU125:AV125"/>
    <mergeCell ref="AW125:AX125"/>
    <mergeCell ref="AY125:BD125"/>
    <mergeCell ref="BE125:BF125"/>
    <mergeCell ref="BG125:BH125"/>
    <mergeCell ref="BI125:BJ125"/>
    <mergeCell ref="BK125:BN125"/>
    <mergeCell ref="BO125:BP125"/>
    <mergeCell ref="BQ123:BR123"/>
    <mergeCell ref="BT123:BU123"/>
    <mergeCell ref="BV123:BW123"/>
    <mergeCell ref="C124:I124"/>
    <mergeCell ref="J124:Y124"/>
    <mergeCell ref="Z124:AE124"/>
    <mergeCell ref="AF124:AG124"/>
    <mergeCell ref="AH124:AI124"/>
    <mergeCell ref="AJ124:AK124"/>
    <mergeCell ref="AL124:AO124"/>
    <mergeCell ref="AP124:AQ124"/>
    <mergeCell ref="AR124:AS124"/>
    <mergeCell ref="AU124:AV124"/>
    <mergeCell ref="AW124:AX124"/>
    <mergeCell ref="AY124:BD124"/>
    <mergeCell ref="BE124:BF124"/>
    <mergeCell ref="BG124:BH124"/>
    <mergeCell ref="BI124:BJ124"/>
    <mergeCell ref="BK124:BN124"/>
    <mergeCell ref="BO124:BP124"/>
    <mergeCell ref="BQ124:BR124"/>
    <mergeCell ref="BT124:BU124"/>
    <mergeCell ref="BV124:BW124"/>
    <mergeCell ref="C123:I123"/>
    <mergeCell ref="BQ125:BR125"/>
    <mergeCell ref="BT125:BU125"/>
    <mergeCell ref="BV125:BW125"/>
    <mergeCell ref="C126:I126"/>
    <mergeCell ref="J126:Y126"/>
    <mergeCell ref="Z126:AE126"/>
    <mergeCell ref="AF126:AG126"/>
    <mergeCell ref="AH126:AI126"/>
    <mergeCell ref="AJ126:AK126"/>
    <mergeCell ref="AL126:AO126"/>
    <mergeCell ref="AP126:AQ126"/>
    <mergeCell ref="AR126:AS126"/>
    <mergeCell ref="AU126:AV126"/>
    <mergeCell ref="AW126:AX126"/>
    <mergeCell ref="AY126:BD126"/>
    <mergeCell ref="BE126:BF126"/>
    <mergeCell ref="BG126:BH126"/>
    <mergeCell ref="BI126:BJ126"/>
    <mergeCell ref="BK126:BN126"/>
    <mergeCell ref="BO126:BP126"/>
    <mergeCell ref="BQ126:BR126"/>
    <mergeCell ref="BT126:BU126"/>
    <mergeCell ref="BV126:BW126"/>
    <mergeCell ref="C125:I125"/>
    <mergeCell ref="J125:Y125"/>
    <mergeCell ref="Z125:AE125"/>
    <mergeCell ref="AF125:AG125"/>
    <mergeCell ref="AH125:AI125"/>
    <mergeCell ref="AJ125:AK125"/>
    <mergeCell ref="AL125:AO125"/>
    <mergeCell ref="AP125:AQ125"/>
    <mergeCell ref="AR125:AS125"/>
    <mergeCell ref="A127:B134"/>
    <mergeCell ref="C127:I127"/>
    <mergeCell ref="J127:Y127"/>
    <mergeCell ref="Z127:AE127"/>
    <mergeCell ref="AF127:AK127"/>
    <mergeCell ref="AL127:AO127"/>
    <mergeCell ref="AP127:AX127"/>
    <mergeCell ref="AY127:BD127"/>
    <mergeCell ref="BE127:BJ127"/>
    <mergeCell ref="BK127:BN127"/>
    <mergeCell ref="BO127:BW127"/>
    <mergeCell ref="C128:I128"/>
    <mergeCell ref="J128:Y128"/>
    <mergeCell ref="Z128:AE128"/>
    <mergeCell ref="AF128:AG128"/>
    <mergeCell ref="AH128:AI128"/>
    <mergeCell ref="AJ128:AK128"/>
    <mergeCell ref="AL128:AO128"/>
    <mergeCell ref="AP128:AQ128"/>
    <mergeCell ref="AR128:AS128"/>
    <mergeCell ref="AU128:AV128"/>
    <mergeCell ref="AW128:AX128"/>
    <mergeCell ref="AY128:BD128"/>
    <mergeCell ref="BE128:BF128"/>
    <mergeCell ref="BG128:BH128"/>
    <mergeCell ref="BI128:BJ128"/>
    <mergeCell ref="BK128:BN128"/>
    <mergeCell ref="BO128:BP128"/>
    <mergeCell ref="BQ128:BR128"/>
    <mergeCell ref="BT128:BU128"/>
    <mergeCell ref="BV128:BW128"/>
    <mergeCell ref="C129:I129"/>
    <mergeCell ref="BV129:BW129"/>
    <mergeCell ref="C130:I130"/>
    <mergeCell ref="J130:Y130"/>
    <mergeCell ref="Z130:AE130"/>
    <mergeCell ref="AF130:AG130"/>
    <mergeCell ref="AH130:AI130"/>
    <mergeCell ref="AJ130:AK130"/>
    <mergeCell ref="AL130:AO130"/>
    <mergeCell ref="AP130:AQ130"/>
    <mergeCell ref="AR130:AS130"/>
    <mergeCell ref="AU130:AV130"/>
    <mergeCell ref="AW130:AX130"/>
    <mergeCell ref="AY130:BD130"/>
    <mergeCell ref="BE130:BF130"/>
    <mergeCell ref="BG130:BH130"/>
    <mergeCell ref="BI130:BJ130"/>
    <mergeCell ref="BK130:BN130"/>
    <mergeCell ref="BO130:BP130"/>
    <mergeCell ref="BQ130:BR130"/>
    <mergeCell ref="BT130:BU130"/>
    <mergeCell ref="BV130:BW130"/>
    <mergeCell ref="J129:Y129"/>
    <mergeCell ref="Z129:AE129"/>
    <mergeCell ref="AF129:AG129"/>
    <mergeCell ref="AH129:AI129"/>
    <mergeCell ref="AJ129:AK129"/>
    <mergeCell ref="AL129:AO129"/>
    <mergeCell ref="AP129:AQ129"/>
    <mergeCell ref="AR129:AS129"/>
    <mergeCell ref="AU129:AV129"/>
    <mergeCell ref="AW129:AX129"/>
    <mergeCell ref="AY129:BD129"/>
    <mergeCell ref="J131:Y131"/>
    <mergeCell ref="Z131:AE131"/>
    <mergeCell ref="AF131:AG131"/>
    <mergeCell ref="AH131:AI131"/>
    <mergeCell ref="AJ131:AK131"/>
    <mergeCell ref="AL131:AO131"/>
    <mergeCell ref="AP131:AQ131"/>
    <mergeCell ref="AR131:AS131"/>
    <mergeCell ref="AU131:AV131"/>
    <mergeCell ref="AW131:AX131"/>
    <mergeCell ref="AY131:BD131"/>
    <mergeCell ref="BE131:BF131"/>
    <mergeCell ref="BG131:BH131"/>
    <mergeCell ref="BI131:BJ131"/>
    <mergeCell ref="BK131:BN131"/>
    <mergeCell ref="BO131:BP131"/>
    <mergeCell ref="BT129:BU129"/>
    <mergeCell ref="BE129:BF129"/>
    <mergeCell ref="BG129:BH129"/>
    <mergeCell ref="BI129:BJ129"/>
    <mergeCell ref="BK129:BN129"/>
    <mergeCell ref="BO129:BP129"/>
    <mergeCell ref="BQ129:BR129"/>
    <mergeCell ref="AU133:AV133"/>
    <mergeCell ref="AW133:AX133"/>
    <mergeCell ref="AY133:BD133"/>
    <mergeCell ref="BE133:BF133"/>
    <mergeCell ref="BG133:BH133"/>
    <mergeCell ref="BI133:BJ133"/>
    <mergeCell ref="BK133:BN133"/>
    <mergeCell ref="BO133:BP133"/>
    <mergeCell ref="BQ131:BR131"/>
    <mergeCell ref="BT131:BU131"/>
    <mergeCell ref="BV131:BW131"/>
    <mergeCell ref="C132:I132"/>
    <mergeCell ref="J132:Y132"/>
    <mergeCell ref="Z132:AE132"/>
    <mergeCell ref="AF132:AG132"/>
    <mergeCell ref="AH132:AI132"/>
    <mergeCell ref="AJ132:AK132"/>
    <mergeCell ref="AL132:AO132"/>
    <mergeCell ref="AP132:AQ132"/>
    <mergeCell ref="AR132:AS132"/>
    <mergeCell ref="AU132:AV132"/>
    <mergeCell ref="AW132:AX132"/>
    <mergeCell ref="AY132:BD132"/>
    <mergeCell ref="BE132:BF132"/>
    <mergeCell ref="BG132:BH132"/>
    <mergeCell ref="BI132:BJ132"/>
    <mergeCell ref="BK132:BN132"/>
    <mergeCell ref="BO132:BP132"/>
    <mergeCell ref="BQ132:BR132"/>
    <mergeCell ref="BT132:BU132"/>
    <mergeCell ref="BV132:BW132"/>
    <mergeCell ref="C131:I131"/>
    <mergeCell ref="BQ133:BR133"/>
    <mergeCell ref="BT133:BU133"/>
    <mergeCell ref="BV133:BW133"/>
    <mergeCell ref="C134:I134"/>
    <mergeCell ref="J134:Y134"/>
    <mergeCell ref="Z134:AE134"/>
    <mergeCell ref="AF134:AG134"/>
    <mergeCell ref="AH134:AI134"/>
    <mergeCell ref="AJ134:AK134"/>
    <mergeCell ref="AL134:AO134"/>
    <mergeCell ref="AP134:AQ134"/>
    <mergeCell ref="AR134:AS134"/>
    <mergeCell ref="AU134:AV134"/>
    <mergeCell ref="AW134:AX134"/>
    <mergeCell ref="AY134:BD134"/>
    <mergeCell ref="BE134:BF134"/>
    <mergeCell ref="BG134:BH134"/>
    <mergeCell ref="BI134:BJ134"/>
    <mergeCell ref="BK134:BN134"/>
    <mergeCell ref="BO134:BP134"/>
    <mergeCell ref="BQ134:BR134"/>
    <mergeCell ref="BT134:BU134"/>
    <mergeCell ref="BV134:BW134"/>
    <mergeCell ref="C133:I133"/>
    <mergeCell ref="J133:Y133"/>
    <mergeCell ref="Z133:AE133"/>
    <mergeCell ref="AF133:AG133"/>
    <mergeCell ref="AH133:AI133"/>
    <mergeCell ref="AJ133:AK133"/>
    <mergeCell ref="AL133:AO133"/>
    <mergeCell ref="AP133:AQ133"/>
    <mergeCell ref="AR133:AS133"/>
    <mergeCell ref="A135:B142"/>
    <mergeCell ref="C135:I135"/>
    <mergeCell ref="J135:Y135"/>
    <mergeCell ref="Z135:AE135"/>
    <mergeCell ref="AF135:AK135"/>
    <mergeCell ref="AL135:AO135"/>
    <mergeCell ref="AP135:AX135"/>
    <mergeCell ref="AY135:BD135"/>
    <mergeCell ref="BE135:BJ135"/>
    <mergeCell ref="BK135:BN135"/>
    <mergeCell ref="BO135:BW135"/>
    <mergeCell ref="C136:I136"/>
    <mergeCell ref="J136:Y136"/>
    <mergeCell ref="Z136:AE136"/>
    <mergeCell ref="AF136:AG136"/>
    <mergeCell ref="AH136:AI136"/>
    <mergeCell ref="AJ136:AK136"/>
    <mergeCell ref="AL136:AO136"/>
    <mergeCell ref="AP136:AQ136"/>
    <mergeCell ref="AR136:AS136"/>
    <mergeCell ref="AU136:AV136"/>
    <mergeCell ref="AW136:AX136"/>
    <mergeCell ref="AY136:BD136"/>
    <mergeCell ref="BE136:BF136"/>
    <mergeCell ref="BG136:BH136"/>
    <mergeCell ref="BI136:BJ136"/>
    <mergeCell ref="BK136:BN136"/>
    <mergeCell ref="BO136:BP136"/>
    <mergeCell ref="BQ136:BR136"/>
    <mergeCell ref="BT136:BU136"/>
    <mergeCell ref="BV136:BW136"/>
    <mergeCell ref="C137:I137"/>
    <mergeCell ref="BV137:BW137"/>
    <mergeCell ref="C138:I138"/>
    <mergeCell ref="J138:Y138"/>
    <mergeCell ref="Z138:AE138"/>
    <mergeCell ref="AF138:AG138"/>
    <mergeCell ref="AH138:AI138"/>
    <mergeCell ref="AJ138:AK138"/>
    <mergeCell ref="AL138:AO138"/>
    <mergeCell ref="AP138:AQ138"/>
    <mergeCell ref="AR138:AS138"/>
    <mergeCell ref="AU138:AV138"/>
    <mergeCell ref="AW138:AX138"/>
    <mergeCell ref="AY138:BD138"/>
    <mergeCell ref="BE138:BF138"/>
    <mergeCell ref="BG138:BH138"/>
    <mergeCell ref="BI138:BJ138"/>
    <mergeCell ref="BK138:BN138"/>
    <mergeCell ref="BO138:BP138"/>
    <mergeCell ref="BQ138:BR138"/>
    <mergeCell ref="BT138:BU138"/>
    <mergeCell ref="BV138:BW138"/>
    <mergeCell ref="J137:Y137"/>
    <mergeCell ref="Z137:AE137"/>
    <mergeCell ref="AF137:AG137"/>
    <mergeCell ref="AH137:AI137"/>
    <mergeCell ref="AJ137:AK137"/>
    <mergeCell ref="AL137:AO137"/>
    <mergeCell ref="AP137:AQ137"/>
    <mergeCell ref="AR137:AS137"/>
    <mergeCell ref="AU137:AV137"/>
    <mergeCell ref="AW137:AX137"/>
    <mergeCell ref="AY137:BD137"/>
    <mergeCell ref="J139:Y139"/>
    <mergeCell ref="Z139:AE139"/>
    <mergeCell ref="AF139:AG139"/>
    <mergeCell ref="AH139:AI139"/>
    <mergeCell ref="AJ139:AK139"/>
    <mergeCell ref="AL139:AO139"/>
    <mergeCell ref="AP139:AQ139"/>
    <mergeCell ref="AR139:AS139"/>
    <mergeCell ref="AU139:AV139"/>
    <mergeCell ref="AW139:AX139"/>
    <mergeCell ref="AY139:BD139"/>
    <mergeCell ref="BE139:BF139"/>
    <mergeCell ref="BG139:BH139"/>
    <mergeCell ref="BI139:BJ139"/>
    <mergeCell ref="BK139:BN139"/>
    <mergeCell ref="BO139:BP139"/>
    <mergeCell ref="BT137:BU137"/>
    <mergeCell ref="BE137:BF137"/>
    <mergeCell ref="BG137:BH137"/>
    <mergeCell ref="BI137:BJ137"/>
    <mergeCell ref="BK137:BN137"/>
    <mergeCell ref="BO137:BP137"/>
    <mergeCell ref="BQ137:BR137"/>
    <mergeCell ref="AU141:AV141"/>
    <mergeCell ref="AW141:AX141"/>
    <mergeCell ref="AY141:BD141"/>
    <mergeCell ref="BE141:BF141"/>
    <mergeCell ref="BG141:BH141"/>
    <mergeCell ref="BI141:BJ141"/>
    <mergeCell ref="BK141:BN141"/>
    <mergeCell ref="BO141:BP141"/>
    <mergeCell ref="BQ139:BR139"/>
    <mergeCell ref="BT139:BU139"/>
    <mergeCell ref="BV139:BW139"/>
    <mergeCell ref="C140:I140"/>
    <mergeCell ref="J140:Y140"/>
    <mergeCell ref="Z140:AE140"/>
    <mergeCell ref="AF140:AG140"/>
    <mergeCell ref="AH140:AI140"/>
    <mergeCell ref="AJ140:AK140"/>
    <mergeCell ref="AL140:AO140"/>
    <mergeCell ref="AP140:AQ140"/>
    <mergeCell ref="AR140:AS140"/>
    <mergeCell ref="AU140:AV140"/>
    <mergeCell ref="AW140:AX140"/>
    <mergeCell ref="AY140:BD140"/>
    <mergeCell ref="BE140:BF140"/>
    <mergeCell ref="BG140:BH140"/>
    <mergeCell ref="BI140:BJ140"/>
    <mergeCell ref="BK140:BN140"/>
    <mergeCell ref="BO140:BP140"/>
    <mergeCell ref="BQ140:BR140"/>
    <mergeCell ref="BT140:BU140"/>
    <mergeCell ref="BV140:BW140"/>
    <mergeCell ref="C139:I139"/>
    <mergeCell ref="BQ141:BR141"/>
    <mergeCell ref="BT141:BU141"/>
    <mergeCell ref="BV141:BW141"/>
    <mergeCell ref="C142:I142"/>
    <mergeCell ref="J142:Y142"/>
    <mergeCell ref="Z142:AE142"/>
    <mergeCell ref="AF142:AG142"/>
    <mergeCell ref="AH142:AI142"/>
    <mergeCell ref="AJ142:AK142"/>
    <mergeCell ref="AL142:AO142"/>
    <mergeCell ref="AP142:AQ142"/>
    <mergeCell ref="AR142:AS142"/>
    <mergeCell ref="AU142:AV142"/>
    <mergeCell ref="AW142:AX142"/>
    <mergeCell ref="AY142:BD142"/>
    <mergeCell ref="BE142:BF142"/>
    <mergeCell ref="BG142:BH142"/>
    <mergeCell ref="BI142:BJ142"/>
    <mergeCell ref="BK142:BN142"/>
    <mergeCell ref="BO142:BP142"/>
    <mergeCell ref="BQ142:BR142"/>
    <mergeCell ref="BT142:BU142"/>
    <mergeCell ref="BV142:BW142"/>
    <mergeCell ref="C141:I141"/>
    <mergeCell ref="J141:Y141"/>
    <mergeCell ref="Z141:AE141"/>
    <mergeCell ref="AF141:AG141"/>
    <mergeCell ref="AH141:AI141"/>
    <mergeCell ref="AJ141:AK141"/>
    <mergeCell ref="AL141:AO141"/>
    <mergeCell ref="AP141:AQ141"/>
    <mergeCell ref="AR141:AS141"/>
    <mergeCell ref="A143:B150"/>
    <mergeCell ref="C143:I143"/>
    <mergeCell ref="J143:Y143"/>
    <mergeCell ref="Z143:AE143"/>
    <mergeCell ref="AF143:AK143"/>
    <mergeCell ref="AL143:AO143"/>
    <mergeCell ref="AP143:AX143"/>
    <mergeCell ref="AY143:BD143"/>
    <mergeCell ref="BE143:BJ143"/>
    <mergeCell ref="BK143:BN143"/>
    <mergeCell ref="BO143:BW143"/>
    <mergeCell ref="C144:I144"/>
    <mergeCell ref="J144:Y144"/>
    <mergeCell ref="Z144:AE144"/>
    <mergeCell ref="AF144:AG144"/>
    <mergeCell ref="AH144:AI144"/>
    <mergeCell ref="AJ144:AK144"/>
    <mergeCell ref="AL144:AO144"/>
    <mergeCell ref="AP144:AQ144"/>
    <mergeCell ref="AR144:AS144"/>
    <mergeCell ref="AU144:AV144"/>
    <mergeCell ref="AW144:AX144"/>
    <mergeCell ref="AY144:BD144"/>
    <mergeCell ref="BE144:BF144"/>
    <mergeCell ref="BG144:BH144"/>
    <mergeCell ref="BI144:BJ144"/>
    <mergeCell ref="BK144:BN144"/>
    <mergeCell ref="BO144:BP144"/>
    <mergeCell ref="BQ144:BR144"/>
    <mergeCell ref="BT144:BU144"/>
    <mergeCell ref="BV144:BW144"/>
    <mergeCell ref="C145:I145"/>
    <mergeCell ref="BV145:BW145"/>
    <mergeCell ref="C146:I146"/>
    <mergeCell ref="J146:Y146"/>
    <mergeCell ref="Z146:AE146"/>
    <mergeCell ref="AF146:AG146"/>
    <mergeCell ref="AH146:AI146"/>
    <mergeCell ref="AJ146:AK146"/>
    <mergeCell ref="AL146:AO146"/>
    <mergeCell ref="AP146:AQ146"/>
    <mergeCell ref="AR146:AS146"/>
    <mergeCell ref="AU146:AV146"/>
    <mergeCell ref="AW146:AX146"/>
    <mergeCell ref="AY146:BD146"/>
    <mergeCell ref="BE146:BF146"/>
    <mergeCell ref="BG146:BH146"/>
    <mergeCell ref="BI146:BJ146"/>
    <mergeCell ref="BK146:BN146"/>
    <mergeCell ref="BO146:BP146"/>
    <mergeCell ref="BQ146:BR146"/>
    <mergeCell ref="BT146:BU146"/>
    <mergeCell ref="BV146:BW146"/>
    <mergeCell ref="J145:Y145"/>
    <mergeCell ref="Z145:AE145"/>
    <mergeCell ref="AF145:AG145"/>
    <mergeCell ref="AH145:AI145"/>
    <mergeCell ref="AJ145:AK145"/>
    <mergeCell ref="AL145:AO145"/>
    <mergeCell ref="AP145:AQ145"/>
    <mergeCell ref="AR145:AS145"/>
    <mergeCell ref="AU145:AV145"/>
    <mergeCell ref="AW145:AX145"/>
    <mergeCell ref="AY145:BD145"/>
    <mergeCell ref="J147:Y147"/>
    <mergeCell ref="Z147:AE147"/>
    <mergeCell ref="AF147:AG147"/>
    <mergeCell ref="AH147:AI147"/>
    <mergeCell ref="AJ147:AK147"/>
    <mergeCell ref="AL147:AO147"/>
    <mergeCell ref="AP147:AQ147"/>
    <mergeCell ref="AR147:AS147"/>
    <mergeCell ref="AU147:AV147"/>
    <mergeCell ref="AW147:AX147"/>
    <mergeCell ref="AY147:BD147"/>
    <mergeCell ref="BE147:BF147"/>
    <mergeCell ref="BG147:BH147"/>
    <mergeCell ref="BI147:BJ147"/>
    <mergeCell ref="BK147:BN147"/>
    <mergeCell ref="BO147:BP147"/>
    <mergeCell ref="BT145:BU145"/>
    <mergeCell ref="BE145:BF145"/>
    <mergeCell ref="BG145:BH145"/>
    <mergeCell ref="BI145:BJ145"/>
    <mergeCell ref="BK145:BN145"/>
    <mergeCell ref="BO145:BP145"/>
    <mergeCell ref="BQ145:BR145"/>
    <mergeCell ref="AU149:AV149"/>
    <mergeCell ref="AW149:AX149"/>
    <mergeCell ref="AY149:BD149"/>
    <mergeCell ref="BE149:BF149"/>
    <mergeCell ref="BG149:BH149"/>
    <mergeCell ref="BI149:BJ149"/>
    <mergeCell ref="BK149:BN149"/>
    <mergeCell ref="BO149:BP149"/>
    <mergeCell ref="BQ147:BR147"/>
    <mergeCell ref="BT147:BU147"/>
    <mergeCell ref="BV147:BW147"/>
    <mergeCell ref="C148:I148"/>
    <mergeCell ref="J148:Y148"/>
    <mergeCell ref="Z148:AE148"/>
    <mergeCell ref="AF148:AG148"/>
    <mergeCell ref="AH148:AI148"/>
    <mergeCell ref="AJ148:AK148"/>
    <mergeCell ref="AL148:AO148"/>
    <mergeCell ref="AP148:AQ148"/>
    <mergeCell ref="AR148:AS148"/>
    <mergeCell ref="AU148:AV148"/>
    <mergeCell ref="AW148:AX148"/>
    <mergeCell ref="AY148:BD148"/>
    <mergeCell ref="BE148:BF148"/>
    <mergeCell ref="BG148:BH148"/>
    <mergeCell ref="BI148:BJ148"/>
    <mergeCell ref="BK148:BN148"/>
    <mergeCell ref="BO148:BP148"/>
    <mergeCell ref="BQ148:BR148"/>
    <mergeCell ref="BT148:BU148"/>
    <mergeCell ref="BV148:BW148"/>
    <mergeCell ref="C147:I147"/>
    <mergeCell ref="BQ149:BR149"/>
    <mergeCell ref="BT149:BU149"/>
    <mergeCell ref="BV149:BW149"/>
    <mergeCell ref="C150:I150"/>
    <mergeCell ref="J150:Y150"/>
    <mergeCell ref="Z150:AE150"/>
    <mergeCell ref="AF150:AG150"/>
    <mergeCell ref="AH150:AI150"/>
    <mergeCell ref="AJ150:AK150"/>
    <mergeCell ref="AL150:AO150"/>
    <mergeCell ref="AP150:AQ150"/>
    <mergeCell ref="AR150:AS150"/>
    <mergeCell ref="AU150:AV150"/>
    <mergeCell ref="AW150:AX150"/>
    <mergeCell ref="AY150:BD150"/>
    <mergeCell ref="BE150:BF150"/>
    <mergeCell ref="BG150:BH150"/>
    <mergeCell ref="BI150:BJ150"/>
    <mergeCell ref="BK150:BN150"/>
    <mergeCell ref="BO150:BP150"/>
    <mergeCell ref="BQ150:BR150"/>
    <mergeCell ref="BT150:BU150"/>
    <mergeCell ref="BV150:BW150"/>
    <mergeCell ref="C149:I149"/>
    <mergeCell ref="J149:Y149"/>
    <mergeCell ref="Z149:AE149"/>
    <mergeCell ref="AF149:AG149"/>
    <mergeCell ref="AH149:AI149"/>
    <mergeCell ref="AJ149:AK149"/>
    <mergeCell ref="AL149:AO149"/>
    <mergeCell ref="AP149:AQ149"/>
    <mergeCell ref="AR149:AS149"/>
    <mergeCell ref="A151:B158"/>
    <mergeCell ref="C151:I151"/>
    <mergeCell ref="J151:Y151"/>
    <mergeCell ref="Z151:AE151"/>
    <mergeCell ref="AF151:AK151"/>
    <mergeCell ref="AL151:AO151"/>
    <mergeCell ref="AP151:AX151"/>
    <mergeCell ref="AY151:BD151"/>
    <mergeCell ref="BE151:BJ151"/>
    <mergeCell ref="BK151:BN151"/>
    <mergeCell ref="BO151:BW151"/>
    <mergeCell ref="C152:I152"/>
    <mergeCell ref="J152:Y152"/>
    <mergeCell ref="Z152:AE152"/>
    <mergeCell ref="AF152:AG152"/>
    <mergeCell ref="AH152:AI152"/>
    <mergeCell ref="AJ152:AK152"/>
    <mergeCell ref="AL152:AO152"/>
    <mergeCell ref="AP152:AQ152"/>
    <mergeCell ref="AR152:AS152"/>
    <mergeCell ref="AU152:AV152"/>
    <mergeCell ref="AW152:AX152"/>
    <mergeCell ref="AY152:BD152"/>
    <mergeCell ref="BE152:BF152"/>
    <mergeCell ref="BG152:BH152"/>
    <mergeCell ref="BI152:BJ152"/>
    <mergeCell ref="BK152:BN152"/>
    <mergeCell ref="BO152:BP152"/>
    <mergeCell ref="BQ152:BR152"/>
    <mergeCell ref="BT152:BU152"/>
    <mergeCell ref="BV152:BW152"/>
    <mergeCell ref="C153:I153"/>
    <mergeCell ref="BV153:BW153"/>
    <mergeCell ref="C154:I154"/>
    <mergeCell ref="J154:Y154"/>
    <mergeCell ref="Z154:AE154"/>
    <mergeCell ref="AF154:AG154"/>
    <mergeCell ref="AH154:AI154"/>
    <mergeCell ref="AJ154:AK154"/>
    <mergeCell ref="AL154:AO154"/>
    <mergeCell ref="AP154:AQ154"/>
    <mergeCell ref="AR154:AS154"/>
    <mergeCell ref="AU154:AV154"/>
    <mergeCell ref="AW154:AX154"/>
    <mergeCell ref="AY154:BD154"/>
    <mergeCell ref="BE154:BF154"/>
    <mergeCell ref="BG154:BH154"/>
    <mergeCell ref="BI154:BJ154"/>
    <mergeCell ref="BK154:BN154"/>
    <mergeCell ref="BO154:BP154"/>
    <mergeCell ref="BQ154:BR154"/>
    <mergeCell ref="BT154:BU154"/>
    <mergeCell ref="BV154:BW154"/>
    <mergeCell ref="J153:Y153"/>
    <mergeCell ref="Z153:AE153"/>
    <mergeCell ref="AF153:AG153"/>
    <mergeCell ref="AH153:AI153"/>
    <mergeCell ref="AJ153:AK153"/>
    <mergeCell ref="AL153:AO153"/>
    <mergeCell ref="AP153:AQ153"/>
    <mergeCell ref="AR153:AS153"/>
    <mergeCell ref="AU153:AV153"/>
    <mergeCell ref="AW153:AX153"/>
    <mergeCell ref="AY153:BD153"/>
    <mergeCell ref="J155:Y155"/>
    <mergeCell ref="Z155:AE155"/>
    <mergeCell ref="AF155:AG155"/>
    <mergeCell ref="AH155:AI155"/>
    <mergeCell ref="AJ155:AK155"/>
    <mergeCell ref="AL155:AO155"/>
    <mergeCell ref="AP155:AQ155"/>
    <mergeCell ref="AR155:AS155"/>
    <mergeCell ref="AU155:AV155"/>
    <mergeCell ref="AW155:AX155"/>
    <mergeCell ref="AY155:BD155"/>
    <mergeCell ref="BE155:BF155"/>
    <mergeCell ref="BG155:BH155"/>
    <mergeCell ref="BI155:BJ155"/>
    <mergeCell ref="BK155:BN155"/>
    <mergeCell ref="BO155:BP155"/>
    <mergeCell ref="BT153:BU153"/>
    <mergeCell ref="BE153:BF153"/>
    <mergeCell ref="BG153:BH153"/>
    <mergeCell ref="BI153:BJ153"/>
    <mergeCell ref="BK153:BN153"/>
    <mergeCell ref="BO153:BP153"/>
    <mergeCell ref="BQ153:BR153"/>
    <mergeCell ref="AU157:AV157"/>
    <mergeCell ref="AW157:AX157"/>
    <mergeCell ref="AY157:BD157"/>
    <mergeCell ref="BE157:BF157"/>
    <mergeCell ref="BG157:BH157"/>
    <mergeCell ref="BI157:BJ157"/>
    <mergeCell ref="BK157:BN157"/>
    <mergeCell ref="BO157:BP157"/>
    <mergeCell ref="BQ155:BR155"/>
    <mergeCell ref="BT155:BU155"/>
    <mergeCell ref="BV155:BW155"/>
    <mergeCell ref="C156:I156"/>
    <mergeCell ref="J156:Y156"/>
    <mergeCell ref="Z156:AE156"/>
    <mergeCell ref="AF156:AG156"/>
    <mergeCell ref="AH156:AI156"/>
    <mergeCell ref="AJ156:AK156"/>
    <mergeCell ref="AL156:AO156"/>
    <mergeCell ref="AP156:AQ156"/>
    <mergeCell ref="AR156:AS156"/>
    <mergeCell ref="AU156:AV156"/>
    <mergeCell ref="AW156:AX156"/>
    <mergeCell ref="AY156:BD156"/>
    <mergeCell ref="BE156:BF156"/>
    <mergeCell ref="BG156:BH156"/>
    <mergeCell ref="BI156:BJ156"/>
    <mergeCell ref="BK156:BN156"/>
    <mergeCell ref="BO156:BP156"/>
    <mergeCell ref="BQ156:BR156"/>
    <mergeCell ref="BT156:BU156"/>
    <mergeCell ref="BV156:BW156"/>
    <mergeCell ref="C155:I155"/>
    <mergeCell ref="BQ157:BR157"/>
    <mergeCell ref="BT157:BU157"/>
    <mergeCell ref="BV157:BW157"/>
    <mergeCell ref="C158:I158"/>
    <mergeCell ref="J158:Y158"/>
    <mergeCell ref="Z158:AE158"/>
    <mergeCell ref="AF158:AG158"/>
    <mergeCell ref="AH158:AI158"/>
    <mergeCell ref="AJ158:AK158"/>
    <mergeCell ref="AL158:AO158"/>
    <mergeCell ref="AP158:AQ158"/>
    <mergeCell ref="AR158:AS158"/>
    <mergeCell ref="AU158:AV158"/>
    <mergeCell ref="AW158:AX158"/>
    <mergeCell ref="AY158:BD158"/>
    <mergeCell ref="BE158:BF158"/>
    <mergeCell ref="BG158:BH158"/>
    <mergeCell ref="BI158:BJ158"/>
    <mergeCell ref="BK158:BN158"/>
    <mergeCell ref="BO158:BP158"/>
    <mergeCell ref="BQ158:BR158"/>
    <mergeCell ref="BT158:BU158"/>
    <mergeCell ref="BV158:BW158"/>
    <mergeCell ref="C157:I157"/>
    <mergeCell ref="J157:Y157"/>
    <mergeCell ref="Z157:AE157"/>
    <mergeCell ref="AF157:AG157"/>
    <mergeCell ref="AH157:AI157"/>
    <mergeCell ref="AJ157:AK157"/>
    <mergeCell ref="AL157:AO157"/>
    <mergeCell ref="AP157:AQ157"/>
    <mergeCell ref="AR157:AS157"/>
    <mergeCell ref="A159:B166"/>
    <mergeCell ref="C159:I159"/>
    <mergeCell ref="J159:Y159"/>
    <mergeCell ref="Z159:AE159"/>
    <mergeCell ref="AF159:AK159"/>
    <mergeCell ref="AL159:AO159"/>
    <mergeCell ref="AP159:AX159"/>
    <mergeCell ref="AY159:BD159"/>
    <mergeCell ref="BE159:BJ159"/>
    <mergeCell ref="BK159:BN159"/>
    <mergeCell ref="BO159:BW159"/>
    <mergeCell ref="C160:I160"/>
    <mergeCell ref="J160:Y160"/>
    <mergeCell ref="Z160:AE160"/>
    <mergeCell ref="AF160:AG160"/>
    <mergeCell ref="AH160:AI160"/>
    <mergeCell ref="AJ160:AK160"/>
    <mergeCell ref="AL160:AO160"/>
    <mergeCell ref="AP160:AQ160"/>
    <mergeCell ref="AR160:AS160"/>
    <mergeCell ref="AU160:AV160"/>
    <mergeCell ref="AW160:AX160"/>
    <mergeCell ref="AY160:BD160"/>
    <mergeCell ref="BE160:BF160"/>
    <mergeCell ref="BG160:BH160"/>
    <mergeCell ref="BI160:BJ160"/>
    <mergeCell ref="BK160:BN160"/>
    <mergeCell ref="BO160:BP160"/>
    <mergeCell ref="BQ160:BR160"/>
    <mergeCell ref="BT160:BU160"/>
    <mergeCell ref="BV160:BW160"/>
    <mergeCell ref="C161:I161"/>
    <mergeCell ref="BV161:BW161"/>
    <mergeCell ref="C162:I162"/>
    <mergeCell ref="J162:Y162"/>
    <mergeCell ref="Z162:AE162"/>
    <mergeCell ref="AF162:AG162"/>
    <mergeCell ref="AH162:AI162"/>
    <mergeCell ref="AJ162:AK162"/>
    <mergeCell ref="AL162:AO162"/>
    <mergeCell ref="AP162:AQ162"/>
    <mergeCell ref="AR162:AS162"/>
    <mergeCell ref="AU162:AV162"/>
    <mergeCell ref="AW162:AX162"/>
    <mergeCell ref="AY162:BD162"/>
    <mergeCell ref="BE162:BF162"/>
    <mergeCell ref="BG162:BH162"/>
    <mergeCell ref="BI162:BJ162"/>
    <mergeCell ref="BK162:BN162"/>
    <mergeCell ref="BO162:BP162"/>
    <mergeCell ref="BQ162:BR162"/>
    <mergeCell ref="BT162:BU162"/>
    <mergeCell ref="BV162:BW162"/>
    <mergeCell ref="J161:Y161"/>
    <mergeCell ref="Z161:AE161"/>
    <mergeCell ref="AF161:AG161"/>
    <mergeCell ref="AH161:AI161"/>
    <mergeCell ref="AJ161:AK161"/>
    <mergeCell ref="AL161:AO161"/>
    <mergeCell ref="AP161:AQ161"/>
    <mergeCell ref="AR161:AS161"/>
    <mergeCell ref="AU161:AV161"/>
    <mergeCell ref="AW161:AX161"/>
    <mergeCell ref="AY161:BD161"/>
    <mergeCell ref="J163:Y163"/>
    <mergeCell ref="Z163:AE163"/>
    <mergeCell ref="AF163:AG163"/>
    <mergeCell ref="AH163:AI163"/>
    <mergeCell ref="AJ163:AK163"/>
    <mergeCell ref="AL163:AO163"/>
    <mergeCell ref="AP163:AQ163"/>
    <mergeCell ref="AR163:AS163"/>
    <mergeCell ref="AU163:AV163"/>
    <mergeCell ref="AW163:AX163"/>
    <mergeCell ref="AY163:BD163"/>
    <mergeCell ref="BE163:BF163"/>
    <mergeCell ref="BG163:BH163"/>
    <mergeCell ref="BI163:BJ163"/>
    <mergeCell ref="BK163:BN163"/>
    <mergeCell ref="BO163:BP163"/>
    <mergeCell ref="BT161:BU161"/>
    <mergeCell ref="BE161:BF161"/>
    <mergeCell ref="BG161:BH161"/>
    <mergeCell ref="BI161:BJ161"/>
    <mergeCell ref="BK161:BN161"/>
    <mergeCell ref="BO161:BP161"/>
    <mergeCell ref="BQ161:BR161"/>
    <mergeCell ref="AU165:AV165"/>
    <mergeCell ref="AW165:AX165"/>
    <mergeCell ref="AY165:BD165"/>
    <mergeCell ref="BE165:BF165"/>
    <mergeCell ref="BG165:BH165"/>
    <mergeCell ref="BI165:BJ165"/>
    <mergeCell ref="BK165:BN165"/>
    <mergeCell ref="BO165:BP165"/>
    <mergeCell ref="BQ163:BR163"/>
    <mergeCell ref="BT163:BU163"/>
    <mergeCell ref="BV163:BW163"/>
    <mergeCell ref="C164:I164"/>
    <mergeCell ref="J164:Y164"/>
    <mergeCell ref="Z164:AE164"/>
    <mergeCell ref="AF164:AG164"/>
    <mergeCell ref="AH164:AI164"/>
    <mergeCell ref="AJ164:AK164"/>
    <mergeCell ref="AL164:AO164"/>
    <mergeCell ref="AP164:AQ164"/>
    <mergeCell ref="AR164:AS164"/>
    <mergeCell ref="AU164:AV164"/>
    <mergeCell ref="AW164:AX164"/>
    <mergeCell ref="AY164:BD164"/>
    <mergeCell ref="BE164:BF164"/>
    <mergeCell ref="BG164:BH164"/>
    <mergeCell ref="BI164:BJ164"/>
    <mergeCell ref="BK164:BN164"/>
    <mergeCell ref="BO164:BP164"/>
    <mergeCell ref="BQ164:BR164"/>
    <mergeCell ref="BT164:BU164"/>
    <mergeCell ref="BV164:BW164"/>
    <mergeCell ref="C163:I163"/>
    <mergeCell ref="BQ165:BR165"/>
    <mergeCell ref="BT165:BU165"/>
    <mergeCell ref="BV165:BW165"/>
    <mergeCell ref="C166:I166"/>
    <mergeCell ref="J166:Y166"/>
    <mergeCell ref="Z166:AE166"/>
    <mergeCell ref="AF166:AG166"/>
    <mergeCell ref="AH166:AI166"/>
    <mergeCell ref="AJ166:AK166"/>
    <mergeCell ref="AL166:AO166"/>
    <mergeCell ref="AP166:AQ166"/>
    <mergeCell ref="AR166:AS166"/>
    <mergeCell ref="AU166:AV166"/>
    <mergeCell ref="AW166:AX166"/>
    <mergeCell ref="AY166:BD166"/>
    <mergeCell ref="BE166:BF166"/>
    <mergeCell ref="BG166:BH166"/>
    <mergeCell ref="BI166:BJ166"/>
    <mergeCell ref="BK166:BN166"/>
    <mergeCell ref="BO166:BP166"/>
    <mergeCell ref="BQ166:BR166"/>
    <mergeCell ref="BT166:BU166"/>
    <mergeCell ref="BV166:BW166"/>
    <mergeCell ref="C165:I165"/>
    <mergeCell ref="J165:Y165"/>
    <mergeCell ref="Z165:AE165"/>
    <mergeCell ref="AF165:AG165"/>
    <mergeCell ref="AH165:AI165"/>
    <mergeCell ref="AJ165:AK165"/>
    <mergeCell ref="AL165:AO165"/>
    <mergeCell ref="AP165:AQ165"/>
    <mergeCell ref="AR165:AS165"/>
    <mergeCell ref="A167:B174"/>
    <mergeCell ref="C167:I167"/>
    <mergeCell ref="J167:Y167"/>
    <mergeCell ref="Z167:AE167"/>
    <mergeCell ref="AF167:AK167"/>
    <mergeCell ref="AL167:AO167"/>
    <mergeCell ref="AP167:AX167"/>
    <mergeCell ref="AY167:BD167"/>
    <mergeCell ref="BE167:BJ167"/>
    <mergeCell ref="BK167:BN167"/>
    <mergeCell ref="BO167:BW167"/>
    <mergeCell ref="C168:I168"/>
    <mergeCell ref="J168:Y168"/>
    <mergeCell ref="Z168:AE168"/>
    <mergeCell ref="AF168:AG168"/>
    <mergeCell ref="AH168:AI168"/>
    <mergeCell ref="AJ168:AK168"/>
    <mergeCell ref="AL168:AO168"/>
    <mergeCell ref="AP168:AQ168"/>
    <mergeCell ref="AR168:AS168"/>
    <mergeCell ref="AU168:AV168"/>
    <mergeCell ref="AW168:AX168"/>
    <mergeCell ref="AY168:BD168"/>
    <mergeCell ref="BE168:BF168"/>
    <mergeCell ref="BG168:BH168"/>
    <mergeCell ref="BI168:BJ168"/>
    <mergeCell ref="BK168:BN168"/>
    <mergeCell ref="BO168:BP168"/>
    <mergeCell ref="BQ168:BR168"/>
    <mergeCell ref="BT168:BU168"/>
    <mergeCell ref="BV168:BW168"/>
    <mergeCell ref="C169:I169"/>
    <mergeCell ref="BV169:BW169"/>
    <mergeCell ref="C170:I170"/>
    <mergeCell ref="J170:Y170"/>
    <mergeCell ref="Z170:AE170"/>
    <mergeCell ref="AF170:AG170"/>
    <mergeCell ref="AH170:AI170"/>
    <mergeCell ref="AJ170:AK170"/>
    <mergeCell ref="AL170:AO170"/>
    <mergeCell ref="AP170:AQ170"/>
    <mergeCell ref="AR170:AS170"/>
    <mergeCell ref="AU170:AV170"/>
    <mergeCell ref="AW170:AX170"/>
    <mergeCell ref="AY170:BD170"/>
    <mergeCell ref="BE170:BF170"/>
    <mergeCell ref="BG170:BH170"/>
    <mergeCell ref="BI170:BJ170"/>
    <mergeCell ref="BK170:BN170"/>
    <mergeCell ref="BO170:BP170"/>
    <mergeCell ref="BQ170:BR170"/>
    <mergeCell ref="BT170:BU170"/>
    <mergeCell ref="BV170:BW170"/>
    <mergeCell ref="J169:Y169"/>
    <mergeCell ref="Z169:AE169"/>
    <mergeCell ref="AF169:AG169"/>
    <mergeCell ref="AH169:AI169"/>
    <mergeCell ref="AJ169:AK169"/>
    <mergeCell ref="AL169:AO169"/>
    <mergeCell ref="AP169:AQ169"/>
    <mergeCell ref="AR169:AS169"/>
    <mergeCell ref="AU169:AV169"/>
    <mergeCell ref="AW169:AX169"/>
    <mergeCell ref="AY169:BD169"/>
    <mergeCell ref="J171:Y171"/>
    <mergeCell ref="Z171:AE171"/>
    <mergeCell ref="AF171:AG171"/>
    <mergeCell ref="AH171:AI171"/>
    <mergeCell ref="AJ171:AK171"/>
    <mergeCell ref="AL171:AO171"/>
    <mergeCell ref="AP171:AQ171"/>
    <mergeCell ref="AR171:AS171"/>
    <mergeCell ref="AU171:AV171"/>
    <mergeCell ref="AW171:AX171"/>
    <mergeCell ref="AY171:BD171"/>
    <mergeCell ref="BE171:BF171"/>
    <mergeCell ref="BG171:BH171"/>
    <mergeCell ref="BI171:BJ171"/>
    <mergeCell ref="BK171:BN171"/>
    <mergeCell ref="BO171:BP171"/>
    <mergeCell ref="BT169:BU169"/>
    <mergeCell ref="BE169:BF169"/>
    <mergeCell ref="BG169:BH169"/>
    <mergeCell ref="BI169:BJ169"/>
    <mergeCell ref="BK169:BN169"/>
    <mergeCell ref="BO169:BP169"/>
    <mergeCell ref="BQ169:BR169"/>
    <mergeCell ref="AU173:AV173"/>
    <mergeCell ref="AW173:AX173"/>
    <mergeCell ref="AY173:BD173"/>
    <mergeCell ref="BE173:BF173"/>
    <mergeCell ref="BG173:BH173"/>
    <mergeCell ref="BI173:BJ173"/>
    <mergeCell ref="BK173:BN173"/>
    <mergeCell ref="BO173:BP173"/>
    <mergeCell ref="BQ171:BR171"/>
    <mergeCell ref="BT171:BU171"/>
    <mergeCell ref="BV171:BW171"/>
    <mergeCell ref="C172:I172"/>
    <mergeCell ref="J172:Y172"/>
    <mergeCell ref="Z172:AE172"/>
    <mergeCell ref="AF172:AG172"/>
    <mergeCell ref="AH172:AI172"/>
    <mergeCell ref="AJ172:AK172"/>
    <mergeCell ref="AL172:AO172"/>
    <mergeCell ref="AP172:AQ172"/>
    <mergeCell ref="AR172:AS172"/>
    <mergeCell ref="AU172:AV172"/>
    <mergeCell ref="AW172:AX172"/>
    <mergeCell ref="AY172:BD172"/>
    <mergeCell ref="BE172:BF172"/>
    <mergeCell ref="BG172:BH172"/>
    <mergeCell ref="BI172:BJ172"/>
    <mergeCell ref="BK172:BN172"/>
    <mergeCell ref="BO172:BP172"/>
    <mergeCell ref="BQ172:BR172"/>
    <mergeCell ref="BT172:BU172"/>
    <mergeCell ref="BV172:BW172"/>
    <mergeCell ref="C171:I171"/>
    <mergeCell ref="BQ173:BR173"/>
    <mergeCell ref="BT173:BU173"/>
    <mergeCell ref="BV173:BW173"/>
    <mergeCell ref="C174:I174"/>
    <mergeCell ref="J174:Y174"/>
    <mergeCell ref="Z174:AE174"/>
    <mergeCell ref="AF174:AG174"/>
    <mergeCell ref="AH174:AI174"/>
    <mergeCell ref="AJ174:AK174"/>
    <mergeCell ref="AL174:AO174"/>
    <mergeCell ref="AP174:AQ174"/>
    <mergeCell ref="AR174:AS174"/>
    <mergeCell ref="AU174:AV174"/>
    <mergeCell ref="AW174:AX174"/>
    <mergeCell ref="AY174:BD174"/>
    <mergeCell ref="BE174:BF174"/>
    <mergeCell ref="BG174:BH174"/>
    <mergeCell ref="BI174:BJ174"/>
    <mergeCell ref="BK174:BN174"/>
    <mergeCell ref="BO174:BP174"/>
    <mergeCell ref="BQ174:BR174"/>
    <mergeCell ref="BT174:BU174"/>
    <mergeCell ref="BV174:BW174"/>
    <mergeCell ref="C173:I173"/>
    <mergeCell ref="J173:Y173"/>
    <mergeCell ref="Z173:AE173"/>
    <mergeCell ref="AF173:AG173"/>
    <mergeCell ref="AH173:AI173"/>
    <mergeCell ref="AJ173:AK173"/>
    <mergeCell ref="AL173:AO173"/>
    <mergeCell ref="AP173:AQ173"/>
    <mergeCell ref="AR173:AS173"/>
    <mergeCell ref="A175:B182"/>
    <mergeCell ref="C175:I175"/>
    <mergeCell ref="J175:Y175"/>
    <mergeCell ref="Z175:AE175"/>
    <mergeCell ref="AF175:AK175"/>
    <mergeCell ref="AL175:AO175"/>
    <mergeCell ref="AP175:AX175"/>
    <mergeCell ref="AY175:BD175"/>
    <mergeCell ref="BE175:BJ175"/>
    <mergeCell ref="BK175:BN175"/>
    <mergeCell ref="BO175:BW175"/>
    <mergeCell ref="C176:I176"/>
    <mergeCell ref="J176:Y176"/>
    <mergeCell ref="Z176:AE176"/>
    <mergeCell ref="AF176:AG176"/>
    <mergeCell ref="AH176:AI176"/>
    <mergeCell ref="AJ176:AK176"/>
    <mergeCell ref="AL176:AO176"/>
    <mergeCell ref="AP176:AQ176"/>
    <mergeCell ref="AR176:AS176"/>
    <mergeCell ref="AU176:AV176"/>
    <mergeCell ref="AW176:AX176"/>
    <mergeCell ref="AY176:BD176"/>
    <mergeCell ref="BE176:BF176"/>
    <mergeCell ref="BG176:BH176"/>
    <mergeCell ref="BI176:BJ176"/>
    <mergeCell ref="BK176:BN176"/>
    <mergeCell ref="BO176:BP176"/>
    <mergeCell ref="BQ176:BR176"/>
    <mergeCell ref="BT176:BU176"/>
    <mergeCell ref="BV176:BW176"/>
    <mergeCell ref="C177:I177"/>
    <mergeCell ref="BV177:BW177"/>
    <mergeCell ref="C178:I178"/>
    <mergeCell ref="J178:Y178"/>
    <mergeCell ref="Z178:AE178"/>
    <mergeCell ref="AF178:AG178"/>
    <mergeCell ref="AH178:AI178"/>
    <mergeCell ref="AJ178:AK178"/>
    <mergeCell ref="AL178:AO178"/>
    <mergeCell ref="AP178:AQ178"/>
    <mergeCell ref="AR178:AS178"/>
    <mergeCell ref="AU178:AV178"/>
    <mergeCell ref="AW178:AX178"/>
    <mergeCell ref="AY178:BD178"/>
    <mergeCell ref="BE178:BF178"/>
    <mergeCell ref="BG178:BH178"/>
    <mergeCell ref="BI178:BJ178"/>
    <mergeCell ref="BK178:BN178"/>
    <mergeCell ref="BO178:BP178"/>
    <mergeCell ref="BQ178:BR178"/>
    <mergeCell ref="BT178:BU178"/>
    <mergeCell ref="BV178:BW178"/>
    <mergeCell ref="J177:Y177"/>
    <mergeCell ref="Z177:AE177"/>
    <mergeCell ref="AF177:AG177"/>
    <mergeCell ref="AH177:AI177"/>
    <mergeCell ref="AJ177:AK177"/>
    <mergeCell ref="AL177:AO177"/>
    <mergeCell ref="AP177:AQ177"/>
    <mergeCell ref="AR177:AS177"/>
    <mergeCell ref="AU177:AV177"/>
    <mergeCell ref="AW177:AX177"/>
    <mergeCell ref="AY177:BD177"/>
    <mergeCell ref="J179:Y179"/>
    <mergeCell ref="Z179:AE179"/>
    <mergeCell ref="AF179:AG179"/>
    <mergeCell ref="AH179:AI179"/>
    <mergeCell ref="AJ179:AK179"/>
    <mergeCell ref="AL179:AO179"/>
    <mergeCell ref="AP179:AQ179"/>
    <mergeCell ref="AR179:AS179"/>
    <mergeCell ref="AU179:AV179"/>
    <mergeCell ref="AW179:AX179"/>
    <mergeCell ref="AY179:BD179"/>
    <mergeCell ref="BE179:BF179"/>
    <mergeCell ref="BG179:BH179"/>
    <mergeCell ref="BI179:BJ179"/>
    <mergeCell ref="BK179:BN179"/>
    <mergeCell ref="BO179:BP179"/>
    <mergeCell ref="BT177:BU177"/>
    <mergeCell ref="BE177:BF177"/>
    <mergeCell ref="BG177:BH177"/>
    <mergeCell ref="BI177:BJ177"/>
    <mergeCell ref="BK177:BN177"/>
    <mergeCell ref="BO177:BP177"/>
    <mergeCell ref="BQ177:BR177"/>
    <mergeCell ref="AU181:AV181"/>
    <mergeCell ref="AW181:AX181"/>
    <mergeCell ref="AY181:BD181"/>
    <mergeCell ref="BE181:BF181"/>
    <mergeCell ref="BG181:BH181"/>
    <mergeCell ref="BI181:BJ181"/>
    <mergeCell ref="BK181:BN181"/>
    <mergeCell ref="BO181:BP181"/>
    <mergeCell ref="BQ179:BR179"/>
    <mergeCell ref="BT179:BU179"/>
    <mergeCell ref="BV179:BW179"/>
    <mergeCell ref="C180:I180"/>
    <mergeCell ref="J180:Y180"/>
    <mergeCell ref="Z180:AE180"/>
    <mergeCell ref="AF180:AG180"/>
    <mergeCell ref="AH180:AI180"/>
    <mergeCell ref="AJ180:AK180"/>
    <mergeCell ref="AL180:AO180"/>
    <mergeCell ref="AP180:AQ180"/>
    <mergeCell ref="AR180:AS180"/>
    <mergeCell ref="AU180:AV180"/>
    <mergeCell ref="AW180:AX180"/>
    <mergeCell ref="AY180:BD180"/>
    <mergeCell ref="BE180:BF180"/>
    <mergeCell ref="BG180:BH180"/>
    <mergeCell ref="BI180:BJ180"/>
    <mergeCell ref="BK180:BN180"/>
    <mergeCell ref="BO180:BP180"/>
    <mergeCell ref="BQ180:BR180"/>
    <mergeCell ref="BT180:BU180"/>
    <mergeCell ref="BV180:BW180"/>
    <mergeCell ref="C179:I179"/>
    <mergeCell ref="BQ181:BR181"/>
    <mergeCell ref="BT181:BU181"/>
    <mergeCell ref="BV181:BW181"/>
    <mergeCell ref="C182:I182"/>
    <mergeCell ref="J182:Y182"/>
    <mergeCell ref="Z182:AE182"/>
    <mergeCell ref="AF182:AG182"/>
    <mergeCell ref="AH182:AI182"/>
    <mergeCell ref="AJ182:AK182"/>
    <mergeCell ref="AL182:AO182"/>
    <mergeCell ref="AP182:AQ182"/>
    <mergeCell ref="AR182:AS182"/>
    <mergeCell ref="AU182:AV182"/>
    <mergeCell ref="AW182:AX182"/>
    <mergeCell ref="AY182:BD182"/>
    <mergeCell ref="BE182:BF182"/>
    <mergeCell ref="BG182:BH182"/>
    <mergeCell ref="BI182:BJ182"/>
    <mergeCell ref="BK182:BN182"/>
    <mergeCell ref="BO182:BP182"/>
    <mergeCell ref="BQ182:BR182"/>
    <mergeCell ref="BT182:BU182"/>
    <mergeCell ref="BV182:BW182"/>
    <mergeCell ref="C181:I181"/>
    <mergeCell ref="J181:Y181"/>
    <mergeCell ref="Z181:AE181"/>
    <mergeCell ref="AF181:AG181"/>
    <mergeCell ref="AH181:AI181"/>
    <mergeCell ref="AJ181:AK181"/>
    <mergeCell ref="AL181:AO181"/>
    <mergeCell ref="AP181:AQ181"/>
    <mergeCell ref="AR181:AS181"/>
    <mergeCell ref="A183:B190"/>
    <mergeCell ref="C183:I183"/>
    <mergeCell ref="J183:Y183"/>
    <mergeCell ref="Z183:AE183"/>
    <mergeCell ref="AF183:AK183"/>
    <mergeCell ref="AL183:AO183"/>
    <mergeCell ref="AP183:AX183"/>
    <mergeCell ref="AY183:BD183"/>
    <mergeCell ref="BE183:BJ183"/>
    <mergeCell ref="BK183:BN183"/>
    <mergeCell ref="BO183:BW183"/>
    <mergeCell ref="C184:I184"/>
    <mergeCell ref="J184:Y184"/>
    <mergeCell ref="Z184:AE184"/>
    <mergeCell ref="AF184:AG184"/>
    <mergeCell ref="AH184:AI184"/>
    <mergeCell ref="AJ184:AK184"/>
    <mergeCell ref="AL184:AO184"/>
    <mergeCell ref="AP184:AQ184"/>
    <mergeCell ref="AR184:AS184"/>
    <mergeCell ref="AU184:AV184"/>
    <mergeCell ref="AW184:AX184"/>
    <mergeCell ref="AY184:BD184"/>
    <mergeCell ref="BE184:BF184"/>
    <mergeCell ref="BG184:BH184"/>
    <mergeCell ref="BI184:BJ184"/>
    <mergeCell ref="BK184:BN184"/>
    <mergeCell ref="BO184:BP184"/>
    <mergeCell ref="BQ184:BR184"/>
    <mergeCell ref="BT184:BU184"/>
    <mergeCell ref="BV184:BW184"/>
    <mergeCell ref="C185:I185"/>
    <mergeCell ref="BV185:BW185"/>
    <mergeCell ref="C186:I186"/>
    <mergeCell ref="J186:Y186"/>
    <mergeCell ref="Z186:AE186"/>
    <mergeCell ref="AF186:AG186"/>
    <mergeCell ref="AH186:AI186"/>
    <mergeCell ref="AJ186:AK186"/>
    <mergeCell ref="AL186:AO186"/>
    <mergeCell ref="AP186:AQ186"/>
    <mergeCell ref="AR186:AS186"/>
    <mergeCell ref="AU186:AV186"/>
    <mergeCell ref="AW186:AX186"/>
    <mergeCell ref="AY186:BD186"/>
    <mergeCell ref="BE186:BF186"/>
    <mergeCell ref="BG186:BH186"/>
    <mergeCell ref="BI186:BJ186"/>
    <mergeCell ref="BK186:BN186"/>
    <mergeCell ref="BO186:BP186"/>
    <mergeCell ref="BQ186:BR186"/>
    <mergeCell ref="BT186:BU186"/>
    <mergeCell ref="BV186:BW186"/>
    <mergeCell ref="J185:Y185"/>
    <mergeCell ref="Z185:AE185"/>
    <mergeCell ref="AF185:AG185"/>
    <mergeCell ref="AH185:AI185"/>
    <mergeCell ref="AJ185:AK185"/>
    <mergeCell ref="AL185:AO185"/>
    <mergeCell ref="AP185:AQ185"/>
    <mergeCell ref="AR185:AS185"/>
    <mergeCell ref="AU185:AV185"/>
    <mergeCell ref="AW185:AX185"/>
    <mergeCell ref="AY185:BD185"/>
    <mergeCell ref="J187:Y187"/>
    <mergeCell ref="Z187:AE187"/>
    <mergeCell ref="AF187:AG187"/>
    <mergeCell ref="AH187:AI187"/>
    <mergeCell ref="AJ187:AK187"/>
    <mergeCell ref="AL187:AO187"/>
    <mergeCell ref="AP187:AQ187"/>
    <mergeCell ref="AR187:AS187"/>
    <mergeCell ref="AU187:AV187"/>
    <mergeCell ref="AW187:AX187"/>
    <mergeCell ref="AY187:BD187"/>
    <mergeCell ref="BE187:BF187"/>
    <mergeCell ref="BG187:BH187"/>
    <mergeCell ref="BI187:BJ187"/>
    <mergeCell ref="BK187:BN187"/>
    <mergeCell ref="BO187:BP187"/>
    <mergeCell ref="BT185:BU185"/>
    <mergeCell ref="BE185:BF185"/>
    <mergeCell ref="BG185:BH185"/>
    <mergeCell ref="BI185:BJ185"/>
    <mergeCell ref="BK185:BN185"/>
    <mergeCell ref="BO185:BP185"/>
    <mergeCell ref="BQ185:BR185"/>
    <mergeCell ref="AU189:AV189"/>
    <mergeCell ref="AW189:AX189"/>
    <mergeCell ref="AY189:BD189"/>
    <mergeCell ref="BE189:BF189"/>
    <mergeCell ref="BG189:BH189"/>
    <mergeCell ref="BI189:BJ189"/>
    <mergeCell ref="BK189:BN189"/>
    <mergeCell ref="BO189:BP189"/>
    <mergeCell ref="BQ187:BR187"/>
    <mergeCell ref="BT187:BU187"/>
    <mergeCell ref="BV187:BW187"/>
    <mergeCell ref="C188:I188"/>
    <mergeCell ref="J188:Y188"/>
    <mergeCell ref="Z188:AE188"/>
    <mergeCell ref="AF188:AG188"/>
    <mergeCell ref="AH188:AI188"/>
    <mergeCell ref="AJ188:AK188"/>
    <mergeCell ref="AL188:AO188"/>
    <mergeCell ref="AP188:AQ188"/>
    <mergeCell ref="AR188:AS188"/>
    <mergeCell ref="AU188:AV188"/>
    <mergeCell ref="AW188:AX188"/>
    <mergeCell ref="AY188:BD188"/>
    <mergeCell ref="BE188:BF188"/>
    <mergeCell ref="BG188:BH188"/>
    <mergeCell ref="BI188:BJ188"/>
    <mergeCell ref="BK188:BN188"/>
    <mergeCell ref="BO188:BP188"/>
    <mergeCell ref="BQ188:BR188"/>
    <mergeCell ref="BT188:BU188"/>
    <mergeCell ref="BV188:BW188"/>
    <mergeCell ref="C187:I187"/>
    <mergeCell ref="BQ189:BR189"/>
    <mergeCell ref="BT189:BU189"/>
    <mergeCell ref="BV189:BW189"/>
    <mergeCell ref="C190:I190"/>
    <mergeCell ref="J190:Y190"/>
    <mergeCell ref="Z190:AE190"/>
    <mergeCell ref="AF190:AG190"/>
    <mergeCell ref="AH190:AI190"/>
    <mergeCell ref="AJ190:AK190"/>
    <mergeCell ref="AL190:AO190"/>
    <mergeCell ref="AP190:AQ190"/>
    <mergeCell ref="AR190:AS190"/>
    <mergeCell ref="AU190:AV190"/>
    <mergeCell ref="AW190:AX190"/>
    <mergeCell ref="AY190:BD190"/>
    <mergeCell ref="BE190:BF190"/>
    <mergeCell ref="BG190:BH190"/>
    <mergeCell ref="BI190:BJ190"/>
    <mergeCell ref="BK190:BN190"/>
    <mergeCell ref="BO190:BP190"/>
    <mergeCell ref="BQ190:BR190"/>
    <mergeCell ref="BT190:BU190"/>
    <mergeCell ref="BV190:BW190"/>
    <mergeCell ref="C189:I189"/>
    <mergeCell ref="J189:Y189"/>
    <mergeCell ref="Z189:AE189"/>
    <mergeCell ref="AF189:AG189"/>
    <mergeCell ref="AH189:AI189"/>
    <mergeCell ref="AJ189:AK189"/>
    <mergeCell ref="AL189:AO189"/>
    <mergeCell ref="AP189:AQ189"/>
    <mergeCell ref="AR189:AS189"/>
    <mergeCell ref="A191:B198"/>
    <mergeCell ref="C191:I191"/>
    <mergeCell ref="J191:Y191"/>
    <mergeCell ref="Z191:AE191"/>
    <mergeCell ref="AF191:AK191"/>
    <mergeCell ref="AL191:AO191"/>
    <mergeCell ref="AP191:AX191"/>
    <mergeCell ref="AY191:BD191"/>
    <mergeCell ref="BE191:BJ191"/>
    <mergeCell ref="BK191:BN191"/>
    <mergeCell ref="BO191:BW191"/>
    <mergeCell ref="C192:I192"/>
    <mergeCell ref="J192:Y192"/>
    <mergeCell ref="Z192:AE192"/>
    <mergeCell ref="AF192:AG192"/>
    <mergeCell ref="AH192:AI192"/>
    <mergeCell ref="AJ192:AK192"/>
    <mergeCell ref="AL192:AO192"/>
    <mergeCell ref="AP192:AQ192"/>
    <mergeCell ref="AR192:AS192"/>
    <mergeCell ref="AU192:AV192"/>
    <mergeCell ref="AW192:AX192"/>
    <mergeCell ref="AY192:BD192"/>
    <mergeCell ref="BE192:BF192"/>
    <mergeCell ref="BG192:BH192"/>
    <mergeCell ref="BI192:BJ192"/>
    <mergeCell ref="BK192:BN192"/>
    <mergeCell ref="BO192:BP192"/>
    <mergeCell ref="BQ192:BR192"/>
    <mergeCell ref="BT192:BU192"/>
    <mergeCell ref="BV192:BW192"/>
    <mergeCell ref="C193:I193"/>
    <mergeCell ref="BV193:BW193"/>
    <mergeCell ref="C194:I194"/>
    <mergeCell ref="J194:Y194"/>
    <mergeCell ref="Z194:AE194"/>
    <mergeCell ref="AF194:AG194"/>
    <mergeCell ref="AH194:AI194"/>
    <mergeCell ref="AJ194:AK194"/>
    <mergeCell ref="AL194:AO194"/>
    <mergeCell ref="AP194:AQ194"/>
    <mergeCell ref="AR194:AS194"/>
    <mergeCell ref="AU194:AV194"/>
    <mergeCell ref="AW194:AX194"/>
    <mergeCell ref="AY194:BD194"/>
    <mergeCell ref="BE194:BF194"/>
    <mergeCell ref="BG194:BH194"/>
    <mergeCell ref="BI194:BJ194"/>
    <mergeCell ref="BK194:BN194"/>
    <mergeCell ref="BO194:BP194"/>
    <mergeCell ref="BQ194:BR194"/>
    <mergeCell ref="BT194:BU194"/>
    <mergeCell ref="BV194:BW194"/>
    <mergeCell ref="J193:Y193"/>
    <mergeCell ref="Z193:AE193"/>
    <mergeCell ref="AF193:AG193"/>
    <mergeCell ref="AH193:AI193"/>
    <mergeCell ref="AJ193:AK193"/>
    <mergeCell ref="AL193:AO193"/>
    <mergeCell ref="AP193:AQ193"/>
    <mergeCell ref="AR193:AS193"/>
    <mergeCell ref="AU193:AV193"/>
    <mergeCell ref="AW193:AX193"/>
    <mergeCell ref="AY193:BD193"/>
    <mergeCell ref="J195:Y195"/>
    <mergeCell ref="Z195:AE195"/>
    <mergeCell ref="AF195:AG195"/>
    <mergeCell ref="AH195:AI195"/>
    <mergeCell ref="AJ195:AK195"/>
    <mergeCell ref="AL195:AO195"/>
    <mergeCell ref="AP195:AQ195"/>
    <mergeCell ref="AR195:AS195"/>
    <mergeCell ref="AU195:AV195"/>
    <mergeCell ref="AW195:AX195"/>
    <mergeCell ref="AY195:BD195"/>
    <mergeCell ref="BE195:BF195"/>
    <mergeCell ref="BG195:BH195"/>
    <mergeCell ref="BI195:BJ195"/>
    <mergeCell ref="BK195:BN195"/>
    <mergeCell ref="BO195:BP195"/>
    <mergeCell ref="BT193:BU193"/>
    <mergeCell ref="BE193:BF193"/>
    <mergeCell ref="BG193:BH193"/>
    <mergeCell ref="BI193:BJ193"/>
    <mergeCell ref="BK193:BN193"/>
    <mergeCell ref="BO193:BP193"/>
    <mergeCell ref="BQ193:BR193"/>
    <mergeCell ref="AU197:AV197"/>
    <mergeCell ref="AW197:AX197"/>
    <mergeCell ref="AY197:BD197"/>
    <mergeCell ref="BE197:BF197"/>
    <mergeCell ref="BG197:BH197"/>
    <mergeCell ref="BI197:BJ197"/>
    <mergeCell ref="BK197:BN197"/>
    <mergeCell ref="BO197:BP197"/>
    <mergeCell ref="BQ195:BR195"/>
    <mergeCell ref="BT195:BU195"/>
    <mergeCell ref="BV195:BW195"/>
    <mergeCell ref="C196:I196"/>
    <mergeCell ref="J196:Y196"/>
    <mergeCell ref="Z196:AE196"/>
    <mergeCell ref="AF196:AG196"/>
    <mergeCell ref="AH196:AI196"/>
    <mergeCell ref="AJ196:AK196"/>
    <mergeCell ref="AL196:AO196"/>
    <mergeCell ref="AP196:AQ196"/>
    <mergeCell ref="AR196:AS196"/>
    <mergeCell ref="AU196:AV196"/>
    <mergeCell ref="AW196:AX196"/>
    <mergeCell ref="AY196:BD196"/>
    <mergeCell ref="BE196:BF196"/>
    <mergeCell ref="BG196:BH196"/>
    <mergeCell ref="BI196:BJ196"/>
    <mergeCell ref="BK196:BN196"/>
    <mergeCell ref="BO196:BP196"/>
    <mergeCell ref="BQ196:BR196"/>
    <mergeCell ref="BT196:BU196"/>
    <mergeCell ref="BV196:BW196"/>
    <mergeCell ref="C195:I195"/>
    <mergeCell ref="BQ197:BR197"/>
    <mergeCell ref="BT197:BU197"/>
    <mergeCell ref="BV197:BW197"/>
    <mergeCell ref="C198:I198"/>
    <mergeCell ref="J198:Y198"/>
    <mergeCell ref="Z198:AE198"/>
    <mergeCell ref="AF198:AG198"/>
    <mergeCell ref="AH198:AI198"/>
    <mergeCell ref="AJ198:AK198"/>
    <mergeCell ref="AL198:AO198"/>
    <mergeCell ref="AP198:AQ198"/>
    <mergeCell ref="AR198:AS198"/>
    <mergeCell ref="AU198:AV198"/>
    <mergeCell ref="AW198:AX198"/>
    <mergeCell ref="AY198:BD198"/>
    <mergeCell ref="BE198:BF198"/>
    <mergeCell ref="BG198:BH198"/>
    <mergeCell ref="BI198:BJ198"/>
    <mergeCell ref="BK198:BN198"/>
    <mergeCell ref="BO198:BP198"/>
    <mergeCell ref="BQ198:BR198"/>
    <mergeCell ref="BT198:BU198"/>
    <mergeCell ref="BV198:BW198"/>
    <mergeCell ref="C197:I197"/>
    <mergeCell ref="J197:Y197"/>
    <mergeCell ref="Z197:AE197"/>
    <mergeCell ref="AF197:AG197"/>
    <mergeCell ref="AH197:AI197"/>
    <mergeCell ref="AJ197:AK197"/>
    <mergeCell ref="AL197:AO197"/>
    <mergeCell ref="AP197:AQ197"/>
    <mergeCell ref="AR197:AS197"/>
    <mergeCell ref="A199:B206"/>
    <mergeCell ref="C199:I199"/>
    <mergeCell ref="J199:Y199"/>
    <mergeCell ref="Z199:AE199"/>
    <mergeCell ref="AF199:AK199"/>
    <mergeCell ref="AL199:AO199"/>
    <mergeCell ref="AP199:AX199"/>
    <mergeCell ref="AY199:BD199"/>
    <mergeCell ref="BE199:BJ199"/>
    <mergeCell ref="BK199:BN199"/>
    <mergeCell ref="BO199:BW199"/>
    <mergeCell ref="C200:I200"/>
    <mergeCell ref="J200:Y200"/>
    <mergeCell ref="Z200:AE200"/>
    <mergeCell ref="AF200:AG200"/>
    <mergeCell ref="AH200:AI200"/>
    <mergeCell ref="AJ200:AK200"/>
    <mergeCell ref="AL200:AO200"/>
    <mergeCell ref="AP200:AQ200"/>
    <mergeCell ref="AR200:AS200"/>
    <mergeCell ref="AU200:AV200"/>
    <mergeCell ref="AW200:AX200"/>
    <mergeCell ref="AY200:BD200"/>
    <mergeCell ref="BE200:BF200"/>
    <mergeCell ref="BG200:BH200"/>
    <mergeCell ref="BI200:BJ200"/>
    <mergeCell ref="BK200:BN200"/>
    <mergeCell ref="BO200:BP200"/>
    <mergeCell ref="BQ200:BR200"/>
    <mergeCell ref="BT200:BU200"/>
    <mergeCell ref="BV200:BW200"/>
    <mergeCell ref="C201:I201"/>
    <mergeCell ref="BV201:BW201"/>
    <mergeCell ref="C202:I202"/>
    <mergeCell ref="J202:Y202"/>
    <mergeCell ref="Z202:AE202"/>
    <mergeCell ref="AF202:AG202"/>
    <mergeCell ref="AH202:AI202"/>
    <mergeCell ref="AJ202:AK202"/>
    <mergeCell ref="AL202:AO202"/>
    <mergeCell ref="AP202:AQ202"/>
    <mergeCell ref="AR202:AS202"/>
    <mergeCell ref="AU202:AV202"/>
    <mergeCell ref="AW202:AX202"/>
    <mergeCell ref="AY202:BD202"/>
    <mergeCell ref="BE202:BF202"/>
    <mergeCell ref="BG202:BH202"/>
    <mergeCell ref="BI202:BJ202"/>
    <mergeCell ref="BK202:BN202"/>
    <mergeCell ref="BO202:BP202"/>
    <mergeCell ref="BQ202:BR202"/>
    <mergeCell ref="BT202:BU202"/>
    <mergeCell ref="BV202:BW202"/>
    <mergeCell ref="J201:Y201"/>
    <mergeCell ref="Z201:AE201"/>
    <mergeCell ref="AF201:AG201"/>
    <mergeCell ref="AH201:AI201"/>
    <mergeCell ref="AJ201:AK201"/>
    <mergeCell ref="AL201:AO201"/>
    <mergeCell ref="AP201:AQ201"/>
    <mergeCell ref="AR201:AS201"/>
    <mergeCell ref="AU201:AV201"/>
    <mergeCell ref="AW201:AX201"/>
    <mergeCell ref="AY201:BD201"/>
    <mergeCell ref="J203:Y203"/>
    <mergeCell ref="Z203:AE203"/>
    <mergeCell ref="AF203:AG203"/>
    <mergeCell ref="AH203:AI203"/>
    <mergeCell ref="AJ203:AK203"/>
    <mergeCell ref="AL203:AO203"/>
    <mergeCell ref="AP203:AQ203"/>
    <mergeCell ref="AR203:AS203"/>
    <mergeCell ref="AU203:AV203"/>
    <mergeCell ref="AW203:AX203"/>
    <mergeCell ref="AY203:BD203"/>
    <mergeCell ref="BE203:BF203"/>
    <mergeCell ref="BG203:BH203"/>
    <mergeCell ref="BI203:BJ203"/>
    <mergeCell ref="BK203:BN203"/>
    <mergeCell ref="BO203:BP203"/>
    <mergeCell ref="BT201:BU201"/>
    <mergeCell ref="BE201:BF201"/>
    <mergeCell ref="BG201:BH201"/>
    <mergeCell ref="BI201:BJ201"/>
    <mergeCell ref="BK201:BN201"/>
    <mergeCell ref="BO201:BP201"/>
    <mergeCell ref="BQ201:BR201"/>
    <mergeCell ref="AU205:AV205"/>
    <mergeCell ref="AW205:AX205"/>
    <mergeCell ref="AY205:BD205"/>
    <mergeCell ref="BE205:BF205"/>
    <mergeCell ref="BG205:BH205"/>
    <mergeCell ref="BI205:BJ205"/>
    <mergeCell ref="BK205:BN205"/>
    <mergeCell ref="BO205:BP205"/>
    <mergeCell ref="BQ203:BR203"/>
    <mergeCell ref="BT203:BU203"/>
    <mergeCell ref="BV203:BW203"/>
    <mergeCell ref="C204:I204"/>
    <mergeCell ref="J204:Y204"/>
    <mergeCell ref="Z204:AE204"/>
    <mergeCell ref="AF204:AG204"/>
    <mergeCell ref="AH204:AI204"/>
    <mergeCell ref="AJ204:AK204"/>
    <mergeCell ref="AL204:AO204"/>
    <mergeCell ref="AP204:AQ204"/>
    <mergeCell ref="AR204:AS204"/>
    <mergeCell ref="AU204:AV204"/>
    <mergeCell ref="AW204:AX204"/>
    <mergeCell ref="AY204:BD204"/>
    <mergeCell ref="BE204:BF204"/>
    <mergeCell ref="BG204:BH204"/>
    <mergeCell ref="BI204:BJ204"/>
    <mergeCell ref="BK204:BN204"/>
    <mergeCell ref="BO204:BP204"/>
    <mergeCell ref="BQ204:BR204"/>
    <mergeCell ref="BT204:BU204"/>
    <mergeCell ref="BV204:BW204"/>
    <mergeCell ref="C203:I203"/>
    <mergeCell ref="BQ205:BR205"/>
    <mergeCell ref="BT205:BU205"/>
    <mergeCell ref="BV205:BW205"/>
    <mergeCell ref="C206:I206"/>
    <mergeCell ref="J206:Y206"/>
    <mergeCell ref="Z206:AE206"/>
    <mergeCell ref="AF206:AG206"/>
    <mergeCell ref="AH206:AI206"/>
    <mergeCell ref="AJ206:AK206"/>
    <mergeCell ref="AL206:AO206"/>
    <mergeCell ref="AP206:AQ206"/>
    <mergeCell ref="AR206:AS206"/>
    <mergeCell ref="AU206:AV206"/>
    <mergeCell ref="AW206:AX206"/>
    <mergeCell ref="AY206:BD206"/>
    <mergeCell ref="BE206:BF206"/>
    <mergeCell ref="BG206:BH206"/>
    <mergeCell ref="BI206:BJ206"/>
    <mergeCell ref="BK206:BN206"/>
    <mergeCell ref="BO206:BP206"/>
    <mergeCell ref="BQ206:BR206"/>
    <mergeCell ref="BT206:BU206"/>
    <mergeCell ref="BV206:BW206"/>
    <mergeCell ref="C205:I205"/>
    <mergeCell ref="J205:Y205"/>
    <mergeCell ref="Z205:AE205"/>
    <mergeCell ref="AF205:AG205"/>
    <mergeCell ref="AH205:AI205"/>
    <mergeCell ref="AJ205:AK205"/>
    <mergeCell ref="AL205:AO205"/>
    <mergeCell ref="AP205:AQ205"/>
    <mergeCell ref="AR205:AS205"/>
    <mergeCell ref="A207:B214"/>
    <mergeCell ref="C207:I207"/>
    <mergeCell ref="J207:Y207"/>
    <mergeCell ref="Z207:AE207"/>
    <mergeCell ref="AF207:AK207"/>
    <mergeCell ref="AL207:AO207"/>
    <mergeCell ref="AP207:AX207"/>
    <mergeCell ref="AY207:BD207"/>
    <mergeCell ref="BE207:BJ207"/>
    <mergeCell ref="BK207:BN207"/>
    <mergeCell ref="BO207:BW207"/>
    <mergeCell ref="C208:I208"/>
    <mergeCell ref="J208:Y208"/>
    <mergeCell ref="Z208:AE208"/>
    <mergeCell ref="AF208:AG208"/>
    <mergeCell ref="AH208:AI208"/>
    <mergeCell ref="AJ208:AK208"/>
    <mergeCell ref="AL208:AO208"/>
    <mergeCell ref="AP208:AQ208"/>
    <mergeCell ref="AR208:AS208"/>
    <mergeCell ref="AU208:AV208"/>
    <mergeCell ref="AW208:AX208"/>
    <mergeCell ref="AY208:BD208"/>
    <mergeCell ref="BE208:BF208"/>
    <mergeCell ref="BG208:BH208"/>
    <mergeCell ref="BI208:BJ208"/>
    <mergeCell ref="BK208:BN208"/>
    <mergeCell ref="BO208:BP208"/>
    <mergeCell ref="BQ208:BR208"/>
    <mergeCell ref="BT208:BU208"/>
    <mergeCell ref="BV208:BW208"/>
    <mergeCell ref="C209:I209"/>
    <mergeCell ref="BV209:BW209"/>
    <mergeCell ref="C210:I210"/>
    <mergeCell ref="J210:Y210"/>
    <mergeCell ref="Z210:AE210"/>
    <mergeCell ref="AF210:AG210"/>
    <mergeCell ref="AH210:AI210"/>
    <mergeCell ref="AJ210:AK210"/>
    <mergeCell ref="AL210:AO210"/>
    <mergeCell ref="AP210:AQ210"/>
    <mergeCell ref="AR210:AS210"/>
    <mergeCell ref="AU210:AV210"/>
    <mergeCell ref="AW210:AX210"/>
    <mergeCell ref="AY210:BD210"/>
    <mergeCell ref="BE210:BF210"/>
    <mergeCell ref="BG210:BH210"/>
    <mergeCell ref="BI210:BJ210"/>
    <mergeCell ref="BK210:BN210"/>
    <mergeCell ref="BO210:BP210"/>
    <mergeCell ref="BQ210:BR210"/>
    <mergeCell ref="BT210:BU210"/>
    <mergeCell ref="BV210:BW210"/>
    <mergeCell ref="J209:Y209"/>
    <mergeCell ref="Z209:AE209"/>
    <mergeCell ref="AF209:AG209"/>
    <mergeCell ref="AH209:AI209"/>
    <mergeCell ref="AJ209:AK209"/>
    <mergeCell ref="AL209:AO209"/>
    <mergeCell ref="AP209:AQ209"/>
    <mergeCell ref="AR209:AS209"/>
    <mergeCell ref="AU209:AV209"/>
    <mergeCell ref="AW209:AX209"/>
    <mergeCell ref="AY209:BD209"/>
    <mergeCell ref="J211:Y211"/>
    <mergeCell ref="Z211:AE211"/>
    <mergeCell ref="AF211:AG211"/>
    <mergeCell ref="AH211:AI211"/>
    <mergeCell ref="AJ211:AK211"/>
    <mergeCell ref="AL211:AO211"/>
    <mergeCell ref="AP211:AQ211"/>
    <mergeCell ref="AR211:AS211"/>
    <mergeCell ref="AU211:AV211"/>
    <mergeCell ref="AW211:AX211"/>
    <mergeCell ref="AY211:BD211"/>
    <mergeCell ref="BE211:BF211"/>
    <mergeCell ref="BG211:BH211"/>
    <mergeCell ref="BI211:BJ211"/>
    <mergeCell ref="BK211:BN211"/>
    <mergeCell ref="BO211:BP211"/>
    <mergeCell ref="BT209:BU209"/>
    <mergeCell ref="BE209:BF209"/>
    <mergeCell ref="BG209:BH209"/>
    <mergeCell ref="BI209:BJ209"/>
    <mergeCell ref="BK209:BN209"/>
    <mergeCell ref="BO209:BP209"/>
    <mergeCell ref="BQ209:BR209"/>
    <mergeCell ref="AU213:AV213"/>
    <mergeCell ref="AW213:AX213"/>
    <mergeCell ref="AY213:BD213"/>
    <mergeCell ref="BE213:BF213"/>
    <mergeCell ref="BG213:BH213"/>
    <mergeCell ref="BI213:BJ213"/>
    <mergeCell ref="BK213:BN213"/>
    <mergeCell ref="BO213:BP213"/>
    <mergeCell ref="BQ211:BR211"/>
    <mergeCell ref="BT211:BU211"/>
    <mergeCell ref="BV211:BW211"/>
    <mergeCell ref="C212:I212"/>
    <mergeCell ref="J212:Y212"/>
    <mergeCell ref="Z212:AE212"/>
    <mergeCell ref="AF212:AG212"/>
    <mergeCell ref="AH212:AI212"/>
    <mergeCell ref="AJ212:AK212"/>
    <mergeCell ref="AL212:AO212"/>
    <mergeCell ref="AP212:AQ212"/>
    <mergeCell ref="AR212:AS212"/>
    <mergeCell ref="AU212:AV212"/>
    <mergeCell ref="AW212:AX212"/>
    <mergeCell ref="AY212:BD212"/>
    <mergeCell ref="BE212:BF212"/>
    <mergeCell ref="BG212:BH212"/>
    <mergeCell ref="BI212:BJ212"/>
    <mergeCell ref="BK212:BN212"/>
    <mergeCell ref="BO212:BP212"/>
    <mergeCell ref="BQ212:BR212"/>
    <mergeCell ref="BT212:BU212"/>
    <mergeCell ref="BV212:BW212"/>
    <mergeCell ref="C211:I211"/>
    <mergeCell ref="BQ213:BR213"/>
    <mergeCell ref="BT213:BU213"/>
    <mergeCell ref="BV213:BW213"/>
    <mergeCell ref="C214:I214"/>
    <mergeCell ref="J214:Y214"/>
    <mergeCell ref="Z214:AE214"/>
    <mergeCell ref="AF214:AG214"/>
    <mergeCell ref="AH214:AI214"/>
    <mergeCell ref="AJ214:AK214"/>
    <mergeCell ref="AL214:AO214"/>
    <mergeCell ref="AP214:AQ214"/>
    <mergeCell ref="AR214:AS214"/>
    <mergeCell ref="AU214:AV214"/>
    <mergeCell ref="AW214:AX214"/>
    <mergeCell ref="AY214:BD214"/>
    <mergeCell ref="BE214:BF214"/>
    <mergeCell ref="BG214:BH214"/>
    <mergeCell ref="BI214:BJ214"/>
    <mergeCell ref="BK214:BN214"/>
    <mergeCell ref="BO214:BP214"/>
    <mergeCell ref="BQ214:BR214"/>
    <mergeCell ref="BT214:BU214"/>
    <mergeCell ref="BV214:BW214"/>
    <mergeCell ref="C213:I213"/>
    <mergeCell ref="J213:Y213"/>
    <mergeCell ref="Z213:AE213"/>
    <mergeCell ref="AF213:AG213"/>
    <mergeCell ref="AH213:AI213"/>
    <mergeCell ref="AJ213:AK213"/>
    <mergeCell ref="AL213:AO213"/>
    <mergeCell ref="AP213:AQ213"/>
    <mergeCell ref="AR213:AS213"/>
    <mergeCell ref="A215:B222"/>
    <mergeCell ref="C215:I215"/>
    <mergeCell ref="J215:Y215"/>
    <mergeCell ref="Z215:AE215"/>
    <mergeCell ref="AF215:AK215"/>
    <mergeCell ref="AL215:AO215"/>
    <mergeCell ref="AP215:AX215"/>
    <mergeCell ref="AY215:BD215"/>
    <mergeCell ref="BE215:BJ215"/>
    <mergeCell ref="BK215:BN215"/>
    <mergeCell ref="BO215:BW215"/>
    <mergeCell ref="C216:I216"/>
    <mergeCell ref="J216:Y216"/>
    <mergeCell ref="Z216:AE216"/>
    <mergeCell ref="AF216:AG216"/>
    <mergeCell ref="AH216:AI216"/>
    <mergeCell ref="AJ216:AK216"/>
    <mergeCell ref="AL216:AO216"/>
    <mergeCell ref="AP216:AQ216"/>
    <mergeCell ref="AR216:AS216"/>
    <mergeCell ref="AU216:AV216"/>
    <mergeCell ref="AW216:AX216"/>
    <mergeCell ref="AY216:BD216"/>
    <mergeCell ref="BE216:BF216"/>
    <mergeCell ref="BG216:BH216"/>
    <mergeCell ref="BI216:BJ216"/>
    <mergeCell ref="BK216:BN216"/>
    <mergeCell ref="BO216:BP216"/>
    <mergeCell ref="BQ216:BR216"/>
    <mergeCell ref="BT216:BU216"/>
    <mergeCell ref="BV216:BW216"/>
    <mergeCell ref="C217:I217"/>
    <mergeCell ref="BV217:BW217"/>
    <mergeCell ref="C218:I218"/>
    <mergeCell ref="J218:Y218"/>
    <mergeCell ref="Z218:AE218"/>
    <mergeCell ref="AF218:AG218"/>
    <mergeCell ref="AH218:AI218"/>
    <mergeCell ref="AJ218:AK218"/>
    <mergeCell ref="AL218:AO218"/>
    <mergeCell ref="AP218:AQ218"/>
    <mergeCell ref="AR218:AS218"/>
    <mergeCell ref="AU218:AV218"/>
    <mergeCell ref="AW218:AX218"/>
    <mergeCell ref="AY218:BD218"/>
    <mergeCell ref="BE218:BF218"/>
    <mergeCell ref="BG218:BH218"/>
    <mergeCell ref="BI218:BJ218"/>
    <mergeCell ref="BK218:BN218"/>
    <mergeCell ref="BO218:BP218"/>
    <mergeCell ref="BQ218:BR218"/>
    <mergeCell ref="BT218:BU218"/>
    <mergeCell ref="BV218:BW218"/>
    <mergeCell ref="J217:Y217"/>
    <mergeCell ref="Z217:AE217"/>
    <mergeCell ref="AF217:AG217"/>
    <mergeCell ref="AH217:AI217"/>
    <mergeCell ref="AJ217:AK217"/>
    <mergeCell ref="AL217:AO217"/>
    <mergeCell ref="AP217:AQ217"/>
    <mergeCell ref="AR217:AS217"/>
    <mergeCell ref="AU217:AV217"/>
    <mergeCell ref="AW217:AX217"/>
    <mergeCell ref="AY217:BD217"/>
    <mergeCell ref="J219:Y219"/>
    <mergeCell ref="Z219:AE219"/>
    <mergeCell ref="AF219:AG219"/>
    <mergeCell ref="AH219:AI219"/>
    <mergeCell ref="AJ219:AK219"/>
    <mergeCell ref="AL219:AO219"/>
    <mergeCell ref="AP219:AQ219"/>
    <mergeCell ref="AR219:AS219"/>
    <mergeCell ref="AU219:AV219"/>
    <mergeCell ref="AW219:AX219"/>
    <mergeCell ref="AY219:BD219"/>
    <mergeCell ref="BE219:BF219"/>
    <mergeCell ref="BG219:BH219"/>
    <mergeCell ref="BI219:BJ219"/>
    <mergeCell ref="BK219:BN219"/>
    <mergeCell ref="BO219:BP219"/>
    <mergeCell ref="BT217:BU217"/>
    <mergeCell ref="BE217:BF217"/>
    <mergeCell ref="BG217:BH217"/>
    <mergeCell ref="BI217:BJ217"/>
    <mergeCell ref="BK217:BN217"/>
    <mergeCell ref="BO217:BP217"/>
    <mergeCell ref="BQ217:BR217"/>
    <mergeCell ref="AU221:AV221"/>
    <mergeCell ref="AW221:AX221"/>
    <mergeCell ref="AY221:BD221"/>
    <mergeCell ref="BE221:BF221"/>
    <mergeCell ref="BG221:BH221"/>
    <mergeCell ref="BI221:BJ221"/>
    <mergeCell ref="BK221:BN221"/>
    <mergeCell ref="BO221:BP221"/>
    <mergeCell ref="BQ219:BR219"/>
    <mergeCell ref="BT219:BU219"/>
    <mergeCell ref="BV219:BW219"/>
    <mergeCell ref="C220:I220"/>
    <mergeCell ref="J220:Y220"/>
    <mergeCell ref="Z220:AE220"/>
    <mergeCell ref="AF220:AG220"/>
    <mergeCell ref="AH220:AI220"/>
    <mergeCell ref="AJ220:AK220"/>
    <mergeCell ref="AL220:AO220"/>
    <mergeCell ref="AP220:AQ220"/>
    <mergeCell ref="AR220:AS220"/>
    <mergeCell ref="AU220:AV220"/>
    <mergeCell ref="AW220:AX220"/>
    <mergeCell ref="AY220:BD220"/>
    <mergeCell ref="BE220:BF220"/>
    <mergeCell ref="BG220:BH220"/>
    <mergeCell ref="BI220:BJ220"/>
    <mergeCell ref="BK220:BN220"/>
    <mergeCell ref="BO220:BP220"/>
    <mergeCell ref="BQ220:BR220"/>
    <mergeCell ref="BT220:BU220"/>
    <mergeCell ref="BV220:BW220"/>
    <mergeCell ref="C219:I219"/>
    <mergeCell ref="BQ221:BR221"/>
    <mergeCell ref="BT221:BU221"/>
    <mergeCell ref="BV221:BW221"/>
    <mergeCell ref="C222:I222"/>
    <mergeCell ref="J222:Y222"/>
    <mergeCell ref="Z222:AE222"/>
    <mergeCell ref="AF222:AG222"/>
    <mergeCell ref="AH222:AI222"/>
    <mergeCell ref="AJ222:AK222"/>
    <mergeCell ref="AL222:AO222"/>
    <mergeCell ref="AP222:AQ222"/>
    <mergeCell ref="AR222:AS222"/>
    <mergeCell ref="AU222:AV222"/>
    <mergeCell ref="AW222:AX222"/>
    <mergeCell ref="AY222:BD222"/>
    <mergeCell ref="BE222:BF222"/>
    <mergeCell ref="BG222:BH222"/>
    <mergeCell ref="BI222:BJ222"/>
    <mergeCell ref="BK222:BN222"/>
    <mergeCell ref="BO222:BP222"/>
    <mergeCell ref="BQ222:BR222"/>
    <mergeCell ref="BT222:BU222"/>
    <mergeCell ref="BV222:BW222"/>
    <mergeCell ref="C221:I221"/>
    <mergeCell ref="J221:Y221"/>
    <mergeCell ref="Z221:AE221"/>
    <mergeCell ref="AF221:AG221"/>
    <mergeCell ref="AH221:AI221"/>
    <mergeCell ref="AJ221:AK221"/>
    <mergeCell ref="AL221:AO221"/>
    <mergeCell ref="AP221:AQ221"/>
    <mergeCell ref="AR221:AS221"/>
    <mergeCell ref="A223:B230"/>
    <mergeCell ref="C223:I223"/>
    <mergeCell ref="J223:Y223"/>
    <mergeCell ref="Z223:AE223"/>
    <mergeCell ref="AF223:AK223"/>
    <mergeCell ref="AL223:AO223"/>
    <mergeCell ref="AP223:AX223"/>
    <mergeCell ref="AY223:BD223"/>
    <mergeCell ref="BE223:BJ223"/>
    <mergeCell ref="BK223:BN223"/>
    <mergeCell ref="BO223:BW223"/>
    <mergeCell ref="C224:I224"/>
    <mergeCell ref="J224:Y224"/>
    <mergeCell ref="Z224:AE224"/>
    <mergeCell ref="AF224:AG224"/>
    <mergeCell ref="AH224:AI224"/>
    <mergeCell ref="AJ224:AK224"/>
    <mergeCell ref="AL224:AO224"/>
    <mergeCell ref="AP224:AQ224"/>
    <mergeCell ref="AR224:AS224"/>
    <mergeCell ref="AU224:AV224"/>
    <mergeCell ref="AW224:AX224"/>
    <mergeCell ref="AY224:BD224"/>
    <mergeCell ref="BE224:BF224"/>
    <mergeCell ref="BG224:BH224"/>
    <mergeCell ref="BI224:BJ224"/>
    <mergeCell ref="BK224:BN224"/>
    <mergeCell ref="BO224:BP224"/>
    <mergeCell ref="BQ224:BR224"/>
    <mergeCell ref="BT224:BU224"/>
    <mergeCell ref="BV224:BW224"/>
    <mergeCell ref="C225:I225"/>
    <mergeCell ref="BV225:BW225"/>
    <mergeCell ref="C226:I226"/>
    <mergeCell ref="J226:Y226"/>
    <mergeCell ref="Z226:AE226"/>
    <mergeCell ref="AF226:AG226"/>
    <mergeCell ref="AH226:AI226"/>
    <mergeCell ref="AJ226:AK226"/>
    <mergeCell ref="AL226:AO226"/>
    <mergeCell ref="AP226:AQ226"/>
    <mergeCell ref="AR226:AS226"/>
    <mergeCell ref="AU226:AV226"/>
    <mergeCell ref="AW226:AX226"/>
    <mergeCell ref="AY226:BD226"/>
    <mergeCell ref="BE226:BF226"/>
    <mergeCell ref="BG226:BH226"/>
    <mergeCell ref="BI226:BJ226"/>
    <mergeCell ref="BK226:BN226"/>
    <mergeCell ref="BO226:BP226"/>
    <mergeCell ref="BQ226:BR226"/>
    <mergeCell ref="BT226:BU226"/>
    <mergeCell ref="BV226:BW226"/>
    <mergeCell ref="J225:Y225"/>
    <mergeCell ref="Z225:AE225"/>
    <mergeCell ref="AF225:AG225"/>
    <mergeCell ref="AH225:AI225"/>
    <mergeCell ref="AJ225:AK225"/>
    <mergeCell ref="AL225:AO225"/>
    <mergeCell ref="AP225:AQ225"/>
    <mergeCell ref="AR225:AS225"/>
    <mergeCell ref="AU225:AV225"/>
    <mergeCell ref="AW225:AX225"/>
    <mergeCell ref="AY225:BD225"/>
    <mergeCell ref="J227:Y227"/>
    <mergeCell ref="Z227:AE227"/>
    <mergeCell ref="AF227:AG227"/>
    <mergeCell ref="AH227:AI227"/>
    <mergeCell ref="AJ227:AK227"/>
    <mergeCell ref="AL227:AO227"/>
    <mergeCell ref="AP227:AQ227"/>
    <mergeCell ref="AR227:AS227"/>
    <mergeCell ref="AU227:AV227"/>
    <mergeCell ref="AW227:AX227"/>
    <mergeCell ref="AY227:BD227"/>
    <mergeCell ref="BE227:BF227"/>
    <mergeCell ref="BG227:BH227"/>
    <mergeCell ref="BI227:BJ227"/>
    <mergeCell ref="BK227:BN227"/>
    <mergeCell ref="BO227:BP227"/>
    <mergeCell ref="BT225:BU225"/>
    <mergeCell ref="BE225:BF225"/>
    <mergeCell ref="BG225:BH225"/>
    <mergeCell ref="BI225:BJ225"/>
    <mergeCell ref="BK225:BN225"/>
    <mergeCell ref="BO225:BP225"/>
    <mergeCell ref="BQ225:BR225"/>
    <mergeCell ref="AU229:AV229"/>
    <mergeCell ref="AW229:AX229"/>
    <mergeCell ref="AY229:BD229"/>
    <mergeCell ref="BE229:BF229"/>
    <mergeCell ref="BG229:BH229"/>
    <mergeCell ref="BI229:BJ229"/>
    <mergeCell ref="BK229:BN229"/>
    <mergeCell ref="BO229:BP229"/>
    <mergeCell ref="BQ227:BR227"/>
    <mergeCell ref="BT227:BU227"/>
    <mergeCell ref="BV227:BW227"/>
    <mergeCell ref="C228:I228"/>
    <mergeCell ref="J228:Y228"/>
    <mergeCell ref="Z228:AE228"/>
    <mergeCell ref="AF228:AG228"/>
    <mergeCell ref="AH228:AI228"/>
    <mergeCell ref="AJ228:AK228"/>
    <mergeCell ref="AL228:AO228"/>
    <mergeCell ref="AP228:AQ228"/>
    <mergeCell ref="AR228:AS228"/>
    <mergeCell ref="AU228:AV228"/>
    <mergeCell ref="AW228:AX228"/>
    <mergeCell ref="AY228:BD228"/>
    <mergeCell ref="BE228:BF228"/>
    <mergeCell ref="BG228:BH228"/>
    <mergeCell ref="BI228:BJ228"/>
    <mergeCell ref="BK228:BN228"/>
    <mergeCell ref="BO228:BP228"/>
    <mergeCell ref="BQ228:BR228"/>
    <mergeCell ref="BT228:BU228"/>
    <mergeCell ref="BV228:BW228"/>
    <mergeCell ref="C227:I227"/>
    <mergeCell ref="BQ229:BR229"/>
    <mergeCell ref="BT229:BU229"/>
    <mergeCell ref="BV229:BW229"/>
    <mergeCell ref="C230:I230"/>
    <mergeCell ref="J230:Y230"/>
    <mergeCell ref="Z230:AE230"/>
    <mergeCell ref="AF230:AG230"/>
    <mergeCell ref="AH230:AI230"/>
    <mergeCell ref="AJ230:AK230"/>
    <mergeCell ref="AL230:AO230"/>
    <mergeCell ref="AP230:AQ230"/>
    <mergeCell ref="AR230:AS230"/>
    <mergeCell ref="AU230:AV230"/>
    <mergeCell ref="AW230:AX230"/>
    <mergeCell ref="AY230:BD230"/>
    <mergeCell ref="BE230:BF230"/>
    <mergeCell ref="BG230:BH230"/>
    <mergeCell ref="BI230:BJ230"/>
    <mergeCell ref="BK230:BN230"/>
    <mergeCell ref="BO230:BP230"/>
    <mergeCell ref="BQ230:BR230"/>
    <mergeCell ref="BT230:BU230"/>
    <mergeCell ref="BV230:BW230"/>
    <mergeCell ref="C229:I229"/>
    <mergeCell ref="J229:Y229"/>
    <mergeCell ref="Z229:AE229"/>
    <mergeCell ref="AF229:AG229"/>
    <mergeCell ref="AH229:AI229"/>
    <mergeCell ref="AJ229:AK229"/>
    <mergeCell ref="AL229:AO229"/>
    <mergeCell ref="AP229:AQ229"/>
    <mergeCell ref="AR229:AS229"/>
    <mergeCell ref="A231:B238"/>
    <mergeCell ref="C231:I231"/>
    <mergeCell ref="J231:Y231"/>
    <mergeCell ref="Z231:AE231"/>
    <mergeCell ref="AF231:AK231"/>
    <mergeCell ref="AL231:AO231"/>
    <mergeCell ref="AP231:AX231"/>
    <mergeCell ref="AY231:BD231"/>
    <mergeCell ref="BE231:BJ231"/>
    <mergeCell ref="BK231:BN231"/>
    <mergeCell ref="BO231:BW231"/>
    <mergeCell ref="C232:I232"/>
    <mergeCell ref="J232:Y232"/>
    <mergeCell ref="Z232:AE232"/>
    <mergeCell ref="AF232:AG232"/>
    <mergeCell ref="AH232:AI232"/>
    <mergeCell ref="AJ232:AK232"/>
    <mergeCell ref="AL232:AO232"/>
    <mergeCell ref="AP232:AQ232"/>
    <mergeCell ref="AR232:AS232"/>
    <mergeCell ref="AU232:AV232"/>
    <mergeCell ref="AW232:AX232"/>
    <mergeCell ref="AY232:BD232"/>
    <mergeCell ref="BE232:BF232"/>
    <mergeCell ref="BG232:BH232"/>
    <mergeCell ref="BI232:BJ232"/>
    <mergeCell ref="BK232:BN232"/>
    <mergeCell ref="BO232:BP232"/>
    <mergeCell ref="BQ232:BR232"/>
    <mergeCell ref="BT232:BU232"/>
    <mergeCell ref="BV232:BW232"/>
    <mergeCell ref="C233:I233"/>
    <mergeCell ref="BV233:BW233"/>
    <mergeCell ref="C234:I234"/>
    <mergeCell ref="J234:Y234"/>
    <mergeCell ref="Z234:AE234"/>
    <mergeCell ref="AF234:AG234"/>
    <mergeCell ref="AH234:AI234"/>
    <mergeCell ref="AJ234:AK234"/>
    <mergeCell ref="AL234:AO234"/>
    <mergeCell ref="AP234:AQ234"/>
    <mergeCell ref="AR234:AS234"/>
    <mergeCell ref="AU234:AV234"/>
    <mergeCell ref="AW234:AX234"/>
    <mergeCell ref="AY234:BD234"/>
    <mergeCell ref="BE234:BF234"/>
    <mergeCell ref="BG234:BH234"/>
    <mergeCell ref="BI234:BJ234"/>
    <mergeCell ref="BK234:BN234"/>
    <mergeCell ref="BO234:BP234"/>
    <mergeCell ref="BQ234:BR234"/>
    <mergeCell ref="BT234:BU234"/>
    <mergeCell ref="BV234:BW234"/>
    <mergeCell ref="J233:Y233"/>
    <mergeCell ref="Z233:AE233"/>
    <mergeCell ref="AF233:AG233"/>
    <mergeCell ref="AH233:AI233"/>
    <mergeCell ref="AJ233:AK233"/>
    <mergeCell ref="AL233:AO233"/>
    <mergeCell ref="AP233:AQ233"/>
    <mergeCell ref="AR233:AS233"/>
    <mergeCell ref="AU233:AV233"/>
    <mergeCell ref="AW233:AX233"/>
    <mergeCell ref="AY233:BD233"/>
    <mergeCell ref="J235:Y235"/>
    <mergeCell ref="Z235:AE235"/>
    <mergeCell ref="AF235:AG235"/>
    <mergeCell ref="AH235:AI235"/>
    <mergeCell ref="AJ235:AK235"/>
    <mergeCell ref="AL235:AO235"/>
    <mergeCell ref="AP235:AQ235"/>
    <mergeCell ref="AR235:AS235"/>
    <mergeCell ref="AU235:AV235"/>
    <mergeCell ref="AW235:AX235"/>
    <mergeCell ref="AY235:BD235"/>
    <mergeCell ref="BE235:BF235"/>
    <mergeCell ref="BG235:BH235"/>
    <mergeCell ref="BI235:BJ235"/>
    <mergeCell ref="BK235:BN235"/>
    <mergeCell ref="BO235:BP235"/>
    <mergeCell ref="BT233:BU233"/>
    <mergeCell ref="BE233:BF233"/>
    <mergeCell ref="BG233:BH233"/>
    <mergeCell ref="BI233:BJ233"/>
    <mergeCell ref="BK233:BN233"/>
    <mergeCell ref="BO233:BP233"/>
    <mergeCell ref="BQ233:BR233"/>
    <mergeCell ref="AU237:AV237"/>
    <mergeCell ref="AW237:AX237"/>
    <mergeCell ref="AY237:BD237"/>
    <mergeCell ref="BE237:BF237"/>
    <mergeCell ref="BG237:BH237"/>
    <mergeCell ref="BI237:BJ237"/>
    <mergeCell ref="BK237:BN237"/>
    <mergeCell ref="BO237:BP237"/>
    <mergeCell ref="BQ235:BR235"/>
    <mergeCell ref="BT235:BU235"/>
    <mergeCell ref="BV235:BW235"/>
    <mergeCell ref="C236:I236"/>
    <mergeCell ref="J236:Y236"/>
    <mergeCell ref="Z236:AE236"/>
    <mergeCell ref="AF236:AG236"/>
    <mergeCell ref="AH236:AI236"/>
    <mergeCell ref="AJ236:AK236"/>
    <mergeCell ref="AL236:AO236"/>
    <mergeCell ref="AP236:AQ236"/>
    <mergeCell ref="AR236:AS236"/>
    <mergeCell ref="AU236:AV236"/>
    <mergeCell ref="AW236:AX236"/>
    <mergeCell ref="AY236:BD236"/>
    <mergeCell ref="BE236:BF236"/>
    <mergeCell ref="BG236:BH236"/>
    <mergeCell ref="BI236:BJ236"/>
    <mergeCell ref="BK236:BN236"/>
    <mergeCell ref="BO236:BP236"/>
    <mergeCell ref="BQ236:BR236"/>
    <mergeCell ref="BT236:BU236"/>
    <mergeCell ref="BV236:BW236"/>
    <mergeCell ref="C235:I235"/>
    <mergeCell ref="BQ237:BR237"/>
    <mergeCell ref="BT237:BU237"/>
    <mergeCell ref="BV237:BW237"/>
    <mergeCell ref="C238:I238"/>
    <mergeCell ref="J238:Y238"/>
    <mergeCell ref="Z238:AE238"/>
    <mergeCell ref="AF238:AG238"/>
    <mergeCell ref="AH238:AI238"/>
    <mergeCell ref="AJ238:AK238"/>
    <mergeCell ref="AL238:AO238"/>
    <mergeCell ref="AP238:AQ238"/>
    <mergeCell ref="AR238:AS238"/>
    <mergeCell ref="AU238:AV238"/>
    <mergeCell ref="AW238:AX238"/>
    <mergeCell ref="AY238:BD238"/>
    <mergeCell ref="BE238:BF238"/>
    <mergeCell ref="BG238:BH238"/>
    <mergeCell ref="BI238:BJ238"/>
    <mergeCell ref="BK238:BN238"/>
    <mergeCell ref="BO238:BP238"/>
    <mergeCell ref="BQ238:BR238"/>
    <mergeCell ref="BT238:BU238"/>
    <mergeCell ref="BV238:BW238"/>
    <mergeCell ref="C237:I237"/>
    <mergeCell ref="J237:Y237"/>
    <mergeCell ref="Z237:AE237"/>
    <mergeCell ref="AF237:AG237"/>
    <mergeCell ref="AH237:AI237"/>
    <mergeCell ref="AJ237:AK237"/>
    <mergeCell ref="AL237:AO237"/>
    <mergeCell ref="AP237:AQ237"/>
    <mergeCell ref="AR237:AS237"/>
    <mergeCell ref="A239:B246"/>
    <mergeCell ref="C239:I239"/>
    <mergeCell ref="J239:Y239"/>
    <mergeCell ref="Z239:AE239"/>
    <mergeCell ref="AF239:AK239"/>
    <mergeCell ref="AL239:AO239"/>
    <mergeCell ref="AP239:AX239"/>
    <mergeCell ref="AY239:BD239"/>
    <mergeCell ref="BE239:BJ239"/>
    <mergeCell ref="BK239:BN239"/>
    <mergeCell ref="BO239:BW239"/>
    <mergeCell ref="C240:I240"/>
    <mergeCell ref="J240:Y240"/>
    <mergeCell ref="Z240:AE240"/>
    <mergeCell ref="AF240:AG240"/>
    <mergeCell ref="AH240:AI240"/>
    <mergeCell ref="AJ240:AK240"/>
    <mergeCell ref="AL240:AO240"/>
    <mergeCell ref="AP240:AQ240"/>
    <mergeCell ref="AR240:AS240"/>
    <mergeCell ref="AU240:AV240"/>
    <mergeCell ref="AW240:AX240"/>
    <mergeCell ref="AY240:BD240"/>
    <mergeCell ref="BE240:BF240"/>
    <mergeCell ref="BG240:BH240"/>
    <mergeCell ref="BI240:BJ240"/>
    <mergeCell ref="BK240:BN240"/>
    <mergeCell ref="BO240:BP240"/>
    <mergeCell ref="BQ240:BR240"/>
    <mergeCell ref="BT240:BU240"/>
    <mergeCell ref="BV240:BW240"/>
    <mergeCell ref="C241:I241"/>
    <mergeCell ref="BV241:BW241"/>
    <mergeCell ref="C242:I242"/>
    <mergeCell ref="J242:Y242"/>
    <mergeCell ref="Z242:AE242"/>
    <mergeCell ref="AF242:AG242"/>
    <mergeCell ref="AH242:AI242"/>
    <mergeCell ref="AJ242:AK242"/>
    <mergeCell ref="AL242:AO242"/>
    <mergeCell ref="AP242:AQ242"/>
    <mergeCell ref="AR242:AS242"/>
    <mergeCell ref="AU242:AV242"/>
    <mergeCell ref="AW242:AX242"/>
    <mergeCell ref="AY242:BD242"/>
    <mergeCell ref="BE242:BF242"/>
    <mergeCell ref="BG242:BH242"/>
    <mergeCell ref="BI242:BJ242"/>
    <mergeCell ref="BK242:BN242"/>
    <mergeCell ref="BO242:BP242"/>
    <mergeCell ref="BQ242:BR242"/>
    <mergeCell ref="BT242:BU242"/>
    <mergeCell ref="BV242:BW242"/>
    <mergeCell ref="J241:Y241"/>
    <mergeCell ref="Z241:AE241"/>
    <mergeCell ref="AF241:AG241"/>
    <mergeCell ref="AH241:AI241"/>
    <mergeCell ref="AJ241:AK241"/>
    <mergeCell ref="AL241:AO241"/>
    <mergeCell ref="AP241:AQ241"/>
    <mergeCell ref="AR241:AS241"/>
    <mergeCell ref="AU241:AV241"/>
    <mergeCell ref="AW241:AX241"/>
    <mergeCell ref="AY241:BD241"/>
    <mergeCell ref="J243:Y243"/>
    <mergeCell ref="Z243:AE243"/>
    <mergeCell ref="AF243:AG243"/>
    <mergeCell ref="AH243:AI243"/>
    <mergeCell ref="AJ243:AK243"/>
    <mergeCell ref="AL243:AO243"/>
    <mergeCell ref="AP243:AQ243"/>
    <mergeCell ref="AR243:AS243"/>
    <mergeCell ref="AU243:AV243"/>
    <mergeCell ref="AW243:AX243"/>
    <mergeCell ref="AY243:BD243"/>
    <mergeCell ref="BE243:BF243"/>
    <mergeCell ref="BG243:BH243"/>
    <mergeCell ref="BI243:BJ243"/>
    <mergeCell ref="BK243:BN243"/>
    <mergeCell ref="BO243:BP243"/>
    <mergeCell ref="BT241:BU241"/>
    <mergeCell ref="BE241:BF241"/>
    <mergeCell ref="BG241:BH241"/>
    <mergeCell ref="BI241:BJ241"/>
    <mergeCell ref="BK241:BN241"/>
    <mergeCell ref="BO241:BP241"/>
    <mergeCell ref="BQ241:BR241"/>
    <mergeCell ref="AU245:AV245"/>
    <mergeCell ref="AW245:AX245"/>
    <mergeCell ref="AY245:BD245"/>
    <mergeCell ref="BE245:BF245"/>
    <mergeCell ref="BG245:BH245"/>
    <mergeCell ref="BI245:BJ245"/>
    <mergeCell ref="BK245:BN245"/>
    <mergeCell ref="BO245:BP245"/>
    <mergeCell ref="BQ243:BR243"/>
    <mergeCell ref="BT243:BU243"/>
    <mergeCell ref="BV243:BW243"/>
    <mergeCell ref="C244:I244"/>
    <mergeCell ref="J244:Y244"/>
    <mergeCell ref="Z244:AE244"/>
    <mergeCell ref="AF244:AG244"/>
    <mergeCell ref="AH244:AI244"/>
    <mergeCell ref="AJ244:AK244"/>
    <mergeCell ref="AL244:AO244"/>
    <mergeCell ref="AP244:AQ244"/>
    <mergeCell ref="AR244:AS244"/>
    <mergeCell ref="AU244:AV244"/>
    <mergeCell ref="AW244:AX244"/>
    <mergeCell ref="AY244:BD244"/>
    <mergeCell ref="BE244:BF244"/>
    <mergeCell ref="BG244:BH244"/>
    <mergeCell ref="BI244:BJ244"/>
    <mergeCell ref="BK244:BN244"/>
    <mergeCell ref="BO244:BP244"/>
    <mergeCell ref="BQ244:BR244"/>
    <mergeCell ref="BT244:BU244"/>
    <mergeCell ref="BV244:BW244"/>
    <mergeCell ref="C243:I243"/>
    <mergeCell ref="BQ245:BR245"/>
    <mergeCell ref="BT245:BU245"/>
    <mergeCell ref="BV245:BW245"/>
    <mergeCell ref="C246:I246"/>
    <mergeCell ref="J246:Y246"/>
    <mergeCell ref="Z246:AE246"/>
    <mergeCell ref="AF246:AG246"/>
    <mergeCell ref="AH246:AI246"/>
    <mergeCell ref="AJ246:AK246"/>
    <mergeCell ref="AL246:AO246"/>
    <mergeCell ref="AP246:AQ246"/>
    <mergeCell ref="AR246:AS246"/>
    <mergeCell ref="AU246:AV246"/>
    <mergeCell ref="AW246:AX246"/>
    <mergeCell ref="AY246:BD246"/>
    <mergeCell ref="BE246:BF246"/>
    <mergeCell ref="BG246:BH246"/>
    <mergeCell ref="BI246:BJ246"/>
    <mergeCell ref="BK246:BN246"/>
    <mergeCell ref="BO246:BP246"/>
    <mergeCell ref="BQ246:BR246"/>
    <mergeCell ref="BT246:BU246"/>
    <mergeCell ref="BV246:BW246"/>
    <mergeCell ref="C245:I245"/>
    <mergeCell ref="J245:Y245"/>
    <mergeCell ref="Z245:AE245"/>
    <mergeCell ref="AF245:AG245"/>
    <mergeCell ref="AH245:AI245"/>
    <mergeCell ref="AJ245:AK245"/>
    <mergeCell ref="AL245:AO245"/>
    <mergeCell ref="AP245:AQ245"/>
    <mergeCell ref="AR245:AS245"/>
  </mergeCells>
  <phoneticPr fontId="4"/>
  <dataValidations count="2">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AF9:AK14 BE8:BJ14 BO8:BR14 BT8:BW14 AP9:AS14 BO240:BR246 AF17:AK22 AU17:AX22 BT16:BW22 BO16:BR22 BE16:BJ22 AU9:AX14 AP25:AS30 AF25:AK30 AP17:AS22 BT24:BW30 BO24:BR30 BE24:BJ30 AU33:AX38 AP33:AS38 AF33:AK38 BT32:BW38 BO32:BR38 BE32:BJ38 BT40:BW46 AF41:AK46 AP41:AS46 AU41:AX46 BE40:BJ46 BO40:BR46 AU49:AX54 BE48:BJ54 BO48:BR54 BT48:BW54 AF49:AK54 AP49:AS54 AP57:AS62 AF57:AK62 BT56:BW62 BO56:BR62 BE56:BJ62 AU57:AX62 AU65:AX70 AP65:AS70 AF65:AK70 BT64:BW70 BO64:BR70 BE64:BJ70 AU73:AX78 AP73:AS78 AF73:AK78 BT72:BW78 BO72:BR78 BE72:BJ78 BT80:BW86 AF81:AK86 AP81:AS86 AU81:AX86 BE80:BJ86 BO80:BR86 BT88:BW94 AF89:AK94 AP89:AS94 AU89:AX94 BE88:BJ94 BO88:BR94 BT96:BW102 AF97:AK102 AP97:AS102 AU97:AX102 BE96:BJ102 BO96:BR102 BT104:BW110 AF105:AK110 AP105:AS110 AU105:AX110 BE104:BJ110 BO104:BR110 BT112:BW118 AF113:AK118 AP113:AS118 AU113:AX118 BE112:BJ118 BO112:BR118 BT120:BW126 AF121:AK126 AP121:AS126 AU121:AX126 BE120:BJ126 BO120:BR126 BT128:BW134 AF129:AK134 AP129:AS134 AU129:AX134 BE128:BJ134 BO128:BR134 BT136:BW142 AF137:AK142 AP137:AS142 AU137:AX142 BE136:BJ142 BO136:BR142 BT144:BW150 AF145:AK150 AP145:AS150 AU145:AX150 BE144:BJ150 BO144:BR150 BT152:BW158 AF153:AK158 AP153:AS158 AU153:AX158 BE152:BJ158 BO152:BR158 BT160:BW166 AF161:AK166 AP161:AS166 AU161:AX166 BE160:BJ166 BO160:BR166 BT168:BW174 AF169:AK174 AP169:AS174 AU169:AX174 BE168:BJ174 BO168:BR174 BT176:BW182 AF177:AK182 AP177:AS182 AU177:AX182 BE176:BJ182 BO176:BR182 BT184:BW190 AF185:AK190 AP185:AS190 AU185:AX190 BE184:BJ190 BO184:BR190 BT192:BW198 AF193:AK198 AP193:AS198 AU193:AX198 BE192:BJ198 BO192:BR198 BT200:BW206 AF201:AK206 AP201:AS206 AU201:AX206 BE200:BJ206 BO200:BR206 BT208:BW214 AF209:AK214 AP209:AS214 AU209:AX214 BE208:BJ214 BO208:BR214 BT216:BW222 AF217:AK222 AP217:AS222 AU217:AX222 BE216:BJ222 BO216:BR222 BT224:BW230 AF225:AK230 AP225:AS230 AU225:AX230 BE224:BJ230 BO224:BR230 BT232:BW238 AF233:AK238 AP233:AS238 AU233:AX238 BE232:BJ238 BO232:BR238 BT240:BW246 AF241:AK246 AP241:AS246 AU241:AX246 BE240:BJ246 AU25:AX30">
      <formula1>1</formula1>
      <formula2>1</formula2>
    </dataValidation>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AL241:AO246 BK8:BN14 BK16:BN22 AL9:AO14 AL17:AO22 BK24:BN30 AL33:AO38 BK32:BN38 BK40:BN46 AL41:AO46 AL49:AO54 BK48:BN54 BK56:BN62 AL57:AO62 AL65:AO70 BK64:BN70 AL73:AO78 BK72:BN78 BK80:BN86 AL81:AO86 BK88:BN94 AL89:AO94 BK96:BN102 AL97:AO102 BK104:BN110 AL105:AO110 BK112:BN118 AL113:AO118 BK120:BN126 AL121:AO126 BK128:BN134 AL129:AO134 BK136:BN142 AL137:AO142 BK144:BN150 AL145:AO150 BK152:BN158 AL153:AO158 BK160:BN166 AL161:AO166 BK168:BN174 AL169:AO174 BK176:BN182 AL177:AO182 BK184:BN190 AL185:AO190 BK192:BN198 AL193:AO198 BK200:BN206 AL201:AO206 BK208:BN214 AL209:AO214 BK216:BN222 AL217:AO222 BK224:BN230 AL225:AO230 BK232:BN238 AL233:AO238 BK240:BN246 AL25:AO30">
      <formula1>1</formula1>
      <formula2>1</formula2>
    </dataValidation>
  </dataValidations>
  <pageMargins left="0.7" right="0.7" top="0.75" bottom="0.75" header="0.3" footer="0.3"/>
  <pageSetup paperSize="9" scale="68" fitToHeight="0" orientation="portrait" r:id="rId1"/>
  <rowBreaks count="4" manualBreakCount="4">
    <brk id="86" max="74" man="1"/>
    <brk id="126" max="74" man="1"/>
    <brk id="166" max="74" man="1"/>
    <brk id="206" max="7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73"/>
  <sheetViews>
    <sheetView workbookViewId="0">
      <pane ySplit="2" topLeftCell="A3" activePane="bottomLeft" state="frozen"/>
      <selection activeCell="J245" sqref="J245:Y245"/>
      <selection pane="bottomLeft" activeCell="J245" sqref="J245:Y245"/>
    </sheetView>
  </sheetViews>
  <sheetFormatPr defaultRowHeight="13.5"/>
  <cols>
    <col min="1" max="1" width="35.125" style="30" customWidth="1"/>
    <col min="2" max="2" width="26.625" style="30" customWidth="1"/>
    <col min="3" max="4" width="9" style="30"/>
    <col min="5" max="5" width="36.125" style="30" customWidth="1"/>
    <col min="6" max="11" width="9" style="30"/>
    <col min="12" max="12" width="26.75" style="30" customWidth="1"/>
    <col min="13" max="19" width="9" style="30"/>
    <col min="20" max="20" width="18.25" style="30" customWidth="1"/>
    <col min="21" max="21" width="9" style="30"/>
    <col min="22" max="22" width="13.375" style="30" customWidth="1"/>
    <col min="23" max="23" width="9" style="30"/>
    <col min="24" max="24" width="13" style="30" bestFit="1" customWidth="1"/>
    <col min="25" max="26" width="9" style="30"/>
    <col min="27" max="28" width="13" style="30" bestFit="1" customWidth="1"/>
    <col min="29" max="29" width="9" style="30"/>
    <col min="30" max="31" width="13" style="30" bestFit="1" customWidth="1"/>
    <col min="32" max="16384" width="9" style="30"/>
  </cols>
  <sheetData>
    <row r="1" spans="1:38">
      <c r="B1" s="95"/>
      <c r="D1" s="95"/>
      <c r="E1" s="95"/>
      <c r="F1" s="95"/>
      <c r="H1" s="95"/>
      <c r="I1" s="95"/>
      <c r="T1" s="95"/>
      <c r="V1" s="95"/>
      <c r="AH1" s="95"/>
    </row>
    <row r="2" spans="1:38" s="96" customFormat="1" ht="40.5">
      <c r="B2" s="97" t="s">
        <v>39</v>
      </c>
      <c r="C2" s="98" t="s">
        <v>40</v>
      </c>
      <c r="D2" s="98" t="s">
        <v>41</v>
      </c>
      <c r="E2" s="97" t="s">
        <v>42</v>
      </c>
      <c r="F2" s="98" t="s">
        <v>43</v>
      </c>
      <c r="G2" s="98" t="s">
        <v>44</v>
      </c>
      <c r="H2" s="98" t="s">
        <v>45</v>
      </c>
      <c r="I2" s="98" t="s">
        <v>46</v>
      </c>
      <c r="J2" s="98" t="s">
        <v>6467</v>
      </c>
      <c r="K2" s="98" t="s">
        <v>47</v>
      </c>
      <c r="L2" s="97" t="s">
        <v>50</v>
      </c>
      <c r="M2" s="98" t="s">
        <v>51</v>
      </c>
      <c r="N2" s="98" t="s">
        <v>52</v>
      </c>
      <c r="O2" s="98" t="s">
        <v>53</v>
      </c>
      <c r="P2" s="97" t="s">
        <v>54</v>
      </c>
      <c r="Q2" s="98" t="s">
        <v>55</v>
      </c>
      <c r="R2" s="98" t="s">
        <v>56</v>
      </c>
      <c r="S2" s="98" t="s">
        <v>6468</v>
      </c>
      <c r="T2" s="97" t="s">
        <v>49</v>
      </c>
      <c r="U2" s="97" t="s">
        <v>57</v>
      </c>
      <c r="V2" s="97" t="s">
        <v>48</v>
      </c>
      <c r="W2" s="98" t="s">
        <v>6469</v>
      </c>
      <c r="X2" s="98" t="s">
        <v>6470</v>
      </c>
      <c r="Y2" s="98" t="s">
        <v>6471</v>
      </c>
      <c r="Z2" s="98" t="s">
        <v>6472</v>
      </c>
      <c r="AA2" s="98" t="s">
        <v>6473</v>
      </c>
      <c r="AB2" s="98" t="s">
        <v>6474</v>
      </c>
      <c r="AC2" s="98" t="s">
        <v>6475</v>
      </c>
      <c r="AD2" s="98" t="s">
        <v>6476</v>
      </c>
      <c r="AE2" s="98" t="s">
        <v>6477</v>
      </c>
      <c r="AF2" s="98" t="s">
        <v>6478</v>
      </c>
      <c r="AG2" s="98" t="s">
        <v>6479</v>
      </c>
      <c r="AH2" s="97" t="s">
        <v>6480</v>
      </c>
      <c r="AI2" s="98" t="s">
        <v>6481</v>
      </c>
      <c r="AK2" s="30" t="s">
        <v>6482</v>
      </c>
      <c r="AL2" s="30" t="s">
        <v>6483</v>
      </c>
    </row>
    <row r="3" spans="1:38" s="275" customFormat="1">
      <c r="A3" s="275" t="str">
        <f t="shared" ref="A3:A66" si="0">V3&amp;T3</f>
        <v>0410200026自立訓練(生活訓練)</v>
      </c>
      <c r="B3" s="275" t="s">
        <v>58</v>
      </c>
      <c r="C3" s="275" t="s">
        <v>59</v>
      </c>
      <c r="D3" s="276">
        <v>9894601</v>
      </c>
      <c r="E3" s="275" t="s">
        <v>60</v>
      </c>
      <c r="F3" s="275" t="s">
        <v>61</v>
      </c>
      <c r="G3" s="275" t="s">
        <v>62</v>
      </c>
      <c r="H3" s="275" t="s">
        <v>63</v>
      </c>
      <c r="I3" s="275" t="s">
        <v>64</v>
      </c>
      <c r="J3" s="275" t="s">
        <v>6484</v>
      </c>
      <c r="K3" s="275" t="s">
        <v>65</v>
      </c>
      <c r="L3" s="275" t="s">
        <v>72</v>
      </c>
      <c r="M3" s="275" t="s">
        <v>73</v>
      </c>
      <c r="N3" s="276">
        <v>9860313</v>
      </c>
      <c r="O3" s="275" t="s">
        <v>66</v>
      </c>
      <c r="P3" s="275" t="s">
        <v>67</v>
      </c>
      <c r="Q3" s="275" t="s">
        <v>68</v>
      </c>
      <c r="R3" s="275" t="s">
        <v>69</v>
      </c>
      <c r="T3" s="275" t="s">
        <v>6485</v>
      </c>
      <c r="U3" s="275" t="s">
        <v>74</v>
      </c>
      <c r="V3" s="275" t="s">
        <v>70</v>
      </c>
      <c r="W3" s="275" t="s">
        <v>6486</v>
      </c>
      <c r="X3" s="277">
        <v>44835</v>
      </c>
      <c r="Y3" s="275" t="s">
        <v>6487</v>
      </c>
      <c r="Z3" s="275" t="s">
        <v>6488</v>
      </c>
      <c r="AA3" s="277">
        <v>38991</v>
      </c>
      <c r="AB3" s="277">
        <v>38991</v>
      </c>
      <c r="AG3" s="275" t="s">
        <v>6489</v>
      </c>
      <c r="AH3" s="275">
        <v>6</v>
      </c>
      <c r="AI3" s="275">
        <v>20</v>
      </c>
      <c r="AJ3" s="275" t="s">
        <v>6490</v>
      </c>
      <c r="AK3" s="276">
        <v>989</v>
      </c>
      <c r="AL3" s="275" t="s">
        <v>7908</v>
      </c>
    </row>
    <row r="4" spans="1:38" s="275" customFormat="1">
      <c r="A4" s="275" t="str">
        <f t="shared" si="0"/>
        <v>0410200026就労移行支援</v>
      </c>
      <c r="B4" s="275" t="s">
        <v>58</v>
      </c>
      <c r="C4" s="275" t="s">
        <v>59</v>
      </c>
      <c r="D4" s="276">
        <v>9894601</v>
      </c>
      <c r="E4" s="275" t="s">
        <v>60</v>
      </c>
      <c r="F4" s="275" t="s">
        <v>61</v>
      </c>
      <c r="G4" s="275" t="s">
        <v>62</v>
      </c>
      <c r="H4" s="275" t="s">
        <v>63</v>
      </c>
      <c r="I4" s="275" t="s">
        <v>64</v>
      </c>
      <c r="J4" s="275" t="s">
        <v>6484</v>
      </c>
      <c r="K4" s="275" t="s">
        <v>65</v>
      </c>
      <c r="L4" s="275" t="s">
        <v>72</v>
      </c>
      <c r="M4" s="275" t="s">
        <v>73</v>
      </c>
      <c r="N4" s="276">
        <v>9860313</v>
      </c>
      <c r="O4" s="275" t="s">
        <v>66</v>
      </c>
      <c r="P4" s="275" t="s">
        <v>67</v>
      </c>
      <c r="Q4" s="275" t="s">
        <v>68</v>
      </c>
      <c r="R4" s="275" t="s">
        <v>69</v>
      </c>
      <c r="T4" s="275" t="s">
        <v>75</v>
      </c>
      <c r="U4" s="275" t="s">
        <v>76</v>
      </c>
      <c r="V4" s="275" t="s">
        <v>70</v>
      </c>
      <c r="W4" s="275" t="s">
        <v>6486</v>
      </c>
      <c r="X4" s="277">
        <v>42491</v>
      </c>
      <c r="Y4" s="275" t="s">
        <v>6487</v>
      </c>
      <c r="Z4" s="275" t="s">
        <v>6488</v>
      </c>
      <c r="AA4" s="277">
        <v>38991</v>
      </c>
      <c r="AB4" s="277">
        <v>38991</v>
      </c>
      <c r="AC4" s="277">
        <v>42491</v>
      </c>
      <c r="AG4" s="275" t="s">
        <v>6489</v>
      </c>
      <c r="AH4" s="275">
        <v>6</v>
      </c>
      <c r="AI4" s="275">
        <v>20</v>
      </c>
      <c r="AJ4" s="275" t="s">
        <v>6490</v>
      </c>
      <c r="AK4" s="276">
        <v>989</v>
      </c>
      <c r="AL4" s="275" t="s">
        <v>7908</v>
      </c>
    </row>
    <row r="5" spans="1:38" s="275" customFormat="1">
      <c r="A5" s="275" t="str">
        <f t="shared" si="0"/>
        <v>0410200026就労継続支援(Ｂ型)</v>
      </c>
      <c r="B5" s="275" t="s">
        <v>58</v>
      </c>
      <c r="C5" s="275" t="s">
        <v>59</v>
      </c>
      <c r="D5" s="276">
        <v>9894601</v>
      </c>
      <c r="E5" s="275" t="s">
        <v>60</v>
      </c>
      <c r="F5" s="275" t="s">
        <v>61</v>
      </c>
      <c r="G5" s="275" t="s">
        <v>62</v>
      </c>
      <c r="H5" s="275" t="s">
        <v>63</v>
      </c>
      <c r="I5" s="275" t="s">
        <v>64</v>
      </c>
      <c r="J5" s="275" t="s">
        <v>6484</v>
      </c>
      <c r="K5" s="275" t="s">
        <v>65</v>
      </c>
      <c r="L5" s="275" t="s">
        <v>72</v>
      </c>
      <c r="M5" s="275" t="s">
        <v>73</v>
      </c>
      <c r="N5" s="276">
        <v>9860313</v>
      </c>
      <c r="O5" s="275" t="s">
        <v>66</v>
      </c>
      <c r="P5" s="275" t="s">
        <v>67</v>
      </c>
      <c r="Q5" s="275" t="s">
        <v>68</v>
      </c>
      <c r="R5" s="275" t="s">
        <v>69</v>
      </c>
      <c r="T5" s="275" t="s">
        <v>6491</v>
      </c>
      <c r="U5" s="275" t="s">
        <v>74</v>
      </c>
      <c r="V5" s="275" t="s">
        <v>70</v>
      </c>
      <c r="W5" s="275" t="s">
        <v>6486</v>
      </c>
      <c r="X5" s="277">
        <v>44835</v>
      </c>
      <c r="Y5" s="275" t="s">
        <v>6487</v>
      </c>
      <c r="Z5" s="275" t="s">
        <v>6488</v>
      </c>
      <c r="AA5" s="277">
        <v>38991</v>
      </c>
      <c r="AB5" s="277">
        <v>38991</v>
      </c>
      <c r="AG5" s="275" t="s">
        <v>6489</v>
      </c>
      <c r="AH5" s="275">
        <v>20</v>
      </c>
      <c r="AI5" s="275">
        <v>20</v>
      </c>
      <c r="AJ5" s="275" t="s">
        <v>6490</v>
      </c>
      <c r="AK5" s="276">
        <v>989</v>
      </c>
      <c r="AL5" s="275" t="s">
        <v>7908</v>
      </c>
    </row>
    <row r="6" spans="1:38" s="275" customFormat="1">
      <c r="A6" s="275" t="str">
        <f t="shared" si="0"/>
        <v>0410200026生活介護</v>
      </c>
      <c r="B6" s="275" t="s">
        <v>58</v>
      </c>
      <c r="C6" s="275" t="s">
        <v>59</v>
      </c>
      <c r="D6" s="276">
        <v>9894601</v>
      </c>
      <c r="E6" s="275" t="s">
        <v>60</v>
      </c>
      <c r="F6" s="275" t="s">
        <v>61</v>
      </c>
      <c r="G6" s="275" t="s">
        <v>62</v>
      </c>
      <c r="H6" s="275" t="s">
        <v>63</v>
      </c>
      <c r="I6" s="275" t="s">
        <v>64</v>
      </c>
      <c r="J6" s="275" t="s">
        <v>6484</v>
      </c>
      <c r="K6" s="275" t="s">
        <v>65</v>
      </c>
      <c r="L6" s="275" t="s">
        <v>72</v>
      </c>
      <c r="M6" s="275" t="s">
        <v>73</v>
      </c>
      <c r="N6" s="276">
        <v>9860313</v>
      </c>
      <c r="O6" s="275" t="s">
        <v>66</v>
      </c>
      <c r="P6" s="275" t="s">
        <v>67</v>
      </c>
      <c r="Q6" s="275" t="s">
        <v>68</v>
      </c>
      <c r="R6" s="275" t="s">
        <v>69</v>
      </c>
      <c r="T6" s="275" t="s">
        <v>71</v>
      </c>
      <c r="U6" s="275" t="s">
        <v>74</v>
      </c>
      <c r="V6" s="275" t="s">
        <v>70</v>
      </c>
      <c r="W6" s="275" t="s">
        <v>6486</v>
      </c>
      <c r="X6" s="277">
        <v>44896</v>
      </c>
      <c r="Y6" s="275" t="s">
        <v>6487</v>
      </c>
      <c r="Z6" s="275" t="s">
        <v>6488</v>
      </c>
      <c r="AA6" s="277">
        <v>38991</v>
      </c>
      <c r="AB6" s="277">
        <v>38991</v>
      </c>
      <c r="AF6" s="275" t="s">
        <v>6492</v>
      </c>
      <c r="AG6" s="275" t="s">
        <v>6489</v>
      </c>
      <c r="AH6" s="275">
        <v>14</v>
      </c>
      <c r="AI6" s="275">
        <v>10</v>
      </c>
      <c r="AJ6" s="275" t="s">
        <v>6490</v>
      </c>
      <c r="AK6" s="276">
        <v>989</v>
      </c>
      <c r="AL6" s="275" t="s">
        <v>7908</v>
      </c>
    </row>
    <row r="7" spans="1:38" s="275" customFormat="1">
      <c r="A7" s="275" t="str">
        <f t="shared" si="0"/>
        <v>0410200042施設入所支援</v>
      </c>
      <c r="B7" s="275" t="s">
        <v>77</v>
      </c>
      <c r="C7" s="275" t="s">
        <v>78</v>
      </c>
      <c r="D7" s="276">
        <v>9860853</v>
      </c>
      <c r="E7" s="275" t="s">
        <v>79</v>
      </c>
      <c r="F7" s="275" t="s">
        <v>80</v>
      </c>
      <c r="G7" s="275" t="s">
        <v>81</v>
      </c>
      <c r="H7" s="275" t="s">
        <v>63</v>
      </c>
      <c r="I7" s="275" t="s">
        <v>82</v>
      </c>
      <c r="J7" s="275" t="s">
        <v>6493</v>
      </c>
      <c r="K7" s="275" t="s">
        <v>83</v>
      </c>
      <c r="L7" s="275" t="s">
        <v>89</v>
      </c>
      <c r="M7" s="275" t="s">
        <v>90</v>
      </c>
      <c r="N7" s="276">
        <v>9860853</v>
      </c>
      <c r="O7" s="275" t="s">
        <v>66</v>
      </c>
      <c r="P7" s="275" t="s">
        <v>85</v>
      </c>
      <c r="Q7" s="275" t="s">
        <v>86</v>
      </c>
      <c r="R7" s="275" t="s">
        <v>87</v>
      </c>
      <c r="T7" s="275" t="s">
        <v>6494</v>
      </c>
      <c r="U7" s="275" t="s">
        <v>74</v>
      </c>
      <c r="V7" s="275" t="s">
        <v>88</v>
      </c>
      <c r="W7" s="275" t="s">
        <v>6486</v>
      </c>
      <c r="X7" s="277">
        <v>44835</v>
      </c>
      <c r="Y7" s="275" t="s">
        <v>6487</v>
      </c>
      <c r="AA7" s="277">
        <v>41000</v>
      </c>
      <c r="AB7" s="277">
        <v>41000</v>
      </c>
      <c r="AF7" s="275" t="s">
        <v>6495</v>
      </c>
      <c r="AG7" s="275" t="s">
        <v>6496</v>
      </c>
      <c r="AH7" s="275">
        <v>40</v>
      </c>
      <c r="AI7" s="275">
        <v>50</v>
      </c>
      <c r="AJ7" s="275" t="s">
        <v>6490</v>
      </c>
      <c r="AK7" s="276">
        <v>986</v>
      </c>
      <c r="AL7" s="275" t="s">
        <v>7909</v>
      </c>
    </row>
    <row r="8" spans="1:38" s="275" customFormat="1">
      <c r="A8" s="275" t="str">
        <f t="shared" si="0"/>
        <v>0410200042生活介護</v>
      </c>
      <c r="B8" s="275" t="s">
        <v>77</v>
      </c>
      <c r="C8" s="275" t="s">
        <v>78</v>
      </c>
      <c r="D8" s="276">
        <v>9860853</v>
      </c>
      <c r="E8" s="275" t="s">
        <v>79</v>
      </c>
      <c r="F8" s="275" t="s">
        <v>80</v>
      </c>
      <c r="G8" s="275" t="s">
        <v>81</v>
      </c>
      <c r="H8" s="275" t="s">
        <v>63</v>
      </c>
      <c r="I8" s="275" t="s">
        <v>82</v>
      </c>
      <c r="J8" s="275" t="s">
        <v>6493</v>
      </c>
      <c r="K8" s="275" t="s">
        <v>83</v>
      </c>
      <c r="L8" s="275" t="s">
        <v>89</v>
      </c>
      <c r="M8" s="275" t="s">
        <v>90</v>
      </c>
      <c r="N8" s="276">
        <v>9860853</v>
      </c>
      <c r="O8" s="275" t="s">
        <v>66</v>
      </c>
      <c r="P8" s="275" t="s">
        <v>85</v>
      </c>
      <c r="Q8" s="275" t="s">
        <v>86</v>
      </c>
      <c r="R8" s="275" t="s">
        <v>87</v>
      </c>
      <c r="T8" s="275" t="s">
        <v>71</v>
      </c>
      <c r="U8" s="275" t="s">
        <v>74</v>
      </c>
      <c r="V8" s="275" t="s">
        <v>88</v>
      </c>
      <c r="W8" s="275" t="s">
        <v>6486</v>
      </c>
      <c r="X8" s="277">
        <v>44835</v>
      </c>
      <c r="Y8" s="275" t="s">
        <v>6487</v>
      </c>
      <c r="Z8" s="275" t="s">
        <v>6497</v>
      </c>
      <c r="AA8" s="277">
        <v>41000</v>
      </c>
      <c r="AB8" s="277">
        <v>41000</v>
      </c>
      <c r="AF8" s="275" t="s">
        <v>6492</v>
      </c>
      <c r="AG8" s="275" t="s">
        <v>6489</v>
      </c>
      <c r="AH8" s="275">
        <v>40</v>
      </c>
      <c r="AI8" s="275">
        <v>50</v>
      </c>
      <c r="AJ8" s="275" t="s">
        <v>6490</v>
      </c>
      <c r="AK8" s="276">
        <v>986</v>
      </c>
      <c r="AL8" s="275" t="s">
        <v>7909</v>
      </c>
    </row>
    <row r="9" spans="1:38" s="275" customFormat="1">
      <c r="A9" s="275" t="str">
        <f t="shared" si="0"/>
        <v>0410200042短期入所</v>
      </c>
      <c r="B9" s="275" t="s">
        <v>77</v>
      </c>
      <c r="C9" s="275" t="s">
        <v>78</v>
      </c>
      <c r="D9" s="276">
        <v>9860853</v>
      </c>
      <c r="E9" s="275" t="s">
        <v>79</v>
      </c>
      <c r="F9" s="275" t="s">
        <v>80</v>
      </c>
      <c r="G9" s="275" t="s">
        <v>81</v>
      </c>
      <c r="H9" s="275" t="s">
        <v>63</v>
      </c>
      <c r="I9" s="275" t="s">
        <v>82</v>
      </c>
      <c r="J9" s="275" t="s">
        <v>6493</v>
      </c>
      <c r="K9" s="275" t="s">
        <v>83</v>
      </c>
      <c r="L9" s="275" t="s">
        <v>83</v>
      </c>
      <c r="M9" s="275" t="s">
        <v>84</v>
      </c>
      <c r="N9" s="276">
        <v>9860853</v>
      </c>
      <c r="O9" s="275" t="s">
        <v>66</v>
      </c>
      <c r="P9" s="275" t="s">
        <v>92</v>
      </c>
      <c r="Q9" s="275" t="s">
        <v>86</v>
      </c>
      <c r="R9" s="275" t="s">
        <v>87</v>
      </c>
      <c r="T9" s="275" t="s">
        <v>91</v>
      </c>
      <c r="U9" s="275" t="s">
        <v>74</v>
      </c>
      <c r="V9" s="275" t="s">
        <v>88</v>
      </c>
      <c r="W9" s="275" t="s">
        <v>6486</v>
      </c>
      <c r="X9" s="277">
        <v>44835</v>
      </c>
      <c r="Y9" s="275" t="s">
        <v>6487</v>
      </c>
      <c r="AA9" s="277">
        <v>38991</v>
      </c>
      <c r="AB9" s="277">
        <v>38991</v>
      </c>
      <c r="AC9" s="277">
        <v>44415</v>
      </c>
      <c r="AE9" s="277">
        <v>44487</v>
      </c>
      <c r="AF9" s="275" t="s">
        <v>6498</v>
      </c>
      <c r="AH9" s="275">
        <v>1</v>
      </c>
      <c r="AJ9" s="275" t="s">
        <v>6490</v>
      </c>
      <c r="AK9" s="276">
        <v>986</v>
      </c>
      <c r="AL9" s="275" t="s">
        <v>7909</v>
      </c>
    </row>
    <row r="10" spans="1:38" s="275" customFormat="1">
      <c r="A10" s="275" t="str">
        <f t="shared" si="0"/>
        <v>0410200042知的障害者入所更生施設</v>
      </c>
      <c r="B10" s="275" t="s">
        <v>77</v>
      </c>
      <c r="C10" s="275" t="s">
        <v>78</v>
      </c>
      <c r="D10" s="276">
        <v>9860853</v>
      </c>
      <c r="E10" s="275" t="s">
        <v>79</v>
      </c>
      <c r="F10" s="275" t="s">
        <v>80</v>
      </c>
      <c r="G10" s="275" t="s">
        <v>81</v>
      </c>
      <c r="H10" s="275" t="s">
        <v>63</v>
      </c>
      <c r="I10" s="275" t="s">
        <v>82</v>
      </c>
      <c r="J10" s="275" t="s">
        <v>6493</v>
      </c>
      <c r="K10" s="275" t="s">
        <v>83</v>
      </c>
      <c r="L10" s="275" t="s">
        <v>83</v>
      </c>
      <c r="M10" s="275" t="s">
        <v>84</v>
      </c>
      <c r="N10" s="276">
        <v>9860853</v>
      </c>
      <c r="O10" s="275" t="s">
        <v>66</v>
      </c>
      <c r="P10" s="275" t="s">
        <v>85</v>
      </c>
      <c r="Q10" s="275" t="s">
        <v>86</v>
      </c>
      <c r="R10" s="275" t="s">
        <v>87</v>
      </c>
      <c r="T10" s="275" t="s">
        <v>6499</v>
      </c>
      <c r="U10" s="275" t="s">
        <v>6500</v>
      </c>
      <c r="V10" s="275" t="s">
        <v>88</v>
      </c>
      <c r="W10" s="275" t="s">
        <v>6486</v>
      </c>
      <c r="X10" s="277">
        <v>40999</v>
      </c>
      <c r="Y10" s="275" t="s">
        <v>6501</v>
      </c>
      <c r="Z10" s="275" t="s">
        <v>6497</v>
      </c>
      <c r="AA10" s="277">
        <v>38991</v>
      </c>
      <c r="AB10" s="277">
        <v>38991</v>
      </c>
      <c r="AD10" s="277">
        <v>40999</v>
      </c>
      <c r="AF10" s="275" t="s">
        <v>6502</v>
      </c>
      <c r="AG10" s="275" t="s">
        <v>6503</v>
      </c>
      <c r="AI10" s="275">
        <v>50</v>
      </c>
      <c r="AJ10" s="275" t="s">
        <v>6490</v>
      </c>
      <c r="AK10" s="276">
        <v>986</v>
      </c>
      <c r="AL10" s="275" t="s">
        <v>7909</v>
      </c>
    </row>
    <row r="11" spans="1:38" s="275" customFormat="1">
      <c r="A11" s="275" t="str">
        <f t="shared" si="0"/>
        <v>0410200059生活介護</v>
      </c>
      <c r="B11" s="275" t="s">
        <v>77</v>
      </c>
      <c r="C11" s="275" t="s">
        <v>78</v>
      </c>
      <c r="D11" s="276">
        <v>9860853</v>
      </c>
      <c r="E11" s="275" t="s">
        <v>79</v>
      </c>
      <c r="F11" s="275" t="s">
        <v>80</v>
      </c>
      <c r="G11" s="275" t="s">
        <v>81</v>
      </c>
      <c r="H11" s="275" t="s">
        <v>63</v>
      </c>
      <c r="I11" s="275" t="s">
        <v>82</v>
      </c>
      <c r="J11" s="275" t="s">
        <v>6493</v>
      </c>
      <c r="K11" s="275" t="s">
        <v>93</v>
      </c>
      <c r="L11" s="275" t="s">
        <v>93</v>
      </c>
      <c r="M11" s="275" t="s">
        <v>94</v>
      </c>
      <c r="N11" s="276">
        <v>9860861</v>
      </c>
      <c r="O11" s="275" t="s">
        <v>66</v>
      </c>
      <c r="P11" s="275" t="s">
        <v>99</v>
      </c>
      <c r="Q11" s="275" t="s">
        <v>96</v>
      </c>
      <c r="R11" s="275" t="s">
        <v>97</v>
      </c>
      <c r="T11" s="275" t="s">
        <v>71</v>
      </c>
      <c r="U11" s="275" t="s">
        <v>74</v>
      </c>
      <c r="V11" s="275" t="s">
        <v>98</v>
      </c>
      <c r="W11" s="275" t="s">
        <v>6486</v>
      </c>
      <c r="X11" s="277">
        <v>44835</v>
      </c>
      <c r="Y11" s="275" t="s">
        <v>6487</v>
      </c>
      <c r="Z11" s="275" t="s">
        <v>6488</v>
      </c>
      <c r="AA11" s="277">
        <v>40269</v>
      </c>
      <c r="AB11" s="277">
        <v>40269</v>
      </c>
      <c r="AF11" s="275" t="s">
        <v>6492</v>
      </c>
      <c r="AG11" s="275" t="s">
        <v>6489</v>
      </c>
      <c r="AH11" s="275">
        <v>36</v>
      </c>
      <c r="AI11" s="275">
        <v>36</v>
      </c>
      <c r="AJ11" s="275" t="s">
        <v>6490</v>
      </c>
      <c r="AK11" s="276">
        <v>986</v>
      </c>
      <c r="AL11" s="275" t="s">
        <v>7909</v>
      </c>
    </row>
    <row r="12" spans="1:38" s="275" customFormat="1">
      <c r="A12" s="275" t="str">
        <f t="shared" si="0"/>
        <v>0410200059短期入所</v>
      </c>
      <c r="B12" s="275" t="s">
        <v>77</v>
      </c>
      <c r="C12" s="275" t="s">
        <v>78</v>
      </c>
      <c r="D12" s="276">
        <v>9860853</v>
      </c>
      <c r="E12" s="275" t="s">
        <v>79</v>
      </c>
      <c r="F12" s="275" t="s">
        <v>80</v>
      </c>
      <c r="G12" s="275" t="s">
        <v>81</v>
      </c>
      <c r="H12" s="275" t="s">
        <v>63</v>
      </c>
      <c r="I12" s="275" t="s">
        <v>82</v>
      </c>
      <c r="J12" s="275" t="s">
        <v>6493</v>
      </c>
      <c r="K12" s="275" t="s">
        <v>93</v>
      </c>
      <c r="L12" s="275" t="s">
        <v>93</v>
      </c>
      <c r="M12" s="275" t="s">
        <v>94</v>
      </c>
      <c r="N12" s="276">
        <v>9860861</v>
      </c>
      <c r="O12" s="275" t="s">
        <v>66</v>
      </c>
      <c r="P12" s="275" t="s">
        <v>95</v>
      </c>
      <c r="Q12" s="275" t="s">
        <v>96</v>
      </c>
      <c r="T12" s="275" t="s">
        <v>91</v>
      </c>
      <c r="U12" s="275" t="s">
        <v>74</v>
      </c>
      <c r="V12" s="275" t="s">
        <v>98</v>
      </c>
      <c r="W12" s="275" t="s">
        <v>6486</v>
      </c>
      <c r="X12" s="277">
        <v>44835</v>
      </c>
      <c r="Y12" s="275" t="s">
        <v>6487</v>
      </c>
      <c r="AA12" s="277">
        <v>38991</v>
      </c>
      <c r="AB12" s="277">
        <v>38991</v>
      </c>
      <c r="AF12" s="275" t="s">
        <v>6498</v>
      </c>
      <c r="AH12" s="275">
        <v>1</v>
      </c>
      <c r="AJ12" s="275" t="s">
        <v>6490</v>
      </c>
      <c r="AK12" s="276">
        <v>986</v>
      </c>
      <c r="AL12" s="275" t="s">
        <v>7909</v>
      </c>
    </row>
    <row r="13" spans="1:38" s="275" customFormat="1">
      <c r="A13" s="275" t="str">
        <f t="shared" si="0"/>
        <v>0410200059知的障害者通所更生施設</v>
      </c>
      <c r="B13" s="275" t="s">
        <v>77</v>
      </c>
      <c r="C13" s="275" t="s">
        <v>78</v>
      </c>
      <c r="D13" s="276">
        <v>9860853</v>
      </c>
      <c r="E13" s="275" t="s">
        <v>79</v>
      </c>
      <c r="F13" s="275" t="s">
        <v>80</v>
      </c>
      <c r="G13" s="275" t="s">
        <v>81</v>
      </c>
      <c r="H13" s="275" t="s">
        <v>63</v>
      </c>
      <c r="I13" s="275" t="s">
        <v>82</v>
      </c>
      <c r="J13" s="275" t="s">
        <v>6493</v>
      </c>
      <c r="K13" s="275" t="s">
        <v>93</v>
      </c>
      <c r="L13" s="275" t="s">
        <v>93</v>
      </c>
      <c r="M13" s="275" t="s">
        <v>94</v>
      </c>
      <c r="N13" s="276">
        <v>9860861</v>
      </c>
      <c r="O13" s="275" t="s">
        <v>66</v>
      </c>
      <c r="P13" s="275" t="s">
        <v>6504</v>
      </c>
      <c r="Q13" s="275" t="s">
        <v>96</v>
      </c>
      <c r="R13" s="275" t="s">
        <v>97</v>
      </c>
      <c r="T13" s="275" t="s">
        <v>6505</v>
      </c>
      <c r="U13" s="275" t="s">
        <v>6500</v>
      </c>
      <c r="V13" s="275" t="s">
        <v>98</v>
      </c>
      <c r="W13" s="275" t="s">
        <v>6486</v>
      </c>
      <c r="X13" s="277">
        <v>40268</v>
      </c>
      <c r="Y13" s="275" t="s">
        <v>6501</v>
      </c>
      <c r="Z13" s="275" t="s">
        <v>6497</v>
      </c>
      <c r="AA13" s="277">
        <v>38991</v>
      </c>
      <c r="AB13" s="277">
        <v>38991</v>
      </c>
      <c r="AD13" s="277">
        <v>40268</v>
      </c>
      <c r="AF13" s="275" t="s">
        <v>6506</v>
      </c>
      <c r="AG13" s="275" t="s">
        <v>6489</v>
      </c>
      <c r="AI13" s="275">
        <v>36</v>
      </c>
      <c r="AJ13" s="275" t="s">
        <v>6490</v>
      </c>
      <c r="AK13" s="276">
        <v>986</v>
      </c>
      <c r="AL13" s="275" t="s">
        <v>7909</v>
      </c>
    </row>
    <row r="14" spans="1:38" s="275" customFormat="1">
      <c r="A14" s="275" t="str">
        <f t="shared" si="0"/>
        <v>0410200059知的障害者通所更生施設</v>
      </c>
      <c r="B14" s="275" t="s">
        <v>77</v>
      </c>
      <c r="C14" s="275" t="s">
        <v>78</v>
      </c>
      <c r="D14" s="276">
        <v>9860853</v>
      </c>
      <c r="E14" s="275" t="s">
        <v>79</v>
      </c>
      <c r="F14" s="275" t="s">
        <v>80</v>
      </c>
      <c r="G14" s="275" t="s">
        <v>81</v>
      </c>
      <c r="H14" s="275" t="s">
        <v>63</v>
      </c>
      <c r="I14" s="275" t="s">
        <v>82</v>
      </c>
      <c r="J14" s="275" t="s">
        <v>6493</v>
      </c>
      <c r="K14" s="275" t="s">
        <v>93</v>
      </c>
      <c r="L14" s="275" t="s">
        <v>93</v>
      </c>
      <c r="M14" s="275" t="s">
        <v>94</v>
      </c>
      <c r="N14" s="276">
        <v>9860861</v>
      </c>
      <c r="O14" s="275" t="s">
        <v>66</v>
      </c>
      <c r="P14" s="275" t="s">
        <v>6504</v>
      </c>
      <c r="Q14" s="275" t="s">
        <v>96</v>
      </c>
      <c r="R14" s="275" t="s">
        <v>97</v>
      </c>
      <c r="T14" s="275" t="s">
        <v>6505</v>
      </c>
      <c r="U14" s="275" t="s">
        <v>6500</v>
      </c>
      <c r="V14" s="275" t="s">
        <v>98</v>
      </c>
      <c r="W14" s="275" t="s">
        <v>6507</v>
      </c>
      <c r="X14" s="277">
        <v>40268</v>
      </c>
      <c r="Y14" s="275" t="s">
        <v>6501</v>
      </c>
      <c r="Z14" s="275" t="s">
        <v>6497</v>
      </c>
      <c r="AA14" s="277">
        <v>38991</v>
      </c>
      <c r="AB14" s="277">
        <v>38991</v>
      </c>
      <c r="AD14" s="277">
        <v>40268</v>
      </c>
      <c r="AF14" s="275" t="s">
        <v>6508</v>
      </c>
      <c r="AG14" s="275" t="s">
        <v>6509</v>
      </c>
      <c r="AI14" s="275">
        <v>6</v>
      </c>
      <c r="AJ14" s="275" t="s">
        <v>6490</v>
      </c>
      <c r="AK14" s="276">
        <v>986</v>
      </c>
      <c r="AL14" s="275" t="s">
        <v>7909</v>
      </c>
    </row>
    <row r="15" spans="1:38" s="275" customFormat="1">
      <c r="A15" s="275" t="str">
        <f t="shared" si="0"/>
        <v>0410200067短期入所</v>
      </c>
      <c r="B15" s="275" t="s">
        <v>100</v>
      </c>
      <c r="C15" s="275" t="s">
        <v>101</v>
      </c>
      <c r="D15" s="276">
        <v>9871103</v>
      </c>
      <c r="E15" s="275" t="s">
        <v>102</v>
      </c>
      <c r="F15" s="275" t="s">
        <v>103</v>
      </c>
      <c r="G15" s="275" t="s">
        <v>104</v>
      </c>
      <c r="H15" s="275" t="s">
        <v>63</v>
      </c>
      <c r="I15" s="275" t="s">
        <v>105</v>
      </c>
      <c r="J15" s="275" t="s">
        <v>6510</v>
      </c>
      <c r="K15" s="275" t="s">
        <v>106</v>
      </c>
      <c r="L15" s="275" t="s">
        <v>106</v>
      </c>
      <c r="M15" s="275" t="s">
        <v>107</v>
      </c>
      <c r="N15" s="276">
        <v>9861332</v>
      </c>
      <c r="O15" s="275" t="s">
        <v>66</v>
      </c>
      <c r="P15" s="275" t="s">
        <v>108</v>
      </c>
      <c r="Q15" s="275" t="s">
        <v>109</v>
      </c>
      <c r="R15" s="275" t="s">
        <v>110</v>
      </c>
      <c r="T15" s="275" t="s">
        <v>91</v>
      </c>
      <c r="U15" s="275" t="s">
        <v>74</v>
      </c>
      <c r="V15" s="275" t="s">
        <v>111</v>
      </c>
      <c r="W15" s="275" t="s">
        <v>6486</v>
      </c>
      <c r="X15" s="277">
        <v>44287</v>
      </c>
      <c r="Y15" s="275" t="s">
        <v>6487</v>
      </c>
      <c r="AA15" s="277">
        <v>38991</v>
      </c>
      <c r="AB15" s="277">
        <v>38991</v>
      </c>
      <c r="AC15" s="277">
        <v>40634</v>
      </c>
      <c r="AE15" s="277">
        <v>41153</v>
      </c>
      <c r="AF15" s="275" t="s">
        <v>6498</v>
      </c>
      <c r="AH15" s="275">
        <v>1</v>
      </c>
      <c r="AJ15" s="275" t="s">
        <v>6490</v>
      </c>
      <c r="AK15" s="276">
        <v>987</v>
      </c>
      <c r="AL15" s="275" t="s">
        <v>7910</v>
      </c>
    </row>
    <row r="16" spans="1:38" s="275" customFormat="1">
      <c r="A16" s="275" t="str">
        <f t="shared" si="0"/>
        <v>0410200075短期入所</v>
      </c>
      <c r="B16" s="275" t="s">
        <v>112</v>
      </c>
      <c r="C16" s="275" t="s">
        <v>113</v>
      </c>
      <c r="D16" s="276">
        <v>9893201</v>
      </c>
      <c r="E16" s="275" t="s">
        <v>114</v>
      </c>
      <c r="F16" s="275" t="s">
        <v>115</v>
      </c>
      <c r="G16" s="275" t="s">
        <v>116</v>
      </c>
      <c r="H16" s="275" t="s">
        <v>63</v>
      </c>
      <c r="I16" s="275" t="s">
        <v>117</v>
      </c>
      <c r="J16" s="275" t="s">
        <v>6511</v>
      </c>
      <c r="K16" s="275" t="s">
        <v>118</v>
      </c>
      <c r="L16" s="275" t="s">
        <v>118</v>
      </c>
      <c r="M16" s="275" t="s">
        <v>119</v>
      </c>
      <c r="N16" s="276">
        <v>9860313</v>
      </c>
      <c r="O16" s="275" t="s">
        <v>66</v>
      </c>
      <c r="P16" s="275" t="s">
        <v>120</v>
      </c>
      <c r="Q16" s="275" t="s">
        <v>121</v>
      </c>
      <c r="R16" s="275" t="s">
        <v>122</v>
      </c>
      <c r="T16" s="275" t="s">
        <v>91</v>
      </c>
      <c r="U16" s="275" t="s">
        <v>74</v>
      </c>
      <c r="V16" s="275" t="s">
        <v>123</v>
      </c>
      <c r="W16" s="275" t="s">
        <v>6486</v>
      </c>
      <c r="X16" s="277">
        <v>44287</v>
      </c>
      <c r="Y16" s="275" t="s">
        <v>6487</v>
      </c>
      <c r="AA16" s="277">
        <v>38991</v>
      </c>
      <c r="AB16" s="277">
        <v>38991</v>
      </c>
      <c r="AF16" s="275" t="s">
        <v>6498</v>
      </c>
      <c r="AH16" s="275">
        <v>1</v>
      </c>
      <c r="AJ16" s="275" t="s">
        <v>6490</v>
      </c>
      <c r="AK16" s="276">
        <v>989</v>
      </c>
      <c r="AL16" s="275" t="s">
        <v>7911</v>
      </c>
    </row>
    <row r="17" spans="1:38" s="275" customFormat="1">
      <c r="A17" s="275" t="str">
        <f t="shared" si="0"/>
        <v>0410200125居宅介護</v>
      </c>
      <c r="B17" s="275" t="s">
        <v>124</v>
      </c>
      <c r="C17" s="275" t="s">
        <v>125</v>
      </c>
      <c r="D17" s="276">
        <v>9860865</v>
      </c>
      <c r="E17" s="275" t="s">
        <v>126</v>
      </c>
      <c r="F17" s="275" t="s">
        <v>127</v>
      </c>
      <c r="G17" s="275" t="s">
        <v>128</v>
      </c>
      <c r="H17" s="275" t="s">
        <v>129</v>
      </c>
      <c r="I17" s="275" t="s">
        <v>130</v>
      </c>
      <c r="J17" s="275" t="s">
        <v>6512</v>
      </c>
      <c r="K17" s="275" t="s">
        <v>131</v>
      </c>
      <c r="L17" s="275" t="s">
        <v>131</v>
      </c>
      <c r="M17" s="275" t="s">
        <v>132</v>
      </c>
      <c r="N17" s="276">
        <v>9860853</v>
      </c>
      <c r="O17" s="275" t="s">
        <v>66</v>
      </c>
      <c r="P17" s="275" t="s">
        <v>133</v>
      </c>
      <c r="Q17" s="275" t="s">
        <v>134</v>
      </c>
      <c r="R17" s="275" t="s">
        <v>135</v>
      </c>
      <c r="T17" s="275" t="s">
        <v>137</v>
      </c>
      <c r="U17" s="275" t="s">
        <v>74</v>
      </c>
      <c r="V17" s="275" t="s">
        <v>136</v>
      </c>
      <c r="W17" s="275" t="s">
        <v>6486</v>
      </c>
      <c r="X17" s="277">
        <v>44835</v>
      </c>
      <c r="Y17" s="275" t="s">
        <v>6487</v>
      </c>
      <c r="AA17" s="277">
        <v>38991</v>
      </c>
      <c r="AB17" s="277">
        <v>38991</v>
      </c>
      <c r="AJ17" s="275" t="s">
        <v>6490</v>
      </c>
      <c r="AK17" s="276">
        <v>986</v>
      </c>
      <c r="AL17" s="275" t="s">
        <v>7912</v>
      </c>
    </row>
    <row r="18" spans="1:38" s="275" customFormat="1">
      <c r="A18" s="275" t="str">
        <f t="shared" si="0"/>
        <v>0410200125重度訪問介護</v>
      </c>
      <c r="B18" s="275" t="s">
        <v>124</v>
      </c>
      <c r="C18" s="275" t="s">
        <v>125</v>
      </c>
      <c r="D18" s="276">
        <v>9860865</v>
      </c>
      <c r="E18" s="275" t="s">
        <v>126</v>
      </c>
      <c r="F18" s="275" t="s">
        <v>127</v>
      </c>
      <c r="G18" s="275" t="s">
        <v>128</v>
      </c>
      <c r="H18" s="275" t="s">
        <v>129</v>
      </c>
      <c r="I18" s="275" t="s">
        <v>130</v>
      </c>
      <c r="J18" s="275" t="s">
        <v>6512</v>
      </c>
      <c r="K18" s="275" t="s">
        <v>131</v>
      </c>
      <c r="L18" s="275" t="s">
        <v>131</v>
      </c>
      <c r="M18" s="275" t="s">
        <v>132</v>
      </c>
      <c r="N18" s="276">
        <v>9860853</v>
      </c>
      <c r="O18" s="275" t="s">
        <v>66</v>
      </c>
      <c r="P18" s="275" t="s">
        <v>133</v>
      </c>
      <c r="Q18" s="275" t="s">
        <v>134</v>
      </c>
      <c r="R18" s="275" t="s">
        <v>135</v>
      </c>
      <c r="T18" s="275" t="s">
        <v>138</v>
      </c>
      <c r="U18" s="275" t="s">
        <v>74</v>
      </c>
      <c r="V18" s="275" t="s">
        <v>136</v>
      </c>
      <c r="W18" s="275" t="s">
        <v>6486</v>
      </c>
      <c r="X18" s="277">
        <v>44835</v>
      </c>
      <c r="Y18" s="275" t="s">
        <v>6487</v>
      </c>
      <c r="AA18" s="277">
        <v>38991</v>
      </c>
      <c r="AB18" s="277">
        <v>38991</v>
      </c>
      <c r="AJ18" s="275" t="s">
        <v>6490</v>
      </c>
      <c r="AK18" s="276">
        <v>986</v>
      </c>
      <c r="AL18" s="275" t="s">
        <v>7912</v>
      </c>
    </row>
    <row r="19" spans="1:38" s="275" customFormat="1">
      <c r="A19" s="275" t="str">
        <f t="shared" si="0"/>
        <v>0410200174居宅介護</v>
      </c>
      <c r="B19" s="275" t="s">
        <v>139</v>
      </c>
      <c r="C19" s="275" t="s">
        <v>140</v>
      </c>
      <c r="D19" s="276">
        <v>9860825</v>
      </c>
      <c r="E19" s="275" t="s">
        <v>141</v>
      </c>
      <c r="F19" s="275" t="s">
        <v>142</v>
      </c>
      <c r="G19" s="275" t="s">
        <v>143</v>
      </c>
      <c r="H19" s="275" t="s">
        <v>144</v>
      </c>
      <c r="I19" s="275" t="s">
        <v>145</v>
      </c>
      <c r="J19" s="275" t="s">
        <v>6513</v>
      </c>
      <c r="K19" s="275" t="s">
        <v>148</v>
      </c>
      <c r="L19" s="275" t="s">
        <v>148</v>
      </c>
      <c r="M19" s="275" t="s">
        <v>149</v>
      </c>
      <c r="N19" s="276">
        <v>9860032</v>
      </c>
      <c r="O19" s="275" t="s">
        <v>66</v>
      </c>
      <c r="P19" s="275" t="s">
        <v>150</v>
      </c>
      <c r="Q19" s="275" t="s">
        <v>152</v>
      </c>
      <c r="R19" s="275" t="s">
        <v>153</v>
      </c>
      <c r="T19" s="275" t="s">
        <v>137</v>
      </c>
      <c r="U19" s="275" t="s">
        <v>74</v>
      </c>
      <c r="V19" s="275" t="s">
        <v>151</v>
      </c>
      <c r="W19" s="275" t="s">
        <v>6486</v>
      </c>
      <c r="X19" s="277">
        <v>44835</v>
      </c>
      <c r="Y19" s="275" t="s">
        <v>6487</v>
      </c>
      <c r="AA19" s="277">
        <v>38991</v>
      </c>
      <c r="AB19" s="277">
        <v>38991</v>
      </c>
      <c r="AJ19" s="275" t="s">
        <v>6490</v>
      </c>
      <c r="AK19" s="276">
        <v>986</v>
      </c>
      <c r="AL19" s="275" t="s">
        <v>7913</v>
      </c>
    </row>
    <row r="20" spans="1:38" s="275" customFormat="1">
      <c r="A20" s="275" t="str">
        <f t="shared" si="0"/>
        <v>0410200182居宅介護</v>
      </c>
      <c r="B20" s="275" t="s">
        <v>154</v>
      </c>
      <c r="C20" s="275" t="s">
        <v>155</v>
      </c>
      <c r="D20" s="276">
        <v>9860865</v>
      </c>
      <c r="E20" s="275" t="s">
        <v>156</v>
      </c>
      <c r="F20" s="275" t="s">
        <v>157</v>
      </c>
      <c r="G20" s="275" t="s">
        <v>158</v>
      </c>
      <c r="H20" s="275" t="s">
        <v>129</v>
      </c>
      <c r="I20" s="275" t="s">
        <v>159</v>
      </c>
      <c r="J20" s="275" t="s">
        <v>6514</v>
      </c>
      <c r="K20" s="275" t="s">
        <v>160</v>
      </c>
      <c r="L20" s="275" t="s">
        <v>160</v>
      </c>
      <c r="M20" s="275" t="s">
        <v>161</v>
      </c>
      <c r="N20" s="276">
        <v>9860856</v>
      </c>
      <c r="O20" s="275" t="s">
        <v>66</v>
      </c>
      <c r="P20" s="275" t="s">
        <v>165</v>
      </c>
      <c r="Q20" s="275" t="s">
        <v>162</v>
      </c>
      <c r="R20" s="275" t="s">
        <v>163</v>
      </c>
      <c r="T20" s="275" t="s">
        <v>137</v>
      </c>
      <c r="U20" s="275" t="s">
        <v>74</v>
      </c>
      <c r="V20" s="275" t="s">
        <v>164</v>
      </c>
      <c r="W20" s="275" t="s">
        <v>6486</v>
      </c>
      <c r="X20" s="277">
        <v>44835</v>
      </c>
      <c r="Y20" s="275" t="s">
        <v>6487</v>
      </c>
      <c r="AA20" s="277">
        <v>38991</v>
      </c>
      <c r="AB20" s="277">
        <v>38991</v>
      </c>
      <c r="AJ20" s="275" t="s">
        <v>6490</v>
      </c>
      <c r="AK20" s="276">
        <v>986</v>
      </c>
      <c r="AL20" s="275" t="s">
        <v>7912</v>
      </c>
    </row>
    <row r="21" spans="1:38" s="275" customFormat="1">
      <c r="A21" s="275" t="str">
        <f t="shared" si="0"/>
        <v>0410200182重度訪問介護</v>
      </c>
      <c r="B21" s="275" t="s">
        <v>154</v>
      </c>
      <c r="C21" s="275" t="s">
        <v>155</v>
      </c>
      <c r="D21" s="276">
        <v>9860865</v>
      </c>
      <c r="E21" s="275" t="s">
        <v>156</v>
      </c>
      <c r="F21" s="275" t="s">
        <v>157</v>
      </c>
      <c r="G21" s="275" t="s">
        <v>158</v>
      </c>
      <c r="H21" s="275" t="s">
        <v>129</v>
      </c>
      <c r="I21" s="275" t="s">
        <v>159</v>
      </c>
      <c r="J21" s="275" t="s">
        <v>6514</v>
      </c>
      <c r="K21" s="275" t="s">
        <v>160</v>
      </c>
      <c r="L21" s="275" t="s">
        <v>160</v>
      </c>
      <c r="M21" s="275" t="s">
        <v>161</v>
      </c>
      <c r="N21" s="276">
        <v>9860856</v>
      </c>
      <c r="O21" s="275" t="s">
        <v>66</v>
      </c>
      <c r="P21" s="275" t="s">
        <v>165</v>
      </c>
      <c r="Q21" s="275" t="s">
        <v>162</v>
      </c>
      <c r="R21" s="275" t="s">
        <v>163</v>
      </c>
      <c r="T21" s="275" t="s">
        <v>138</v>
      </c>
      <c r="U21" s="275" t="s">
        <v>74</v>
      </c>
      <c r="V21" s="275" t="s">
        <v>164</v>
      </c>
      <c r="W21" s="275" t="s">
        <v>6486</v>
      </c>
      <c r="X21" s="277">
        <v>44835</v>
      </c>
      <c r="Y21" s="275" t="s">
        <v>6487</v>
      </c>
      <c r="AA21" s="277">
        <v>38991</v>
      </c>
      <c r="AB21" s="277">
        <v>38991</v>
      </c>
      <c r="AJ21" s="275" t="s">
        <v>6490</v>
      </c>
      <c r="AK21" s="276">
        <v>986</v>
      </c>
      <c r="AL21" s="275" t="s">
        <v>7912</v>
      </c>
    </row>
    <row r="22" spans="1:38" s="275" customFormat="1">
      <c r="A22" s="275" t="str">
        <f t="shared" si="0"/>
        <v>0410200224居宅介護</v>
      </c>
      <c r="B22" s="275" t="s">
        <v>77</v>
      </c>
      <c r="C22" s="275" t="s">
        <v>78</v>
      </c>
      <c r="D22" s="276">
        <v>9860853</v>
      </c>
      <c r="E22" s="275" t="s">
        <v>79</v>
      </c>
      <c r="F22" s="275" t="s">
        <v>80</v>
      </c>
      <c r="G22" s="275" t="s">
        <v>81</v>
      </c>
      <c r="H22" s="275" t="s">
        <v>63</v>
      </c>
      <c r="I22" s="275" t="s">
        <v>82</v>
      </c>
      <c r="J22" s="275" t="s">
        <v>6493</v>
      </c>
      <c r="K22" s="275" t="s">
        <v>166</v>
      </c>
      <c r="L22" s="275" t="s">
        <v>166</v>
      </c>
      <c r="M22" s="275" t="s">
        <v>167</v>
      </c>
      <c r="N22" s="276">
        <v>9860853</v>
      </c>
      <c r="O22" s="275" t="s">
        <v>66</v>
      </c>
      <c r="P22" s="275" t="s">
        <v>170</v>
      </c>
      <c r="Q22" s="275" t="s">
        <v>171</v>
      </c>
      <c r="R22" s="275" t="s">
        <v>168</v>
      </c>
      <c r="T22" s="275" t="s">
        <v>137</v>
      </c>
      <c r="U22" s="275" t="s">
        <v>74</v>
      </c>
      <c r="V22" s="275" t="s">
        <v>169</v>
      </c>
      <c r="W22" s="275" t="s">
        <v>6486</v>
      </c>
      <c r="X22" s="277">
        <v>44835</v>
      </c>
      <c r="Y22" s="275" t="s">
        <v>6487</v>
      </c>
      <c r="AA22" s="277">
        <v>38991</v>
      </c>
      <c r="AB22" s="277">
        <v>38991</v>
      </c>
      <c r="AJ22" s="275" t="s">
        <v>6490</v>
      </c>
      <c r="AK22" s="276">
        <v>986</v>
      </c>
      <c r="AL22" s="275" t="s">
        <v>7909</v>
      </c>
    </row>
    <row r="23" spans="1:38" s="275" customFormat="1">
      <c r="A23" s="275" t="str">
        <f t="shared" si="0"/>
        <v>0410200224行動援護</v>
      </c>
      <c r="B23" s="275" t="s">
        <v>77</v>
      </c>
      <c r="C23" s="275" t="s">
        <v>78</v>
      </c>
      <c r="D23" s="276">
        <v>9860853</v>
      </c>
      <c r="E23" s="275" t="s">
        <v>79</v>
      </c>
      <c r="F23" s="275" t="s">
        <v>80</v>
      </c>
      <c r="G23" s="275" t="s">
        <v>81</v>
      </c>
      <c r="H23" s="275" t="s">
        <v>63</v>
      </c>
      <c r="I23" s="275" t="s">
        <v>82</v>
      </c>
      <c r="J23" s="275" t="s">
        <v>6493</v>
      </c>
      <c r="K23" s="275" t="s">
        <v>166</v>
      </c>
      <c r="L23" s="275" t="s">
        <v>166</v>
      </c>
      <c r="M23" s="275" t="s">
        <v>167</v>
      </c>
      <c r="N23" s="276">
        <v>9860853</v>
      </c>
      <c r="O23" s="275" t="s">
        <v>66</v>
      </c>
      <c r="P23" s="275" t="s">
        <v>170</v>
      </c>
      <c r="Q23" s="275" t="s">
        <v>171</v>
      </c>
      <c r="R23" s="275" t="s">
        <v>168</v>
      </c>
      <c r="T23" s="275" t="s">
        <v>172</v>
      </c>
      <c r="U23" s="275" t="s">
        <v>74</v>
      </c>
      <c r="V23" s="275" t="s">
        <v>169</v>
      </c>
      <c r="W23" s="275" t="s">
        <v>6486</v>
      </c>
      <c r="X23" s="277">
        <v>44835</v>
      </c>
      <c r="Y23" s="275" t="s">
        <v>6487</v>
      </c>
      <c r="AA23" s="277">
        <v>38991</v>
      </c>
      <c r="AB23" s="277">
        <v>38991</v>
      </c>
      <c r="AJ23" s="275" t="s">
        <v>6490</v>
      </c>
      <c r="AK23" s="276">
        <v>986</v>
      </c>
      <c r="AL23" s="275" t="s">
        <v>7909</v>
      </c>
    </row>
    <row r="24" spans="1:38" s="275" customFormat="1">
      <c r="A24" s="275" t="str">
        <f t="shared" si="0"/>
        <v>0410200224重度訪問介護</v>
      </c>
      <c r="B24" s="275" t="s">
        <v>77</v>
      </c>
      <c r="C24" s="275" t="s">
        <v>78</v>
      </c>
      <c r="D24" s="276">
        <v>9860853</v>
      </c>
      <c r="E24" s="275" t="s">
        <v>79</v>
      </c>
      <c r="F24" s="275" t="s">
        <v>80</v>
      </c>
      <c r="G24" s="275" t="s">
        <v>81</v>
      </c>
      <c r="H24" s="275" t="s">
        <v>63</v>
      </c>
      <c r="I24" s="275" t="s">
        <v>82</v>
      </c>
      <c r="J24" s="275" t="s">
        <v>6493</v>
      </c>
      <c r="K24" s="275" t="s">
        <v>166</v>
      </c>
      <c r="L24" s="275" t="s">
        <v>166</v>
      </c>
      <c r="M24" s="275" t="s">
        <v>167</v>
      </c>
      <c r="N24" s="276">
        <v>9860853</v>
      </c>
      <c r="O24" s="275" t="s">
        <v>66</v>
      </c>
      <c r="P24" s="275" t="s">
        <v>170</v>
      </c>
      <c r="Q24" s="275" t="s">
        <v>171</v>
      </c>
      <c r="R24" s="275" t="s">
        <v>168</v>
      </c>
      <c r="T24" s="275" t="s">
        <v>138</v>
      </c>
      <c r="U24" s="275" t="s">
        <v>74</v>
      </c>
      <c r="V24" s="275" t="s">
        <v>169</v>
      </c>
      <c r="W24" s="275" t="s">
        <v>6486</v>
      </c>
      <c r="X24" s="277">
        <v>44835</v>
      </c>
      <c r="Y24" s="275" t="s">
        <v>6487</v>
      </c>
      <c r="AA24" s="277">
        <v>38991</v>
      </c>
      <c r="AB24" s="277">
        <v>38991</v>
      </c>
      <c r="AJ24" s="275" t="s">
        <v>6490</v>
      </c>
      <c r="AK24" s="276">
        <v>986</v>
      </c>
      <c r="AL24" s="275" t="s">
        <v>7909</v>
      </c>
    </row>
    <row r="25" spans="1:38" s="275" customFormat="1">
      <c r="A25" s="275" t="str">
        <f t="shared" si="0"/>
        <v>0410200232居宅介護</v>
      </c>
      <c r="B25" s="275" t="s">
        <v>173</v>
      </c>
      <c r="C25" s="275" t="s">
        <v>174</v>
      </c>
      <c r="D25" s="276">
        <v>1740075</v>
      </c>
      <c r="E25" s="275" t="s">
        <v>175</v>
      </c>
      <c r="F25" s="275" t="s">
        <v>176</v>
      </c>
      <c r="G25" s="275" t="s">
        <v>177</v>
      </c>
      <c r="H25" s="275" t="s">
        <v>63</v>
      </c>
      <c r="I25" s="275" t="s">
        <v>178</v>
      </c>
      <c r="J25" s="275" t="s">
        <v>6515</v>
      </c>
      <c r="K25" s="275" t="s">
        <v>179</v>
      </c>
      <c r="L25" s="275" t="s">
        <v>179</v>
      </c>
      <c r="M25" s="275" t="s">
        <v>180</v>
      </c>
      <c r="N25" s="276">
        <v>9860859</v>
      </c>
      <c r="O25" s="275" t="s">
        <v>66</v>
      </c>
      <c r="P25" s="275" t="s">
        <v>181</v>
      </c>
      <c r="Q25" s="275" t="s">
        <v>182</v>
      </c>
      <c r="R25" s="275" t="s">
        <v>183</v>
      </c>
      <c r="T25" s="275" t="s">
        <v>137</v>
      </c>
      <c r="U25" s="275" t="s">
        <v>74</v>
      </c>
      <c r="V25" s="275" t="s">
        <v>184</v>
      </c>
      <c r="W25" s="275" t="s">
        <v>6486</v>
      </c>
      <c r="X25" s="277">
        <v>44835</v>
      </c>
      <c r="Y25" s="275" t="s">
        <v>6487</v>
      </c>
      <c r="AA25" s="277">
        <v>38991</v>
      </c>
      <c r="AB25" s="277">
        <v>38991</v>
      </c>
      <c r="AJ25" s="275" t="s">
        <v>6490</v>
      </c>
      <c r="AK25" s="276">
        <v>174</v>
      </c>
      <c r="AL25" s="275" t="s">
        <v>7914</v>
      </c>
    </row>
    <row r="26" spans="1:38" s="275" customFormat="1">
      <c r="A26" s="275" t="str">
        <f t="shared" si="0"/>
        <v>0410200232重度訪問介護</v>
      </c>
      <c r="B26" s="275" t="s">
        <v>173</v>
      </c>
      <c r="C26" s="275" t="s">
        <v>174</v>
      </c>
      <c r="D26" s="276">
        <v>1740075</v>
      </c>
      <c r="E26" s="275" t="s">
        <v>175</v>
      </c>
      <c r="F26" s="275" t="s">
        <v>176</v>
      </c>
      <c r="G26" s="275" t="s">
        <v>177</v>
      </c>
      <c r="H26" s="275" t="s">
        <v>63</v>
      </c>
      <c r="I26" s="275" t="s">
        <v>178</v>
      </c>
      <c r="J26" s="275" t="s">
        <v>6515</v>
      </c>
      <c r="K26" s="275" t="s">
        <v>179</v>
      </c>
      <c r="L26" s="275" t="s">
        <v>179</v>
      </c>
      <c r="M26" s="275" t="s">
        <v>180</v>
      </c>
      <c r="N26" s="276">
        <v>9860859</v>
      </c>
      <c r="O26" s="275" t="s">
        <v>66</v>
      </c>
      <c r="P26" s="275" t="s">
        <v>181</v>
      </c>
      <c r="Q26" s="275" t="s">
        <v>182</v>
      </c>
      <c r="R26" s="275" t="s">
        <v>183</v>
      </c>
      <c r="T26" s="275" t="s">
        <v>138</v>
      </c>
      <c r="U26" s="275" t="s">
        <v>74</v>
      </c>
      <c r="V26" s="275" t="s">
        <v>184</v>
      </c>
      <c r="W26" s="275" t="s">
        <v>6486</v>
      </c>
      <c r="X26" s="277">
        <v>44835</v>
      </c>
      <c r="Y26" s="275" t="s">
        <v>6487</v>
      </c>
      <c r="AA26" s="277">
        <v>38991</v>
      </c>
      <c r="AB26" s="277">
        <v>38991</v>
      </c>
      <c r="AJ26" s="275" t="s">
        <v>6490</v>
      </c>
      <c r="AK26" s="276">
        <v>174</v>
      </c>
      <c r="AL26" s="275" t="s">
        <v>7914</v>
      </c>
    </row>
    <row r="27" spans="1:38" s="275" customFormat="1">
      <c r="A27" s="275" t="str">
        <f t="shared" si="0"/>
        <v>0410200240居宅介護</v>
      </c>
      <c r="B27" s="275" t="s">
        <v>6516</v>
      </c>
      <c r="C27" s="275" t="s">
        <v>6517</v>
      </c>
      <c r="D27" s="276">
        <v>9860862</v>
      </c>
      <c r="E27" s="275" t="s">
        <v>6518</v>
      </c>
      <c r="F27" s="275" t="s">
        <v>6519</v>
      </c>
      <c r="G27" s="275" t="s">
        <v>6520</v>
      </c>
      <c r="H27" s="275" t="s">
        <v>63</v>
      </c>
      <c r="I27" s="275" t="s">
        <v>6521</v>
      </c>
      <c r="J27" s="275" t="s">
        <v>6522</v>
      </c>
      <c r="K27" s="275" t="s">
        <v>6523</v>
      </c>
      <c r="L27" s="275" t="s">
        <v>6523</v>
      </c>
      <c r="M27" s="275" t="s">
        <v>6524</v>
      </c>
      <c r="N27" s="276">
        <v>9860862</v>
      </c>
      <c r="O27" s="275" t="s">
        <v>66</v>
      </c>
      <c r="P27" s="275" t="s">
        <v>6518</v>
      </c>
      <c r="Q27" s="275" t="s">
        <v>6519</v>
      </c>
      <c r="R27" s="275" t="s">
        <v>6519</v>
      </c>
      <c r="T27" s="275" t="s">
        <v>137</v>
      </c>
      <c r="U27" s="275" t="s">
        <v>6525</v>
      </c>
      <c r="V27" s="275" t="s">
        <v>6526</v>
      </c>
      <c r="W27" s="275" t="s">
        <v>6486</v>
      </c>
      <c r="X27" s="277">
        <v>41182</v>
      </c>
      <c r="Y27" s="275" t="s">
        <v>6501</v>
      </c>
      <c r="AA27" s="277">
        <v>38991</v>
      </c>
      <c r="AB27" s="277">
        <v>38991</v>
      </c>
      <c r="AC27" s="277">
        <v>41153</v>
      </c>
      <c r="AD27" s="277">
        <v>41182</v>
      </c>
      <c r="AJ27" s="275" t="s">
        <v>6490</v>
      </c>
      <c r="AK27" s="276">
        <v>986</v>
      </c>
      <c r="AL27" s="275" t="s">
        <v>7915</v>
      </c>
    </row>
    <row r="28" spans="1:38" s="275" customFormat="1">
      <c r="A28" s="275" t="str">
        <f t="shared" si="0"/>
        <v>0410200240重度訪問介護</v>
      </c>
      <c r="B28" s="275" t="s">
        <v>6516</v>
      </c>
      <c r="C28" s="275" t="s">
        <v>6517</v>
      </c>
      <c r="D28" s="276">
        <v>9860862</v>
      </c>
      <c r="E28" s="275" t="s">
        <v>6518</v>
      </c>
      <c r="F28" s="275" t="s">
        <v>6519</v>
      </c>
      <c r="G28" s="275" t="s">
        <v>6520</v>
      </c>
      <c r="H28" s="275" t="s">
        <v>63</v>
      </c>
      <c r="I28" s="275" t="s">
        <v>6521</v>
      </c>
      <c r="J28" s="275" t="s">
        <v>6522</v>
      </c>
      <c r="K28" s="275" t="s">
        <v>6523</v>
      </c>
      <c r="L28" s="275" t="s">
        <v>6523</v>
      </c>
      <c r="M28" s="275" t="s">
        <v>6524</v>
      </c>
      <c r="N28" s="276">
        <v>9860862</v>
      </c>
      <c r="O28" s="275" t="s">
        <v>66</v>
      </c>
      <c r="P28" s="275" t="s">
        <v>6518</v>
      </c>
      <c r="Q28" s="275" t="s">
        <v>6519</v>
      </c>
      <c r="R28" s="275" t="s">
        <v>6519</v>
      </c>
      <c r="T28" s="275" t="s">
        <v>138</v>
      </c>
      <c r="U28" s="275" t="s">
        <v>6525</v>
      </c>
      <c r="V28" s="275" t="s">
        <v>6526</v>
      </c>
      <c r="W28" s="275" t="s">
        <v>6486</v>
      </c>
      <c r="X28" s="277">
        <v>41182</v>
      </c>
      <c r="Y28" s="275" t="s">
        <v>6501</v>
      </c>
      <c r="AA28" s="277">
        <v>38991</v>
      </c>
      <c r="AB28" s="277">
        <v>38991</v>
      </c>
      <c r="AC28" s="277">
        <v>41153</v>
      </c>
      <c r="AD28" s="277">
        <v>41182</v>
      </c>
      <c r="AJ28" s="275" t="s">
        <v>6490</v>
      </c>
      <c r="AK28" s="276">
        <v>986</v>
      </c>
      <c r="AL28" s="275" t="s">
        <v>7915</v>
      </c>
    </row>
    <row r="29" spans="1:38" s="275" customFormat="1">
      <c r="A29" s="275" t="str">
        <f t="shared" si="0"/>
        <v>0410200356自立訓練(生活訓練)</v>
      </c>
      <c r="B29" s="275" t="s">
        <v>77</v>
      </c>
      <c r="C29" s="275" t="s">
        <v>78</v>
      </c>
      <c r="D29" s="276">
        <v>9860853</v>
      </c>
      <c r="E29" s="275" t="s">
        <v>79</v>
      </c>
      <c r="F29" s="275" t="s">
        <v>80</v>
      </c>
      <c r="G29" s="275" t="s">
        <v>81</v>
      </c>
      <c r="H29" s="275" t="s">
        <v>63</v>
      </c>
      <c r="I29" s="275" t="s">
        <v>82</v>
      </c>
      <c r="J29" s="275" t="s">
        <v>6493</v>
      </c>
      <c r="K29" s="275" t="s">
        <v>185</v>
      </c>
      <c r="L29" s="275" t="s">
        <v>185</v>
      </c>
      <c r="M29" s="275" t="s">
        <v>186</v>
      </c>
      <c r="N29" s="276">
        <v>9860861</v>
      </c>
      <c r="O29" s="275" t="s">
        <v>66</v>
      </c>
      <c r="P29" s="275" t="s">
        <v>187</v>
      </c>
      <c r="Q29" s="275" t="s">
        <v>188</v>
      </c>
      <c r="R29" s="275" t="s">
        <v>189</v>
      </c>
      <c r="T29" s="275" t="s">
        <v>6485</v>
      </c>
      <c r="U29" s="275" t="s">
        <v>76</v>
      </c>
      <c r="V29" s="275" t="s">
        <v>190</v>
      </c>
      <c r="W29" s="275" t="s">
        <v>6486</v>
      </c>
      <c r="X29" s="277">
        <v>44286</v>
      </c>
      <c r="Y29" s="275" t="s">
        <v>6487</v>
      </c>
      <c r="Z29" s="275" t="s">
        <v>6488</v>
      </c>
      <c r="AA29" s="277">
        <v>43922</v>
      </c>
      <c r="AB29" s="277">
        <v>43922</v>
      </c>
      <c r="AC29" s="277">
        <v>44286</v>
      </c>
      <c r="AG29" s="275" t="s">
        <v>6527</v>
      </c>
      <c r="AH29" s="275">
        <v>6</v>
      </c>
      <c r="AI29" s="275">
        <v>0</v>
      </c>
      <c r="AJ29" s="275" t="s">
        <v>6490</v>
      </c>
      <c r="AK29" s="276">
        <v>986</v>
      </c>
      <c r="AL29" s="275" t="s">
        <v>7909</v>
      </c>
    </row>
    <row r="30" spans="1:38" s="275" customFormat="1">
      <c r="A30" s="275" t="str">
        <f t="shared" si="0"/>
        <v>0410200356就労継続支援(Ｂ型)</v>
      </c>
      <c r="B30" s="275" t="s">
        <v>77</v>
      </c>
      <c r="C30" s="275" t="s">
        <v>78</v>
      </c>
      <c r="D30" s="276">
        <v>9860853</v>
      </c>
      <c r="E30" s="275" t="s">
        <v>79</v>
      </c>
      <c r="F30" s="275" t="s">
        <v>80</v>
      </c>
      <c r="G30" s="275" t="s">
        <v>81</v>
      </c>
      <c r="H30" s="275" t="s">
        <v>63</v>
      </c>
      <c r="I30" s="275" t="s">
        <v>82</v>
      </c>
      <c r="J30" s="275" t="s">
        <v>6493</v>
      </c>
      <c r="K30" s="275" t="s">
        <v>185</v>
      </c>
      <c r="L30" s="275" t="s">
        <v>185</v>
      </c>
      <c r="M30" s="275" t="s">
        <v>186</v>
      </c>
      <c r="N30" s="276">
        <v>9860861</v>
      </c>
      <c r="O30" s="275" t="s">
        <v>66</v>
      </c>
      <c r="P30" s="275" t="s">
        <v>187</v>
      </c>
      <c r="Q30" s="275" t="s">
        <v>188</v>
      </c>
      <c r="R30" s="275" t="s">
        <v>189</v>
      </c>
      <c r="T30" s="275" t="s">
        <v>6491</v>
      </c>
      <c r="U30" s="275" t="s">
        <v>74</v>
      </c>
      <c r="V30" s="275" t="s">
        <v>190</v>
      </c>
      <c r="W30" s="275" t="s">
        <v>6486</v>
      </c>
      <c r="X30" s="277">
        <v>44835</v>
      </c>
      <c r="Y30" s="275" t="s">
        <v>6487</v>
      </c>
      <c r="Z30" s="275" t="s">
        <v>6488</v>
      </c>
      <c r="AA30" s="277">
        <v>40269</v>
      </c>
      <c r="AB30" s="277">
        <v>40269</v>
      </c>
      <c r="AG30" s="275" t="s">
        <v>6489</v>
      </c>
      <c r="AH30" s="275">
        <v>40</v>
      </c>
      <c r="AI30" s="275">
        <v>36</v>
      </c>
      <c r="AJ30" s="275" t="s">
        <v>6490</v>
      </c>
      <c r="AK30" s="276">
        <v>986</v>
      </c>
      <c r="AL30" s="275" t="s">
        <v>7909</v>
      </c>
    </row>
    <row r="31" spans="1:38" s="275" customFormat="1">
      <c r="A31" s="275" t="str">
        <f t="shared" si="0"/>
        <v>0410200356生活介護</v>
      </c>
      <c r="B31" s="275" t="s">
        <v>77</v>
      </c>
      <c r="C31" s="275" t="s">
        <v>78</v>
      </c>
      <c r="D31" s="276">
        <v>9860853</v>
      </c>
      <c r="E31" s="275" t="s">
        <v>79</v>
      </c>
      <c r="F31" s="275" t="s">
        <v>80</v>
      </c>
      <c r="G31" s="275" t="s">
        <v>81</v>
      </c>
      <c r="H31" s="275" t="s">
        <v>63</v>
      </c>
      <c r="I31" s="275" t="s">
        <v>82</v>
      </c>
      <c r="J31" s="275" t="s">
        <v>6493</v>
      </c>
      <c r="K31" s="275" t="s">
        <v>185</v>
      </c>
      <c r="L31" s="275" t="s">
        <v>185</v>
      </c>
      <c r="M31" s="275" t="s">
        <v>186</v>
      </c>
      <c r="N31" s="276">
        <v>9860861</v>
      </c>
      <c r="O31" s="275" t="s">
        <v>66</v>
      </c>
      <c r="P31" s="275" t="s">
        <v>187</v>
      </c>
      <c r="Q31" s="275" t="s">
        <v>188</v>
      </c>
      <c r="R31" s="275" t="s">
        <v>189</v>
      </c>
      <c r="T31" s="275" t="s">
        <v>71</v>
      </c>
      <c r="U31" s="275" t="s">
        <v>76</v>
      </c>
      <c r="V31" s="275" t="s">
        <v>190</v>
      </c>
      <c r="W31" s="275" t="s">
        <v>6486</v>
      </c>
      <c r="X31" s="277">
        <v>44835</v>
      </c>
      <c r="Y31" s="275" t="s">
        <v>6487</v>
      </c>
      <c r="Z31" s="275" t="s">
        <v>6488</v>
      </c>
      <c r="AA31" s="277">
        <v>43556</v>
      </c>
      <c r="AB31" s="277">
        <v>43556</v>
      </c>
      <c r="AC31" s="277">
        <v>44835</v>
      </c>
      <c r="AF31" s="275" t="s">
        <v>6492</v>
      </c>
      <c r="AG31" s="275" t="s">
        <v>6527</v>
      </c>
      <c r="AH31" s="275">
        <v>18</v>
      </c>
      <c r="AI31" s="275">
        <v>0</v>
      </c>
      <c r="AJ31" s="275" t="s">
        <v>6490</v>
      </c>
      <c r="AK31" s="276">
        <v>986</v>
      </c>
      <c r="AL31" s="275" t="s">
        <v>7909</v>
      </c>
    </row>
    <row r="32" spans="1:38" s="275" customFormat="1">
      <c r="A32" s="275" t="str">
        <f t="shared" si="0"/>
        <v>0410200356知的障害者通所授産施設</v>
      </c>
      <c r="B32" s="275" t="s">
        <v>77</v>
      </c>
      <c r="C32" s="275" t="s">
        <v>78</v>
      </c>
      <c r="D32" s="276">
        <v>9860853</v>
      </c>
      <c r="E32" s="275" t="s">
        <v>79</v>
      </c>
      <c r="F32" s="275" t="s">
        <v>80</v>
      </c>
      <c r="G32" s="275" t="s">
        <v>81</v>
      </c>
      <c r="H32" s="275" t="s">
        <v>63</v>
      </c>
      <c r="I32" s="275" t="s">
        <v>82</v>
      </c>
      <c r="J32" s="275" t="s">
        <v>6493</v>
      </c>
      <c r="K32" s="275" t="s">
        <v>185</v>
      </c>
      <c r="L32" s="275" t="s">
        <v>185</v>
      </c>
      <c r="M32" s="275" t="s">
        <v>186</v>
      </c>
      <c r="N32" s="276">
        <v>9860861</v>
      </c>
      <c r="O32" s="275" t="s">
        <v>66</v>
      </c>
      <c r="P32" s="275" t="s">
        <v>187</v>
      </c>
      <c r="Q32" s="275" t="s">
        <v>188</v>
      </c>
      <c r="R32" s="275" t="s">
        <v>189</v>
      </c>
      <c r="T32" s="275" t="s">
        <v>6528</v>
      </c>
      <c r="U32" s="275" t="s">
        <v>6500</v>
      </c>
      <c r="V32" s="275" t="s">
        <v>190</v>
      </c>
      <c r="W32" s="275" t="s">
        <v>6486</v>
      </c>
      <c r="X32" s="277">
        <v>40268</v>
      </c>
      <c r="Y32" s="275" t="s">
        <v>6501</v>
      </c>
      <c r="Z32" s="275" t="s">
        <v>6497</v>
      </c>
      <c r="AA32" s="277">
        <v>38991</v>
      </c>
      <c r="AB32" s="277">
        <v>38991</v>
      </c>
      <c r="AD32" s="277">
        <v>40268</v>
      </c>
      <c r="AF32" s="275" t="s">
        <v>6506</v>
      </c>
      <c r="AG32" s="275" t="s">
        <v>6489</v>
      </c>
      <c r="AI32" s="275">
        <v>40</v>
      </c>
      <c r="AJ32" s="275" t="s">
        <v>6490</v>
      </c>
      <c r="AK32" s="276">
        <v>986</v>
      </c>
      <c r="AL32" s="275" t="s">
        <v>7909</v>
      </c>
    </row>
    <row r="33" spans="1:38" s="275" customFormat="1">
      <c r="A33" s="275" t="str">
        <f t="shared" si="0"/>
        <v>0410200356知的障害者通所授産施設</v>
      </c>
      <c r="B33" s="275" t="s">
        <v>77</v>
      </c>
      <c r="C33" s="275" t="s">
        <v>78</v>
      </c>
      <c r="D33" s="276">
        <v>9860853</v>
      </c>
      <c r="E33" s="275" t="s">
        <v>79</v>
      </c>
      <c r="F33" s="275" t="s">
        <v>80</v>
      </c>
      <c r="G33" s="275" t="s">
        <v>81</v>
      </c>
      <c r="H33" s="275" t="s">
        <v>63</v>
      </c>
      <c r="I33" s="275" t="s">
        <v>82</v>
      </c>
      <c r="J33" s="275" t="s">
        <v>6493</v>
      </c>
      <c r="K33" s="275" t="s">
        <v>185</v>
      </c>
      <c r="L33" s="275" t="s">
        <v>185</v>
      </c>
      <c r="M33" s="275" t="s">
        <v>186</v>
      </c>
      <c r="N33" s="276">
        <v>9860861</v>
      </c>
      <c r="O33" s="275" t="s">
        <v>66</v>
      </c>
      <c r="P33" s="275" t="s">
        <v>187</v>
      </c>
      <c r="Q33" s="275" t="s">
        <v>188</v>
      </c>
      <c r="R33" s="275" t="s">
        <v>189</v>
      </c>
      <c r="T33" s="275" t="s">
        <v>6528</v>
      </c>
      <c r="U33" s="275" t="s">
        <v>6500</v>
      </c>
      <c r="V33" s="275" t="s">
        <v>190</v>
      </c>
      <c r="W33" s="275" t="s">
        <v>6507</v>
      </c>
      <c r="X33" s="277">
        <v>39964</v>
      </c>
      <c r="Y33" s="275" t="s">
        <v>6501</v>
      </c>
      <c r="Z33" s="275" t="s">
        <v>6497</v>
      </c>
      <c r="AA33" s="277">
        <v>38991</v>
      </c>
      <c r="AB33" s="277">
        <v>38991</v>
      </c>
      <c r="AD33" s="277">
        <v>39964</v>
      </c>
      <c r="AF33" s="275" t="s">
        <v>6508</v>
      </c>
      <c r="AG33" s="275" t="s">
        <v>6509</v>
      </c>
      <c r="AI33" s="275">
        <v>10</v>
      </c>
      <c r="AJ33" s="275" t="s">
        <v>6490</v>
      </c>
      <c r="AK33" s="276">
        <v>986</v>
      </c>
      <c r="AL33" s="275" t="s">
        <v>7909</v>
      </c>
    </row>
    <row r="34" spans="1:38" s="275" customFormat="1">
      <c r="A34" s="275" t="str">
        <f t="shared" si="0"/>
        <v>0410200364就労継続支援(Ｂ型)</v>
      </c>
      <c r="B34" s="275" t="s">
        <v>77</v>
      </c>
      <c r="C34" s="275" t="s">
        <v>78</v>
      </c>
      <c r="D34" s="276">
        <v>9860853</v>
      </c>
      <c r="E34" s="275" t="s">
        <v>79</v>
      </c>
      <c r="F34" s="275" t="s">
        <v>80</v>
      </c>
      <c r="G34" s="275" t="s">
        <v>81</v>
      </c>
      <c r="H34" s="275" t="s">
        <v>63</v>
      </c>
      <c r="I34" s="275" t="s">
        <v>82</v>
      </c>
      <c r="J34" s="275" t="s">
        <v>6493</v>
      </c>
      <c r="K34" s="275" t="s">
        <v>191</v>
      </c>
      <c r="L34" s="275" t="s">
        <v>191</v>
      </c>
      <c r="M34" s="275" t="s">
        <v>192</v>
      </c>
      <c r="N34" s="276">
        <v>9862102</v>
      </c>
      <c r="O34" s="275" t="s">
        <v>66</v>
      </c>
      <c r="P34" s="275" t="s">
        <v>193</v>
      </c>
      <c r="Q34" s="275" t="s">
        <v>194</v>
      </c>
      <c r="R34" s="275" t="s">
        <v>195</v>
      </c>
      <c r="T34" s="275" t="s">
        <v>6491</v>
      </c>
      <c r="U34" s="275" t="s">
        <v>74</v>
      </c>
      <c r="V34" s="275" t="s">
        <v>196</v>
      </c>
      <c r="W34" s="275" t="s">
        <v>6486</v>
      </c>
      <c r="X34" s="277">
        <v>44958</v>
      </c>
      <c r="Y34" s="275" t="s">
        <v>6487</v>
      </c>
      <c r="Z34" s="275" t="s">
        <v>6497</v>
      </c>
      <c r="AA34" s="277">
        <v>40360</v>
      </c>
      <c r="AB34" s="277">
        <v>40360</v>
      </c>
      <c r="AG34" s="275" t="s">
        <v>6489</v>
      </c>
      <c r="AH34" s="275">
        <v>30</v>
      </c>
      <c r="AI34" s="275">
        <v>30</v>
      </c>
      <c r="AJ34" s="275" t="s">
        <v>6490</v>
      </c>
      <c r="AK34" s="276">
        <v>986</v>
      </c>
      <c r="AL34" s="275" t="s">
        <v>7909</v>
      </c>
    </row>
    <row r="35" spans="1:38" s="275" customFormat="1">
      <c r="A35" s="275" t="str">
        <f t="shared" si="0"/>
        <v>0410200364知的障害者通所授産施設</v>
      </c>
      <c r="B35" s="275" t="s">
        <v>77</v>
      </c>
      <c r="C35" s="275" t="s">
        <v>78</v>
      </c>
      <c r="D35" s="276">
        <v>9860853</v>
      </c>
      <c r="E35" s="275" t="s">
        <v>79</v>
      </c>
      <c r="F35" s="275" t="s">
        <v>80</v>
      </c>
      <c r="G35" s="275" t="s">
        <v>81</v>
      </c>
      <c r="H35" s="275" t="s">
        <v>63</v>
      </c>
      <c r="I35" s="275" t="s">
        <v>82</v>
      </c>
      <c r="J35" s="275" t="s">
        <v>6493</v>
      </c>
      <c r="K35" s="275" t="s">
        <v>191</v>
      </c>
      <c r="L35" s="275" t="s">
        <v>191</v>
      </c>
      <c r="M35" s="275" t="s">
        <v>192</v>
      </c>
      <c r="N35" s="276">
        <v>9862102</v>
      </c>
      <c r="O35" s="275" t="s">
        <v>66</v>
      </c>
      <c r="P35" s="275" t="s">
        <v>193</v>
      </c>
      <c r="Q35" s="275" t="s">
        <v>194</v>
      </c>
      <c r="R35" s="275" t="s">
        <v>195</v>
      </c>
      <c r="T35" s="275" t="s">
        <v>6528</v>
      </c>
      <c r="U35" s="275" t="s">
        <v>6500</v>
      </c>
      <c r="V35" s="275" t="s">
        <v>196</v>
      </c>
      <c r="W35" s="275" t="s">
        <v>6486</v>
      </c>
      <c r="X35" s="277">
        <v>40359</v>
      </c>
      <c r="Y35" s="275" t="s">
        <v>6501</v>
      </c>
      <c r="Z35" s="275" t="s">
        <v>6497</v>
      </c>
      <c r="AA35" s="277">
        <v>38991</v>
      </c>
      <c r="AB35" s="277">
        <v>38991</v>
      </c>
      <c r="AD35" s="277">
        <v>40359</v>
      </c>
      <c r="AF35" s="275" t="s">
        <v>6506</v>
      </c>
      <c r="AG35" s="275" t="s">
        <v>6509</v>
      </c>
      <c r="AI35" s="275">
        <v>20</v>
      </c>
      <c r="AJ35" s="275" t="s">
        <v>6490</v>
      </c>
      <c r="AK35" s="276">
        <v>986</v>
      </c>
      <c r="AL35" s="275" t="s">
        <v>7909</v>
      </c>
    </row>
    <row r="36" spans="1:38" s="275" customFormat="1">
      <c r="A36" s="275" t="str">
        <f t="shared" si="0"/>
        <v>0410200372就労継続支援(Ｂ型)</v>
      </c>
      <c r="B36" s="275" t="s">
        <v>77</v>
      </c>
      <c r="C36" s="275" t="s">
        <v>78</v>
      </c>
      <c r="D36" s="276">
        <v>9860853</v>
      </c>
      <c r="E36" s="275" t="s">
        <v>79</v>
      </c>
      <c r="F36" s="275" t="s">
        <v>80</v>
      </c>
      <c r="G36" s="275" t="s">
        <v>81</v>
      </c>
      <c r="H36" s="275" t="s">
        <v>63</v>
      </c>
      <c r="I36" s="275" t="s">
        <v>82</v>
      </c>
      <c r="J36" s="275" t="s">
        <v>6493</v>
      </c>
      <c r="K36" s="275" t="s">
        <v>197</v>
      </c>
      <c r="L36" s="275" t="s">
        <v>197</v>
      </c>
      <c r="M36" s="275" t="s">
        <v>198</v>
      </c>
      <c r="N36" s="276">
        <v>9871102</v>
      </c>
      <c r="O36" s="275" t="s">
        <v>66</v>
      </c>
      <c r="P36" s="275" t="s">
        <v>199</v>
      </c>
      <c r="Q36" s="275" t="s">
        <v>200</v>
      </c>
      <c r="R36" s="275" t="s">
        <v>201</v>
      </c>
      <c r="T36" s="275" t="s">
        <v>6491</v>
      </c>
      <c r="U36" s="275" t="s">
        <v>74</v>
      </c>
      <c r="V36" s="275" t="s">
        <v>202</v>
      </c>
      <c r="W36" s="275" t="s">
        <v>6486</v>
      </c>
      <c r="X36" s="277">
        <v>44835</v>
      </c>
      <c r="Y36" s="275" t="s">
        <v>6487</v>
      </c>
      <c r="Z36" s="275" t="s">
        <v>6497</v>
      </c>
      <c r="AA36" s="277">
        <v>39904</v>
      </c>
      <c r="AB36" s="277">
        <v>39904</v>
      </c>
      <c r="AG36" s="275" t="s">
        <v>6489</v>
      </c>
      <c r="AH36" s="275">
        <v>30</v>
      </c>
      <c r="AI36" s="275">
        <v>20</v>
      </c>
      <c r="AJ36" s="275" t="s">
        <v>6490</v>
      </c>
      <c r="AK36" s="276">
        <v>986</v>
      </c>
      <c r="AL36" s="275" t="s">
        <v>7909</v>
      </c>
    </row>
    <row r="37" spans="1:38" s="275" customFormat="1">
      <c r="A37" s="275" t="str">
        <f t="shared" si="0"/>
        <v>0410200372知的障害者通所授産施設</v>
      </c>
      <c r="B37" s="275" t="s">
        <v>77</v>
      </c>
      <c r="C37" s="275" t="s">
        <v>78</v>
      </c>
      <c r="D37" s="276">
        <v>9860853</v>
      </c>
      <c r="E37" s="275" t="s">
        <v>79</v>
      </c>
      <c r="F37" s="275" t="s">
        <v>80</v>
      </c>
      <c r="G37" s="275" t="s">
        <v>81</v>
      </c>
      <c r="H37" s="275" t="s">
        <v>63</v>
      </c>
      <c r="I37" s="275" t="s">
        <v>82</v>
      </c>
      <c r="J37" s="275" t="s">
        <v>6493</v>
      </c>
      <c r="K37" s="275" t="s">
        <v>197</v>
      </c>
      <c r="L37" s="275" t="s">
        <v>197</v>
      </c>
      <c r="M37" s="275" t="s">
        <v>198</v>
      </c>
      <c r="N37" s="276">
        <v>9871102</v>
      </c>
      <c r="O37" s="275" t="s">
        <v>66</v>
      </c>
      <c r="P37" s="275" t="s">
        <v>6529</v>
      </c>
      <c r="Q37" s="275" t="s">
        <v>200</v>
      </c>
      <c r="R37" s="275" t="s">
        <v>201</v>
      </c>
      <c r="T37" s="275" t="s">
        <v>6528</v>
      </c>
      <c r="U37" s="275" t="s">
        <v>6500</v>
      </c>
      <c r="V37" s="275" t="s">
        <v>202</v>
      </c>
      <c r="W37" s="275" t="s">
        <v>6486</v>
      </c>
      <c r="X37" s="277">
        <v>39903</v>
      </c>
      <c r="Y37" s="275" t="s">
        <v>6501</v>
      </c>
      <c r="Z37" s="275" t="s">
        <v>6497</v>
      </c>
      <c r="AA37" s="277">
        <v>38991</v>
      </c>
      <c r="AB37" s="277">
        <v>38991</v>
      </c>
      <c r="AD37" s="277">
        <v>39903</v>
      </c>
      <c r="AF37" s="275" t="s">
        <v>6506</v>
      </c>
      <c r="AG37" s="275" t="s">
        <v>6509</v>
      </c>
      <c r="AI37" s="275">
        <v>20</v>
      </c>
      <c r="AJ37" s="275" t="s">
        <v>6490</v>
      </c>
      <c r="AK37" s="276">
        <v>986</v>
      </c>
      <c r="AL37" s="275" t="s">
        <v>7909</v>
      </c>
    </row>
    <row r="38" spans="1:38" s="275" customFormat="1">
      <c r="A38" s="275" t="str">
        <f t="shared" si="0"/>
        <v>0410200380居宅介護</v>
      </c>
      <c r="B38" s="275" t="s">
        <v>112</v>
      </c>
      <c r="C38" s="275" t="s">
        <v>113</v>
      </c>
      <c r="D38" s="276">
        <v>9893201</v>
      </c>
      <c r="E38" s="275" t="s">
        <v>114</v>
      </c>
      <c r="F38" s="275" t="s">
        <v>115</v>
      </c>
      <c r="G38" s="275" t="s">
        <v>116</v>
      </c>
      <c r="H38" s="275" t="s">
        <v>63</v>
      </c>
      <c r="I38" s="275" t="s">
        <v>117</v>
      </c>
      <c r="J38" s="275" t="s">
        <v>6511</v>
      </c>
      <c r="K38" s="275" t="s">
        <v>203</v>
      </c>
      <c r="L38" s="275" t="s">
        <v>203</v>
      </c>
      <c r="M38" s="275" t="s">
        <v>204</v>
      </c>
      <c r="N38" s="276">
        <v>9860313</v>
      </c>
      <c r="O38" s="275" t="s">
        <v>66</v>
      </c>
      <c r="P38" s="275" t="s">
        <v>120</v>
      </c>
      <c r="Q38" s="275" t="s">
        <v>121</v>
      </c>
      <c r="R38" s="275" t="s">
        <v>122</v>
      </c>
      <c r="T38" s="275" t="s">
        <v>137</v>
      </c>
      <c r="U38" s="275" t="s">
        <v>74</v>
      </c>
      <c r="V38" s="275" t="s">
        <v>205</v>
      </c>
      <c r="W38" s="275" t="s">
        <v>6486</v>
      </c>
      <c r="X38" s="277">
        <v>44287</v>
      </c>
      <c r="Y38" s="275" t="s">
        <v>6487</v>
      </c>
      <c r="AA38" s="277">
        <v>38991</v>
      </c>
      <c r="AB38" s="277">
        <v>38991</v>
      </c>
      <c r="AJ38" s="275" t="s">
        <v>6490</v>
      </c>
      <c r="AK38" s="276">
        <v>989</v>
      </c>
      <c r="AL38" s="275" t="s">
        <v>7911</v>
      </c>
    </row>
    <row r="39" spans="1:38" s="275" customFormat="1">
      <c r="A39" s="275" t="str">
        <f t="shared" si="0"/>
        <v>0410200448居宅介護</v>
      </c>
      <c r="B39" s="275" t="s">
        <v>206</v>
      </c>
      <c r="C39" s="275" t="s">
        <v>207</v>
      </c>
      <c r="D39" s="276">
        <v>1018688</v>
      </c>
      <c r="E39" s="275" t="s">
        <v>6530</v>
      </c>
      <c r="F39" s="275" t="s">
        <v>208</v>
      </c>
      <c r="G39" s="275" t="s">
        <v>209</v>
      </c>
      <c r="H39" s="275" t="s">
        <v>210</v>
      </c>
      <c r="I39" s="275" t="s">
        <v>211</v>
      </c>
      <c r="J39" s="275" t="s">
        <v>6531</v>
      </c>
      <c r="K39" s="275" t="s">
        <v>212</v>
      </c>
      <c r="L39" s="275" t="s">
        <v>212</v>
      </c>
      <c r="M39" s="275" t="s">
        <v>213</v>
      </c>
      <c r="N39" s="276">
        <v>9860033</v>
      </c>
      <c r="O39" s="275" t="s">
        <v>66</v>
      </c>
      <c r="P39" s="275" t="s">
        <v>214</v>
      </c>
      <c r="Q39" s="275" t="s">
        <v>215</v>
      </c>
      <c r="R39" s="275" t="s">
        <v>216</v>
      </c>
      <c r="T39" s="275" t="s">
        <v>137</v>
      </c>
      <c r="U39" s="275" t="s">
        <v>74</v>
      </c>
      <c r="V39" s="275" t="s">
        <v>217</v>
      </c>
      <c r="W39" s="275" t="s">
        <v>6486</v>
      </c>
      <c r="X39" s="277">
        <v>44835</v>
      </c>
      <c r="Y39" s="275" t="s">
        <v>6487</v>
      </c>
      <c r="AA39" s="277">
        <v>39295</v>
      </c>
      <c r="AB39" s="277">
        <v>39295</v>
      </c>
      <c r="AJ39" s="275" t="s">
        <v>6490</v>
      </c>
      <c r="AK39" s="276">
        <v>101</v>
      </c>
      <c r="AL39" s="275" t="s">
        <v>7916</v>
      </c>
    </row>
    <row r="40" spans="1:38" s="275" customFormat="1">
      <c r="A40" s="275" t="str">
        <f t="shared" si="0"/>
        <v>0410200448重度訪問介護</v>
      </c>
      <c r="B40" s="275" t="s">
        <v>206</v>
      </c>
      <c r="C40" s="275" t="s">
        <v>207</v>
      </c>
      <c r="D40" s="276">
        <v>1018688</v>
      </c>
      <c r="E40" s="275" t="s">
        <v>6530</v>
      </c>
      <c r="F40" s="275" t="s">
        <v>208</v>
      </c>
      <c r="G40" s="275" t="s">
        <v>209</v>
      </c>
      <c r="H40" s="275" t="s">
        <v>210</v>
      </c>
      <c r="I40" s="275" t="s">
        <v>211</v>
      </c>
      <c r="J40" s="275" t="s">
        <v>6531</v>
      </c>
      <c r="K40" s="275" t="s">
        <v>212</v>
      </c>
      <c r="L40" s="275" t="s">
        <v>212</v>
      </c>
      <c r="M40" s="275" t="s">
        <v>213</v>
      </c>
      <c r="N40" s="276">
        <v>9860033</v>
      </c>
      <c r="O40" s="275" t="s">
        <v>66</v>
      </c>
      <c r="P40" s="275" t="s">
        <v>214</v>
      </c>
      <c r="Q40" s="275" t="s">
        <v>215</v>
      </c>
      <c r="R40" s="275" t="s">
        <v>216</v>
      </c>
      <c r="T40" s="275" t="s">
        <v>138</v>
      </c>
      <c r="U40" s="275" t="s">
        <v>74</v>
      </c>
      <c r="V40" s="275" t="s">
        <v>217</v>
      </c>
      <c r="W40" s="275" t="s">
        <v>6486</v>
      </c>
      <c r="X40" s="277">
        <v>44835</v>
      </c>
      <c r="Y40" s="275" t="s">
        <v>6487</v>
      </c>
      <c r="AA40" s="277">
        <v>39295</v>
      </c>
      <c r="AB40" s="277">
        <v>39295</v>
      </c>
      <c r="AJ40" s="275" t="s">
        <v>6490</v>
      </c>
      <c r="AK40" s="276">
        <v>101</v>
      </c>
      <c r="AL40" s="275" t="s">
        <v>7916</v>
      </c>
    </row>
    <row r="41" spans="1:38" s="275" customFormat="1">
      <c r="A41" s="275" t="str">
        <f t="shared" si="0"/>
        <v>0410200448同行援護</v>
      </c>
      <c r="B41" s="275" t="s">
        <v>206</v>
      </c>
      <c r="C41" s="275" t="s">
        <v>207</v>
      </c>
      <c r="D41" s="276">
        <v>1018688</v>
      </c>
      <c r="E41" s="275" t="s">
        <v>6530</v>
      </c>
      <c r="F41" s="275" t="s">
        <v>208</v>
      </c>
      <c r="G41" s="275" t="s">
        <v>209</v>
      </c>
      <c r="H41" s="275" t="s">
        <v>210</v>
      </c>
      <c r="I41" s="275" t="s">
        <v>211</v>
      </c>
      <c r="J41" s="275" t="s">
        <v>6531</v>
      </c>
      <c r="K41" s="275" t="s">
        <v>212</v>
      </c>
      <c r="L41" s="275" t="s">
        <v>212</v>
      </c>
      <c r="M41" s="275" t="s">
        <v>213</v>
      </c>
      <c r="N41" s="276">
        <v>9860033</v>
      </c>
      <c r="O41" s="275" t="s">
        <v>66</v>
      </c>
      <c r="P41" s="275" t="s">
        <v>214</v>
      </c>
      <c r="Q41" s="275" t="s">
        <v>215</v>
      </c>
      <c r="R41" s="275" t="s">
        <v>216</v>
      </c>
      <c r="T41" s="275" t="s">
        <v>218</v>
      </c>
      <c r="U41" s="275" t="s">
        <v>74</v>
      </c>
      <c r="V41" s="275" t="s">
        <v>217</v>
      </c>
      <c r="W41" s="275" t="s">
        <v>6486</v>
      </c>
      <c r="X41" s="277">
        <v>44835</v>
      </c>
      <c r="Y41" s="275" t="s">
        <v>6487</v>
      </c>
      <c r="AA41" s="277">
        <v>40848</v>
      </c>
      <c r="AB41" s="277">
        <v>40848</v>
      </c>
      <c r="AJ41" s="275" t="s">
        <v>6490</v>
      </c>
      <c r="AK41" s="276">
        <v>101</v>
      </c>
      <c r="AL41" s="275" t="s">
        <v>7916</v>
      </c>
    </row>
    <row r="42" spans="1:38" s="275" customFormat="1">
      <c r="A42" s="275" t="str">
        <f t="shared" si="0"/>
        <v>0410200455居宅介護</v>
      </c>
      <c r="B42" s="275" t="s">
        <v>219</v>
      </c>
      <c r="C42" s="275" t="s">
        <v>220</v>
      </c>
      <c r="D42" s="276">
        <v>9800014</v>
      </c>
      <c r="E42" s="275" t="s">
        <v>221</v>
      </c>
      <c r="F42" s="275" t="s">
        <v>222</v>
      </c>
      <c r="G42" s="275" t="s">
        <v>223</v>
      </c>
      <c r="H42" s="275" t="s">
        <v>210</v>
      </c>
      <c r="I42" s="275" t="s">
        <v>224</v>
      </c>
      <c r="J42" s="275" t="s">
        <v>6532</v>
      </c>
      <c r="K42" s="275" t="s">
        <v>225</v>
      </c>
      <c r="L42" s="275" t="s">
        <v>225</v>
      </c>
      <c r="M42" s="275" t="s">
        <v>226</v>
      </c>
      <c r="N42" s="276">
        <v>9860032</v>
      </c>
      <c r="O42" s="275" t="s">
        <v>66</v>
      </c>
      <c r="P42" s="275" t="s">
        <v>227</v>
      </c>
      <c r="Q42" s="275" t="s">
        <v>228</v>
      </c>
      <c r="R42" s="275" t="s">
        <v>229</v>
      </c>
      <c r="T42" s="275" t="s">
        <v>137</v>
      </c>
      <c r="U42" s="275" t="s">
        <v>74</v>
      </c>
      <c r="V42" s="275" t="s">
        <v>230</v>
      </c>
      <c r="W42" s="275" t="s">
        <v>6486</v>
      </c>
      <c r="X42" s="277">
        <v>44835</v>
      </c>
      <c r="Y42" s="275" t="s">
        <v>6487</v>
      </c>
      <c r="AA42" s="277">
        <v>39387</v>
      </c>
      <c r="AB42" s="277">
        <v>39387</v>
      </c>
      <c r="AJ42" s="275" t="s">
        <v>6490</v>
      </c>
      <c r="AK42" s="276">
        <v>980</v>
      </c>
      <c r="AL42" s="275" t="s">
        <v>7917</v>
      </c>
    </row>
    <row r="43" spans="1:38" s="275" customFormat="1">
      <c r="A43" s="275" t="str">
        <f t="shared" si="0"/>
        <v>0410200455重度訪問介護</v>
      </c>
      <c r="B43" s="275" t="s">
        <v>219</v>
      </c>
      <c r="C43" s="275" t="s">
        <v>220</v>
      </c>
      <c r="D43" s="276">
        <v>9800014</v>
      </c>
      <c r="E43" s="275" t="s">
        <v>221</v>
      </c>
      <c r="F43" s="275" t="s">
        <v>222</v>
      </c>
      <c r="G43" s="275" t="s">
        <v>223</v>
      </c>
      <c r="H43" s="275" t="s">
        <v>210</v>
      </c>
      <c r="I43" s="275" t="s">
        <v>224</v>
      </c>
      <c r="J43" s="275" t="s">
        <v>6532</v>
      </c>
      <c r="K43" s="275" t="s">
        <v>225</v>
      </c>
      <c r="L43" s="275" t="s">
        <v>225</v>
      </c>
      <c r="M43" s="275" t="s">
        <v>226</v>
      </c>
      <c r="N43" s="276">
        <v>9860032</v>
      </c>
      <c r="O43" s="275" t="s">
        <v>66</v>
      </c>
      <c r="P43" s="275" t="s">
        <v>227</v>
      </c>
      <c r="Q43" s="275" t="s">
        <v>228</v>
      </c>
      <c r="R43" s="275" t="s">
        <v>229</v>
      </c>
      <c r="T43" s="275" t="s">
        <v>138</v>
      </c>
      <c r="U43" s="275" t="s">
        <v>74</v>
      </c>
      <c r="V43" s="275" t="s">
        <v>230</v>
      </c>
      <c r="W43" s="275" t="s">
        <v>6486</v>
      </c>
      <c r="X43" s="277">
        <v>44835</v>
      </c>
      <c r="Y43" s="275" t="s">
        <v>6487</v>
      </c>
      <c r="AA43" s="277">
        <v>39387</v>
      </c>
      <c r="AB43" s="277">
        <v>39387</v>
      </c>
      <c r="AJ43" s="275" t="s">
        <v>6490</v>
      </c>
      <c r="AK43" s="276">
        <v>980</v>
      </c>
      <c r="AL43" s="275" t="s">
        <v>7917</v>
      </c>
    </row>
    <row r="44" spans="1:38" s="275" customFormat="1">
      <c r="A44" s="275" t="str">
        <f t="shared" si="0"/>
        <v>0410200463居宅介護</v>
      </c>
      <c r="B44" s="275" t="s">
        <v>219</v>
      </c>
      <c r="C44" s="275" t="s">
        <v>220</v>
      </c>
      <c r="D44" s="276">
        <v>9800014</v>
      </c>
      <c r="E44" s="275" t="s">
        <v>221</v>
      </c>
      <c r="F44" s="275" t="s">
        <v>222</v>
      </c>
      <c r="G44" s="275" t="s">
        <v>223</v>
      </c>
      <c r="H44" s="275" t="s">
        <v>210</v>
      </c>
      <c r="I44" s="275" t="s">
        <v>224</v>
      </c>
      <c r="J44" s="275" t="s">
        <v>6532</v>
      </c>
      <c r="K44" s="275" t="s">
        <v>231</v>
      </c>
      <c r="L44" s="275" t="s">
        <v>231</v>
      </c>
      <c r="M44" s="275" t="s">
        <v>232</v>
      </c>
      <c r="N44" s="276">
        <v>9862104</v>
      </c>
      <c r="O44" s="275" t="s">
        <v>66</v>
      </c>
      <c r="P44" s="275" t="s">
        <v>233</v>
      </c>
      <c r="Q44" s="275" t="s">
        <v>234</v>
      </c>
      <c r="R44" s="275" t="s">
        <v>235</v>
      </c>
      <c r="T44" s="275" t="s">
        <v>137</v>
      </c>
      <c r="U44" s="275" t="s">
        <v>74</v>
      </c>
      <c r="V44" s="275" t="s">
        <v>236</v>
      </c>
      <c r="W44" s="275" t="s">
        <v>6486</v>
      </c>
      <c r="X44" s="277">
        <v>44835</v>
      </c>
      <c r="Y44" s="275" t="s">
        <v>6487</v>
      </c>
      <c r="AA44" s="277">
        <v>39387</v>
      </c>
      <c r="AB44" s="277">
        <v>39387</v>
      </c>
      <c r="AC44" s="277">
        <v>40634</v>
      </c>
      <c r="AE44" s="277">
        <v>41214</v>
      </c>
      <c r="AJ44" s="275" t="s">
        <v>6490</v>
      </c>
      <c r="AK44" s="276">
        <v>980</v>
      </c>
      <c r="AL44" s="275" t="s">
        <v>7917</v>
      </c>
    </row>
    <row r="45" spans="1:38" s="275" customFormat="1">
      <c r="A45" s="275" t="str">
        <f t="shared" si="0"/>
        <v>0410200463重度訪問介護</v>
      </c>
      <c r="B45" s="275" t="s">
        <v>219</v>
      </c>
      <c r="C45" s="275" t="s">
        <v>220</v>
      </c>
      <c r="D45" s="276">
        <v>9800014</v>
      </c>
      <c r="E45" s="275" t="s">
        <v>221</v>
      </c>
      <c r="F45" s="275" t="s">
        <v>222</v>
      </c>
      <c r="G45" s="275" t="s">
        <v>223</v>
      </c>
      <c r="H45" s="275" t="s">
        <v>210</v>
      </c>
      <c r="I45" s="275" t="s">
        <v>224</v>
      </c>
      <c r="J45" s="275" t="s">
        <v>6532</v>
      </c>
      <c r="K45" s="275" t="s">
        <v>231</v>
      </c>
      <c r="L45" s="275" t="s">
        <v>231</v>
      </c>
      <c r="M45" s="275" t="s">
        <v>232</v>
      </c>
      <c r="N45" s="276">
        <v>9862104</v>
      </c>
      <c r="O45" s="275" t="s">
        <v>66</v>
      </c>
      <c r="P45" s="275" t="s">
        <v>233</v>
      </c>
      <c r="Q45" s="275" t="s">
        <v>234</v>
      </c>
      <c r="R45" s="275" t="s">
        <v>235</v>
      </c>
      <c r="T45" s="275" t="s">
        <v>138</v>
      </c>
      <c r="U45" s="275" t="s">
        <v>74</v>
      </c>
      <c r="V45" s="275" t="s">
        <v>236</v>
      </c>
      <c r="W45" s="275" t="s">
        <v>6486</v>
      </c>
      <c r="X45" s="277">
        <v>44835</v>
      </c>
      <c r="Y45" s="275" t="s">
        <v>6487</v>
      </c>
      <c r="AA45" s="277">
        <v>39387</v>
      </c>
      <c r="AB45" s="277">
        <v>39387</v>
      </c>
      <c r="AC45" s="277">
        <v>40634</v>
      </c>
      <c r="AE45" s="277">
        <v>41214</v>
      </c>
      <c r="AJ45" s="275" t="s">
        <v>6490</v>
      </c>
      <c r="AK45" s="276">
        <v>980</v>
      </c>
      <c r="AL45" s="275" t="s">
        <v>7917</v>
      </c>
    </row>
    <row r="46" spans="1:38" s="275" customFormat="1">
      <c r="A46" s="275" t="str">
        <f t="shared" si="0"/>
        <v>0410200521居宅介護</v>
      </c>
      <c r="B46" s="275" t="s">
        <v>237</v>
      </c>
      <c r="C46" s="275" t="s">
        <v>238</v>
      </c>
      <c r="D46" s="276">
        <v>381311</v>
      </c>
      <c r="E46" s="275" t="s">
        <v>239</v>
      </c>
      <c r="F46" s="275" t="s">
        <v>240</v>
      </c>
      <c r="G46" s="275" t="s">
        <v>241</v>
      </c>
      <c r="H46" s="275" t="s">
        <v>129</v>
      </c>
      <c r="I46" s="275" t="s">
        <v>8222</v>
      </c>
      <c r="J46" s="275" t="s">
        <v>8223</v>
      </c>
      <c r="K46" s="275" t="s">
        <v>242</v>
      </c>
      <c r="L46" s="275" t="s">
        <v>242</v>
      </c>
      <c r="M46" s="275" t="s">
        <v>243</v>
      </c>
      <c r="N46" s="276">
        <v>9860859</v>
      </c>
      <c r="O46" s="275" t="s">
        <v>66</v>
      </c>
      <c r="P46" s="275" t="s">
        <v>244</v>
      </c>
      <c r="Q46" s="275" t="s">
        <v>245</v>
      </c>
      <c r="R46" s="275" t="s">
        <v>246</v>
      </c>
      <c r="T46" s="275" t="s">
        <v>137</v>
      </c>
      <c r="U46" s="275" t="s">
        <v>74</v>
      </c>
      <c r="V46" s="275" t="s">
        <v>247</v>
      </c>
      <c r="W46" s="275" t="s">
        <v>6486</v>
      </c>
      <c r="X46" s="277">
        <v>44835</v>
      </c>
      <c r="Y46" s="275" t="s">
        <v>6487</v>
      </c>
      <c r="AA46" s="277">
        <v>39965</v>
      </c>
      <c r="AB46" s="277">
        <v>39965</v>
      </c>
      <c r="AJ46" s="275" t="s">
        <v>6490</v>
      </c>
      <c r="AK46" s="276">
        <v>38</v>
      </c>
      <c r="AL46" s="275" t="s">
        <v>7918</v>
      </c>
    </row>
    <row r="47" spans="1:38" s="275" customFormat="1">
      <c r="A47" s="275" t="str">
        <f t="shared" si="0"/>
        <v>0410200521重度訪問介護</v>
      </c>
      <c r="B47" s="275" t="s">
        <v>237</v>
      </c>
      <c r="C47" s="275" t="s">
        <v>238</v>
      </c>
      <c r="D47" s="276">
        <v>381311</v>
      </c>
      <c r="E47" s="275" t="s">
        <v>239</v>
      </c>
      <c r="F47" s="275" t="s">
        <v>240</v>
      </c>
      <c r="G47" s="275" t="s">
        <v>241</v>
      </c>
      <c r="H47" s="275" t="s">
        <v>129</v>
      </c>
      <c r="I47" s="275" t="s">
        <v>8222</v>
      </c>
      <c r="J47" s="275" t="s">
        <v>8223</v>
      </c>
      <c r="K47" s="275" t="s">
        <v>242</v>
      </c>
      <c r="L47" s="275" t="s">
        <v>242</v>
      </c>
      <c r="M47" s="275" t="s">
        <v>243</v>
      </c>
      <c r="N47" s="276">
        <v>9860859</v>
      </c>
      <c r="O47" s="275" t="s">
        <v>66</v>
      </c>
      <c r="P47" s="275" t="s">
        <v>244</v>
      </c>
      <c r="Q47" s="275" t="s">
        <v>245</v>
      </c>
      <c r="R47" s="275" t="s">
        <v>246</v>
      </c>
      <c r="T47" s="275" t="s">
        <v>138</v>
      </c>
      <c r="U47" s="275" t="s">
        <v>74</v>
      </c>
      <c r="V47" s="275" t="s">
        <v>247</v>
      </c>
      <c r="W47" s="275" t="s">
        <v>6486</v>
      </c>
      <c r="X47" s="277">
        <v>44287</v>
      </c>
      <c r="Y47" s="275" t="s">
        <v>6487</v>
      </c>
      <c r="AA47" s="277">
        <v>39965</v>
      </c>
      <c r="AB47" s="277">
        <v>39965</v>
      </c>
      <c r="AJ47" s="275" t="s">
        <v>6490</v>
      </c>
      <c r="AK47" s="276">
        <v>38</v>
      </c>
      <c r="AL47" s="275" t="s">
        <v>7918</v>
      </c>
    </row>
    <row r="48" spans="1:38" s="275" customFormat="1">
      <c r="A48" s="275" t="str">
        <f t="shared" si="0"/>
        <v>0410200539生活介護</v>
      </c>
      <c r="B48" s="275" t="s">
        <v>77</v>
      </c>
      <c r="C48" s="275" t="s">
        <v>78</v>
      </c>
      <c r="D48" s="276">
        <v>9860853</v>
      </c>
      <c r="E48" s="275" t="s">
        <v>79</v>
      </c>
      <c r="F48" s="275" t="s">
        <v>80</v>
      </c>
      <c r="G48" s="275" t="s">
        <v>81</v>
      </c>
      <c r="H48" s="275" t="s">
        <v>63</v>
      </c>
      <c r="I48" s="275" t="s">
        <v>82</v>
      </c>
      <c r="J48" s="275" t="s">
        <v>6493</v>
      </c>
      <c r="K48" s="275" t="s">
        <v>248</v>
      </c>
      <c r="L48" s="275" t="s">
        <v>248</v>
      </c>
      <c r="M48" s="275" t="s">
        <v>249</v>
      </c>
      <c r="N48" s="276">
        <v>9862523</v>
      </c>
      <c r="O48" s="275" t="s">
        <v>66</v>
      </c>
      <c r="P48" s="275" t="s">
        <v>253</v>
      </c>
      <c r="Q48" s="275" t="s">
        <v>250</v>
      </c>
      <c r="R48" s="275" t="s">
        <v>251</v>
      </c>
      <c r="T48" s="275" t="s">
        <v>71</v>
      </c>
      <c r="U48" s="275" t="s">
        <v>74</v>
      </c>
      <c r="V48" s="275" t="s">
        <v>252</v>
      </c>
      <c r="W48" s="275" t="s">
        <v>6486</v>
      </c>
      <c r="X48" s="277">
        <v>44835</v>
      </c>
      <c r="Y48" s="275" t="s">
        <v>6487</v>
      </c>
      <c r="Z48" s="275" t="s">
        <v>6497</v>
      </c>
      <c r="AA48" s="277">
        <v>39965</v>
      </c>
      <c r="AB48" s="277">
        <v>39965</v>
      </c>
      <c r="AF48" s="275" t="s">
        <v>6492</v>
      </c>
      <c r="AG48" s="275" t="s">
        <v>6533</v>
      </c>
      <c r="AH48" s="275">
        <v>20</v>
      </c>
      <c r="AI48" s="275">
        <v>10</v>
      </c>
      <c r="AJ48" s="275" t="s">
        <v>6490</v>
      </c>
      <c r="AK48" s="276">
        <v>986</v>
      </c>
      <c r="AL48" s="275" t="s">
        <v>7909</v>
      </c>
    </row>
    <row r="49" spans="1:38" s="275" customFormat="1">
      <c r="A49" s="275" t="str">
        <f t="shared" si="0"/>
        <v>0410200562居宅介護</v>
      </c>
      <c r="B49" s="275" t="s">
        <v>254</v>
      </c>
      <c r="C49" s="275" t="s">
        <v>255</v>
      </c>
      <c r="D49" s="276">
        <v>1510071</v>
      </c>
      <c r="E49" s="275" t="s">
        <v>256</v>
      </c>
      <c r="F49" s="275" t="s">
        <v>257</v>
      </c>
      <c r="G49" s="275" t="s">
        <v>258</v>
      </c>
      <c r="H49" s="275" t="s">
        <v>129</v>
      </c>
      <c r="I49" s="275" t="s">
        <v>259</v>
      </c>
      <c r="J49" s="275" t="s">
        <v>6534</v>
      </c>
      <c r="K49" s="275" t="s">
        <v>260</v>
      </c>
      <c r="L49" s="275" t="s">
        <v>260</v>
      </c>
      <c r="M49" s="275" t="s">
        <v>261</v>
      </c>
      <c r="N49" s="276">
        <v>9860861</v>
      </c>
      <c r="O49" s="275" t="s">
        <v>66</v>
      </c>
      <c r="P49" s="275" t="s">
        <v>262</v>
      </c>
      <c r="Q49" s="275" t="s">
        <v>263</v>
      </c>
      <c r="R49" s="275" t="s">
        <v>264</v>
      </c>
      <c r="T49" s="275" t="s">
        <v>137</v>
      </c>
      <c r="U49" s="275" t="s">
        <v>74</v>
      </c>
      <c r="V49" s="275" t="s">
        <v>265</v>
      </c>
      <c r="W49" s="275" t="s">
        <v>6486</v>
      </c>
      <c r="X49" s="277">
        <v>44835</v>
      </c>
      <c r="Y49" s="275" t="s">
        <v>6487</v>
      </c>
      <c r="AA49" s="277">
        <v>40238</v>
      </c>
      <c r="AB49" s="277">
        <v>40238</v>
      </c>
      <c r="AJ49" s="275" t="s">
        <v>6490</v>
      </c>
      <c r="AK49" s="276">
        <v>151</v>
      </c>
      <c r="AL49" s="275" t="s">
        <v>7919</v>
      </c>
    </row>
    <row r="50" spans="1:38" s="275" customFormat="1">
      <c r="A50" s="275" t="str">
        <f t="shared" si="0"/>
        <v>0410200562重度訪問介護</v>
      </c>
      <c r="B50" s="275" t="s">
        <v>254</v>
      </c>
      <c r="C50" s="275" t="s">
        <v>255</v>
      </c>
      <c r="D50" s="276">
        <v>1510071</v>
      </c>
      <c r="E50" s="275" t="s">
        <v>256</v>
      </c>
      <c r="F50" s="275" t="s">
        <v>257</v>
      </c>
      <c r="G50" s="275" t="s">
        <v>258</v>
      </c>
      <c r="H50" s="275" t="s">
        <v>129</v>
      </c>
      <c r="I50" s="275" t="s">
        <v>259</v>
      </c>
      <c r="J50" s="275" t="s">
        <v>6534</v>
      </c>
      <c r="K50" s="275" t="s">
        <v>260</v>
      </c>
      <c r="L50" s="275" t="s">
        <v>260</v>
      </c>
      <c r="M50" s="275" t="s">
        <v>261</v>
      </c>
      <c r="N50" s="276">
        <v>9860861</v>
      </c>
      <c r="O50" s="275" t="s">
        <v>66</v>
      </c>
      <c r="P50" s="275" t="s">
        <v>262</v>
      </c>
      <c r="Q50" s="275" t="s">
        <v>263</v>
      </c>
      <c r="R50" s="275" t="s">
        <v>264</v>
      </c>
      <c r="T50" s="275" t="s">
        <v>138</v>
      </c>
      <c r="U50" s="275" t="s">
        <v>74</v>
      </c>
      <c r="V50" s="275" t="s">
        <v>265</v>
      </c>
      <c r="W50" s="275" t="s">
        <v>6486</v>
      </c>
      <c r="X50" s="277">
        <v>44835</v>
      </c>
      <c r="Y50" s="275" t="s">
        <v>6487</v>
      </c>
      <c r="AA50" s="277">
        <v>40238</v>
      </c>
      <c r="AB50" s="277">
        <v>40238</v>
      </c>
      <c r="AJ50" s="275" t="s">
        <v>6490</v>
      </c>
      <c r="AK50" s="276">
        <v>151</v>
      </c>
      <c r="AL50" s="275" t="s">
        <v>7919</v>
      </c>
    </row>
    <row r="51" spans="1:38" s="275" customFormat="1">
      <c r="A51" s="275" t="str">
        <f t="shared" si="0"/>
        <v>0410200570生活介護</v>
      </c>
      <c r="B51" s="275" t="s">
        <v>77</v>
      </c>
      <c r="C51" s="275" t="s">
        <v>78</v>
      </c>
      <c r="D51" s="276">
        <v>9860853</v>
      </c>
      <c r="E51" s="275" t="s">
        <v>79</v>
      </c>
      <c r="F51" s="275" t="s">
        <v>80</v>
      </c>
      <c r="G51" s="275" t="s">
        <v>81</v>
      </c>
      <c r="H51" s="275" t="s">
        <v>63</v>
      </c>
      <c r="I51" s="275" t="s">
        <v>82</v>
      </c>
      <c r="J51" s="275" t="s">
        <v>6493</v>
      </c>
      <c r="K51" s="275" t="s">
        <v>266</v>
      </c>
      <c r="L51" s="275" t="s">
        <v>266</v>
      </c>
      <c r="M51" s="275" t="s">
        <v>267</v>
      </c>
      <c r="N51" s="276">
        <v>9861111</v>
      </c>
      <c r="O51" s="275" t="s">
        <v>66</v>
      </c>
      <c r="P51" s="275" t="s">
        <v>268</v>
      </c>
      <c r="Q51" s="275" t="s">
        <v>269</v>
      </c>
      <c r="R51" s="275" t="s">
        <v>269</v>
      </c>
      <c r="T51" s="275" t="s">
        <v>71</v>
      </c>
      <c r="U51" s="275" t="s">
        <v>74</v>
      </c>
      <c r="V51" s="275" t="s">
        <v>270</v>
      </c>
      <c r="W51" s="275" t="s">
        <v>6486</v>
      </c>
      <c r="X51" s="277">
        <v>44835</v>
      </c>
      <c r="Y51" s="275" t="s">
        <v>6487</v>
      </c>
      <c r="Z51" s="275" t="s">
        <v>6497</v>
      </c>
      <c r="AA51" s="277">
        <v>40262</v>
      </c>
      <c r="AB51" s="277">
        <v>40262</v>
      </c>
      <c r="AF51" s="275" t="s">
        <v>6492</v>
      </c>
      <c r="AG51" s="275" t="s">
        <v>6489</v>
      </c>
      <c r="AH51" s="275">
        <v>30</v>
      </c>
      <c r="AI51" s="275">
        <v>7</v>
      </c>
      <c r="AJ51" s="275" t="s">
        <v>6490</v>
      </c>
      <c r="AK51" s="276">
        <v>986</v>
      </c>
      <c r="AL51" s="275" t="s">
        <v>7909</v>
      </c>
    </row>
    <row r="52" spans="1:38" s="275" customFormat="1">
      <c r="A52" s="275" t="str">
        <f t="shared" si="0"/>
        <v>0410200596就労継続支援(Ｂ型)</v>
      </c>
      <c r="B52" s="275" t="s">
        <v>271</v>
      </c>
      <c r="C52" s="275" t="s">
        <v>272</v>
      </c>
      <c r="D52" s="276">
        <v>9860834</v>
      </c>
      <c r="E52" s="275" t="s">
        <v>273</v>
      </c>
      <c r="F52" s="275" t="s">
        <v>274</v>
      </c>
      <c r="G52" s="275" t="s">
        <v>274</v>
      </c>
      <c r="H52" s="275" t="s">
        <v>63</v>
      </c>
      <c r="I52" s="275" t="s">
        <v>275</v>
      </c>
      <c r="J52" s="275" t="s">
        <v>6535</v>
      </c>
      <c r="K52" s="275" t="s">
        <v>276</v>
      </c>
      <c r="L52" s="275" t="s">
        <v>281</v>
      </c>
      <c r="M52" s="275" t="s">
        <v>282</v>
      </c>
      <c r="N52" s="276">
        <v>9860861</v>
      </c>
      <c r="O52" s="275" t="s">
        <v>66</v>
      </c>
      <c r="P52" s="275" t="s">
        <v>278</v>
      </c>
      <c r="Q52" s="275" t="s">
        <v>283</v>
      </c>
      <c r="R52" s="275" t="s">
        <v>283</v>
      </c>
      <c r="T52" s="275" t="s">
        <v>6491</v>
      </c>
      <c r="U52" s="275" t="s">
        <v>74</v>
      </c>
      <c r="V52" s="275" t="s">
        <v>280</v>
      </c>
      <c r="W52" s="275" t="s">
        <v>6486</v>
      </c>
      <c r="X52" s="277">
        <v>45017</v>
      </c>
      <c r="Y52" s="275" t="s">
        <v>6487</v>
      </c>
      <c r="Z52" s="275" t="s">
        <v>6488</v>
      </c>
      <c r="AA52" s="277">
        <v>40634</v>
      </c>
      <c r="AB52" s="277">
        <v>40634</v>
      </c>
      <c r="AC52" s="277">
        <v>40664</v>
      </c>
      <c r="AE52" s="277">
        <v>40714</v>
      </c>
      <c r="AG52" s="275" t="s">
        <v>6489</v>
      </c>
      <c r="AH52" s="275">
        <v>20</v>
      </c>
      <c r="AI52" s="275">
        <v>0</v>
      </c>
      <c r="AJ52" s="275" t="s">
        <v>6490</v>
      </c>
      <c r="AK52" s="276">
        <v>986</v>
      </c>
      <c r="AL52" s="275" t="s">
        <v>7920</v>
      </c>
    </row>
    <row r="53" spans="1:38" s="275" customFormat="1">
      <c r="A53" s="275" t="str">
        <f t="shared" si="0"/>
        <v>0410200596生活介護</v>
      </c>
      <c r="B53" s="275" t="s">
        <v>271</v>
      </c>
      <c r="C53" s="275" t="s">
        <v>272</v>
      </c>
      <c r="D53" s="276">
        <v>9860834</v>
      </c>
      <c r="E53" s="275" t="s">
        <v>273</v>
      </c>
      <c r="F53" s="275" t="s">
        <v>274</v>
      </c>
      <c r="G53" s="275" t="s">
        <v>274</v>
      </c>
      <c r="H53" s="275" t="s">
        <v>63</v>
      </c>
      <c r="I53" s="275" t="s">
        <v>275</v>
      </c>
      <c r="J53" s="275" t="s">
        <v>6535</v>
      </c>
      <c r="K53" s="275" t="s">
        <v>276</v>
      </c>
      <c r="L53" s="275" t="s">
        <v>276</v>
      </c>
      <c r="M53" s="275" t="s">
        <v>277</v>
      </c>
      <c r="N53" s="276">
        <v>9860861</v>
      </c>
      <c r="O53" s="275" t="s">
        <v>66</v>
      </c>
      <c r="P53" s="275" t="s">
        <v>278</v>
      </c>
      <c r="Q53" s="275" t="s">
        <v>279</v>
      </c>
      <c r="R53" s="275" t="s">
        <v>279</v>
      </c>
      <c r="T53" s="275" t="s">
        <v>71</v>
      </c>
      <c r="U53" s="275" t="s">
        <v>74</v>
      </c>
      <c r="V53" s="275" t="s">
        <v>280</v>
      </c>
      <c r="W53" s="275" t="s">
        <v>6486</v>
      </c>
      <c r="X53" s="277">
        <v>45017</v>
      </c>
      <c r="Y53" s="275" t="s">
        <v>6487</v>
      </c>
      <c r="Z53" s="275" t="s">
        <v>6488</v>
      </c>
      <c r="AA53" s="277">
        <v>40269</v>
      </c>
      <c r="AB53" s="277">
        <v>40269</v>
      </c>
      <c r="AF53" s="275" t="s">
        <v>6492</v>
      </c>
      <c r="AG53" s="275" t="s">
        <v>6489</v>
      </c>
      <c r="AH53" s="275">
        <v>20</v>
      </c>
      <c r="AI53" s="275">
        <v>0</v>
      </c>
      <c r="AJ53" s="275" t="s">
        <v>6490</v>
      </c>
      <c r="AK53" s="276">
        <v>986</v>
      </c>
      <c r="AL53" s="275" t="s">
        <v>7920</v>
      </c>
    </row>
    <row r="54" spans="1:38" s="275" customFormat="1">
      <c r="A54" s="275" t="str">
        <f t="shared" si="0"/>
        <v>0410200612生活介護</v>
      </c>
      <c r="B54" s="275" t="s">
        <v>271</v>
      </c>
      <c r="C54" s="275" t="s">
        <v>272</v>
      </c>
      <c r="D54" s="276">
        <v>9860834</v>
      </c>
      <c r="E54" s="275" t="s">
        <v>273</v>
      </c>
      <c r="F54" s="275" t="s">
        <v>274</v>
      </c>
      <c r="G54" s="275" t="s">
        <v>274</v>
      </c>
      <c r="H54" s="275" t="s">
        <v>63</v>
      </c>
      <c r="I54" s="275" t="s">
        <v>275</v>
      </c>
      <c r="J54" s="275" t="s">
        <v>6535</v>
      </c>
      <c r="K54" s="275" t="s">
        <v>284</v>
      </c>
      <c r="L54" s="275" t="s">
        <v>284</v>
      </c>
      <c r="M54" s="275" t="s">
        <v>285</v>
      </c>
      <c r="N54" s="276">
        <v>9871102</v>
      </c>
      <c r="O54" s="275" t="s">
        <v>66</v>
      </c>
      <c r="P54" s="275" t="s">
        <v>286</v>
      </c>
      <c r="Q54" s="275" t="s">
        <v>287</v>
      </c>
      <c r="T54" s="275" t="s">
        <v>71</v>
      </c>
      <c r="U54" s="275" t="s">
        <v>74</v>
      </c>
      <c r="V54" s="275" t="s">
        <v>288</v>
      </c>
      <c r="W54" s="275" t="s">
        <v>6486</v>
      </c>
      <c r="X54" s="277">
        <v>45017</v>
      </c>
      <c r="Y54" s="275" t="s">
        <v>6487</v>
      </c>
      <c r="Z54" s="275" t="s">
        <v>6497</v>
      </c>
      <c r="AA54" s="277">
        <v>40330</v>
      </c>
      <c r="AB54" s="277">
        <v>40330</v>
      </c>
      <c r="AF54" s="275" t="s">
        <v>6492</v>
      </c>
      <c r="AG54" s="275" t="s">
        <v>6533</v>
      </c>
      <c r="AH54" s="275">
        <v>20</v>
      </c>
      <c r="AI54" s="275">
        <v>20</v>
      </c>
      <c r="AJ54" s="275" t="s">
        <v>6490</v>
      </c>
      <c r="AK54" s="276">
        <v>986</v>
      </c>
      <c r="AL54" s="275" t="s">
        <v>7920</v>
      </c>
    </row>
    <row r="55" spans="1:38" s="275" customFormat="1">
      <c r="A55" s="275" t="str">
        <f t="shared" si="0"/>
        <v>0410200646就労継続支援(Ａ型)</v>
      </c>
      <c r="B55" s="275" t="s">
        <v>289</v>
      </c>
      <c r="C55" s="275" t="s">
        <v>290</v>
      </c>
      <c r="D55" s="276">
        <v>9861111</v>
      </c>
      <c r="E55" s="275" t="s">
        <v>291</v>
      </c>
      <c r="F55" s="275" t="s">
        <v>292</v>
      </c>
      <c r="H55" s="275" t="s">
        <v>129</v>
      </c>
      <c r="I55" s="275" t="s">
        <v>293</v>
      </c>
      <c r="J55" s="275" t="s">
        <v>6536</v>
      </c>
      <c r="K55" s="275" t="s">
        <v>294</v>
      </c>
      <c r="L55" s="275" t="s">
        <v>294</v>
      </c>
      <c r="M55" s="275" t="s">
        <v>295</v>
      </c>
      <c r="N55" s="276">
        <v>9861111</v>
      </c>
      <c r="O55" s="275" t="s">
        <v>66</v>
      </c>
      <c r="P55" s="275" t="s">
        <v>291</v>
      </c>
      <c r="Q55" s="275" t="s">
        <v>296</v>
      </c>
      <c r="R55" s="275" t="s">
        <v>298</v>
      </c>
      <c r="T55" s="275" t="s">
        <v>6537</v>
      </c>
      <c r="U55" s="275" t="s">
        <v>74</v>
      </c>
      <c r="V55" s="275" t="s">
        <v>297</v>
      </c>
      <c r="W55" s="275" t="s">
        <v>6486</v>
      </c>
      <c r="X55" s="277">
        <v>45017</v>
      </c>
      <c r="Y55" s="275" t="s">
        <v>6487</v>
      </c>
      <c r="Z55" s="275" t="s">
        <v>6497</v>
      </c>
      <c r="AA55" s="277">
        <v>40422</v>
      </c>
      <c r="AB55" s="277">
        <v>40422</v>
      </c>
      <c r="AG55" s="275" t="s">
        <v>6533</v>
      </c>
      <c r="AH55" s="275">
        <v>20</v>
      </c>
      <c r="AI55" s="275">
        <v>0</v>
      </c>
      <c r="AJ55" s="275" t="s">
        <v>6490</v>
      </c>
      <c r="AK55" s="276">
        <v>986</v>
      </c>
      <c r="AL55" s="275" t="s">
        <v>7921</v>
      </c>
    </row>
    <row r="56" spans="1:38" s="275" customFormat="1">
      <c r="A56" s="275" t="str">
        <f t="shared" si="0"/>
        <v>0410200653居宅介護</v>
      </c>
      <c r="B56" s="275" t="s">
        <v>299</v>
      </c>
      <c r="C56" s="275" t="s">
        <v>300</v>
      </c>
      <c r="D56" s="276">
        <v>383802</v>
      </c>
      <c r="E56" s="275" t="s">
        <v>301</v>
      </c>
      <c r="F56" s="275" t="s">
        <v>302</v>
      </c>
      <c r="G56" s="275" t="s">
        <v>303</v>
      </c>
      <c r="H56" s="275" t="s">
        <v>129</v>
      </c>
      <c r="I56" s="275" t="s">
        <v>8224</v>
      </c>
      <c r="J56" s="275" t="s">
        <v>8225</v>
      </c>
      <c r="K56" s="275" t="s">
        <v>304</v>
      </c>
      <c r="L56" s="275" t="s">
        <v>304</v>
      </c>
      <c r="M56" s="275" t="s">
        <v>305</v>
      </c>
      <c r="N56" s="276">
        <v>9860859</v>
      </c>
      <c r="O56" s="275" t="s">
        <v>66</v>
      </c>
      <c r="P56" s="275" t="s">
        <v>306</v>
      </c>
      <c r="Q56" s="275" t="s">
        <v>307</v>
      </c>
      <c r="R56" s="275" t="s">
        <v>308</v>
      </c>
      <c r="T56" s="275" t="s">
        <v>137</v>
      </c>
      <c r="U56" s="275" t="s">
        <v>74</v>
      </c>
      <c r="V56" s="275" t="s">
        <v>309</v>
      </c>
      <c r="W56" s="275" t="s">
        <v>6486</v>
      </c>
      <c r="X56" s="277">
        <v>44835</v>
      </c>
      <c r="Y56" s="275" t="s">
        <v>6487</v>
      </c>
      <c r="AA56" s="277">
        <v>40513</v>
      </c>
      <c r="AB56" s="277">
        <v>40513</v>
      </c>
      <c r="AJ56" s="275" t="s">
        <v>6490</v>
      </c>
      <c r="AK56" s="276">
        <v>38</v>
      </c>
      <c r="AL56" s="275" t="s">
        <v>7922</v>
      </c>
    </row>
    <row r="57" spans="1:38" s="275" customFormat="1">
      <c r="A57" s="275" t="str">
        <f t="shared" si="0"/>
        <v>0410200653重度訪問介護</v>
      </c>
      <c r="B57" s="275" t="s">
        <v>299</v>
      </c>
      <c r="C57" s="275" t="s">
        <v>300</v>
      </c>
      <c r="D57" s="276">
        <v>383802</v>
      </c>
      <c r="E57" s="275" t="s">
        <v>301</v>
      </c>
      <c r="F57" s="275" t="s">
        <v>302</v>
      </c>
      <c r="G57" s="275" t="s">
        <v>303</v>
      </c>
      <c r="H57" s="275" t="s">
        <v>129</v>
      </c>
      <c r="I57" s="275" t="s">
        <v>8224</v>
      </c>
      <c r="J57" s="275" t="s">
        <v>8225</v>
      </c>
      <c r="K57" s="275" t="s">
        <v>304</v>
      </c>
      <c r="L57" s="275" t="s">
        <v>304</v>
      </c>
      <c r="M57" s="275" t="s">
        <v>305</v>
      </c>
      <c r="N57" s="276">
        <v>9860859</v>
      </c>
      <c r="O57" s="275" t="s">
        <v>66</v>
      </c>
      <c r="P57" s="275" t="s">
        <v>306</v>
      </c>
      <c r="Q57" s="275" t="s">
        <v>307</v>
      </c>
      <c r="R57" s="275" t="s">
        <v>308</v>
      </c>
      <c r="T57" s="275" t="s">
        <v>138</v>
      </c>
      <c r="U57" s="275" t="s">
        <v>74</v>
      </c>
      <c r="V57" s="275" t="s">
        <v>309</v>
      </c>
      <c r="W57" s="275" t="s">
        <v>6486</v>
      </c>
      <c r="X57" s="277">
        <v>44287</v>
      </c>
      <c r="Y57" s="275" t="s">
        <v>6487</v>
      </c>
      <c r="AA57" s="277">
        <v>40513</v>
      </c>
      <c r="AB57" s="277">
        <v>40513</v>
      </c>
      <c r="AJ57" s="275" t="s">
        <v>6490</v>
      </c>
      <c r="AK57" s="276">
        <v>38</v>
      </c>
      <c r="AL57" s="275" t="s">
        <v>7922</v>
      </c>
    </row>
    <row r="58" spans="1:38" s="275" customFormat="1">
      <c r="A58" s="275" t="str">
        <f t="shared" si="0"/>
        <v>0410200661就労継続支援(Ｂ型)</v>
      </c>
      <c r="B58" s="275" t="s">
        <v>289</v>
      </c>
      <c r="C58" s="275" t="s">
        <v>290</v>
      </c>
      <c r="D58" s="276">
        <v>9861111</v>
      </c>
      <c r="E58" s="275" t="s">
        <v>291</v>
      </c>
      <c r="F58" s="275" t="s">
        <v>292</v>
      </c>
      <c r="H58" s="275" t="s">
        <v>129</v>
      </c>
      <c r="I58" s="275" t="s">
        <v>293</v>
      </c>
      <c r="J58" s="275" t="s">
        <v>6536</v>
      </c>
      <c r="K58" s="275" t="s">
        <v>310</v>
      </c>
      <c r="L58" s="275" t="s">
        <v>310</v>
      </c>
      <c r="M58" s="275" t="s">
        <v>311</v>
      </c>
      <c r="N58" s="276">
        <v>9861111</v>
      </c>
      <c r="O58" s="275" t="s">
        <v>66</v>
      </c>
      <c r="P58" s="275" t="s">
        <v>291</v>
      </c>
      <c r="Q58" s="275" t="s">
        <v>312</v>
      </c>
      <c r="R58" s="275" t="s">
        <v>298</v>
      </c>
      <c r="T58" s="275" t="s">
        <v>6491</v>
      </c>
      <c r="U58" s="275" t="s">
        <v>74</v>
      </c>
      <c r="V58" s="275" t="s">
        <v>313</v>
      </c>
      <c r="W58" s="275" t="s">
        <v>6486</v>
      </c>
      <c r="X58" s="277">
        <v>44287</v>
      </c>
      <c r="Y58" s="275" t="s">
        <v>6487</v>
      </c>
      <c r="Z58" s="275" t="s">
        <v>6488</v>
      </c>
      <c r="AA58" s="277">
        <v>41913</v>
      </c>
      <c r="AB58" s="277">
        <v>41913</v>
      </c>
      <c r="AG58" s="275" t="s">
        <v>6533</v>
      </c>
      <c r="AH58" s="275">
        <v>20</v>
      </c>
      <c r="AI58" s="275">
        <v>20</v>
      </c>
      <c r="AJ58" s="275" t="s">
        <v>6490</v>
      </c>
      <c r="AK58" s="276">
        <v>986</v>
      </c>
      <c r="AL58" s="275" t="s">
        <v>7921</v>
      </c>
    </row>
    <row r="59" spans="1:38" s="275" customFormat="1">
      <c r="A59" s="275" t="str">
        <f t="shared" si="0"/>
        <v>0410200661就労定着支援</v>
      </c>
      <c r="B59" s="275" t="s">
        <v>289</v>
      </c>
      <c r="C59" s="275" t="s">
        <v>290</v>
      </c>
      <c r="D59" s="276">
        <v>9861111</v>
      </c>
      <c r="E59" s="275" t="s">
        <v>291</v>
      </c>
      <c r="F59" s="275" t="s">
        <v>292</v>
      </c>
      <c r="H59" s="275" t="s">
        <v>129</v>
      </c>
      <c r="I59" s="275" t="s">
        <v>293</v>
      </c>
      <c r="J59" s="275" t="s">
        <v>6536</v>
      </c>
      <c r="K59" s="275" t="s">
        <v>310</v>
      </c>
      <c r="L59" s="275" t="s">
        <v>310</v>
      </c>
      <c r="M59" s="275" t="s">
        <v>311</v>
      </c>
      <c r="N59" s="276">
        <v>9861111</v>
      </c>
      <c r="O59" s="275" t="s">
        <v>66</v>
      </c>
      <c r="P59" s="275" t="s">
        <v>291</v>
      </c>
      <c r="Q59" s="275" t="s">
        <v>312</v>
      </c>
      <c r="R59" s="275" t="s">
        <v>298</v>
      </c>
      <c r="T59" s="275" t="s">
        <v>314</v>
      </c>
      <c r="U59" s="275" t="s">
        <v>74</v>
      </c>
      <c r="V59" s="275" t="s">
        <v>313</v>
      </c>
      <c r="W59" s="275" t="s">
        <v>6486</v>
      </c>
      <c r="X59" s="277">
        <v>44287</v>
      </c>
      <c r="Y59" s="275" t="s">
        <v>6487</v>
      </c>
      <c r="AA59" s="277">
        <v>43252</v>
      </c>
      <c r="AB59" s="277">
        <v>43252</v>
      </c>
      <c r="AJ59" s="275" t="s">
        <v>6490</v>
      </c>
      <c r="AK59" s="276">
        <v>986</v>
      </c>
      <c r="AL59" s="275" t="s">
        <v>7921</v>
      </c>
    </row>
    <row r="60" spans="1:38" s="275" customFormat="1">
      <c r="A60" s="275" t="str">
        <f t="shared" si="0"/>
        <v>0410200703居宅介護</v>
      </c>
      <c r="B60" s="275" t="s">
        <v>6538</v>
      </c>
      <c r="C60" s="275" t="s">
        <v>6539</v>
      </c>
      <c r="D60" s="276">
        <v>9860867</v>
      </c>
      <c r="E60" s="275" t="s">
        <v>6540</v>
      </c>
      <c r="F60" s="275" t="s">
        <v>6541</v>
      </c>
      <c r="G60" s="275" t="s">
        <v>6542</v>
      </c>
      <c r="H60" s="275" t="s">
        <v>129</v>
      </c>
      <c r="I60" s="275" t="s">
        <v>6543</v>
      </c>
      <c r="J60" s="275" t="s">
        <v>6544</v>
      </c>
      <c r="K60" s="275" t="s">
        <v>6538</v>
      </c>
      <c r="L60" s="275" t="s">
        <v>6538</v>
      </c>
      <c r="M60" s="275" t="s">
        <v>6539</v>
      </c>
      <c r="N60" s="276">
        <v>9860867</v>
      </c>
      <c r="O60" s="275" t="s">
        <v>66</v>
      </c>
      <c r="P60" s="275" t="s">
        <v>6540</v>
      </c>
      <c r="Q60" s="275" t="s">
        <v>6541</v>
      </c>
      <c r="R60" s="275" t="s">
        <v>6542</v>
      </c>
      <c r="T60" s="275" t="s">
        <v>137</v>
      </c>
      <c r="U60" s="275" t="s">
        <v>6525</v>
      </c>
      <c r="V60" s="275" t="s">
        <v>6545</v>
      </c>
      <c r="W60" s="275" t="s">
        <v>6486</v>
      </c>
      <c r="X60" s="277">
        <v>43008</v>
      </c>
      <c r="Y60" s="275" t="s">
        <v>6501</v>
      </c>
      <c r="AA60" s="277">
        <v>40817</v>
      </c>
      <c r="AB60" s="277">
        <v>40817</v>
      </c>
      <c r="AD60" s="277">
        <v>43008</v>
      </c>
      <c r="AJ60" s="275" t="s">
        <v>6490</v>
      </c>
      <c r="AK60" s="276">
        <v>986</v>
      </c>
      <c r="AL60" s="275" t="s">
        <v>7923</v>
      </c>
    </row>
    <row r="61" spans="1:38" s="275" customFormat="1">
      <c r="A61" s="275" t="str">
        <f t="shared" si="0"/>
        <v>0410200703重度訪問介護</v>
      </c>
      <c r="B61" s="275" t="s">
        <v>6538</v>
      </c>
      <c r="C61" s="275" t="s">
        <v>6539</v>
      </c>
      <c r="D61" s="276">
        <v>9860867</v>
      </c>
      <c r="E61" s="275" t="s">
        <v>6540</v>
      </c>
      <c r="F61" s="275" t="s">
        <v>6541</v>
      </c>
      <c r="G61" s="275" t="s">
        <v>6542</v>
      </c>
      <c r="H61" s="275" t="s">
        <v>129</v>
      </c>
      <c r="I61" s="275" t="s">
        <v>6543</v>
      </c>
      <c r="J61" s="275" t="s">
        <v>6544</v>
      </c>
      <c r="K61" s="275" t="s">
        <v>6538</v>
      </c>
      <c r="L61" s="275" t="s">
        <v>6538</v>
      </c>
      <c r="M61" s="275" t="s">
        <v>6539</v>
      </c>
      <c r="N61" s="276">
        <v>9860867</v>
      </c>
      <c r="O61" s="275" t="s">
        <v>66</v>
      </c>
      <c r="P61" s="275" t="s">
        <v>6540</v>
      </c>
      <c r="Q61" s="275" t="s">
        <v>6541</v>
      </c>
      <c r="R61" s="275" t="s">
        <v>6542</v>
      </c>
      <c r="T61" s="275" t="s">
        <v>138</v>
      </c>
      <c r="U61" s="275" t="s">
        <v>6525</v>
      </c>
      <c r="V61" s="275" t="s">
        <v>6545</v>
      </c>
      <c r="W61" s="275" t="s">
        <v>6486</v>
      </c>
      <c r="X61" s="277">
        <v>43008</v>
      </c>
      <c r="Y61" s="275" t="s">
        <v>6501</v>
      </c>
      <c r="AA61" s="277">
        <v>40817</v>
      </c>
      <c r="AB61" s="277">
        <v>40817</v>
      </c>
      <c r="AD61" s="277">
        <v>43008</v>
      </c>
      <c r="AJ61" s="275" t="s">
        <v>6490</v>
      </c>
      <c r="AK61" s="276">
        <v>986</v>
      </c>
      <c r="AL61" s="275" t="s">
        <v>7923</v>
      </c>
    </row>
    <row r="62" spans="1:38" s="275" customFormat="1">
      <c r="A62" s="275" t="str">
        <f t="shared" si="0"/>
        <v>0410200737居宅介護</v>
      </c>
      <c r="B62" s="275" t="s">
        <v>315</v>
      </c>
      <c r="C62" s="275" t="s">
        <v>316</v>
      </c>
      <c r="D62" s="276">
        <v>9860856</v>
      </c>
      <c r="E62" s="275" t="s">
        <v>317</v>
      </c>
      <c r="F62" s="275" t="s">
        <v>318</v>
      </c>
      <c r="G62" s="275" t="s">
        <v>318</v>
      </c>
      <c r="H62" s="275" t="s">
        <v>319</v>
      </c>
      <c r="I62" s="275" t="s">
        <v>320</v>
      </c>
      <c r="J62" s="275" t="s">
        <v>6546</v>
      </c>
      <c r="K62" s="275" t="s">
        <v>321</v>
      </c>
      <c r="L62" s="275" t="s">
        <v>321</v>
      </c>
      <c r="M62" s="275" t="s">
        <v>322</v>
      </c>
      <c r="N62" s="276">
        <v>9860856</v>
      </c>
      <c r="O62" s="275" t="s">
        <v>66</v>
      </c>
      <c r="P62" s="275" t="s">
        <v>317</v>
      </c>
      <c r="Q62" s="275" t="s">
        <v>318</v>
      </c>
      <c r="R62" s="275" t="s">
        <v>318</v>
      </c>
      <c r="T62" s="275" t="s">
        <v>137</v>
      </c>
      <c r="U62" s="275" t="s">
        <v>74</v>
      </c>
      <c r="V62" s="275" t="s">
        <v>323</v>
      </c>
      <c r="W62" s="275" t="s">
        <v>6486</v>
      </c>
      <c r="X62" s="277">
        <v>44287</v>
      </c>
      <c r="Y62" s="275" t="s">
        <v>6487</v>
      </c>
      <c r="AA62" s="277">
        <v>40878</v>
      </c>
      <c r="AB62" s="277">
        <v>40878</v>
      </c>
      <c r="AJ62" s="275" t="s">
        <v>6490</v>
      </c>
      <c r="AK62" s="276">
        <v>986</v>
      </c>
      <c r="AL62" s="275" t="s">
        <v>7924</v>
      </c>
    </row>
    <row r="63" spans="1:38" s="275" customFormat="1">
      <c r="A63" s="275" t="str">
        <f t="shared" si="0"/>
        <v>0410200737重度訪問介護</v>
      </c>
      <c r="B63" s="275" t="s">
        <v>315</v>
      </c>
      <c r="C63" s="275" t="s">
        <v>316</v>
      </c>
      <c r="D63" s="276">
        <v>9860856</v>
      </c>
      <c r="E63" s="275" t="s">
        <v>317</v>
      </c>
      <c r="F63" s="275" t="s">
        <v>318</v>
      </c>
      <c r="G63" s="275" t="s">
        <v>318</v>
      </c>
      <c r="H63" s="275" t="s">
        <v>319</v>
      </c>
      <c r="I63" s="275" t="s">
        <v>320</v>
      </c>
      <c r="J63" s="275" t="s">
        <v>6546</v>
      </c>
      <c r="K63" s="275" t="s">
        <v>321</v>
      </c>
      <c r="L63" s="275" t="s">
        <v>321</v>
      </c>
      <c r="M63" s="275" t="s">
        <v>322</v>
      </c>
      <c r="N63" s="276">
        <v>9860856</v>
      </c>
      <c r="O63" s="275" t="s">
        <v>66</v>
      </c>
      <c r="P63" s="275" t="s">
        <v>317</v>
      </c>
      <c r="Q63" s="275" t="s">
        <v>318</v>
      </c>
      <c r="R63" s="275" t="s">
        <v>318</v>
      </c>
      <c r="T63" s="275" t="s">
        <v>138</v>
      </c>
      <c r="U63" s="275" t="s">
        <v>74</v>
      </c>
      <c r="V63" s="275" t="s">
        <v>323</v>
      </c>
      <c r="W63" s="275" t="s">
        <v>6486</v>
      </c>
      <c r="X63" s="277">
        <v>44287</v>
      </c>
      <c r="Y63" s="275" t="s">
        <v>6487</v>
      </c>
      <c r="AA63" s="277">
        <v>40878</v>
      </c>
      <c r="AB63" s="277">
        <v>40878</v>
      </c>
      <c r="AJ63" s="275" t="s">
        <v>6490</v>
      </c>
      <c r="AK63" s="276">
        <v>986</v>
      </c>
      <c r="AL63" s="275" t="s">
        <v>7924</v>
      </c>
    </row>
    <row r="64" spans="1:38" s="275" customFormat="1">
      <c r="A64" s="275" t="str">
        <f t="shared" si="0"/>
        <v>0410210058就労継続支援(Ｂ型)</v>
      </c>
      <c r="B64" s="275" t="s">
        <v>271</v>
      </c>
      <c r="C64" s="275" t="s">
        <v>272</v>
      </c>
      <c r="D64" s="276">
        <v>9860834</v>
      </c>
      <c r="E64" s="275" t="s">
        <v>273</v>
      </c>
      <c r="F64" s="275" t="s">
        <v>274</v>
      </c>
      <c r="G64" s="275" t="s">
        <v>274</v>
      </c>
      <c r="H64" s="275" t="s">
        <v>63</v>
      </c>
      <c r="I64" s="275" t="s">
        <v>275</v>
      </c>
      <c r="J64" s="275" t="s">
        <v>6535</v>
      </c>
      <c r="K64" s="275" t="s">
        <v>324</v>
      </c>
      <c r="L64" s="275" t="s">
        <v>324</v>
      </c>
      <c r="M64" s="275" t="s">
        <v>325</v>
      </c>
      <c r="N64" s="276">
        <v>9860042</v>
      </c>
      <c r="O64" s="275" t="s">
        <v>66</v>
      </c>
      <c r="P64" s="275" t="s">
        <v>326</v>
      </c>
      <c r="Q64" s="275" t="s">
        <v>327</v>
      </c>
      <c r="R64" s="275" t="s">
        <v>327</v>
      </c>
      <c r="T64" s="275" t="s">
        <v>6491</v>
      </c>
      <c r="U64" s="275" t="s">
        <v>74</v>
      </c>
      <c r="V64" s="275" t="s">
        <v>328</v>
      </c>
      <c r="W64" s="275" t="s">
        <v>6486</v>
      </c>
      <c r="X64" s="277">
        <v>45017</v>
      </c>
      <c r="Y64" s="275" t="s">
        <v>6487</v>
      </c>
      <c r="Z64" s="275" t="s">
        <v>6488</v>
      </c>
      <c r="AA64" s="277">
        <v>41183</v>
      </c>
      <c r="AB64" s="277">
        <v>41183</v>
      </c>
      <c r="AG64" s="275" t="s">
        <v>6489</v>
      </c>
      <c r="AH64" s="275">
        <v>20</v>
      </c>
      <c r="AI64" s="275">
        <v>0</v>
      </c>
      <c r="AJ64" s="275" t="s">
        <v>6490</v>
      </c>
      <c r="AK64" s="276">
        <v>986</v>
      </c>
      <c r="AL64" s="275" t="s">
        <v>7920</v>
      </c>
    </row>
    <row r="65" spans="1:38" s="275" customFormat="1">
      <c r="A65" s="275" t="str">
        <f t="shared" si="0"/>
        <v>0410210058生活介護</v>
      </c>
      <c r="B65" s="275" t="s">
        <v>271</v>
      </c>
      <c r="C65" s="275" t="s">
        <v>272</v>
      </c>
      <c r="D65" s="276">
        <v>9860834</v>
      </c>
      <c r="E65" s="275" t="s">
        <v>273</v>
      </c>
      <c r="F65" s="275" t="s">
        <v>274</v>
      </c>
      <c r="G65" s="275" t="s">
        <v>274</v>
      </c>
      <c r="H65" s="275" t="s">
        <v>63</v>
      </c>
      <c r="I65" s="275" t="s">
        <v>275</v>
      </c>
      <c r="J65" s="275" t="s">
        <v>6535</v>
      </c>
      <c r="K65" s="275" t="s">
        <v>324</v>
      </c>
      <c r="L65" s="275" t="s">
        <v>324</v>
      </c>
      <c r="M65" s="275" t="s">
        <v>325</v>
      </c>
      <c r="N65" s="276">
        <v>9860042</v>
      </c>
      <c r="O65" s="275" t="s">
        <v>66</v>
      </c>
      <c r="P65" s="275" t="s">
        <v>326</v>
      </c>
      <c r="Q65" s="275" t="s">
        <v>327</v>
      </c>
      <c r="R65" s="275" t="s">
        <v>327</v>
      </c>
      <c r="T65" s="275" t="s">
        <v>71</v>
      </c>
      <c r="U65" s="275" t="s">
        <v>74</v>
      </c>
      <c r="V65" s="275" t="s">
        <v>328</v>
      </c>
      <c r="W65" s="275" t="s">
        <v>6486</v>
      </c>
      <c r="X65" s="277">
        <v>45017</v>
      </c>
      <c r="Y65" s="275" t="s">
        <v>6487</v>
      </c>
      <c r="Z65" s="275" t="s">
        <v>6488</v>
      </c>
      <c r="AA65" s="277">
        <v>41183</v>
      </c>
      <c r="AB65" s="277">
        <v>41183</v>
      </c>
      <c r="AF65" s="275" t="s">
        <v>6492</v>
      </c>
      <c r="AG65" s="275" t="s">
        <v>6489</v>
      </c>
      <c r="AH65" s="275">
        <v>20</v>
      </c>
      <c r="AI65" s="275">
        <v>0</v>
      </c>
      <c r="AJ65" s="275" t="s">
        <v>6490</v>
      </c>
      <c r="AK65" s="276">
        <v>986</v>
      </c>
      <c r="AL65" s="275" t="s">
        <v>7920</v>
      </c>
    </row>
    <row r="66" spans="1:38" s="275" customFormat="1">
      <c r="A66" s="275" t="str">
        <f t="shared" si="0"/>
        <v>0410210058短期入所</v>
      </c>
      <c r="B66" s="275" t="s">
        <v>271</v>
      </c>
      <c r="C66" s="275" t="s">
        <v>272</v>
      </c>
      <c r="D66" s="276">
        <v>9860834</v>
      </c>
      <c r="E66" s="275" t="s">
        <v>273</v>
      </c>
      <c r="F66" s="275" t="s">
        <v>274</v>
      </c>
      <c r="G66" s="275" t="s">
        <v>274</v>
      </c>
      <c r="H66" s="275" t="s">
        <v>63</v>
      </c>
      <c r="I66" s="275" t="s">
        <v>275</v>
      </c>
      <c r="J66" s="275" t="s">
        <v>6535</v>
      </c>
      <c r="K66" s="275" t="s">
        <v>324</v>
      </c>
      <c r="L66" s="275" t="s">
        <v>324</v>
      </c>
      <c r="M66" s="275" t="s">
        <v>325</v>
      </c>
      <c r="N66" s="276">
        <v>9860042</v>
      </c>
      <c r="O66" s="275" t="s">
        <v>66</v>
      </c>
      <c r="P66" s="275" t="s">
        <v>326</v>
      </c>
      <c r="Q66" s="275" t="s">
        <v>327</v>
      </c>
      <c r="R66" s="275" t="s">
        <v>327</v>
      </c>
      <c r="T66" s="275" t="s">
        <v>91</v>
      </c>
      <c r="U66" s="275" t="s">
        <v>74</v>
      </c>
      <c r="V66" s="275" t="s">
        <v>328</v>
      </c>
      <c r="W66" s="275" t="s">
        <v>6486</v>
      </c>
      <c r="X66" s="277">
        <v>45017</v>
      </c>
      <c r="Y66" s="275" t="s">
        <v>6487</v>
      </c>
      <c r="AA66" s="277">
        <v>41183</v>
      </c>
      <c r="AB66" s="277">
        <v>41183</v>
      </c>
      <c r="AF66" s="275" t="s">
        <v>6498</v>
      </c>
      <c r="AH66" s="275">
        <v>1</v>
      </c>
      <c r="AJ66" s="275" t="s">
        <v>6490</v>
      </c>
      <c r="AK66" s="276">
        <v>986</v>
      </c>
      <c r="AL66" s="275" t="s">
        <v>7920</v>
      </c>
    </row>
    <row r="67" spans="1:38" s="275" customFormat="1">
      <c r="A67" s="275" t="str">
        <f t="shared" ref="A67:A130" si="1">V67&amp;T67</f>
        <v>0410210074就労継続支援(Ｂ型)</v>
      </c>
      <c r="B67" s="275" t="s">
        <v>77</v>
      </c>
      <c r="C67" s="275" t="s">
        <v>78</v>
      </c>
      <c r="D67" s="276">
        <v>9860853</v>
      </c>
      <c r="E67" s="275" t="s">
        <v>79</v>
      </c>
      <c r="F67" s="275" t="s">
        <v>80</v>
      </c>
      <c r="G67" s="275" t="s">
        <v>81</v>
      </c>
      <c r="H67" s="275" t="s">
        <v>63</v>
      </c>
      <c r="I67" s="275" t="s">
        <v>82</v>
      </c>
      <c r="J67" s="275" t="s">
        <v>6493</v>
      </c>
      <c r="K67" s="275" t="s">
        <v>329</v>
      </c>
      <c r="L67" s="275" t="s">
        <v>329</v>
      </c>
      <c r="M67" s="275" t="s">
        <v>330</v>
      </c>
      <c r="N67" s="276">
        <v>9871221</v>
      </c>
      <c r="O67" s="275" t="s">
        <v>66</v>
      </c>
      <c r="P67" s="275" t="s">
        <v>331</v>
      </c>
      <c r="Q67" s="275" t="s">
        <v>332</v>
      </c>
      <c r="T67" s="275" t="s">
        <v>6491</v>
      </c>
      <c r="U67" s="275" t="s">
        <v>74</v>
      </c>
      <c r="V67" s="275" t="s">
        <v>333</v>
      </c>
      <c r="W67" s="275" t="s">
        <v>6486</v>
      </c>
      <c r="X67" s="277">
        <v>44835</v>
      </c>
      <c r="Y67" s="275" t="s">
        <v>6487</v>
      </c>
      <c r="Z67" s="275" t="s">
        <v>6497</v>
      </c>
      <c r="AA67" s="277">
        <v>41365</v>
      </c>
      <c r="AB67" s="277">
        <v>41365</v>
      </c>
      <c r="AG67" s="275" t="s">
        <v>6489</v>
      </c>
      <c r="AH67" s="275">
        <v>30</v>
      </c>
      <c r="AI67" s="275">
        <v>0</v>
      </c>
      <c r="AJ67" s="275" t="s">
        <v>6490</v>
      </c>
      <c r="AK67" s="276">
        <v>986</v>
      </c>
      <c r="AL67" s="275" t="s">
        <v>7909</v>
      </c>
    </row>
    <row r="68" spans="1:38" s="275" customFormat="1">
      <c r="A68" s="275" t="str">
        <f t="shared" si="1"/>
        <v>0410210082就労継続支援(Ｂ型)</v>
      </c>
      <c r="B68" s="275" t="s">
        <v>139</v>
      </c>
      <c r="C68" s="275" t="s">
        <v>140</v>
      </c>
      <c r="D68" s="276">
        <v>9860825</v>
      </c>
      <c r="E68" s="275" t="s">
        <v>141</v>
      </c>
      <c r="F68" s="275" t="s">
        <v>142</v>
      </c>
      <c r="G68" s="275" t="s">
        <v>143</v>
      </c>
      <c r="H68" s="275" t="s">
        <v>144</v>
      </c>
      <c r="I68" s="275" t="s">
        <v>145</v>
      </c>
      <c r="J68" s="275" t="s">
        <v>6513</v>
      </c>
      <c r="K68" s="275" t="s">
        <v>334</v>
      </c>
      <c r="L68" s="275" t="s">
        <v>334</v>
      </c>
      <c r="M68" s="275" t="s">
        <v>335</v>
      </c>
      <c r="N68" s="276">
        <v>9860017</v>
      </c>
      <c r="O68" s="275" t="s">
        <v>66</v>
      </c>
      <c r="P68" s="275" t="s">
        <v>336</v>
      </c>
      <c r="Q68" s="275" t="s">
        <v>337</v>
      </c>
      <c r="R68" s="275" t="s">
        <v>338</v>
      </c>
      <c r="T68" s="275" t="s">
        <v>6491</v>
      </c>
      <c r="U68" s="275" t="s">
        <v>74</v>
      </c>
      <c r="V68" s="275" t="s">
        <v>339</v>
      </c>
      <c r="W68" s="275" t="s">
        <v>6486</v>
      </c>
      <c r="X68" s="277">
        <v>44652</v>
      </c>
      <c r="Y68" s="275" t="s">
        <v>6487</v>
      </c>
      <c r="Z68" s="275" t="s">
        <v>6497</v>
      </c>
      <c r="AA68" s="277">
        <v>41365</v>
      </c>
      <c r="AB68" s="277">
        <v>41365</v>
      </c>
      <c r="AG68" s="275" t="s">
        <v>6533</v>
      </c>
      <c r="AH68" s="275">
        <v>20</v>
      </c>
      <c r="AI68" s="275">
        <v>20</v>
      </c>
      <c r="AJ68" s="275" t="s">
        <v>6490</v>
      </c>
      <c r="AK68" s="276">
        <v>986</v>
      </c>
      <c r="AL68" s="275" t="s">
        <v>7913</v>
      </c>
    </row>
    <row r="69" spans="1:38" s="275" customFormat="1">
      <c r="A69" s="275" t="str">
        <f t="shared" si="1"/>
        <v>0410210090就労継続支援(Ｂ型)</v>
      </c>
      <c r="B69" s="275" t="s">
        <v>139</v>
      </c>
      <c r="C69" s="275" t="s">
        <v>140</v>
      </c>
      <c r="D69" s="276">
        <v>9860825</v>
      </c>
      <c r="E69" s="275" t="s">
        <v>141</v>
      </c>
      <c r="F69" s="275" t="s">
        <v>142</v>
      </c>
      <c r="G69" s="275" t="s">
        <v>143</v>
      </c>
      <c r="H69" s="275" t="s">
        <v>144</v>
      </c>
      <c r="I69" s="275" t="s">
        <v>145</v>
      </c>
      <c r="J69" s="275" t="s">
        <v>6513</v>
      </c>
      <c r="K69" s="275" t="s">
        <v>340</v>
      </c>
      <c r="L69" s="275" t="s">
        <v>340</v>
      </c>
      <c r="M69" s="275" t="s">
        <v>341</v>
      </c>
      <c r="N69" s="276">
        <v>9860132</v>
      </c>
      <c r="O69" s="275" t="s">
        <v>66</v>
      </c>
      <c r="P69" s="275" t="s">
        <v>146</v>
      </c>
      <c r="Q69" s="275" t="s">
        <v>342</v>
      </c>
      <c r="R69" s="275" t="s">
        <v>147</v>
      </c>
      <c r="T69" s="275" t="s">
        <v>6491</v>
      </c>
      <c r="U69" s="275" t="s">
        <v>74</v>
      </c>
      <c r="V69" s="275" t="s">
        <v>343</v>
      </c>
      <c r="W69" s="275" t="s">
        <v>6486</v>
      </c>
      <c r="X69" s="277">
        <v>44652</v>
      </c>
      <c r="Y69" s="275" t="s">
        <v>6487</v>
      </c>
      <c r="Z69" s="275" t="s">
        <v>6497</v>
      </c>
      <c r="AA69" s="277">
        <v>41365</v>
      </c>
      <c r="AB69" s="277">
        <v>41365</v>
      </c>
      <c r="AG69" s="275" t="s">
        <v>6533</v>
      </c>
      <c r="AH69" s="275">
        <v>20</v>
      </c>
      <c r="AI69" s="275">
        <v>0</v>
      </c>
      <c r="AJ69" s="275" t="s">
        <v>6490</v>
      </c>
      <c r="AK69" s="276">
        <v>986</v>
      </c>
      <c r="AL69" s="275" t="s">
        <v>7913</v>
      </c>
    </row>
    <row r="70" spans="1:38" s="275" customFormat="1">
      <c r="A70" s="275" t="str">
        <f t="shared" si="1"/>
        <v>0410210132就労継続支援(Ｂ型)</v>
      </c>
      <c r="B70" s="275" t="s">
        <v>344</v>
      </c>
      <c r="C70" s="275" t="s">
        <v>345</v>
      </c>
      <c r="D70" s="276">
        <v>9850052</v>
      </c>
      <c r="E70" s="275" t="s">
        <v>346</v>
      </c>
      <c r="F70" s="275" t="s">
        <v>347</v>
      </c>
      <c r="G70" s="275" t="s">
        <v>348</v>
      </c>
      <c r="H70" s="275" t="s">
        <v>129</v>
      </c>
      <c r="I70" s="275" t="s">
        <v>349</v>
      </c>
      <c r="J70" s="275" t="s">
        <v>6547</v>
      </c>
      <c r="K70" s="275" t="s">
        <v>350</v>
      </c>
      <c r="L70" s="275" t="s">
        <v>355</v>
      </c>
      <c r="M70" s="275" t="s">
        <v>356</v>
      </c>
      <c r="N70" s="276">
        <v>9860856</v>
      </c>
      <c r="O70" s="275" t="s">
        <v>66</v>
      </c>
      <c r="P70" s="275" t="s">
        <v>351</v>
      </c>
      <c r="Q70" s="275" t="s">
        <v>352</v>
      </c>
      <c r="R70" s="275" t="s">
        <v>353</v>
      </c>
      <c r="T70" s="275" t="s">
        <v>6491</v>
      </c>
      <c r="U70" s="275" t="s">
        <v>74</v>
      </c>
      <c r="V70" s="275" t="s">
        <v>354</v>
      </c>
      <c r="W70" s="275" t="s">
        <v>6486</v>
      </c>
      <c r="X70" s="277">
        <v>45017</v>
      </c>
      <c r="Y70" s="275" t="s">
        <v>6487</v>
      </c>
      <c r="Z70" s="275" t="s">
        <v>6488</v>
      </c>
      <c r="AA70" s="277">
        <v>43160</v>
      </c>
      <c r="AB70" s="277">
        <v>43160</v>
      </c>
      <c r="AG70" s="275" t="s">
        <v>6533</v>
      </c>
      <c r="AH70" s="275">
        <v>20</v>
      </c>
      <c r="AI70" s="275">
        <v>0</v>
      </c>
      <c r="AJ70" s="275" t="s">
        <v>6490</v>
      </c>
      <c r="AK70" s="276">
        <v>985</v>
      </c>
      <c r="AL70" s="275" t="s">
        <v>7925</v>
      </c>
    </row>
    <row r="71" spans="1:38" s="275" customFormat="1">
      <c r="A71" s="275" t="str">
        <f t="shared" si="1"/>
        <v>0410210140生活介護</v>
      </c>
      <c r="B71" s="275" t="s">
        <v>271</v>
      </c>
      <c r="C71" s="275" t="s">
        <v>272</v>
      </c>
      <c r="D71" s="276">
        <v>9860834</v>
      </c>
      <c r="E71" s="275" t="s">
        <v>273</v>
      </c>
      <c r="F71" s="275" t="s">
        <v>274</v>
      </c>
      <c r="G71" s="275" t="s">
        <v>274</v>
      </c>
      <c r="H71" s="275" t="s">
        <v>63</v>
      </c>
      <c r="I71" s="275" t="s">
        <v>275</v>
      </c>
      <c r="J71" s="275" t="s">
        <v>6535</v>
      </c>
      <c r="K71" s="275" t="s">
        <v>357</v>
      </c>
      <c r="L71" s="275" t="s">
        <v>357</v>
      </c>
      <c r="M71" s="275" t="s">
        <v>358</v>
      </c>
      <c r="N71" s="276">
        <v>9860042</v>
      </c>
      <c r="O71" s="275" t="s">
        <v>66</v>
      </c>
      <c r="P71" s="275" t="s">
        <v>359</v>
      </c>
      <c r="Q71" s="275" t="s">
        <v>360</v>
      </c>
      <c r="R71" s="275" t="s">
        <v>361</v>
      </c>
      <c r="T71" s="275" t="s">
        <v>71</v>
      </c>
      <c r="U71" s="275" t="s">
        <v>74</v>
      </c>
      <c r="V71" s="275" t="s">
        <v>362</v>
      </c>
      <c r="W71" s="275" t="s">
        <v>6486</v>
      </c>
      <c r="X71" s="277">
        <v>45017</v>
      </c>
      <c r="Y71" s="275" t="s">
        <v>6487</v>
      </c>
      <c r="Z71" s="275" t="s">
        <v>6497</v>
      </c>
      <c r="AA71" s="277">
        <v>41791</v>
      </c>
      <c r="AB71" s="277">
        <v>41791</v>
      </c>
      <c r="AF71" s="275" t="s">
        <v>6492</v>
      </c>
      <c r="AG71" s="275" t="s">
        <v>6533</v>
      </c>
      <c r="AH71" s="275">
        <v>20</v>
      </c>
      <c r="AI71" s="275">
        <v>0</v>
      </c>
      <c r="AJ71" s="275" t="s">
        <v>6490</v>
      </c>
      <c r="AK71" s="276">
        <v>986</v>
      </c>
      <c r="AL71" s="275" t="s">
        <v>7920</v>
      </c>
    </row>
    <row r="72" spans="1:38" s="275" customFormat="1">
      <c r="A72" s="275" t="str">
        <f t="shared" si="1"/>
        <v>0410210173自立訓練(生活訓練)</v>
      </c>
      <c r="B72" s="275" t="s">
        <v>363</v>
      </c>
      <c r="C72" s="275" t="s">
        <v>364</v>
      </c>
      <c r="D72" s="276">
        <v>9861111</v>
      </c>
      <c r="E72" s="275" t="s">
        <v>365</v>
      </c>
      <c r="F72" s="275" t="s">
        <v>366</v>
      </c>
      <c r="G72" s="275" t="s">
        <v>366</v>
      </c>
      <c r="H72" s="275" t="s">
        <v>129</v>
      </c>
      <c r="I72" s="275" t="s">
        <v>367</v>
      </c>
      <c r="J72" s="275" t="s">
        <v>6548</v>
      </c>
      <c r="K72" s="275" t="s">
        <v>368</v>
      </c>
      <c r="L72" s="275" t="s">
        <v>368</v>
      </c>
      <c r="M72" s="275" t="s">
        <v>369</v>
      </c>
      <c r="N72" s="276">
        <v>9860323</v>
      </c>
      <c r="O72" s="275" t="s">
        <v>66</v>
      </c>
      <c r="P72" s="275" t="s">
        <v>370</v>
      </c>
      <c r="Q72" s="275" t="s">
        <v>371</v>
      </c>
      <c r="R72" s="275" t="s">
        <v>372</v>
      </c>
      <c r="T72" s="275" t="s">
        <v>6485</v>
      </c>
      <c r="U72" s="275" t="s">
        <v>76</v>
      </c>
      <c r="V72" s="275" t="s">
        <v>373</v>
      </c>
      <c r="W72" s="275" t="s">
        <v>6486</v>
      </c>
      <c r="X72" s="277">
        <v>42522</v>
      </c>
      <c r="Y72" s="275" t="s">
        <v>6487</v>
      </c>
      <c r="Z72" s="275" t="s">
        <v>6488</v>
      </c>
      <c r="AA72" s="277">
        <v>42064</v>
      </c>
      <c r="AB72" s="277">
        <v>42064</v>
      </c>
      <c r="AC72" s="277">
        <v>42522</v>
      </c>
      <c r="AG72" s="275" t="s">
        <v>6489</v>
      </c>
      <c r="AH72" s="275">
        <v>12</v>
      </c>
      <c r="AI72" s="275">
        <v>0</v>
      </c>
      <c r="AJ72" s="275" t="s">
        <v>6490</v>
      </c>
      <c r="AK72" s="276">
        <v>986</v>
      </c>
      <c r="AL72" s="275" t="s">
        <v>7921</v>
      </c>
    </row>
    <row r="73" spans="1:38" s="275" customFormat="1">
      <c r="A73" s="275" t="str">
        <f t="shared" si="1"/>
        <v>0410210173就労移行支援</v>
      </c>
      <c r="B73" s="275" t="s">
        <v>363</v>
      </c>
      <c r="C73" s="275" t="s">
        <v>364</v>
      </c>
      <c r="D73" s="276">
        <v>9861111</v>
      </c>
      <c r="E73" s="275" t="s">
        <v>365</v>
      </c>
      <c r="F73" s="275" t="s">
        <v>366</v>
      </c>
      <c r="G73" s="275" t="s">
        <v>366</v>
      </c>
      <c r="H73" s="275" t="s">
        <v>129</v>
      </c>
      <c r="I73" s="275" t="s">
        <v>367</v>
      </c>
      <c r="J73" s="275" t="s">
        <v>6548</v>
      </c>
      <c r="K73" s="275" t="s">
        <v>368</v>
      </c>
      <c r="L73" s="275" t="s">
        <v>368</v>
      </c>
      <c r="M73" s="275" t="s">
        <v>369</v>
      </c>
      <c r="N73" s="276">
        <v>9860323</v>
      </c>
      <c r="O73" s="275" t="s">
        <v>66</v>
      </c>
      <c r="P73" s="275" t="s">
        <v>370</v>
      </c>
      <c r="Q73" s="275" t="s">
        <v>371</v>
      </c>
      <c r="R73" s="275" t="s">
        <v>372</v>
      </c>
      <c r="T73" s="275" t="s">
        <v>75</v>
      </c>
      <c r="U73" s="275" t="s">
        <v>76</v>
      </c>
      <c r="V73" s="275" t="s">
        <v>373</v>
      </c>
      <c r="W73" s="275" t="s">
        <v>6486</v>
      </c>
      <c r="X73" s="277">
        <v>42522</v>
      </c>
      <c r="Y73" s="275" t="s">
        <v>6487</v>
      </c>
      <c r="Z73" s="275" t="s">
        <v>6488</v>
      </c>
      <c r="AA73" s="277">
        <v>42064</v>
      </c>
      <c r="AB73" s="277">
        <v>42064</v>
      </c>
      <c r="AC73" s="277">
        <v>42522</v>
      </c>
      <c r="AG73" s="275" t="s">
        <v>6489</v>
      </c>
      <c r="AH73" s="275">
        <v>6</v>
      </c>
      <c r="AI73" s="275">
        <v>0</v>
      </c>
      <c r="AJ73" s="275" t="s">
        <v>6490</v>
      </c>
      <c r="AK73" s="276">
        <v>986</v>
      </c>
      <c r="AL73" s="275" t="s">
        <v>7921</v>
      </c>
    </row>
    <row r="74" spans="1:38" s="275" customFormat="1">
      <c r="A74" s="275" t="str">
        <f t="shared" si="1"/>
        <v>0410210173就労継続支援(Ｂ型)</v>
      </c>
      <c r="B74" s="275" t="s">
        <v>363</v>
      </c>
      <c r="C74" s="275" t="s">
        <v>364</v>
      </c>
      <c r="D74" s="276">
        <v>9861111</v>
      </c>
      <c r="E74" s="275" t="s">
        <v>365</v>
      </c>
      <c r="F74" s="275" t="s">
        <v>366</v>
      </c>
      <c r="G74" s="275" t="s">
        <v>366</v>
      </c>
      <c r="H74" s="275" t="s">
        <v>129</v>
      </c>
      <c r="I74" s="275" t="s">
        <v>367</v>
      </c>
      <c r="J74" s="275" t="s">
        <v>6548</v>
      </c>
      <c r="K74" s="275" t="s">
        <v>368</v>
      </c>
      <c r="L74" s="275" t="s">
        <v>368</v>
      </c>
      <c r="M74" s="275" t="s">
        <v>369</v>
      </c>
      <c r="N74" s="276">
        <v>9860323</v>
      </c>
      <c r="O74" s="275" t="s">
        <v>66</v>
      </c>
      <c r="P74" s="275" t="s">
        <v>370</v>
      </c>
      <c r="Q74" s="275" t="s">
        <v>371</v>
      </c>
      <c r="R74" s="275" t="s">
        <v>372</v>
      </c>
      <c r="T74" s="275" t="s">
        <v>6491</v>
      </c>
      <c r="U74" s="275" t="s">
        <v>76</v>
      </c>
      <c r="V74" s="275" t="s">
        <v>373</v>
      </c>
      <c r="W74" s="275" t="s">
        <v>6486</v>
      </c>
      <c r="X74" s="277">
        <v>42582</v>
      </c>
      <c r="Y74" s="275" t="s">
        <v>6487</v>
      </c>
      <c r="Z74" s="275" t="s">
        <v>6488</v>
      </c>
      <c r="AA74" s="277">
        <v>42339</v>
      </c>
      <c r="AB74" s="277">
        <v>42339</v>
      </c>
      <c r="AC74" s="277">
        <v>42582</v>
      </c>
      <c r="AG74" s="275" t="s">
        <v>6489</v>
      </c>
      <c r="AH74" s="275">
        <v>10</v>
      </c>
      <c r="AI74" s="275">
        <v>0</v>
      </c>
      <c r="AJ74" s="275" t="s">
        <v>6490</v>
      </c>
      <c r="AK74" s="276">
        <v>986</v>
      </c>
      <c r="AL74" s="275" t="s">
        <v>7921</v>
      </c>
    </row>
    <row r="75" spans="1:38" s="275" customFormat="1">
      <c r="A75" s="275" t="str">
        <f t="shared" si="1"/>
        <v>0410210199自立訓練(生活訓練)</v>
      </c>
      <c r="B75" s="275" t="s">
        <v>374</v>
      </c>
      <c r="C75" s="275" t="s">
        <v>375</v>
      </c>
      <c r="D75" s="276">
        <v>9830852</v>
      </c>
      <c r="E75" s="275" t="s">
        <v>376</v>
      </c>
      <c r="F75" s="275" t="s">
        <v>377</v>
      </c>
      <c r="G75" s="275" t="s">
        <v>378</v>
      </c>
      <c r="H75" s="275" t="s">
        <v>402</v>
      </c>
      <c r="I75" s="275" t="s">
        <v>6549</v>
      </c>
      <c r="J75" s="275" t="s">
        <v>6550</v>
      </c>
      <c r="K75" s="275" t="s">
        <v>379</v>
      </c>
      <c r="L75" s="275" t="s">
        <v>379</v>
      </c>
      <c r="M75" s="275" t="s">
        <v>380</v>
      </c>
      <c r="N75" s="276">
        <v>9860826</v>
      </c>
      <c r="O75" s="275" t="s">
        <v>66</v>
      </c>
      <c r="P75" s="275" t="s">
        <v>381</v>
      </c>
      <c r="Q75" s="275" t="s">
        <v>382</v>
      </c>
      <c r="R75" s="275" t="s">
        <v>383</v>
      </c>
      <c r="T75" s="275" t="s">
        <v>6485</v>
      </c>
      <c r="U75" s="275" t="s">
        <v>74</v>
      </c>
      <c r="V75" s="275" t="s">
        <v>384</v>
      </c>
      <c r="W75" s="275" t="s">
        <v>6486</v>
      </c>
      <c r="X75" s="277">
        <v>45017</v>
      </c>
      <c r="Y75" s="275" t="s">
        <v>6487</v>
      </c>
      <c r="Z75" s="275" t="s">
        <v>6497</v>
      </c>
      <c r="AA75" s="277">
        <v>42125</v>
      </c>
      <c r="AB75" s="277">
        <v>42125</v>
      </c>
      <c r="AG75" s="275" t="s">
        <v>6533</v>
      </c>
      <c r="AH75" s="275">
        <v>20</v>
      </c>
      <c r="AI75" s="275">
        <v>20</v>
      </c>
      <c r="AJ75" s="275" t="s">
        <v>6490</v>
      </c>
      <c r="AK75" s="276">
        <v>983</v>
      </c>
      <c r="AL75" s="275" t="s">
        <v>7926</v>
      </c>
    </row>
    <row r="76" spans="1:38" s="275" customFormat="1">
      <c r="A76" s="275" t="str">
        <f t="shared" si="1"/>
        <v>0410210231就労継続支援(Ａ型)</v>
      </c>
      <c r="B76" s="275" t="s">
        <v>385</v>
      </c>
      <c r="C76" s="275" t="s">
        <v>386</v>
      </c>
      <c r="D76" s="276">
        <v>9871101</v>
      </c>
      <c r="E76" s="275" t="s">
        <v>387</v>
      </c>
      <c r="F76" s="275" t="s">
        <v>388</v>
      </c>
      <c r="G76" s="275" t="s">
        <v>389</v>
      </c>
      <c r="H76" s="275" t="s">
        <v>129</v>
      </c>
      <c r="I76" s="275" t="s">
        <v>390</v>
      </c>
      <c r="J76" s="275" t="s">
        <v>6551</v>
      </c>
      <c r="K76" s="275" t="s">
        <v>391</v>
      </c>
      <c r="L76" s="275" t="s">
        <v>391</v>
      </c>
      <c r="M76" s="275" t="s">
        <v>392</v>
      </c>
      <c r="N76" s="276">
        <v>9861111</v>
      </c>
      <c r="O76" s="275" t="s">
        <v>66</v>
      </c>
      <c r="P76" s="275" t="s">
        <v>394</v>
      </c>
      <c r="Q76" s="275" t="s">
        <v>395</v>
      </c>
      <c r="R76" s="275" t="s">
        <v>396</v>
      </c>
      <c r="T76" s="275" t="s">
        <v>6537</v>
      </c>
      <c r="U76" s="275" t="s">
        <v>74</v>
      </c>
      <c r="V76" s="275" t="s">
        <v>393</v>
      </c>
      <c r="W76" s="275" t="s">
        <v>6486</v>
      </c>
      <c r="X76" s="277">
        <v>45017</v>
      </c>
      <c r="Y76" s="275" t="s">
        <v>6487</v>
      </c>
      <c r="Z76" s="275" t="s">
        <v>6497</v>
      </c>
      <c r="AA76" s="277">
        <v>42217</v>
      </c>
      <c r="AB76" s="277">
        <v>42217</v>
      </c>
      <c r="AG76" s="275" t="s">
        <v>6533</v>
      </c>
      <c r="AH76" s="275">
        <v>20</v>
      </c>
      <c r="AI76" s="275">
        <v>0</v>
      </c>
      <c r="AJ76" s="275" t="s">
        <v>6490</v>
      </c>
      <c r="AK76" s="276">
        <v>987</v>
      </c>
      <c r="AL76" s="275" t="s">
        <v>7927</v>
      </c>
    </row>
    <row r="77" spans="1:38" s="275" customFormat="1">
      <c r="A77" s="275" t="str">
        <f t="shared" si="1"/>
        <v>0410210249就労継続支援(Ｂ型)</v>
      </c>
      <c r="B77" s="275" t="s">
        <v>397</v>
      </c>
      <c r="C77" s="275" t="s">
        <v>398</v>
      </c>
      <c r="D77" s="276">
        <v>1700013</v>
      </c>
      <c r="E77" s="275" t="s">
        <v>399</v>
      </c>
      <c r="F77" s="275" t="s">
        <v>400</v>
      </c>
      <c r="G77" s="275" t="s">
        <v>401</v>
      </c>
      <c r="H77" s="275" t="s">
        <v>402</v>
      </c>
      <c r="I77" s="275" t="s">
        <v>403</v>
      </c>
      <c r="J77" s="275" t="s">
        <v>6552</v>
      </c>
      <c r="K77" s="275" t="s">
        <v>404</v>
      </c>
      <c r="L77" s="275" t="s">
        <v>409</v>
      </c>
      <c r="M77" s="275" t="s">
        <v>410</v>
      </c>
      <c r="N77" s="276">
        <v>9860121</v>
      </c>
      <c r="O77" s="275" t="s">
        <v>66</v>
      </c>
      <c r="P77" s="275" t="s">
        <v>405</v>
      </c>
      <c r="Q77" s="275" t="s">
        <v>406</v>
      </c>
      <c r="R77" s="275" t="s">
        <v>407</v>
      </c>
      <c r="T77" s="275" t="s">
        <v>6491</v>
      </c>
      <c r="U77" s="275" t="s">
        <v>74</v>
      </c>
      <c r="V77" s="275" t="s">
        <v>408</v>
      </c>
      <c r="W77" s="275" t="s">
        <v>6486</v>
      </c>
      <c r="X77" s="277">
        <v>45017</v>
      </c>
      <c r="Y77" s="275" t="s">
        <v>6487</v>
      </c>
      <c r="Z77" s="275" t="s">
        <v>6497</v>
      </c>
      <c r="AA77" s="277">
        <v>42217</v>
      </c>
      <c r="AB77" s="277">
        <v>42217</v>
      </c>
      <c r="AG77" s="275" t="s">
        <v>6533</v>
      </c>
      <c r="AH77" s="275">
        <v>20</v>
      </c>
      <c r="AI77" s="275">
        <v>0</v>
      </c>
      <c r="AJ77" s="275" t="s">
        <v>6490</v>
      </c>
      <c r="AK77" s="276">
        <v>170</v>
      </c>
      <c r="AL77" s="275" t="s">
        <v>7928</v>
      </c>
    </row>
    <row r="78" spans="1:38" s="275" customFormat="1">
      <c r="A78" s="275" t="str">
        <f t="shared" si="1"/>
        <v>0410210256居宅介護</v>
      </c>
      <c r="B78" s="275" t="s">
        <v>411</v>
      </c>
      <c r="C78" s="275" t="s">
        <v>412</v>
      </c>
      <c r="D78" s="276">
        <v>9860042</v>
      </c>
      <c r="E78" s="275" t="s">
        <v>413</v>
      </c>
      <c r="F78" s="275" t="s">
        <v>414</v>
      </c>
      <c r="G78" s="275" t="s">
        <v>414</v>
      </c>
      <c r="H78" s="275" t="s">
        <v>129</v>
      </c>
      <c r="I78" s="275" t="s">
        <v>415</v>
      </c>
      <c r="J78" s="275" t="s">
        <v>6553</v>
      </c>
      <c r="K78" s="275" t="s">
        <v>416</v>
      </c>
      <c r="L78" s="275" t="s">
        <v>416</v>
      </c>
      <c r="M78" s="275" t="s">
        <v>417</v>
      </c>
      <c r="N78" s="276">
        <v>9860861</v>
      </c>
      <c r="O78" s="275" t="s">
        <v>66</v>
      </c>
      <c r="P78" s="275" t="s">
        <v>418</v>
      </c>
      <c r="Q78" s="275" t="s">
        <v>414</v>
      </c>
      <c r="R78" s="275" t="s">
        <v>414</v>
      </c>
      <c r="T78" s="275" t="s">
        <v>137</v>
      </c>
      <c r="U78" s="275" t="s">
        <v>74</v>
      </c>
      <c r="V78" s="275" t="s">
        <v>419</v>
      </c>
      <c r="W78" s="275" t="s">
        <v>6486</v>
      </c>
      <c r="X78" s="277">
        <v>44287</v>
      </c>
      <c r="Y78" s="275" t="s">
        <v>6487</v>
      </c>
      <c r="AA78" s="277">
        <v>42275</v>
      </c>
      <c r="AB78" s="277">
        <v>42275</v>
      </c>
      <c r="AJ78" s="275" t="s">
        <v>6490</v>
      </c>
      <c r="AK78" s="276">
        <v>986</v>
      </c>
      <c r="AL78" s="275" t="s">
        <v>7929</v>
      </c>
    </row>
    <row r="79" spans="1:38" s="275" customFormat="1">
      <c r="A79" s="275" t="str">
        <f t="shared" si="1"/>
        <v>0410210256重度訪問介護</v>
      </c>
      <c r="B79" s="275" t="s">
        <v>411</v>
      </c>
      <c r="C79" s="275" t="s">
        <v>412</v>
      </c>
      <c r="D79" s="276">
        <v>9860042</v>
      </c>
      <c r="E79" s="275" t="s">
        <v>413</v>
      </c>
      <c r="F79" s="275" t="s">
        <v>414</v>
      </c>
      <c r="G79" s="275" t="s">
        <v>414</v>
      </c>
      <c r="H79" s="275" t="s">
        <v>129</v>
      </c>
      <c r="I79" s="275" t="s">
        <v>415</v>
      </c>
      <c r="J79" s="275" t="s">
        <v>6553</v>
      </c>
      <c r="K79" s="275" t="s">
        <v>416</v>
      </c>
      <c r="L79" s="275" t="s">
        <v>416</v>
      </c>
      <c r="M79" s="275" t="s">
        <v>417</v>
      </c>
      <c r="N79" s="276">
        <v>9860861</v>
      </c>
      <c r="O79" s="275" t="s">
        <v>66</v>
      </c>
      <c r="P79" s="275" t="s">
        <v>418</v>
      </c>
      <c r="Q79" s="275" t="s">
        <v>414</v>
      </c>
      <c r="R79" s="275" t="s">
        <v>414</v>
      </c>
      <c r="T79" s="275" t="s">
        <v>138</v>
      </c>
      <c r="U79" s="275" t="s">
        <v>74</v>
      </c>
      <c r="V79" s="275" t="s">
        <v>419</v>
      </c>
      <c r="W79" s="275" t="s">
        <v>6486</v>
      </c>
      <c r="X79" s="277">
        <v>42275</v>
      </c>
      <c r="Y79" s="275" t="s">
        <v>6554</v>
      </c>
      <c r="AA79" s="277">
        <v>42275</v>
      </c>
      <c r="AB79" s="277">
        <v>42275</v>
      </c>
      <c r="AJ79" s="275" t="s">
        <v>6490</v>
      </c>
      <c r="AK79" s="276">
        <v>986</v>
      </c>
      <c r="AL79" s="275" t="s">
        <v>7929</v>
      </c>
    </row>
    <row r="80" spans="1:38" s="275" customFormat="1">
      <c r="A80" s="275" t="str">
        <f t="shared" si="1"/>
        <v>0410210264就労継続支援(Ｂ型)</v>
      </c>
      <c r="B80" s="275" t="s">
        <v>420</v>
      </c>
      <c r="C80" s="275" t="s">
        <v>421</v>
      </c>
      <c r="D80" s="276">
        <v>9860847</v>
      </c>
      <c r="E80" s="275" t="s">
        <v>422</v>
      </c>
      <c r="F80" s="275" t="s">
        <v>423</v>
      </c>
      <c r="G80" s="275" t="s">
        <v>423</v>
      </c>
      <c r="H80" s="275" t="s">
        <v>63</v>
      </c>
      <c r="I80" s="275" t="s">
        <v>424</v>
      </c>
      <c r="J80" s="275" t="s">
        <v>6555</v>
      </c>
      <c r="K80" s="275" t="s">
        <v>425</v>
      </c>
      <c r="L80" s="275" t="s">
        <v>425</v>
      </c>
      <c r="M80" s="275" t="s">
        <v>426</v>
      </c>
      <c r="N80" s="276">
        <v>9860847</v>
      </c>
      <c r="O80" s="275" t="s">
        <v>66</v>
      </c>
      <c r="P80" s="275" t="s">
        <v>427</v>
      </c>
      <c r="Q80" s="275" t="s">
        <v>423</v>
      </c>
      <c r="R80" s="275" t="s">
        <v>423</v>
      </c>
      <c r="T80" s="275" t="s">
        <v>6491</v>
      </c>
      <c r="U80" s="275" t="s">
        <v>74</v>
      </c>
      <c r="V80" s="275" t="s">
        <v>428</v>
      </c>
      <c r="W80" s="275" t="s">
        <v>6486</v>
      </c>
      <c r="X80" s="277">
        <v>45017</v>
      </c>
      <c r="Y80" s="275" t="s">
        <v>6487</v>
      </c>
      <c r="Z80" s="275" t="s">
        <v>6497</v>
      </c>
      <c r="AA80" s="277">
        <v>42461</v>
      </c>
      <c r="AB80" s="277">
        <v>42461</v>
      </c>
      <c r="AG80" s="275" t="s">
        <v>6533</v>
      </c>
      <c r="AH80" s="275">
        <v>20</v>
      </c>
      <c r="AI80" s="275">
        <v>0</v>
      </c>
      <c r="AJ80" s="275" t="s">
        <v>6490</v>
      </c>
      <c r="AK80" s="276">
        <v>986</v>
      </c>
      <c r="AL80" s="275" t="s">
        <v>7930</v>
      </c>
    </row>
    <row r="81" spans="1:38" s="275" customFormat="1">
      <c r="A81" s="275" t="str">
        <f t="shared" si="1"/>
        <v>0410210322生活介護</v>
      </c>
      <c r="B81" s="275" t="s">
        <v>77</v>
      </c>
      <c r="C81" s="275" t="s">
        <v>78</v>
      </c>
      <c r="D81" s="276">
        <v>9860853</v>
      </c>
      <c r="E81" s="275" t="s">
        <v>79</v>
      </c>
      <c r="F81" s="275" t="s">
        <v>80</v>
      </c>
      <c r="G81" s="275" t="s">
        <v>81</v>
      </c>
      <c r="H81" s="275" t="s">
        <v>63</v>
      </c>
      <c r="I81" s="275" t="s">
        <v>82</v>
      </c>
      <c r="J81" s="275" t="s">
        <v>6493</v>
      </c>
      <c r="K81" s="275" t="s">
        <v>429</v>
      </c>
      <c r="L81" s="275" t="s">
        <v>429</v>
      </c>
      <c r="M81" s="275" t="s">
        <v>430</v>
      </c>
      <c r="N81" s="276">
        <v>9862135</v>
      </c>
      <c r="O81" s="275" t="s">
        <v>66</v>
      </c>
      <c r="P81" s="275" t="s">
        <v>431</v>
      </c>
      <c r="Q81" s="275" t="s">
        <v>80</v>
      </c>
      <c r="R81" s="275" t="s">
        <v>81</v>
      </c>
      <c r="T81" s="275" t="s">
        <v>71</v>
      </c>
      <c r="U81" s="275" t="s">
        <v>74</v>
      </c>
      <c r="V81" s="275" t="s">
        <v>432</v>
      </c>
      <c r="W81" s="275" t="s">
        <v>6486</v>
      </c>
      <c r="X81" s="277">
        <v>44835</v>
      </c>
      <c r="Y81" s="275" t="s">
        <v>6487</v>
      </c>
      <c r="Z81" s="275" t="s">
        <v>6497</v>
      </c>
      <c r="AA81" s="277">
        <v>42842</v>
      </c>
      <c r="AB81" s="277">
        <v>42842</v>
      </c>
      <c r="AF81" s="275" t="s">
        <v>6492</v>
      </c>
      <c r="AG81" s="275" t="s">
        <v>6533</v>
      </c>
      <c r="AH81" s="275">
        <v>20</v>
      </c>
      <c r="AI81" s="275">
        <v>20</v>
      </c>
      <c r="AJ81" s="275" t="s">
        <v>6490</v>
      </c>
      <c r="AK81" s="276">
        <v>986</v>
      </c>
      <c r="AL81" s="275" t="s">
        <v>7909</v>
      </c>
    </row>
    <row r="82" spans="1:38" s="275" customFormat="1">
      <c r="A82" s="275" t="str">
        <f t="shared" si="1"/>
        <v>0410210330居宅介護</v>
      </c>
      <c r="B82" s="275" t="s">
        <v>433</v>
      </c>
      <c r="C82" s="275" t="s">
        <v>434</v>
      </c>
      <c r="D82" s="276">
        <v>9860856</v>
      </c>
      <c r="E82" s="275" t="s">
        <v>435</v>
      </c>
      <c r="F82" s="275" t="s">
        <v>347</v>
      </c>
      <c r="G82" s="275" t="s">
        <v>348</v>
      </c>
      <c r="H82" s="275" t="s">
        <v>129</v>
      </c>
      <c r="I82" s="275" t="s">
        <v>349</v>
      </c>
      <c r="J82" s="275" t="s">
        <v>6547</v>
      </c>
      <c r="K82" s="275" t="s">
        <v>436</v>
      </c>
      <c r="L82" s="275" t="s">
        <v>436</v>
      </c>
      <c r="M82" s="275" t="s">
        <v>437</v>
      </c>
      <c r="N82" s="276">
        <v>9860856</v>
      </c>
      <c r="O82" s="275" t="s">
        <v>66</v>
      </c>
      <c r="P82" s="275" t="s">
        <v>438</v>
      </c>
      <c r="Q82" s="275" t="s">
        <v>352</v>
      </c>
      <c r="R82" s="275" t="s">
        <v>353</v>
      </c>
      <c r="T82" s="275" t="s">
        <v>137</v>
      </c>
      <c r="U82" s="275" t="s">
        <v>74</v>
      </c>
      <c r="V82" s="275" t="s">
        <v>439</v>
      </c>
      <c r="W82" s="275" t="s">
        <v>6486</v>
      </c>
      <c r="X82" s="277">
        <v>44835</v>
      </c>
      <c r="Y82" s="275" t="s">
        <v>6487</v>
      </c>
      <c r="AA82" s="277">
        <v>42826</v>
      </c>
      <c r="AB82" s="277">
        <v>42826</v>
      </c>
      <c r="AJ82" s="275" t="s">
        <v>6490</v>
      </c>
      <c r="AK82" s="276">
        <v>986</v>
      </c>
      <c r="AL82" s="275" t="s">
        <v>7924</v>
      </c>
    </row>
    <row r="83" spans="1:38" s="275" customFormat="1">
      <c r="A83" s="275" t="str">
        <f t="shared" si="1"/>
        <v>0410210330重度訪問介護</v>
      </c>
      <c r="B83" s="275" t="s">
        <v>433</v>
      </c>
      <c r="C83" s="275" t="s">
        <v>434</v>
      </c>
      <c r="D83" s="276">
        <v>9860856</v>
      </c>
      <c r="E83" s="275" t="s">
        <v>435</v>
      </c>
      <c r="F83" s="275" t="s">
        <v>347</v>
      </c>
      <c r="G83" s="275" t="s">
        <v>348</v>
      </c>
      <c r="H83" s="275" t="s">
        <v>129</v>
      </c>
      <c r="I83" s="275" t="s">
        <v>349</v>
      </c>
      <c r="J83" s="275" t="s">
        <v>6547</v>
      </c>
      <c r="K83" s="275" t="s">
        <v>436</v>
      </c>
      <c r="L83" s="275" t="s">
        <v>436</v>
      </c>
      <c r="M83" s="275" t="s">
        <v>437</v>
      </c>
      <c r="N83" s="276">
        <v>9860856</v>
      </c>
      <c r="O83" s="275" t="s">
        <v>66</v>
      </c>
      <c r="P83" s="275" t="s">
        <v>438</v>
      </c>
      <c r="Q83" s="275" t="s">
        <v>352</v>
      </c>
      <c r="R83" s="275" t="s">
        <v>353</v>
      </c>
      <c r="T83" s="275" t="s">
        <v>138</v>
      </c>
      <c r="U83" s="275" t="s">
        <v>74</v>
      </c>
      <c r="V83" s="275" t="s">
        <v>439</v>
      </c>
      <c r="W83" s="275" t="s">
        <v>6486</v>
      </c>
      <c r="X83" s="277">
        <v>44652</v>
      </c>
      <c r="Y83" s="275" t="s">
        <v>6487</v>
      </c>
      <c r="AA83" s="277">
        <v>42826</v>
      </c>
      <c r="AB83" s="277">
        <v>42826</v>
      </c>
      <c r="AJ83" s="275" t="s">
        <v>6490</v>
      </c>
      <c r="AK83" s="276">
        <v>986</v>
      </c>
      <c r="AL83" s="275" t="s">
        <v>7924</v>
      </c>
    </row>
    <row r="84" spans="1:38" s="275" customFormat="1">
      <c r="A84" s="275" t="str">
        <f t="shared" si="1"/>
        <v>0410210355就労継続支援(Ｂ型)</v>
      </c>
      <c r="B84" s="275" t="s">
        <v>440</v>
      </c>
      <c r="C84" s="275" t="s">
        <v>441</v>
      </c>
      <c r="D84" s="276">
        <v>9860822</v>
      </c>
      <c r="E84" s="275" t="s">
        <v>8226</v>
      </c>
      <c r="F84" s="275" t="s">
        <v>446</v>
      </c>
      <c r="G84" s="275" t="s">
        <v>447</v>
      </c>
      <c r="H84" s="275" t="s">
        <v>129</v>
      </c>
      <c r="I84" s="275" t="s">
        <v>442</v>
      </c>
      <c r="J84" s="275" t="s">
        <v>6556</v>
      </c>
      <c r="K84" s="275" t="s">
        <v>443</v>
      </c>
      <c r="L84" s="275" t="s">
        <v>443</v>
      </c>
      <c r="M84" s="275" t="s">
        <v>444</v>
      </c>
      <c r="N84" s="276">
        <v>9860822</v>
      </c>
      <c r="O84" s="275" t="s">
        <v>66</v>
      </c>
      <c r="P84" s="275" t="s">
        <v>445</v>
      </c>
      <c r="Q84" s="275" t="s">
        <v>446</v>
      </c>
      <c r="R84" s="275" t="s">
        <v>447</v>
      </c>
      <c r="T84" s="275" t="s">
        <v>6491</v>
      </c>
      <c r="U84" s="275" t="s">
        <v>74</v>
      </c>
      <c r="V84" s="275" t="s">
        <v>448</v>
      </c>
      <c r="W84" s="275" t="s">
        <v>6486</v>
      </c>
      <c r="X84" s="277">
        <v>45017</v>
      </c>
      <c r="Y84" s="275" t="s">
        <v>6487</v>
      </c>
      <c r="Z84" s="275" t="s">
        <v>6497</v>
      </c>
      <c r="AA84" s="277">
        <v>42979</v>
      </c>
      <c r="AB84" s="277">
        <v>42979</v>
      </c>
      <c r="AG84" s="275" t="s">
        <v>6533</v>
      </c>
      <c r="AH84" s="275">
        <v>20</v>
      </c>
      <c r="AI84" s="275">
        <v>20</v>
      </c>
      <c r="AJ84" s="275" t="s">
        <v>6490</v>
      </c>
      <c r="AK84" s="276">
        <v>986</v>
      </c>
      <c r="AL84" s="275" t="s">
        <v>7932</v>
      </c>
    </row>
    <row r="85" spans="1:38" s="275" customFormat="1">
      <c r="A85" s="275" t="str">
        <f t="shared" si="1"/>
        <v>0410210363生活介護</v>
      </c>
      <c r="B85" s="275" t="s">
        <v>449</v>
      </c>
      <c r="C85" s="275" t="s">
        <v>450</v>
      </c>
      <c r="D85" s="276">
        <v>9860822</v>
      </c>
      <c r="E85" s="275" t="s">
        <v>451</v>
      </c>
      <c r="F85" s="275" t="s">
        <v>452</v>
      </c>
      <c r="G85" s="275" t="s">
        <v>452</v>
      </c>
      <c r="H85" s="275" t="s">
        <v>63</v>
      </c>
      <c r="I85" s="275" t="s">
        <v>453</v>
      </c>
      <c r="J85" s="275" t="s">
        <v>6557</v>
      </c>
      <c r="K85" s="275" t="s">
        <v>454</v>
      </c>
      <c r="L85" s="275" t="s">
        <v>454</v>
      </c>
      <c r="M85" s="275" t="s">
        <v>455</v>
      </c>
      <c r="N85" s="276">
        <v>9860822</v>
      </c>
      <c r="O85" s="275" t="s">
        <v>66</v>
      </c>
      <c r="P85" s="275" t="s">
        <v>451</v>
      </c>
      <c r="Q85" s="275" t="s">
        <v>452</v>
      </c>
      <c r="R85" s="275" t="s">
        <v>452</v>
      </c>
      <c r="T85" s="275" t="s">
        <v>71</v>
      </c>
      <c r="U85" s="275" t="s">
        <v>74</v>
      </c>
      <c r="V85" s="275" t="s">
        <v>456</v>
      </c>
      <c r="W85" s="275" t="s">
        <v>6486</v>
      </c>
      <c r="X85" s="277">
        <v>44835</v>
      </c>
      <c r="Y85" s="275" t="s">
        <v>6487</v>
      </c>
      <c r="Z85" s="275" t="s">
        <v>6497</v>
      </c>
      <c r="AA85" s="277">
        <v>42979</v>
      </c>
      <c r="AB85" s="277">
        <v>42979</v>
      </c>
      <c r="AF85" s="275" t="s">
        <v>6492</v>
      </c>
      <c r="AG85" s="275" t="s">
        <v>6533</v>
      </c>
      <c r="AH85" s="275">
        <v>20</v>
      </c>
      <c r="AI85" s="275">
        <v>0</v>
      </c>
      <c r="AJ85" s="275" t="s">
        <v>6490</v>
      </c>
      <c r="AK85" s="276">
        <v>986</v>
      </c>
      <c r="AL85" s="275" t="s">
        <v>7932</v>
      </c>
    </row>
    <row r="86" spans="1:38" s="275" customFormat="1">
      <c r="A86" s="275" t="str">
        <f t="shared" si="1"/>
        <v>0410210371就労移行支援</v>
      </c>
      <c r="B86" s="275" t="s">
        <v>457</v>
      </c>
      <c r="C86" s="275" t="s">
        <v>458</v>
      </c>
      <c r="D86" s="276">
        <v>9860032</v>
      </c>
      <c r="E86" s="275" t="s">
        <v>459</v>
      </c>
      <c r="F86" s="275" t="s">
        <v>460</v>
      </c>
      <c r="G86" s="275" t="s">
        <v>461</v>
      </c>
      <c r="H86" s="275" t="s">
        <v>402</v>
      </c>
      <c r="I86" s="275" t="s">
        <v>462</v>
      </c>
      <c r="J86" s="275" t="s">
        <v>6558</v>
      </c>
      <c r="K86" s="275" t="s">
        <v>463</v>
      </c>
      <c r="L86" s="275" t="s">
        <v>463</v>
      </c>
      <c r="M86" s="275" t="s">
        <v>464</v>
      </c>
      <c r="N86" s="276">
        <v>9860812</v>
      </c>
      <c r="O86" s="275" t="s">
        <v>66</v>
      </c>
      <c r="P86" s="275" t="s">
        <v>465</v>
      </c>
      <c r="Q86" s="275" t="s">
        <v>467</v>
      </c>
      <c r="R86" s="275" t="s">
        <v>461</v>
      </c>
      <c r="T86" s="275" t="s">
        <v>75</v>
      </c>
      <c r="U86" s="275" t="s">
        <v>74</v>
      </c>
      <c r="V86" s="275" t="s">
        <v>466</v>
      </c>
      <c r="W86" s="275" t="s">
        <v>6486</v>
      </c>
      <c r="X86" s="277">
        <v>44652</v>
      </c>
      <c r="Y86" s="275" t="s">
        <v>6487</v>
      </c>
      <c r="Z86" s="275" t="s">
        <v>6497</v>
      </c>
      <c r="AA86" s="277">
        <v>43040</v>
      </c>
      <c r="AB86" s="277">
        <v>43040</v>
      </c>
      <c r="AG86" s="275" t="s">
        <v>6533</v>
      </c>
      <c r="AH86" s="275">
        <v>20</v>
      </c>
      <c r="AI86" s="275">
        <v>0</v>
      </c>
      <c r="AJ86" s="275" t="s">
        <v>6490</v>
      </c>
      <c r="AK86" s="276">
        <v>986</v>
      </c>
      <c r="AL86" s="275" t="s">
        <v>7933</v>
      </c>
    </row>
    <row r="87" spans="1:38" s="275" customFormat="1">
      <c r="A87" s="275" t="str">
        <f t="shared" si="1"/>
        <v>0410210371就労定着支援</v>
      </c>
      <c r="B87" s="275" t="s">
        <v>457</v>
      </c>
      <c r="C87" s="275" t="s">
        <v>458</v>
      </c>
      <c r="D87" s="276">
        <v>9860032</v>
      </c>
      <c r="E87" s="275" t="s">
        <v>459</v>
      </c>
      <c r="F87" s="275" t="s">
        <v>460</v>
      </c>
      <c r="G87" s="275" t="s">
        <v>461</v>
      </c>
      <c r="H87" s="275" t="s">
        <v>402</v>
      </c>
      <c r="I87" s="275" t="s">
        <v>462</v>
      </c>
      <c r="J87" s="275" t="s">
        <v>6558</v>
      </c>
      <c r="K87" s="275" t="s">
        <v>463</v>
      </c>
      <c r="L87" s="275" t="s">
        <v>6559</v>
      </c>
      <c r="M87" s="275" t="s">
        <v>6560</v>
      </c>
      <c r="N87" s="276">
        <v>9860812</v>
      </c>
      <c r="O87" s="275" t="s">
        <v>66</v>
      </c>
      <c r="P87" s="275" t="s">
        <v>6561</v>
      </c>
      <c r="Q87" s="275" t="s">
        <v>467</v>
      </c>
      <c r="R87" s="275" t="s">
        <v>461</v>
      </c>
      <c r="T87" s="275" t="s">
        <v>314</v>
      </c>
      <c r="U87" s="275" t="s">
        <v>74</v>
      </c>
      <c r="V87" s="275" t="s">
        <v>466</v>
      </c>
      <c r="W87" s="275" t="s">
        <v>6486</v>
      </c>
      <c r="X87" s="277">
        <v>44713</v>
      </c>
      <c r="Y87" s="275" t="s">
        <v>6554</v>
      </c>
      <c r="AA87" s="277">
        <v>44713</v>
      </c>
      <c r="AB87" s="277">
        <v>44713</v>
      </c>
      <c r="AJ87" s="275" t="s">
        <v>6490</v>
      </c>
      <c r="AK87" s="276">
        <v>986</v>
      </c>
      <c r="AL87" s="275" t="s">
        <v>7933</v>
      </c>
    </row>
    <row r="88" spans="1:38" s="275" customFormat="1">
      <c r="A88" s="275" t="str">
        <f t="shared" si="1"/>
        <v>0410210389就労継続支援(Ｂ型)</v>
      </c>
      <c r="B88" s="275" t="s">
        <v>468</v>
      </c>
      <c r="C88" s="275" t="s">
        <v>469</v>
      </c>
      <c r="D88" s="276">
        <v>9871101</v>
      </c>
      <c r="E88" s="275" t="s">
        <v>470</v>
      </c>
      <c r="F88" s="275" t="s">
        <v>471</v>
      </c>
      <c r="G88" s="275" t="s">
        <v>472</v>
      </c>
      <c r="H88" s="275" t="s">
        <v>402</v>
      </c>
      <c r="I88" s="275" t="s">
        <v>473</v>
      </c>
      <c r="J88" s="275" t="s">
        <v>6562</v>
      </c>
      <c r="K88" s="275" t="s">
        <v>474</v>
      </c>
      <c r="L88" s="275" t="s">
        <v>474</v>
      </c>
      <c r="M88" s="275" t="s">
        <v>475</v>
      </c>
      <c r="N88" s="276">
        <v>9871101</v>
      </c>
      <c r="O88" s="275" t="s">
        <v>66</v>
      </c>
      <c r="P88" s="275" t="s">
        <v>476</v>
      </c>
      <c r="Q88" s="275" t="s">
        <v>477</v>
      </c>
      <c r="T88" s="275" t="s">
        <v>6491</v>
      </c>
      <c r="U88" s="275" t="s">
        <v>74</v>
      </c>
      <c r="V88" s="275" t="s">
        <v>478</v>
      </c>
      <c r="W88" s="275" t="s">
        <v>6486</v>
      </c>
      <c r="X88" s="277">
        <v>45017</v>
      </c>
      <c r="Y88" s="275" t="s">
        <v>6487</v>
      </c>
      <c r="Z88" s="275" t="s">
        <v>6497</v>
      </c>
      <c r="AA88" s="277">
        <v>43070</v>
      </c>
      <c r="AB88" s="277">
        <v>43070</v>
      </c>
      <c r="AG88" s="275" t="s">
        <v>6533</v>
      </c>
      <c r="AH88" s="275">
        <v>20</v>
      </c>
      <c r="AI88" s="275">
        <v>0</v>
      </c>
      <c r="AJ88" s="275" t="s">
        <v>6490</v>
      </c>
      <c r="AK88" s="276">
        <v>987</v>
      </c>
      <c r="AL88" s="275" t="s">
        <v>7927</v>
      </c>
    </row>
    <row r="89" spans="1:38" s="275" customFormat="1">
      <c r="A89" s="275" t="str">
        <f t="shared" si="1"/>
        <v>0410210405短期入所</v>
      </c>
      <c r="B89" s="275" t="s">
        <v>66</v>
      </c>
      <c r="C89" s="275" t="s">
        <v>479</v>
      </c>
      <c r="D89" s="276">
        <v>9860834</v>
      </c>
      <c r="E89" s="275" t="s">
        <v>480</v>
      </c>
      <c r="F89" s="275" t="s">
        <v>274</v>
      </c>
      <c r="G89" s="275" t="s">
        <v>481</v>
      </c>
      <c r="H89" s="275" t="s">
        <v>63</v>
      </c>
      <c r="I89" s="275" t="s">
        <v>275</v>
      </c>
      <c r="J89" s="275" t="s">
        <v>6535</v>
      </c>
      <c r="K89" s="275" t="s">
        <v>482</v>
      </c>
      <c r="L89" s="275" t="s">
        <v>482</v>
      </c>
      <c r="M89" s="275" t="s">
        <v>483</v>
      </c>
      <c r="N89" s="276">
        <v>9860825</v>
      </c>
      <c r="O89" s="275" t="s">
        <v>66</v>
      </c>
      <c r="P89" s="275" t="s">
        <v>484</v>
      </c>
      <c r="Q89" s="275" t="s">
        <v>485</v>
      </c>
      <c r="R89" s="275" t="s">
        <v>486</v>
      </c>
      <c r="T89" s="275" t="s">
        <v>91</v>
      </c>
      <c r="U89" s="275" t="s">
        <v>74</v>
      </c>
      <c r="V89" s="275" t="s">
        <v>487</v>
      </c>
      <c r="W89" s="275" t="s">
        <v>6486</v>
      </c>
      <c r="X89" s="277">
        <v>44287</v>
      </c>
      <c r="Y89" s="275" t="s">
        <v>6487</v>
      </c>
      <c r="AA89" s="277">
        <v>43101</v>
      </c>
      <c r="AB89" s="277">
        <v>43101</v>
      </c>
      <c r="AF89" s="275" t="s">
        <v>6563</v>
      </c>
      <c r="AH89" s="275">
        <v>1</v>
      </c>
      <c r="AJ89" s="275" t="s">
        <v>6490</v>
      </c>
      <c r="AK89" s="276">
        <v>986</v>
      </c>
      <c r="AL89" s="275" t="s">
        <v>7920</v>
      </c>
    </row>
    <row r="90" spans="1:38" s="275" customFormat="1">
      <c r="A90" s="275" t="str">
        <f t="shared" si="1"/>
        <v>0410210421居宅介護</v>
      </c>
      <c r="B90" s="275" t="s">
        <v>488</v>
      </c>
      <c r="C90" s="275" t="s">
        <v>489</v>
      </c>
      <c r="D90" s="276">
        <v>9860854</v>
      </c>
      <c r="E90" s="275" t="s">
        <v>490</v>
      </c>
      <c r="F90" s="275" t="s">
        <v>491</v>
      </c>
      <c r="G90" s="275" t="s">
        <v>491</v>
      </c>
      <c r="H90" s="275" t="s">
        <v>129</v>
      </c>
      <c r="I90" s="275" t="s">
        <v>492</v>
      </c>
      <c r="J90" s="275" t="s">
        <v>6564</v>
      </c>
      <c r="K90" s="275" t="s">
        <v>493</v>
      </c>
      <c r="L90" s="275" t="s">
        <v>493</v>
      </c>
      <c r="M90" s="275" t="s">
        <v>494</v>
      </c>
      <c r="N90" s="276">
        <v>9860854</v>
      </c>
      <c r="O90" s="275" t="s">
        <v>66</v>
      </c>
      <c r="P90" s="275" t="s">
        <v>490</v>
      </c>
      <c r="Q90" s="275" t="s">
        <v>491</v>
      </c>
      <c r="R90" s="275" t="s">
        <v>491</v>
      </c>
      <c r="T90" s="275" t="s">
        <v>137</v>
      </c>
      <c r="U90" s="275" t="s">
        <v>74</v>
      </c>
      <c r="V90" s="275" t="s">
        <v>495</v>
      </c>
      <c r="W90" s="275" t="s">
        <v>6486</v>
      </c>
      <c r="X90" s="277">
        <v>44652</v>
      </c>
      <c r="Y90" s="275" t="s">
        <v>6487</v>
      </c>
      <c r="AA90" s="277">
        <v>43248</v>
      </c>
      <c r="AB90" s="277">
        <v>43248</v>
      </c>
      <c r="AJ90" s="275" t="s">
        <v>6490</v>
      </c>
      <c r="AK90" s="276">
        <v>986</v>
      </c>
      <c r="AL90" s="275" t="s">
        <v>7934</v>
      </c>
    </row>
    <row r="91" spans="1:38" s="275" customFormat="1">
      <c r="A91" s="275" t="str">
        <f t="shared" si="1"/>
        <v>0410210439就労継続支援(Ｂ型)</v>
      </c>
      <c r="B91" s="275" t="s">
        <v>271</v>
      </c>
      <c r="C91" s="275" t="s">
        <v>272</v>
      </c>
      <c r="D91" s="276">
        <v>9860834</v>
      </c>
      <c r="E91" s="275" t="s">
        <v>273</v>
      </c>
      <c r="F91" s="275" t="s">
        <v>274</v>
      </c>
      <c r="G91" s="275" t="s">
        <v>274</v>
      </c>
      <c r="H91" s="275" t="s">
        <v>63</v>
      </c>
      <c r="I91" s="275" t="s">
        <v>275</v>
      </c>
      <c r="J91" s="275" t="s">
        <v>6535</v>
      </c>
      <c r="K91" s="275" t="s">
        <v>496</v>
      </c>
      <c r="L91" s="275" t="s">
        <v>496</v>
      </c>
      <c r="M91" s="275" t="s">
        <v>497</v>
      </c>
      <c r="N91" s="276">
        <v>9860834</v>
      </c>
      <c r="O91" s="275" t="s">
        <v>66</v>
      </c>
      <c r="P91" s="275" t="s">
        <v>498</v>
      </c>
      <c r="Q91" s="275" t="s">
        <v>499</v>
      </c>
      <c r="R91" s="275" t="s">
        <v>499</v>
      </c>
      <c r="T91" s="275" t="s">
        <v>6491</v>
      </c>
      <c r="U91" s="275" t="s">
        <v>74</v>
      </c>
      <c r="V91" s="275" t="s">
        <v>500</v>
      </c>
      <c r="W91" s="275" t="s">
        <v>6486</v>
      </c>
      <c r="X91" s="277">
        <v>45017</v>
      </c>
      <c r="Y91" s="275" t="s">
        <v>6487</v>
      </c>
      <c r="Z91" s="275" t="s">
        <v>6488</v>
      </c>
      <c r="AA91" s="277">
        <v>43252</v>
      </c>
      <c r="AB91" s="277">
        <v>43252</v>
      </c>
      <c r="AG91" s="275" t="s">
        <v>6489</v>
      </c>
      <c r="AH91" s="275">
        <v>30</v>
      </c>
      <c r="AI91" s="275">
        <v>0</v>
      </c>
      <c r="AJ91" s="275" t="s">
        <v>6490</v>
      </c>
      <c r="AK91" s="276">
        <v>986</v>
      </c>
      <c r="AL91" s="275" t="s">
        <v>7920</v>
      </c>
    </row>
    <row r="92" spans="1:38" s="275" customFormat="1">
      <c r="A92" s="275" t="str">
        <f t="shared" si="1"/>
        <v>0410210439生活介護</v>
      </c>
      <c r="B92" s="275" t="s">
        <v>271</v>
      </c>
      <c r="C92" s="275" t="s">
        <v>272</v>
      </c>
      <c r="D92" s="276">
        <v>9860834</v>
      </c>
      <c r="E92" s="275" t="s">
        <v>273</v>
      </c>
      <c r="F92" s="275" t="s">
        <v>274</v>
      </c>
      <c r="G92" s="275" t="s">
        <v>274</v>
      </c>
      <c r="H92" s="275" t="s">
        <v>63</v>
      </c>
      <c r="I92" s="275" t="s">
        <v>275</v>
      </c>
      <c r="J92" s="275" t="s">
        <v>6535</v>
      </c>
      <c r="K92" s="275" t="s">
        <v>496</v>
      </c>
      <c r="L92" s="275" t="s">
        <v>496</v>
      </c>
      <c r="M92" s="275" t="s">
        <v>497</v>
      </c>
      <c r="N92" s="276">
        <v>9860834</v>
      </c>
      <c r="O92" s="275" t="s">
        <v>66</v>
      </c>
      <c r="P92" s="275" t="s">
        <v>498</v>
      </c>
      <c r="Q92" s="275" t="s">
        <v>499</v>
      </c>
      <c r="R92" s="275" t="s">
        <v>499</v>
      </c>
      <c r="T92" s="275" t="s">
        <v>71</v>
      </c>
      <c r="U92" s="275" t="s">
        <v>74</v>
      </c>
      <c r="V92" s="275" t="s">
        <v>500</v>
      </c>
      <c r="W92" s="275" t="s">
        <v>6486</v>
      </c>
      <c r="X92" s="277">
        <v>45017</v>
      </c>
      <c r="Y92" s="275" t="s">
        <v>6487</v>
      </c>
      <c r="Z92" s="275" t="s">
        <v>6488</v>
      </c>
      <c r="AA92" s="277">
        <v>43617</v>
      </c>
      <c r="AB92" s="277">
        <v>43617</v>
      </c>
      <c r="AF92" s="275" t="s">
        <v>6492</v>
      </c>
      <c r="AG92" s="275" t="s">
        <v>6489</v>
      </c>
      <c r="AH92" s="275">
        <v>10</v>
      </c>
      <c r="AI92" s="275">
        <v>0</v>
      </c>
      <c r="AJ92" s="275" t="s">
        <v>6490</v>
      </c>
      <c r="AK92" s="276">
        <v>986</v>
      </c>
      <c r="AL92" s="275" t="s">
        <v>7920</v>
      </c>
    </row>
    <row r="93" spans="1:38" s="275" customFormat="1">
      <c r="A93" s="275" t="str">
        <f t="shared" si="1"/>
        <v>0410210462居宅介護</v>
      </c>
      <c r="B93" s="275" t="s">
        <v>501</v>
      </c>
      <c r="C93" s="275" t="s">
        <v>502</v>
      </c>
      <c r="D93" s="276">
        <v>9861111</v>
      </c>
      <c r="E93" s="275" t="s">
        <v>503</v>
      </c>
      <c r="F93" s="275" t="s">
        <v>504</v>
      </c>
      <c r="G93" s="275" t="s">
        <v>505</v>
      </c>
      <c r="H93" s="275" t="s">
        <v>129</v>
      </c>
      <c r="I93" s="275" t="s">
        <v>506</v>
      </c>
      <c r="J93" s="275" t="s">
        <v>6565</v>
      </c>
      <c r="K93" s="275" t="s">
        <v>507</v>
      </c>
      <c r="L93" s="275" t="s">
        <v>507</v>
      </c>
      <c r="M93" s="275" t="s">
        <v>508</v>
      </c>
      <c r="N93" s="276">
        <v>9861111</v>
      </c>
      <c r="O93" s="275" t="s">
        <v>66</v>
      </c>
      <c r="P93" s="275" t="s">
        <v>503</v>
      </c>
      <c r="Q93" s="275" t="s">
        <v>504</v>
      </c>
      <c r="R93" s="275" t="s">
        <v>505</v>
      </c>
      <c r="T93" s="275" t="s">
        <v>137</v>
      </c>
      <c r="U93" s="275" t="s">
        <v>74</v>
      </c>
      <c r="V93" s="275" t="s">
        <v>509</v>
      </c>
      <c r="W93" s="275" t="s">
        <v>6486</v>
      </c>
      <c r="X93" s="277">
        <v>44287</v>
      </c>
      <c r="Y93" s="275" t="s">
        <v>6487</v>
      </c>
      <c r="AA93" s="277">
        <v>43525</v>
      </c>
      <c r="AB93" s="277">
        <v>43525</v>
      </c>
      <c r="AJ93" s="275" t="s">
        <v>6490</v>
      </c>
      <c r="AK93" s="276">
        <v>986</v>
      </c>
      <c r="AL93" s="275" t="s">
        <v>7921</v>
      </c>
    </row>
    <row r="94" spans="1:38" s="275" customFormat="1">
      <c r="A94" s="275" t="str">
        <f t="shared" si="1"/>
        <v>0410210462重度訪問介護</v>
      </c>
      <c r="B94" s="275" t="s">
        <v>501</v>
      </c>
      <c r="C94" s="275" t="s">
        <v>502</v>
      </c>
      <c r="D94" s="276">
        <v>9861111</v>
      </c>
      <c r="E94" s="275" t="s">
        <v>503</v>
      </c>
      <c r="F94" s="275" t="s">
        <v>504</v>
      </c>
      <c r="G94" s="275" t="s">
        <v>505</v>
      </c>
      <c r="H94" s="275" t="s">
        <v>129</v>
      </c>
      <c r="I94" s="275" t="s">
        <v>506</v>
      </c>
      <c r="J94" s="275" t="s">
        <v>6565</v>
      </c>
      <c r="K94" s="275" t="s">
        <v>507</v>
      </c>
      <c r="L94" s="275" t="s">
        <v>507</v>
      </c>
      <c r="M94" s="275" t="s">
        <v>508</v>
      </c>
      <c r="N94" s="276">
        <v>9861111</v>
      </c>
      <c r="O94" s="275" t="s">
        <v>66</v>
      </c>
      <c r="P94" s="275" t="s">
        <v>503</v>
      </c>
      <c r="Q94" s="275" t="s">
        <v>504</v>
      </c>
      <c r="R94" s="275" t="s">
        <v>505</v>
      </c>
      <c r="T94" s="275" t="s">
        <v>138</v>
      </c>
      <c r="U94" s="275" t="s">
        <v>74</v>
      </c>
      <c r="V94" s="275" t="s">
        <v>509</v>
      </c>
      <c r="W94" s="275" t="s">
        <v>6486</v>
      </c>
      <c r="X94" s="277">
        <v>44287</v>
      </c>
      <c r="Y94" s="275" t="s">
        <v>6487</v>
      </c>
      <c r="AA94" s="277">
        <v>43525</v>
      </c>
      <c r="AB94" s="277">
        <v>43525</v>
      </c>
      <c r="AJ94" s="275" t="s">
        <v>6490</v>
      </c>
      <c r="AK94" s="276">
        <v>986</v>
      </c>
      <c r="AL94" s="275" t="s">
        <v>7921</v>
      </c>
    </row>
    <row r="95" spans="1:38" s="275" customFormat="1">
      <c r="A95" s="275" t="str">
        <f t="shared" si="1"/>
        <v>0410210470自立訓練(生活訓練)</v>
      </c>
      <c r="B95" s="275" t="s">
        <v>510</v>
      </c>
      <c r="C95" s="275" t="s">
        <v>511</v>
      </c>
      <c r="D95" s="276">
        <v>9860849</v>
      </c>
      <c r="E95" s="275" t="s">
        <v>512</v>
      </c>
      <c r="F95" s="275" t="s">
        <v>513</v>
      </c>
      <c r="G95" s="275" t="s">
        <v>514</v>
      </c>
      <c r="H95" s="275" t="s">
        <v>210</v>
      </c>
      <c r="I95" s="275" t="s">
        <v>515</v>
      </c>
      <c r="J95" s="275" t="s">
        <v>6566</v>
      </c>
      <c r="K95" s="275" t="s">
        <v>516</v>
      </c>
      <c r="L95" s="275" t="s">
        <v>516</v>
      </c>
      <c r="M95" s="275" t="s">
        <v>517</v>
      </c>
      <c r="N95" s="276">
        <v>9861111</v>
      </c>
      <c r="O95" s="275" t="s">
        <v>66</v>
      </c>
      <c r="P95" s="275" t="s">
        <v>518</v>
      </c>
      <c r="Q95" s="275" t="s">
        <v>519</v>
      </c>
      <c r="R95" s="275" t="s">
        <v>520</v>
      </c>
      <c r="T95" s="275" t="s">
        <v>6485</v>
      </c>
      <c r="U95" s="275" t="s">
        <v>74</v>
      </c>
      <c r="V95" s="275" t="s">
        <v>521</v>
      </c>
      <c r="W95" s="275" t="s">
        <v>6486</v>
      </c>
      <c r="X95" s="277">
        <v>44287</v>
      </c>
      <c r="Y95" s="275" t="s">
        <v>6487</v>
      </c>
      <c r="Z95" s="275" t="s">
        <v>6488</v>
      </c>
      <c r="AA95" s="277">
        <v>43556</v>
      </c>
      <c r="AB95" s="277">
        <v>43556</v>
      </c>
      <c r="AG95" s="275" t="s">
        <v>6489</v>
      </c>
      <c r="AH95" s="275">
        <v>25</v>
      </c>
      <c r="AI95" s="275">
        <v>0</v>
      </c>
      <c r="AJ95" s="275" t="s">
        <v>6490</v>
      </c>
      <c r="AK95" s="276">
        <v>986</v>
      </c>
      <c r="AL95" s="275" t="s">
        <v>7935</v>
      </c>
    </row>
    <row r="96" spans="1:38" s="275" customFormat="1">
      <c r="A96" s="275" t="str">
        <f t="shared" si="1"/>
        <v>0410210470生活介護</v>
      </c>
      <c r="B96" s="275" t="s">
        <v>510</v>
      </c>
      <c r="C96" s="275" t="s">
        <v>511</v>
      </c>
      <c r="D96" s="276">
        <v>9860849</v>
      </c>
      <c r="E96" s="275" t="s">
        <v>512</v>
      </c>
      <c r="F96" s="275" t="s">
        <v>513</v>
      </c>
      <c r="G96" s="275" t="s">
        <v>514</v>
      </c>
      <c r="H96" s="275" t="s">
        <v>210</v>
      </c>
      <c r="I96" s="275" t="s">
        <v>515</v>
      </c>
      <c r="J96" s="275" t="s">
        <v>6566</v>
      </c>
      <c r="K96" s="275" t="s">
        <v>516</v>
      </c>
      <c r="L96" s="275" t="s">
        <v>516</v>
      </c>
      <c r="M96" s="275" t="s">
        <v>517</v>
      </c>
      <c r="N96" s="276">
        <v>9861111</v>
      </c>
      <c r="O96" s="275" t="s">
        <v>66</v>
      </c>
      <c r="P96" s="275" t="s">
        <v>518</v>
      </c>
      <c r="Q96" s="275" t="s">
        <v>519</v>
      </c>
      <c r="R96" s="275" t="s">
        <v>520</v>
      </c>
      <c r="T96" s="275" t="s">
        <v>71</v>
      </c>
      <c r="U96" s="275" t="s">
        <v>74</v>
      </c>
      <c r="V96" s="275" t="s">
        <v>521</v>
      </c>
      <c r="W96" s="275" t="s">
        <v>6486</v>
      </c>
      <c r="X96" s="277">
        <v>44287</v>
      </c>
      <c r="Y96" s="275" t="s">
        <v>6487</v>
      </c>
      <c r="Z96" s="275" t="s">
        <v>6488</v>
      </c>
      <c r="AA96" s="277">
        <v>43556</v>
      </c>
      <c r="AB96" s="277">
        <v>43556</v>
      </c>
      <c r="AF96" s="275" t="s">
        <v>6492</v>
      </c>
      <c r="AG96" s="275" t="s">
        <v>6489</v>
      </c>
      <c r="AH96" s="275">
        <v>25</v>
      </c>
      <c r="AI96" s="275">
        <v>0</v>
      </c>
      <c r="AJ96" s="275" t="s">
        <v>6490</v>
      </c>
      <c r="AK96" s="276">
        <v>986</v>
      </c>
      <c r="AL96" s="275" t="s">
        <v>7935</v>
      </c>
    </row>
    <row r="97" spans="1:38" s="275" customFormat="1">
      <c r="A97" s="275" t="str">
        <f t="shared" si="1"/>
        <v>0410210504居宅介護</v>
      </c>
      <c r="B97" s="275" t="s">
        <v>206</v>
      </c>
      <c r="C97" s="275" t="s">
        <v>207</v>
      </c>
      <c r="D97" s="276">
        <v>1018688</v>
      </c>
      <c r="E97" s="275" t="s">
        <v>6530</v>
      </c>
      <c r="F97" s="275" t="s">
        <v>208</v>
      </c>
      <c r="G97" s="275" t="s">
        <v>209</v>
      </c>
      <c r="H97" s="275" t="s">
        <v>210</v>
      </c>
      <c r="I97" s="275" t="s">
        <v>211</v>
      </c>
      <c r="J97" s="275" t="s">
        <v>6531</v>
      </c>
      <c r="K97" s="275" t="s">
        <v>522</v>
      </c>
      <c r="L97" s="275" t="s">
        <v>522</v>
      </c>
      <c r="M97" s="275" t="s">
        <v>523</v>
      </c>
      <c r="N97" s="276">
        <v>9860850</v>
      </c>
      <c r="O97" s="275" t="s">
        <v>66</v>
      </c>
      <c r="P97" s="275" t="s">
        <v>524</v>
      </c>
      <c r="Q97" s="275" t="s">
        <v>525</v>
      </c>
      <c r="R97" s="275" t="s">
        <v>526</v>
      </c>
      <c r="T97" s="275" t="s">
        <v>137</v>
      </c>
      <c r="U97" s="275" t="s">
        <v>74</v>
      </c>
      <c r="V97" s="275" t="s">
        <v>527</v>
      </c>
      <c r="W97" s="275" t="s">
        <v>6486</v>
      </c>
      <c r="X97" s="277">
        <v>44835</v>
      </c>
      <c r="Y97" s="275" t="s">
        <v>6487</v>
      </c>
      <c r="AA97" s="277">
        <v>43709</v>
      </c>
      <c r="AB97" s="277">
        <v>43709</v>
      </c>
      <c r="AJ97" s="275" t="s">
        <v>6490</v>
      </c>
      <c r="AK97" s="276">
        <v>101</v>
      </c>
      <c r="AL97" s="275" t="s">
        <v>7916</v>
      </c>
    </row>
    <row r="98" spans="1:38" s="275" customFormat="1">
      <c r="A98" s="275" t="str">
        <f t="shared" si="1"/>
        <v>0410210504重度訪問介護</v>
      </c>
      <c r="B98" s="275" t="s">
        <v>206</v>
      </c>
      <c r="C98" s="275" t="s">
        <v>207</v>
      </c>
      <c r="D98" s="276">
        <v>1018688</v>
      </c>
      <c r="E98" s="275" t="s">
        <v>6530</v>
      </c>
      <c r="F98" s="275" t="s">
        <v>208</v>
      </c>
      <c r="G98" s="275" t="s">
        <v>209</v>
      </c>
      <c r="H98" s="275" t="s">
        <v>210</v>
      </c>
      <c r="I98" s="275" t="s">
        <v>211</v>
      </c>
      <c r="J98" s="275" t="s">
        <v>6531</v>
      </c>
      <c r="K98" s="275" t="s">
        <v>522</v>
      </c>
      <c r="L98" s="275" t="s">
        <v>522</v>
      </c>
      <c r="M98" s="275" t="s">
        <v>523</v>
      </c>
      <c r="N98" s="276">
        <v>9860850</v>
      </c>
      <c r="O98" s="275" t="s">
        <v>66</v>
      </c>
      <c r="P98" s="275" t="s">
        <v>524</v>
      </c>
      <c r="Q98" s="275" t="s">
        <v>525</v>
      </c>
      <c r="R98" s="275" t="s">
        <v>526</v>
      </c>
      <c r="T98" s="275" t="s">
        <v>138</v>
      </c>
      <c r="U98" s="275" t="s">
        <v>74</v>
      </c>
      <c r="V98" s="275" t="s">
        <v>527</v>
      </c>
      <c r="W98" s="275" t="s">
        <v>6486</v>
      </c>
      <c r="X98" s="277">
        <v>44835</v>
      </c>
      <c r="Y98" s="275" t="s">
        <v>6487</v>
      </c>
      <c r="AA98" s="277">
        <v>43709</v>
      </c>
      <c r="AB98" s="277">
        <v>43709</v>
      </c>
      <c r="AJ98" s="275" t="s">
        <v>6490</v>
      </c>
      <c r="AK98" s="276">
        <v>101</v>
      </c>
      <c r="AL98" s="275" t="s">
        <v>7916</v>
      </c>
    </row>
    <row r="99" spans="1:38" s="275" customFormat="1">
      <c r="A99" s="275" t="str">
        <f t="shared" si="1"/>
        <v>0410210512就労継続支援(Ｂ型)</v>
      </c>
      <c r="B99" s="275" t="s">
        <v>528</v>
      </c>
      <c r="C99" s="275" t="s">
        <v>529</v>
      </c>
      <c r="D99" s="276">
        <v>9860861</v>
      </c>
      <c r="E99" s="275" t="s">
        <v>530</v>
      </c>
      <c r="F99" s="275" t="s">
        <v>531</v>
      </c>
      <c r="G99" s="275" t="s">
        <v>532</v>
      </c>
      <c r="H99" s="275" t="s">
        <v>533</v>
      </c>
      <c r="I99" s="275" t="s">
        <v>534</v>
      </c>
      <c r="J99" s="275" t="s">
        <v>6567</v>
      </c>
      <c r="K99" s="275" t="s">
        <v>535</v>
      </c>
      <c r="L99" s="275" t="s">
        <v>535</v>
      </c>
      <c r="M99" s="275" t="s">
        <v>536</v>
      </c>
      <c r="N99" s="276">
        <v>9860861</v>
      </c>
      <c r="O99" s="275" t="s">
        <v>66</v>
      </c>
      <c r="P99" s="275" t="s">
        <v>537</v>
      </c>
      <c r="Q99" s="275" t="s">
        <v>531</v>
      </c>
      <c r="T99" s="275" t="s">
        <v>6491</v>
      </c>
      <c r="U99" s="275" t="s">
        <v>74</v>
      </c>
      <c r="V99" s="275" t="s">
        <v>538</v>
      </c>
      <c r="W99" s="275" t="s">
        <v>6486</v>
      </c>
      <c r="X99" s="277">
        <v>45017</v>
      </c>
      <c r="Y99" s="275" t="s">
        <v>6487</v>
      </c>
      <c r="Z99" s="275" t="s">
        <v>6497</v>
      </c>
      <c r="AA99" s="277">
        <v>43891</v>
      </c>
      <c r="AB99" s="277">
        <v>43891</v>
      </c>
      <c r="AG99" s="275" t="s">
        <v>6533</v>
      </c>
      <c r="AH99" s="275">
        <v>20</v>
      </c>
      <c r="AI99" s="275">
        <v>20</v>
      </c>
      <c r="AJ99" s="275" t="s">
        <v>6490</v>
      </c>
      <c r="AK99" s="276">
        <v>986</v>
      </c>
      <c r="AL99" s="275" t="s">
        <v>7936</v>
      </c>
    </row>
    <row r="100" spans="1:38" s="275" customFormat="1">
      <c r="A100" s="275" t="str">
        <f t="shared" si="1"/>
        <v>0410210520就労移行支援</v>
      </c>
      <c r="B100" s="275" t="s">
        <v>539</v>
      </c>
      <c r="C100" s="275" t="s">
        <v>540</v>
      </c>
      <c r="D100" s="276">
        <v>9830852</v>
      </c>
      <c r="E100" s="275" t="s">
        <v>541</v>
      </c>
      <c r="F100" s="275" t="s">
        <v>542</v>
      </c>
      <c r="G100" s="275" t="s">
        <v>543</v>
      </c>
      <c r="H100" s="275" t="s">
        <v>129</v>
      </c>
      <c r="I100" s="275" t="s">
        <v>544</v>
      </c>
      <c r="J100" s="275" t="s">
        <v>6568</v>
      </c>
      <c r="K100" s="275" t="s">
        <v>545</v>
      </c>
      <c r="L100" s="275" t="s">
        <v>545</v>
      </c>
      <c r="M100" s="275" t="s">
        <v>550</v>
      </c>
      <c r="N100" s="276">
        <v>9860871</v>
      </c>
      <c r="O100" s="275" t="s">
        <v>66</v>
      </c>
      <c r="P100" s="275" t="s">
        <v>546</v>
      </c>
      <c r="Q100" s="275" t="s">
        <v>547</v>
      </c>
      <c r="R100" s="275" t="s">
        <v>548</v>
      </c>
      <c r="T100" s="275" t="s">
        <v>75</v>
      </c>
      <c r="U100" s="275" t="s">
        <v>74</v>
      </c>
      <c r="V100" s="275" t="s">
        <v>549</v>
      </c>
      <c r="W100" s="275" t="s">
        <v>6486</v>
      </c>
      <c r="X100" s="277">
        <v>45047</v>
      </c>
      <c r="Y100" s="275" t="s">
        <v>6487</v>
      </c>
      <c r="Z100" s="275" t="s">
        <v>6497</v>
      </c>
      <c r="AA100" s="277">
        <v>43922</v>
      </c>
      <c r="AB100" s="277">
        <v>43922</v>
      </c>
      <c r="AG100" s="275" t="s">
        <v>6533</v>
      </c>
      <c r="AH100" s="275">
        <v>20</v>
      </c>
      <c r="AI100" s="275">
        <v>20</v>
      </c>
      <c r="AJ100" s="275" t="s">
        <v>6490</v>
      </c>
      <c r="AK100" s="276">
        <v>983</v>
      </c>
      <c r="AL100" s="275" t="s">
        <v>7926</v>
      </c>
    </row>
    <row r="101" spans="1:38" s="275" customFormat="1">
      <c r="A101" s="275" t="str">
        <f t="shared" si="1"/>
        <v>0410210538就労継続支援(Ｂ型)</v>
      </c>
      <c r="B101" s="275" t="s">
        <v>271</v>
      </c>
      <c r="C101" s="275" t="s">
        <v>272</v>
      </c>
      <c r="D101" s="276">
        <v>9860834</v>
      </c>
      <c r="E101" s="275" t="s">
        <v>273</v>
      </c>
      <c r="F101" s="275" t="s">
        <v>274</v>
      </c>
      <c r="G101" s="275" t="s">
        <v>274</v>
      </c>
      <c r="H101" s="275" t="s">
        <v>63</v>
      </c>
      <c r="I101" s="275" t="s">
        <v>275</v>
      </c>
      <c r="J101" s="275" t="s">
        <v>6535</v>
      </c>
      <c r="K101" s="275" t="s">
        <v>551</v>
      </c>
      <c r="L101" s="275" t="s">
        <v>551</v>
      </c>
      <c r="M101" s="275" t="s">
        <v>552</v>
      </c>
      <c r="N101" s="276">
        <v>9860028</v>
      </c>
      <c r="O101" s="275" t="s">
        <v>66</v>
      </c>
      <c r="P101" s="275" t="s">
        <v>553</v>
      </c>
      <c r="Q101" s="275" t="s">
        <v>274</v>
      </c>
      <c r="R101" s="275" t="s">
        <v>481</v>
      </c>
      <c r="T101" s="275" t="s">
        <v>6491</v>
      </c>
      <c r="U101" s="275" t="s">
        <v>74</v>
      </c>
      <c r="V101" s="275" t="s">
        <v>554</v>
      </c>
      <c r="W101" s="275" t="s">
        <v>6486</v>
      </c>
      <c r="X101" s="277">
        <v>45017</v>
      </c>
      <c r="Y101" s="275" t="s">
        <v>6487</v>
      </c>
      <c r="Z101" s="275" t="s">
        <v>6497</v>
      </c>
      <c r="AA101" s="277">
        <v>43952</v>
      </c>
      <c r="AB101" s="277">
        <v>43952</v>
      </c>
      <c r="AG101" s="275" t="s">
        <v>6533</v>
      </c>
      <c r="AH101" s="275">
        <v>20</v>
      </c>
      <c r="AI101" s="275">
        <v>20</v>
      </c>
      <c r="AJ101" s="275" t="s">
        <v>6490</v>
      </c>
      <c r="AK101" s="276">
        <v>986</v>
      </c>
      <c r="AL101" s="275" t="s">
        <v>7920</v>
      </c>
    </row>
    <row r="102" spans="1:38" s="275" customFormat="1">
      <c r="A102" s="275" t="str">
        <f t="shared" si="1"/>
        <v>0410210546居宅介護</v>
      </c>
      <c r="B102" s="275" t="s">
        <v>206</v>
      </c>
      <c r="C102" s="275" t="s">
        <v>207</v>
      </c>
      <c r="D102" s="276">
        <v>1018688</v>
      </c>
      <c r="E102" s="275" t="s">
        <v>6530</v>
      </c>
      <c r="F102" s="275" t="s">
        <v>208</v>
      </c>
      <c r="G102" s="275" t="s">
        <v>209</v>
      </c>
      <c r="H102" s="275" t="s">
        <v>210</v>
      </c>
      <c r="I102" s="275" t="s">
        <v>211</v>
      </c>
      <c r="J102" s="275" t="s">
        <v>6531</v>
      </c>
      <c r="K102" s="275" t="s">
        <v>555</v>
      </c>
      <c r="L102" s="275" t="s">
        <v>555</v>
      </c>
      <c r="M102" s="275" t="s">
        <v>556</v>
      </c>
      <c r="N102" s="276">
        <v>9862135</v>
      </c>
      <c r="O102" s="275" t="s">
        <v>66</v>
      </c>
      <c r="P102" s="275" t="s">
        <v>557</v>
      </c>
      <c r="Q102" s="275" t="s">
        <v>558</v>
      </c>
      <c r="R102" s="275" t="s">
        <v>559</v>
      </c>
      <c r="T102" s="275" t="s">
        <v>137</v>
      </c>
      <c r="U102" s="275" t="s">
        <v>74</v>
      </c>
      <c r="V102" s="275" t="s">
        <v>560</v>
      </c>
      <c r="W102" s="275" t="s">
        <v>6486</v>
      </c>
      <c r="X102" s="277">
        <v>44835</v>
      </c>
      <c r="Y102" s="275" t="s">
        <v>6487</v>
      </c>
      <c r="AA102" s="277">
        <v>44105</v>
      </c>
      <c r="AB102" s="277">
        <v>44105</v>
      </c>
      <c r="AJ102" s="275" t="s">
        <v>6490</v>
      </c>
      <c r="AK102" s="276">
        <v>101</v>
      </c>
      <c r="AL102" s="275" t="s">
        <v>7916</v>
      </c>
    </row>
    <row r="103" spans="1:38" s="275" customFormat="1">
      <c r="A103" s="275" t="str">
        <f t="shared" si="1"/>
        <v>0410210546重度訪問介護</v>
      </c>
      <c r="B103" s="275" t="s">
        <v>206</v>
      </c>
      <c r="C103" s="275" t="s">
        <v>207</v>
      </c>
      <c r="D103" s="276">
        <v>1018688</v>
      </c>
      <c r="E103" s="275" t="s">
        <v>6530</v>
      </c>
      <c r="F103" s="275" t="s">
        <v>208</v>
      </c>
      <c r="G103" s="275" t="s">
        <v>209</v>
      </c>
      <c r="H103" s="275" t="s">
        <v>210</v>
      </c>
      <c r="I103" s="275" t="s">
        <v>211</v>
      </c>
      <c r="J103" s="275" t="s">
        <v>6531</v>
      </c>
      <c r="K103" s="275" t="s">
        <v>555</v>
      </c>
      <c r="L103" s="275" t="s">
        <v>555</v>
      </c>
      <c r="M103" s="275" t="s">
        <v>556</v>
      </c>
      <c r="N103" s="276">
        <v>9862135</v>
      </c>
      <c r="O103" s="275" t="s">
        <v>66</v>
      </c>
      <c r="P103" s="275" t="s">
        <v>557</v>
      </c>
      <c r="Q103" s="275" t="s">
        <v>558</v>
      </c>
      <c r="R103" s="275" t="s">
        <v>559</v>
      </c>
      <c r="T103" s="275" t="s">
        <v>138</v>
      </c>
      <c r="U103" s="275" t="s">
        <v>74</v>
      </c>
      <c r="V103" s="275" t="s">
        <v>560</v>
      </c>
      <c r="W103" s="275" t="s">
        <v>6486</v>
      </c>
      <c r="X103" s="277">
        <v>44835</v>
      </c>
      <c r="Y103" s="275" t="s">
        <v>6487</v>
      </c>
      <c r="AA103" s="277">
        <v>44105</v>
      </c>
      <c r="AB103" s="277">
        <v>44105</v>
      </c>
      <c r="AJ103" s="275" t="s">
        <v>6490</v>
      </c>
      <c r="AK103" s="276">
        <v>101</v>
      </c>
      <c r="AL103" s="275" t="s">
        <v>7916</v>
      </c>
    </row>
    <row r="104" spans="1:38" s="275" customFormat="1">
      <c r="A104" s="275" t="str">
        <f t="shared" si="1"/>
        <v>0410210553居宅介護</v>
      </c>
      <c r="B104" s="275" t="s">
        <v>561</v>
      </c>
      <c r="C104" s="275" t="s">
        <v>562</v>
      </c>
      <c r="D104" s="276">
        <v>9871221</v>
      </c>
      <c r="E104" s="275" t="s">
        <v>563</v>
      </c>
      <c r="F104" s="275" t="s">
        <v>564</v>
      </c>
      <c r="G104" s="275" t="s">
        <v>565</v>
      </c>
      <c r="H104" s="275" t="s">
        <v>129</v>
      </c>
      <c r="I104" s="275" t="s">
        <v>566</v>
      </c>
      <c r="J104" s="275" t="s">
        <v>6569</v>
      </c>
      <c r="K104" s="275" t="s">
        <v>567</v>
      </c>
      <c r="L104" s="275" t="s">
        <v>567</v>
      </c>
      <c r="M104" s="275" t="s">
        <v>568</v>
      </c>
      <c r="N104" s="276">
        <v>9871221</v>
      </c>
      <c r="O104" s="275" t="s">
        <v>66</v>
      </c>
      <c r="P104" s="275" t="s">
        <v>563</v>
      </c>
      <c r="Q104" s="275" t="s">
        <v>564</v>
      </c>
      <c r="R104" s="275" t="s">
        <v>565</v>
      </c>
      <c r="T104" s="275" t="s">
        <v>137</v>
      </c>
      <c r="U104" s="275" t="s">
        <v>76</v>
      </c>
      <c r="V104" s="275" t="s">
        <v>569</v>
      </c>
      <c r="W104" s="275" t="s">
        <v>6486</v>
      </c>
      <c r="X104" s="277">
        <v>44440</v>
      </c>
      <c r="Y104" s="275" t="s">
        <v>6487</v>
      </c>
      <c r="AA104" s="277">
        <v>44105</v>
      </c>
      <c r="AB104" s="277">
        <v>44105</v>
      </c>
      <c r="AC104" s="277">
        <v>44440</v>
      </c>
      <c r="AJ104" s="275" t="s">
        <v>6490</v>
      </c>
      <c r="AK104" s="276">
        <v>987</v>
      </c>
      <c r="AL104" s="275" t="s">
        <v>7937</v>
      </c>
    </row>
    <row r="105" spans="1:38" s="275" customFormat="1">
      <c r="A105" s="275" t="str">
        <f t="shared" si="1"/>
        <v>0410210587生活介護</v>
      </c>
      <c r="B105" s="275" t="s">
        <v>77</v>
      </c>
      <c r="C105" s="275" t="s">
        <v>78</v>
      </c>
      <c r="D105" s="276">
        <v>9860853</v>
      </c>
      <c r="E105" s="275" t="s">
        <v>79</v>
      </c>
      <c r="F105" s="275" t="s">
        <v>80</v>
      </c>
      <c r="G105" s="275" t="s">
        <v>81</v>
      </c>
      <c r="H105" s="275" t="s">
        <v>63</v>
      </c>
      <c r="I105" s="275" t="s">
        <v>82</v>
      </c>
      <c r="J105" s="275" t="s">
        <v>6493</v>
      </c>
      <c r="K105" s="275" t="s">
        <v>570</v>
      </c>
      <c r="L105" s="275" t="s">
        <v>570</v>
      </c>
      <c r="M105" s="275" t="s">
        <v>571</v>
      </c>
      <c r="N105" s="276">
        <v>9871221</v>
      </c>
      <c r="O105" s="275" t="s">
        <v>66</v>
      </c>
      <c r="P105" s="275" t="s">
        <v>572</v>
      </c>
      <c r="Q105" s="275" t="s">
        <v>573</v>
      </c>
      <c r="R105" s="275" t="s">
        <v>574</v>
      </c>
      <c r="T105" s="275" t="s">
        <v>71</v>
      </c>
      <c r="U105" s="275" t="s">
        <v>74</v>
      </c>
      <c r="V105" s="275" t="s">
        <v>575</v>
      </c>
      <c r="W105" s="275" t="s">
        <v>6486</v>
      </c>
      <c r="X105" s="277">
        <v>44835</v>
      </c>
      <c r="Y105" s="275" t="s">
        <v>6487</v>
      </c>
      <c r="Z105" s="275" t="s">
        <v>6497</v>
      </c>
      <c r="AA105" s="277">
        <v>44287</v>
      </c>
      <c r="AB105" s="277">
        <v>44287</v>
      </c>
      <c r="AF105" s="275" t="s">
        <v>6492</v>
      </c>
      <c r="AG105" s="275" t="s">
        <v>6489</v>
      </c>
      <c r="AH105" s="275">
        <v>30</v>
      </c>
      <c r="AI105" s="275">
        <v>30</v>
      </c>
      <c r="AJ105" s="275" t="s">
        <v>6490</v>
      </c>
      <c r="AK105" s="276">
        <v>986</v>
      </c>
      <c r="AL105" s="275" t="s">
        <v>7909</v>
      </c>
    </row>
    <row r="106" spans="1:38" s="275" customFormat="1">
      <c r="A106" s="275" t="str">
        <f t="shared" si="1"/>
        <v>0410210595自立訓練(生活訓練)</v>
      </c>
      <c r="B106" s="275" t="s">
        <v>576</v>
      </c>
      <c r="C106" s="275" t="s">
        <v>577</v>
      </c>
      <c r="D106" s="276">
        <v>9840031</v>
      </c>
      <c r="E106" s="275" t="s">
        <v>578</v>
      </c>
      <c r="F106" s="275" t="s">
        <v>579</v>
      </c>
      <c r="G106" s="275" t="s">
        <v>580</v>
      </c>
      <c r="H106" s="275" t="s">
        <v>129</v>
      </c>
      <c r="I106" s="275" t="s">
        <v>581</v>
      </c>
      <c r="J106" s="275" t="s">
        <v>6570</v>
      </c>
      <c r="K106" s="275" t="s">
        <v>582</v>
      </c>
      <c r="L106" s="275" t="s">
        <v>582</v>
      </c>
      <c r="M106" s="275" t="s">
        <v>583</v>
      </c>
      <c r="N106" s="276">
        <v>9860813</v>
      </c>
      <c r="O106" s="275" t="s">
        <v>66</v>
      </c>
      <c r="P106" s="275" t="s">
        <v>584</v>
      </c>
      <c r="Q106" s="275" t="s">
        <v>579</v>
      </c>
      <c r="R106" s="275" t="s">
        <v>580</v>
      </c>
      <c r="T106" s="275" t="s">
        <v>6485</v>
      </c>
      <c r="U106" s="275" t="s">
        <v>74</v>
      </c>
      <c r="V106" s="275" t="s">
        <v>585</v>
      </c>
      <c r="W106" s="275" t="s">
        <v>6486</v>
      </c>
      <c r="X106" s="277">
        <v>44835</v>
      </c>
      <c r="Y106" s="275" t="s">
        <v>6487</v>
      </c>
      <c r="Z106" s="275" t="s">
        <v>6488</v>
      </c>
      <c r="AA106" s="277">
        <v>44287</v>
      </c>
      <c r="AB106" s="277">
        <v>44287</v>
      </c>
      <c r="AG106" s="275" t="s">
        <v>6533</v>
      </c>
      <c r="AH106" s="275">
        <v>20</v>
      </c>
      <c r="AI106" s="275">
        <v>20</v>
      </c>
      <c r="AJ106" s="275" t="s">
        <v>6490</v>
      </c>
      <c r="AK106" s="276">
        <v>984</v>
      </c>
      <c r="AL106" s="275" t="s">
        <v>7938</v>
      </c>
    </row>
    <row r="107" spans="1:38" s="275" customFormat="1">
      <c r="A107" s="275" t="str">
        <f t="shared" si="1"/>
        <v>0410210595就労継続支援(Ｂ型)</v>
      </c>
      <c r="B107" s="275" t="s">
        <v>576</v>
      </c>
      <c r="C107" s="275" t="s">
        <v>577</v>
      </c>
      <c r="D107" s="276">
        <v>9840031</v>
      </c>
      <c r="E107" s="275" t="s">
        <v>578</v>
      </c>
      <c r="F107" s="275" t="s">
        <v>579</v>
      </c>
      <c r="G107" s="275" t="s">
        <v>580</v>
      </c>
      <c r="H107" s="275" t="s">
        <v>129</v>
      </c>
      <c r="I107" s="275" t="s">
        <v>581</v>
      </c>
      <c r="J107" s="275" t="s">
        <v>6570</v>
      </c>
      <c r="K107" s="275" t="s">
        <v>582</v>
      </c>
      <c r="L107" s="275" t="s">
        <v>582</v>
      </c>
      <c r="M107" s="275" t="s">
        <v>583</v>
      </c>
      <c r="N107" s="276">
        <v>9860813</v>
      </c>
      <c r="O107" s="275" t="s">
        <v>66</v>
      </c>
      <c r="P107" s="275" t="s">
        <v>584</v>
      </c>
      <c r="Q107" s="275" t="s">
        <v>579</v>
      </c>
      <c r="R107" s="275" t="s">
        <v>580</v>
      </c>
      <c r="T107" s="275" t="s">
        <v>6491</v>
      </c>
      <c r="U107" s="275" t="s">
        <v>74</v>
      </c>
      <c r="V107" s="275" t="s">
        <v>585</v>
      </c>
      <c r="W107" s="275" t="s">
        <v>6486</v>
      </c>
      <c r="X107" s="277">
        <v>44835</v>
      </c>
      <c r="Y107" s="275" t="s">
        <v>6487</v>
      </c>
      <c r="Z107" s="275" t="s">
        <v>6488</v>
      </c>
      <c r="AA107" s="277">
        <v>44470</v>
      </c>
      <c r="AB107" s="277">
        <v>44470</v>
      </c>
      <c r="AG107" s="275" t="s">
        <v>6533</v>
      </c>
      <c r="AH107" s="275">
        <v>14</v>
      </c>
      <c r="AI107" s="275">
        <v>14</v>
      </c>
      <c r="AJ107" s="275" t="s">
        <v>6490</v>
      </c>
      <c r="AK107" s="276">
        <v>984</v>
      </c>
      <c r="AL107" s="275" t="s">
        <v>7938</v>
      </c>
    </row>
    <row r="108" spans="1:38" s="275" customFormat="1">
      <c r="A108" s="275" t="str">
        <f t="shared" si="1"/>
        <v>0410210603就労継続支援(Ｂ型)</v>
      </c>
      <c r="B108" s="275" t="s">
        <v>77</v>
      </c>
      <c r="C108" s="275" t="s">
        <v>78</v>
      </c>
      <c r="D108" s="276">
        <v>9860853</v>
      </c>
      <c r="E108" s="275" t="s">
        <v>79</v>
      </c>
      <c r="F108" s="275" t="s">
        <v>80</v>
      </c>
      <c r="G108" s="275" t="s">
        <v>81</v>
      </c>
      <c r="H108" s="275" t="s">
        <v>63</v>
      </c>
      <c r="I108" s="275" t="s">
        <v>82</v>
      </c>
      <c r="J108" s="275" t="s">
        <v>6493</v>
      </c>
      <c r="K108" s="275" t="s">
        <v>586</v>
      </c>
      <c r="L108" s="275" t="s">
        <v>586</v>
      </c>
      <c r="M108" s="275" t="s">
        <v>587</v>
      </c>
      <c r="N108" s="276">
        <v>9860011</v>
      </c>
      <c r="O108" s="275" t="s">
        <v>66</v>
      </c>
      <c r="P108" s="275" t="s">
        <v>588</v>
      </c>
      <c r="Q108" s="275" t="s">
        <v>589</v>
      </c>
      <c r="R108" s="275" t="s">
        <v>590</v>
      </c>
      <c r="T108" s="275" t="s">
        <v>6491</v>
      </c>
      <c r="U108" s="275" t="s">
        <v>74</v>
      </c>
      <c r="V108" s="275" t="s">
        <v>591</v>
      </c>
      <c r="W108" s="275" t="s">
        <v>6486</v>
      </c>
      <c r="X108" s="277">
        <v>45017</v>
      </c>
      <c r="Y108" s="275" t="s">
        <v>6487</v>
      </c>
      <c r="Z108" s="275" t="s">
        <v>6497</v>
      </c>
      <c r="AA108" s="277">
        <v>44287</v>
      </c>
      <c r="AB108" s="277">
        <v>44287</v>
      </c>
      <c r="AG108" s="275" t="s">
        <v>6489</v>
      </c>
      <c r="AH108" s="275">
        <v>30</v>
      </c>
      <c r="AI108" s="275">
        <v>30</v>
      </c>
      <c r="AJ108" s="275" t="s">
        <v>6490</v>
      </c>
      <c r="AK108" s="276">
        <v>986</v>
      </c>
      <c r="AL108" s="275" t="s">
        <v>7909</v>
      </c>
    </row>
    <row r="109" spans="1:38" s="275" customFormat="1">
      <c r="A109" s="275" t="str">
        <f t="shared" si="1"/>
        <v>0410210611短期入所</v>
      </c>
      <c r="B109" s="275" t="s">
        <v>77</v>
      </c>
      <c r="C109" s="275" t="s">
        <v>592</v>
      </c>
      <c r="D109" s="276">
        <v>9860861</v>
      </c>
      <c r="E109" s="275" t="s">
        <v>79</v>
      </c>
      <c r="F109" s="275" t="s">
        <v>80</v>
      </c>
      <c r="G109" s="275" t="s">
        <v>81</v>
      </c>
      <c r="H109" s="275" t="s">
        <v>63</v>
      </c>
      <c r="I109" s="275" t="s">
        <v>82</v>
      </c>
      <c r="J109" s="275" t="s">
        <v>6493</v>
      </c>
      <c r="K109" s="275" t="s">
        <v>593</v>
      </c>
      <c r="L109" s="275" t="s">
        <v>593</v>
      </c>
      <c r="M109" s="275" t="s">
        <v>594</v>
      </c>
      <c r="N109" s="276">
        <v>9860861</v>
      </c>
      <c r="O109" s="275" t="s">
        <v>66</v>
      </c>
      <c r="P109" s="275" t="s">
        <v>595</v>
      </c>
      <c r="Q109" s="275" t="s">
        <v>596</v>
      </c>
      <c r="R109" s="275" t="s">
        <v>574</v>
      </c>
      <c r="T109" s="275" t="s">
        <v>91</v>
      </c>
      <c r="U109" s="275" t="s">
        <v>74</v>
      </c>
      <c r="V109" s="275" t="s">
        <v>597</v>
      </c>
      <c r="W109" s="275" t="s">
        <v>6486</v>
      </c>
      <c r="X109" s="277">
        <v>44835</v>
      </c>
      <c r="Y109" s="275" t="s">
        <v>6487</v>
      </c>
      <c r="AA109" s="277">
        <v>44287</v>
      </c>
      <c r="AB109" s="277">
        <v>44287</v>
      </c>
      <c r="AF109" s="275" t="s">
        <v>6498</v>
      </c>
      <c r="AH109" s="275">
        <v>3</v>
      </c>
      <c r="AJ109" s="275" t="s">
        <v>6490</v>
      </c>
      <c r="AK109" s="276">
        <v>986</v>
      </c>
      <c r="AL109" s="275" t="s">
        <v>7936</v>
      </c>
    </row>
    <row r="110" spans="1:38" s="275" customFormat="1">
      <c r="A110" s="275" t="str">
        <f t="shared" si="1"/>
        <v>0410210645自立生活援助</v>
      </c>
      <c r="B110" s="275" t="s">
        <v>598</v>
      </c>
      <c r="C110" s="275" t="s">
        <v>599</v>
      </c>
      <c r="D110" s="276">
        <v>9860826</v>
      </c>
      <c r="E110" s="275" t="s">
        <v>600</v>
      </c>
      <c r="F110" s="275" t="s">
        <v>601</v>
      </c>
      <c r="G110" s="275" t="s">
        <v>602</v>
      </c>
      <c r="H110" s="275" t="s">
        <v>402</v>
      </c>
      <c r="I110" s="275" t="s">
        <v>603</v>
      </c>
      <c r="J110" s="275" t="s">
        <v>6571</v>
      </c>
      <c r="K110" s="275" t="s">
        <v>604</v>
      </c>
      <c r="L110" s="275" t="s">
        <v>604</v>
      </c>
      <c r="M110" s="275" t="s">
        <v>605</v>
      </c>
      <c r="N110" s="276">
        <v>9860826</v>
      </c>
      <c r="O110" s="275" t="s">
        <v>66</v>
      </c>
      <c r="P110" s="275" t="s">
        <v>600</v>
      </c>
      <c r="Q110" s="275" t="s">
        <v>601</v>
      </c>
      <c r="R110" s="275" t="s">
        <v>602</v>
      </c>
      <c r="T110" s="275" t="s">
        <v>607</v>
      </c>
      <c r="U110" s="275" t="s">
        <v>74</v>
      </c>
      <c r="V110" s="275" t="s">
        <v>606</v>
      </c>
      <c r="W110" s="275" t="s">
        <v>6486</v>
      </c>
      <c r="X110" s="277">
        <v>44317</v>
      </c>
      <c r="Y110" s="275" t="s">
        <v>6554</v>
      </c>
      <c r="AA110" s="277">
        <v>44317</v>
      </c>
      <c r="AB110" s="277">
        <v>44317</v>
      </c>
      <c r="AJ110" s="275" t="s">
        <v>6490</v>
      </c>
      <c r="AK110" s="276">
        <v>986</v>
      </c>
      <c r="AL110" s="275" t="s">
        <v>7939</v>
      </c>
    </row>
    <row r="111" spans="1:38" s="275" customFormat="1">
      <c r="A111" s="275" t="str">
        <f t="shared" si="1"/>
        <v>0410210652生活介護</v>
      </c>
      <c r="B111" s="275" t="s">
        <v>608</v>
      </c>
      <c r="C111" s="275" t="s">
        <v>609</v>
      </c>
      <c r="D111" s="276">
        <v>9860861</v>
      </c>
      <c r="E111" s="275" t="s">
        <v>610</v>
      </c>
      <c r="F111" s="275" t="s">
        <v>611</v>
      </c>
      <c r="G111" s="275" t="s">
        <v>611</v>
      </c>
      <c r="H111" s="275" t="s">
        <v>129</v>
      </c>
      <c r="I111" s="275" t="s">
        <v>612</v>
      </c>
      <c r="J111" s="275" t="s">
        <v>6572</v>
      </c>
      <c r="K111" s="275" t="s">
        <v>613</v>
      </c>
      <c r="L111" s="275" t="s">
        <v>613</v>
      </c>
      <c r="M111" s="275" t="s">
        <v>614</v>
      </c>
      <c r="N111" s="276">
        <v>9860813</v>
      </c>
      <c r="O111" s="275" t="s">
        <v>66</v>
      </c>
      <c r="P111" s="275" t="s">
        <v>615</v>
      </c>
      <c r="Q111" s="275" t="s">
        <v>611</v>
      </c>
      <c r="T111" s="275" t="s">
        <v>71</v>
      </c>
      <c r="U111" s="275" t="s">
        <v>74</v>
      </c>
      <c r="V111" s="275" t="s">
        <v>616</v>
      </c>
      <c r="W111" s="275" t="s">
        <v>6486</v>
      </c>
      <c r="X111" s="277">
        <v>44348</v>
      </c>
      <c r="Y111" s="275" t="s">
        <v>6554</v>
      </c>
      <c r="Z111" s="275" t="s">
        <v>6497</v>
      </c>
      <c r="AA111" s="277">
        <v>44348</v>
      </c>
      <c r="AB111" s="277">
        <v>44348</v>
      </c>
      <c r="AF111" s="275" t="s">
        <v>6492</v>
      </c>
      <c r="AG111" s="275" t="s">
        <v>6533</v>
      </c>
      <c r="AH111" s="275">
        <v>3</v>
      </c>
      <c r="AI111" s="275">
        <v>3</v>
      </c>
      <c r="AJ111" s="275" t="s">
        <v>6490</v>
      </c>
      <c r="AK111" s="276">
        <v>986</v>
      </c>
      <c r="AL111" s="275" t="s">
        <v>7936</v>
      </c>
    </row>
    <row r="112" spans="1:38" s="275" customFormat="1">
      <c r="A112" s="275" t="str">
        <f t="shared" si="1"/>
        <v>0410210660短期入所</v>
      </c>
      <c r="B112" s="275" t="s">
        <v>617</v>
      </c>
      <c r="C112" s="275" t="s">
        <v>618</v>
      </c>
      <c r="D112" s="276">
        <v>9860803</v>
      </c>
      <c r="E112" s="275" t="s">
        <v>619</v>
      </c>
      <c r="F112" s="275" t="s">
        <v>620</v>
      </c>
      <c r="G112" s="275" t="s">
        <v>621</v>
      </c>
      <c r="H112" s="275" t="s">
        <v>63</v>
      </c>
      <c r="I112" s="275" t="s">
        <v>275</v>
      </c>
      <c r="J112" s="275" t="s">
        <v>6535</v>
      </c>
      <c r="K112" s="275" t="s">
        <v>622</v>
      </c>
      <c r="L112" s="275" t="s">
        <v>622</v>
      </c>
      <c r="M112" s="275" t="s">
        <v>623</v>
      </c>
      <c r="N112" s="276">
        <v>9860803</v>
      </c>
      <c r="O112" s="275" t="s">
        <v>66</v>
      </c>
      <c r="P112" s="275" t="s">
        <v>619</v>
      </c>
      <c r="Q112" s="275" t="s">
        <v>620</v>
      </c>
      <c r="R112" s="275" t="s">
        <v>621</v>
      </c>
      <c r="T112" s="275" t="s">
        <v>91</v>
      </c>
      <c r="U112" s="275" t="s">
        <v>74</v>
      </c>
      <c r="V112" s="275" t="s">
        <v>624</v>
      </c>
      <c r="W112" s="275" t="s">
        <v>6486</v>
      </c>
      <c r="X112" s="277">
        <v>44470</v>
      </c>
      <c r="Y112" s="275" t="s">
        <v>6554</v>
      </c>
      <c r="AA112" s="277">
        <v>44470</v>
      </c>
      <c r="AB112" s="277">
        <v>44470</v>
      </c>
      <c r="AF112" s="275" t="s">
        <v>6498</v>
      </c>
      <c r="AH112" s="275">
        <v>2</v>
      </c>
      <c r="AJ112" s="275" t="s">
        <v>6490</v>
      </c>
      <c r="AK112" s="276">
        <v>986</v>
      </c>
      <c r="AL112" s="275" t="s">
        <v>7940</v>
      </c>
    </row>
    <row r="113" spans="1:38" s="275" customFormat="1">
      <c r="A113" s="275" t="str">
        <f t="shared" si="1"/>
        <v>0410210678短期入所</v>
      </c>
      <c r="B113" s="275" t="s">
        <v>625</v>
      </c>
      <c r="C113" s="275" t="s">
        <v>626</v>
      </c>
      <c r="D113" s="276">
        <v>9860825</v>
      </c>
      <c r="E113" s="275" t="s">
        <v>627</v>
      </c>
      <c r="F113" s="275" t="s">
        <v>628</v>
      </c>
      <c r="G113" s="275" t="s">
        <v>629</v>
      </c>
      <c r="H113" s="275" t="s">
        <v>129</v>
      </c>
      <c r="I113" s="275" t="s">
        <v>630</v>
      </c>
      <c r="J113" s="275" t="s">
        <v>6573</v>
      </c>
      <c r="K113" s="275" t="s">
        <v>631</v>
      </c>
      <c r="L113" s="275" t="s">
        <v>631</v>
      </c>
      <c r="M113" s="275" t="s">
        <v>632</v>
      </c>
      <c r="N113" s="276">
        <v>9860825</v>
      </c>
      <c r="O113" s="275" t="s">
        <v>66</v>
      </c>
      <c r="P113" s="275" t="s">
        <v>627</v>
      </c>
      <c r="Q113" s="275" t="s">
        <v>628</v>
      </c>
      <c r="R113" s="275" t="s">
        <v>633</v>
      </c>
      <c r="T113" s="275" t="s">
        <v>91</v>
      </c>
      <c r="U113" s="275" t="s">
        <v>74</v>
      </c>
      <c r="V113" s="275" t="s">
        <v>634</v>
      </c>
      <c r="W113" s="275" t="s">
        <v>6486</v>
      </c>
      <c r="X113" s="277">
        <v>45017</v>
      </c>
      <c r="Y113" s="275" t="s">
        <v>6487</v>
      </c>
      <c r="AA113" s="277">
        <v>44470</v>
      </c>
      <c r="AB113" s="277">
        <v>44470</v>
      </c>
      <c r="AF113" s="275" t="s">
        <v>6498</v>
      </c>
      <c r="AH113" s="275">
        <v>2</v>
      </c>
      <c r="AJ113" s="275" t="s">
        <v>6490</v>
      </c>
      <c r="AK113" s="276">
        <v>986</v>
      </c>
      <c r="AL113" s="275" t="s">
        <v>7913</v>
      </c>
    </row>
    <row r="114" spans="1:38" s="275" customFormat="1">
      <c r="A114" s="275" t="str">
        <f t="shared" si="1"/>
        <v>0410210686短期入所</v>
      </c>
      <c r="B114" s="275" t="s">
        <v>6574</v>
      </c>
      <c r="C114" s="275" t="s">
        <v>6575</v>
      </c>
      <c r="D114" s="276">
        <v>1400014</v>
      </c>
      <c r="E114" s="275" t="s">
        <v>6576</v>
      </c>
      <c r="F114" s="275" t="s">
        <v>6577</v>
      </c>
      <c r="G114" s="275" t="s">
        <v>6578</v>
      </c>
      <c r="H114" s="275" t="s">
        <v>129</v>
      </c>
      <c r="I114" s="275" t="s">
        <v>8227</v>
      </c>
      <c r="J114" s="275" t="s">
        <v>8228</v>
      </c>
      <c r="K114" s="275" t="s">
        <v>6579</v>
      </c>
      <c r="L114" s="275" t="s">
        <v>6580</v>
      </c>
      <c r="M114" s="275" t="s">
        <v>6581</v>
      </c>
      <c r="N114" s="276">
        <v>9860861</v>
      </c>
      <c r="O114" s="275" t="s">
        <v>66</v>
      </c>
      <c r="P114" s="275" t="s">
        <v>6582</v>
      </c>
      <c r="Q114" s="275" t="s">
        <v>6583</v>
      </c>
      <c r="R114" s="275" t="s">
        <v>6584</v>
      </c>
      <c r="T114" s="275" t="s">
        <v>91</v>
      </c>
      <c r="U114" s="275" t="s">
        <v>74</v>
      </c>
      <c r="V114" s="275" t="s">
        <v>6585</v>
      </c>
      <c r="W114" s="275" t="s">
        <v>6486</v>
      </c>
      <c r="X114" s="277">
        <v>44593</v>
      </c>
      <c r="Y114" s="275" t="s">
        <v>6554</v>
      </c>
      <c r="AA114" s="277">
        <v>44593</v>
      </c>
      <c r="AB114" s="277">
        <v>44593</v>
      </c>
      <c r="AF114" s="275" t="s">
        <v>6498</v>
      </c>
      <c r="AH114" s="275">
        <v>1</v>
      </c>
      <c r="AJ114" s="275" t="s">
        <v>6490</v>
      </c>
      <c r="AK114" s="276">
        <v>140</v>
      </c>
      <c r="AL114" s="275" t="s">
        <v>7917</v>
      </c>
    </row>
    <row r="115" spans="1:38" s="275" customFormat="1">
      <c r="A115" s="275" t="str">
        <f t="shared" si="1"/>
        <v>0410210694就労継続支援(Ｂ型)</v>
      </c>
      <c r="B115" s="275" t="s">
        <v>77</v>
      </c>
      <c r="C115" s="275" t="s">
        <v>78</v>
      </c>
      <c r="D115" s="276">
        <v>9860853</v>
      </c>
      <c r="E115" s="275" t="s">
        <v>79</v>
      </c>
      <c r="F115" s="275" t="s">
        <v>80</v>
      </c>
      <c r="G115" s="275" t="s">
        <v>81</v>
      </c>
      <c r="H115" s="275" t="s">
        <v>63</v>
      </c>
      <c r="I115" s="275" t="s">
        <v>82</v>
      </c>
      <c r="J115" s="275" t="s">
        <v>6493</v>
      </c>
      <c r="K115" s="275" t="s">
        <v>6586</v>
      </c>
      <c r="L115" s="275" t="s">
        <v>6586</v>
      </c>
      <c r="M115" s="275" t="s">
        <v>6587</v>
      </c>
      <c r="N115" s="276">
        <v>9860827</v>
      </c>
      <c r="O115" s="275" t="s">
        <v>66</v>
      </c>
      <c r="P115" s="275" t="s">
        <v>6588</v>
      </c>
      <c r="Q115" s="275" t="s">
        <v>6589</v>
      </c>
      <c r="T115" s="275" t="s">
        <v>6491</v>
      </c>
      <c r="U115" s="275" t="s">
        <v>74</v>
      </c>
      <c r="V115" s="275" t="s">
        <v>6590</v>
      </c>
      <c r="W115" s="275" t="s">
        <v>6486</v>
      </c>
      <c r="X115" s="277">
        <v>44835</v>
      </c>
      <c r="Y115" s="275" t="s">
        <v>6554</v>
      </c>
      <c r="Z115" s="275" t="s">
        <v>6497</v>
      </c>
      <c r="AA115" s="277">
        <v>44835</v>
      </c>
      <c r="AB115" s="277">
        <v>44835</v>
      </c>
      <c r="AG115" s="275" t="s">
        <v>6533</v>
      </c>
      <c r="AH115" s="275">
        <v>20</v>
      </c>
      <c r="AI115" s="275">
        <v>20</v>
      </c>
      <c r="AJ115" s="275" t="s">
        <v>6490</v>
      </c>
      <c r="AK115" s="276">
        <v>986</v>
      </c>
      <c r="AL115" s="275" t="s">
        <v>7909</v>
      </c>
    </row>
    <row r="116" spans="1:38" s="275" customFormat="1">
      <c r="A116" s="275" t="str">
        <f t="shared" si="1"/>
        <v>0410300016生活介護</v>
      </c>
      <c r="B116" s="275" t="s">
        <v>635</v>
      </c>
      <c r="C116" s="275" t="s">
        <v>636</v>
      </c>
      <c r="D116" s="276">
        <v>9850075</v>
      </c>
      <c r="E116" s="275" t="s">
        <v>637</v>
      </c>
      <c r="F116" s="275" t="s">
        <v>638</v>
      </c>
      <c r="G116" s="275" t="s">
        <v>639</v>
      </c>
      <c r="H116" s="275" t="s">
        <v>63</v>
      </c>
      <c r="I116" s="275" t="s">
        <v>640</v>
      </c>
      <c r="J116" s="275" t="s">
        <v>6591</v>
      </c>
      <c r="K116" s="275" t="s">
        <v>641</v>
      </c>
      <c r="L116" s="275" t="s">
        <v>646</v>
      </c>
      <c r="M116" s="275" t="s">
        <v>647</v>
      </c>
      <c r="N116" s="276">
        <v>9850075</v>
      </c>
      <c r="O116" s="275" t="s">
        <v>643</v>
      </c>
      <c r="P116" s="275" t="s">
        <v>644</v>
      </c>
      <c r="Q116" s="275" t="s">
        <v>638</v>
      </c>
      <c r="R116" s="275" t="s">
        <v>639</v>
      </c>
      <c r="T116" s="275" t="s">
        <v>71</v>
      </c>
      <c r="U116" s="275" t="s">
        <v>74</v>
      </c>
      <c r="V116" s="275" t="s">
        <v>645</v>
      </c>
      <c r="W116" s="275" t="s">
        <v>6486</v>
      </c>
      <c r="X116" s="277">
        <v>44835</v>
      </c>
      <c r="Y116" s="275" t="s">
        <v>6487</v>
      </c>
      <c r="Z116" s="275" t="s">
        <v>6497</v>
      </c>
      <c r="AA116" s="277">
        <v>41000</v>
      </c>
      <c r="AB116" s="277">
        <v>41000</v>
      </c>
      <c r="AF116" s="275" t="s">
        <v>6492</v>
      </c>
      <c r="AG116" s="275" t="s">
        <v>6489</v>
      </c>
      <c r="AH116" s="275">
        <v>30</v>
      </c>
      <c r="AI116" s="275">
        <v>30</v>
      </c>
      <c r="AJ116" s="275" t="s">
        <v>6490</v>
      </c>
      <c r="AK116" s="276">
        <v>985</v>
      </c>
      <c r="AL116" s="275" t="s">
        <v>7914</v>
      </c>
    </row>
    <row r="117" spans="1:38" s="275" customFormat="1">
      <c r="A117" s="275" t="str">
        <f t="shared" si="1"/>
        <v>0410300016生活介護</v>
      </c>
      <c r="B117" s="275" t="s">
        <v>635</v>
      </c>
      <c r="C117" s="275" t="s">
        <v>636</v>
      </c>
      <c r="D117" s="276">
        <v>9850075</v>
      </c>
      <c r="E117" s="275" t="s">
        <v>637</v>
      </c>
      <c r="F117" s="275" t="s">
        <v>638</v>
      </c>
      <c r="G117" s="275" t="s">
        <v>639</v>
      </c>
      <c r="H117" s="275" t="s">
        <v>63</v>
      </c>
      <c r="I117" s="275" t="s">
        <v>640</v>
      </c>
      <c r="J117" s="275" t="s">
        <v>6591</v>
      </c>
      <c r="K117" s="275" t="s">
        <v>641</v>
      </c>
      <c r="L117" s="275" t="s">
        <v>646</v>
      </c>
      <c r="M117" s="275" t="s">
        <v>647</v>
      </c>
      <c r="N117" s="276">
        <v>9850075</v>
      </c>
      <c r="O117" s="275" t="s">
        <v>643</v>
      </c>
      <c r="P117" s="275" t="s">
        <v>644</v>
      </c>
      <c r="Q117" s="275" t="s">
        <v>638</v>
      </c>
      <c r="R117" s="275" t="s">
        <v>639</v>
      </c>
      <c r="T117" s="275" t="s">
        <v>71</v>
      </c>
      <c r="U117" s="275" t="s">
        <v>74</v>
      </c>
      <c r="V117" s="275" t="s">
        <v>645</v>
      </c>
      <c r="W117" s="275" t="s">
        <v>6507</v>
      </c>
      <c r="X117" s="277">
        <v>44835</v>
      </c>
      <c r="Y117" s="275" t="s">
        <v>6487</v>
      </c>
      <c r="Z117" s="275" t="s">
        <v>6497</v>
      </c>
      <c r="AA117" s="277">
        <v>41000</v>
      </c>
      <c r="AB117" s="277">
        <v>42461</v>
      </c>
      <c r="AF117" s="275" t="s">
        <v>6492</v>
      </c>
      <c r="AG117" s="275" t="s">
        <v>6533</v>
      </c>
      <c r="AH117" s="275">
        <v>6</v>
      </c>
      <c r="AI117" s="275">
        <v>6</v>
      </c>
      <c r="AJ117" s="275" t="s">
        <v>6490</v>
      </c>
      <c r="AK117" s="276">
        <v>985</v>
      </c>
      <c r="AL117" s="275" t="s">
        <v>7914</v>
      </c>
    </row>
    <row r="118" spans="1:38" s="275" customFormat="1">
      <c r="A118" s="275" t="str">
        <f t="shared" si="1"/>
        <v>0410300016短期入所</v>
      </c>
      <c r="B118" s="275" t="s">
        <v>635</v>
      </c>
      <c r="C118" s="275" t="s">
        <v>636</v>
      </c>
      <c r="D118" s="276">
        <v>9850075</v>
      </c>
      <c r="E118" s="275" t="s">
        <v>637</v>
      </c>
      <c r="F118" s="275" t="s">
        <v>638</v>
      </c>
      <c r="G118" s="275" t="s">
        <v>639</v>
      </c>
      <c r="H118" s="275" t="s">
        <v>63</v>
      </c>
      <c r="I118" s="275" t="s">
        <v>640</v>
      </c>
      <c r="J118" s="275" t="s">
        <v>6591</v>
      </c>
      <c r="K118" s="275" t="s">
        <v>641</v>
      </c>
      <c r="L118" s="275" t="s">
        <v>648</v>
      </c>
      <c r="M118" s="275" t="s">
        <v>649</v>
      </c>
      <c r="N118" s="276">
        <v>9850063</v>
      </c>
      <c r="O118" s="275" t="s">
        <v>643</v>
      </c>
      <c r="P118" s="275" t="s">
        <v>650</v>
      </c>
      <c r="Q118" s="275" t="s">
        <v>651</v>
      </c>
      <c r="R118" s="275" t="s">
        <v>651</v>
      </c>
      <c r="T118" s="275" t="s">
        <v>91</v>
      </c>
      <c r="U118" s="275" t="s">
        <v>74</v>
      </c>
      <c r="V118" s="275" t="s">
        <v>645</v>
      </c>
      <c r="W118" s="275" t="s">
        <v>6486</v>
      </c>
      <c r="X118" s="277">
        <v>44835</v>
      </c>
      <c r="Y118" s="275" t="s">
        <v>6487</v>
      </c>
      <c r="AA118" s="277">
        <v>38991</v>
      </c>
      <c r="AB118" s="277">
        <v>38991</v>
      </c>
      <c r="AF118" s="275" t="s">
        <v>6498</v>
      </c>
      <c r="AH118" s="275">
        <v>1</v>
      </c>
      <c r="AJ118" s="275" t="s">
        <v>6490</v>
      </c>
      <c r="AK118" s="276">
        <v>985</v>
      </c>
      <c r="AL118" s="275" t="s">
        <v>7914</v>
      </c>
    </row>
    <row r="119" spans="1:38" s="275" customFormat="1">
      <c r="A119" s="275" t="str">
        <f t="shared" si="1"/>
        <v>0410300016知的障害者通所更生施設</v>
      </c>
      <c r="B119" s="275" t="s">
        <v>635</v>
      </c>
      <c r="C119" s="275" t="s">
        <v>636</v>
      </c>
      <c r="D119" s="276">
        <v>9850075</v>
      </c>
      <c r="E119" s="275" t="s">
        <v>637</v>
      </c>
      <c r="F119" s="275" t="s">
        <v>638</v>
      </c>
      <c r="G119" s="275" t="s">
        <v>639</v>
      </c>
      <c r="H119" s="275" t="s">
        <v>63</v>
      </c>
      <c r="I119" s="275" t="s">
        <v>640</v>
      </c>
      <c r="J119" s="275" t="s">
        <v>6591</v>
      </c>
      <c r="K119" s="275" t="s">
        <v>641</v>
      </c>
      <c r="L119" s="275" t="s">
        <v>641</v>
      </c>
      <c r="M119" s="275" t="s">
        <v>642</v>
      </c>
      <c r="N119" s="276">
        <v>9850075</v>
      </c>
      <c r="O119" s="275" t="s">
        <v>643</v>
      </c>
      <c r="P119" s="275" t="s">
        <v>644</v>
      </c>
      <c r="Q119" s="275" t="s">
        <v>638</v>
      </c>
      <c r="R119" s="275" t="s">
        <v>639</v>
      </c>
      <c r="T119" s="275" t="s">
        <v>6505</v>
      </c>
      <c r="U119" s="275" t="s">
        <v>6500</v>
      </c>
      <c r="V119" s="275" t="s">
        <v>645</v>
      </c>
      <c r="W119" s="275" t="s">
        <v>6486</v>
      </c>
      <c r="X119" s="277">
        <v>40999</v>
      </c>
      <c r="Y119" s="275" t="s">
        <v>6501</v>
      </c>
      <c r="Z119" s="275" t="s">
        <v>6497</v>
      </c>
      <c r="AA119" s="277">
        <v>38991</v>
      </c>
      <c r="AB119" s="277">
        <v>38991</v>
      </c>
      <c r="AD119" s="277">
        <v>40999</v>
      </c>
      <c r="AF119" s="275" t="s">
        <v>6506</v>
      </c>
      <c r="AG119" s="275" t="s">
        <v>6489</v>
      </c>
      <c r="AI119" s="275">
        <v>30</v>
      </c>
      <c r="AJ119" s="275" t="s">
        <v>6490</v>
      </c>
      <c r="AK119" s="276">
        <v>985</v>
      </c>
      <c r="AL119" s="275" t="s">
        <v>7914</v>
      </c>
    </row>
    <row r="120" spans="1:38" s="275" customFormat="1">
      <c r="A120" s="275" t="str">
        <f t="shared" si="1"/>
        <v>0410300024施設入所支援</v>
      </c>
      <c r="B120" s="275" t="s">
        <v>652</v>
      </c>
      <c r="C120" s="275" t="s">
        <v>653</v>
      </c>
      <c r="D120" s="276">
        <v>9830836</v>
      </c>
      <c r="E120" s="275" t="s">
        <v>654</v>
      </c>
      <c r="F120" s="275" t="s">
        <v>655</v>
      </c>
      <c r="G120" s="275" t="s">
        <v>656</v>
      </c>
      <c r="H120" s="275" t="s">
        <v>144</v>
      </c>
      <c r="I120" s="275" t="s">
        <v>657</v>
      </c>
      <c r="J120" s="275" t="s">
        <v>6592</v>
      </c>
      <c r="K120" s="275" t="s">
        <v>658</v>
      </c>
      <c r="L120" s="275" t="s">
        <v>658</v>
      </c>
      <c r="M120" s="275" t="s">
        <v>663</v>
      </c>
      <c r="N120" s="276">
        <v>9850022</v>
      </c>
      <c r="O120" s="275" t="s">
        <v>643</v>
      </c>
      <c r="P120" s="275" t="s">
        <v>659</v>
      </c>
      <c r="Q120" s="275" t="s">
        <v>660</v>
      </c>
      <c r="R120" s="275" t="s">
        <v>661</v>
      </c>
      <c r="T120" s="275" t="s">
        <v>6494</v>
      </c>
      <c r="U120" s="275" t="s">
        <v>74</v>
      </c>
      <c r="V120" s="275" t="s">
        <v>662</v>
      </c>
      <c r="W120" s="275" t="s">
        <v>6486</v>
      </c>
      <c r="X120" s="277">
        <v>44835</v>
      </c>
      <c r="Y120" s="275" t="s">
        <v>6487</v>
      </c>
      <c r="AA120" s="277">
        <v>41000</v>
      </c>
      <c r="AB120" s="277">
        <v>41000</v>
      </c>
      <c r="AF120" s="275" t="s">
        <v>6495</v>
      </c>
      <c r="AG120" s="275" t="s">
        <v>6593</v>
      </c>
      <c r="AH120" s="275">
        <v>50</v>
      </c>
      <c r="AI120" s="275">
        <v>50</v>
      </c>
      <c r="AJ120" s="275" t="s">
        <v>6490</v>
      </c>
      <c r="AK120" s="276">
        <v>983</v>
      </c>
      <c r="AL120" s="275" t="s">
        <v>7941</v>
      </c>
    </row>
    <row r="121" spans="1:38" s="275" customFormat="1">
      <c r="A121" s="275" t="str">
        <f t="shared" si="1"/>
        <v>0410300024身体障害者入所療護施設</v>
      </c>
      <c r="B121" s="275" t="s">
        <v>652</v>
      </c>
      <c r="C121" s="275" t="s">
        <v>653</v>
      </c>
      <c r="D121" s="276">
        <v>9830836</v>
      </c>
      <c r="E121" s="275" t="s">
        <v>654</v>
      </c>
      <c r="F121" s="275" t="s">
        <v>655</v>
      </c>
      <c r="G121" s="275" t="s">
        <v>656</v>
      </c>
      <c r="H121" s="275" t="s">
        <v>144</v>
      </c>
      <c r="I121" s="275" t="s">
        <v>657</v>
      </c>
      <c r="J121" s="275" t="s">
        <v>6592</v>
      </c>
      <c r="K121" s="275" t="s">
        <v>658</v>
      </c>
      <c r="L121" s="275" t="s">
        <v>658</v>
      </c>
      <c r="M121" s="275" t="s">
        <v>663</v>
      </c>
      <c r="N121" s="276">
        <v>9850022</v>
      </c>
      <c r="O121" s="275" t="s">
        <v>643</v>
      </c>
      <c r="P121" s="275" t="s">
        <v>659</v>
      </c>
      <c r="Q121" s="275" t="s">
        <v>660</v>
      </c>
      <c r="R121" s="275" t="s">
        <v>661</v>
      </c>
      <c r="T121" s="275" t="s">
        <v>6594</v>
      </c>
      <c r="U121" s="275" t="s">
        <v>6500</v>
      </c>
      <c r="V121" s="275" t="s">
        <v>662</v>
      </c>
      <c r="W121" s="275" t="s">
        <v>6486</v>
      </c>
      <c r="X121" s="277">
        <v>40999</v>
      </c>
      <c r="Y121" s="275" t="s">
        <v>6501</v>
      </c>
      <c r="Z121" s="275" t="s">
        <v>6497</v>
      </c>
      <c r="AA121" s="277">
        <v>38991</v>
      </c>
      <c r="AB121" s="277">
        <v>38991</v>
      </c>
      <c r="AD121" s="277">
        <v>40999</v>
      </c>
      <c r="AG121" s="275" t="s">
        <v>6503</v>
      </c>
      <c r="AI121" s="275">
        <v>50</v>
      </c>
      <c r="AJ121" s="275" t="s">
        <v>6490</v>
      </c>
      <c r="AK121" s="276">
        <v>983</v>
      </c>
      <c r="AL121" s="275" t="s">
        <v>7941</v>
      </c>
    </row>
    <row r="122" spans="1:38" s="275" customFormat="1">
      <c r="A122" s="275" t="str">
        <f t="shared" si="1"/>
        <v>0410300024生活介護</v>
      </c>
      <c r="B122" s="275" t="s">
        <v>652</v>
      </c>
      <c r="C122" s="275" t="s">
        <v>653</v>
      </c>
      <c r="D122" s="276">
        <v>9830836</v>
      </c>
      <c r="E122" s="275" t="s">
        <v>654</v>
      </c>
      <c r="F122" s="275" t="s">
        <v>655</v>
      </c>
      <c r="G122" s="275" t="s">
        <v>656</v>
      </c>
      <c r="H122" s="275" t="s">
        <v>144</v>
      </c>
      <c r="I122" s="275" t="s">
        <v>657</v>
      </c>
      <c r="J122" s="275" t="s">
        <v>6592</v>
      </c>
      <c r="K122" s="275" t="s">
        <v>658</v>
      </c>
      <c r="L122" s="275" t="s">
        <v>658</v>
      </c>
      <c r="M122" s="275" t="s">
        <v>663</v>
      </c>
      <c r="N122" s="276">
        <v>9850022</v>
      </c>
      <c r="O122" s="275" t="s">
        <v>643</v>
      </c>
      <c r="P122" s="275" t="s">
        <v>659</v>
      </c>
      <c r="Q122" s="275" t="s">
        <v>660</v>
      </c>
      <c r="R122" s="275" t="s">
        <v>661</v>
      </c>
      <c r="T122" s="275" t="s">
        <v>71</v>
      </c>
      <c r="U122" s="275" t="s">
        <v>74</v>
      </c>
      <c r="V122" s="275" t="s">
        <v>662</v>
      </c>
      <c r="W122" s="275" t="s">
        <v>6486</v>
      </c>
      <c r="X122" s="277">
        <v>44835</v>
      </c>
      <c r="Y122" s="275" t="s">
        <v>6487</v>
      </c>
      <c r="Z122" s="275" t="s">
        <v>6497</v>
      </c>
      <c r="AA122" s="277">
        <v>41000</v>
      </c>
      <c r="AB122" s="277">
        <v>41000</v>
      </c>
      <c r="AF122" s="275" t="s">
        <v>6492</v>
      </c>
      <c r="AG122" s="275" t="s">
        <v>6527</v>
      </c>
      <c r="AH122" s="275">
        <v>60</v>
      </c>
      <c r="AI122" s="275">
        <v>50</v>
      </c>
      <c r="AJ122" s="275" t="s">
        <v>6490</v>
      </c>
      <c r="AK122" s="276">
        <v>983</v>
      </c>
      <c r="AL122" s="275" t="s">
        <v>7941</v>
      </c>
    </row>
    <row r="123" spans="1:38" s="275" customFormat="1">
      <c r="A123" s="275" t="str">
        <f t="shared" si="1"/>
        <v>0410300024短期入所</v>
      </c>
      <c r="B123" s="275" t="s">
        <v>652</v>
      </c>
      <c r="C123" s="275" t="s">
        <v>653</v>
      </c>
      <c r="D123" s="276">
        <v>9830836</v>
      </c>
      <c r="E123" s="275" t="s">
        <v>654</v>
      </c>
      <c r="F123" s="275" t="s">
        <v>655</v>
      </c>
      <c r="G123" s="275" t="s">
        <v>656</v>
      </c>
      <c r="H123" s="275" t="s">
        <v>144</v>
      </c>
      <c r="I123" s="275" t="s">
        <v>657</v>
      </c>
      <c r="J123" s="275" t="s">
        <v>6592</v>
      </c>
      <c r="K123" s="275" t="s">
        <v>658</v>
      </c>
      <c r="L123" s="275" t="s">
        <v>658</v>
      </c>
      <c r="M123" s="275" t="s">
        <v>663</v>
      </c>
      <c r="N123" s="276">
        <v>9850022</v>
      </c>
      <c r="O123" s="275" t="s">
        <v>643</v>
      </c>
      <c r="P123" s="275" t="s">
        <v>659</v>
      </c>
      <c r="Q123" s="275" t="s">
        <v>661</v>
      </c>
      <c r="T123" s="275" t="s">
        <v>91</v>
      </c>
      <c r="U123" s="275" t="s">
        <v>74</v>
      </c>
      <c r="V123" s="275" t="s">
        <v>662</v>
      </c>
      <c r="W123" s="275" t="s">
        <v>6486</v>
      </c>
      <c r="X123" s="277">
        <v>44835</v>
      </c>
      <c r="Y123" s="275" t="s">
        <v>6487</v>
      </c>
      <c r="AA123" s="277">
        <v>38991</v>
      </c>
      <c r="AB123" s="277">
        <v>38991</v>
      </c>
      <c r="AF123" s="275" t="s">
        <v>6498</v>
      </c>
      <c r="AH123" s="275">
        <v>1</v>
      </c>
      <c r="AJ123" s="275" t="s">
        <v>6490</v>
      </c>
      <c r="AK123" s="276">
        <v>983</v>
      </c>
      <c r="AL123" s="275" t="s">
        <v>7941</v>
      </c>
    </row>
    <row r="124" spans="1:38" s="275" customFormat="1">
      <c r="A124" s="275" t="str">
        <f t="shared" si="1"/>
        <v>0410300032知的障害者通所授産施設</v>
      </c>
      <c r="B124" s="275" t="s">
        <v>715</v>
      </c>
      <c r="C124" s="275" t="s">
        <v>716</v>
      </c>
      <c r="D124" s="276">
        <v>9850005</v>
      </c>
      <c r="E124" s="275" t="s">
        <v>717</v>
      </c>
      <c r="F124" s="275" t="s">
        <v>718</v>
      </c>
      <c r="G124" s="275" t="s">
        <v>719</v>
      </c>
      <c r="H124" s="275" t="s">
        <v>63</v>
      </c>
      <c r="I124" s="275" t="s">
        <v>720</v>
      </c>
      <c r="J124" s="275" t="s">
        <v>6595</v>
      </c>
      <c r="K124" s="275" t="s">
        <v>721</v>
      </c>
      <c r="L124" s="275" t="s">
        <v>721</v>
      </c>
      <c r="M124" s="275" t="s">
        <v>722</v>
      </c>
      <c r="N124" s="276">
        <v>9850005</v>
      </c>
      <c r="O124" s="275" t="s">
        <v>643</v>
      </c>
      <c r="P124" s="275" t="s">
        <v>6596</v>
      </c>
      <c r="Q124" s="275" t="s">
        <v>724</v>
      </c>
      <c r="R124" s="275" t="s">
        <v>719</v>
      </c>
      <c r="T124" s="275" t="s">
        <v>6528</v>
      </c>
      <c r="U124" s="275" t="s">
        <v>6500</v>
      </c>
      <c r="V124" s="275" t="s">
        <v>6597</v>
      </c>
      <c r="W124" s="275" t="s">
        <v>6486</v>
      </c>
      <c r="X124" s="277">
        <v>39538</v>
      </c>
      <c r="Y124" s="275" t="s">
        <v>6501</v>
      </c>
      <c r="Z124" s="275" t="s">
        <v>6497</v>
      </c>
      <c r="AA124" s="277">
        <v>38991</v>
      </c>
      <c r="AB124" s="277">
        <v>38991</v>
      </c>
      <c r="AD124" s="277">
        <v>39538</v>
      </c>
      <c r="AF124" s="275" t="s">
        <v>6506</v>
      </c>
      <c r="AG124" s="275" t="s">
        <v>6489</v>
      </c>
      <c r="AI124" s="275">
        <v>38</v>
      </c>
      <c r="AJ124" s="275" t="s">
        <v>6490</v>
      </c>
      <c r="AK124" s="276">
        <v>985</v>
      </c>
      <c r="AL124" s="275" t="s">
        <v>7942</v>
      </c>
    </row>
    <row r="125" spans="1:38" s="275" customFormat="1">
      <c r="A125" s="275" t="str">
        <f t="shared" si="1"/>
        <v>0410300032知的障害者通所授産施設</v>
      </c>
      <c r="B125" s="275" t="s">
        <v>715</v>
      </c>
      <c r="C125" s="275" t="s">
        <v>716</v>
      </c>
      <c r="D125" s="276">
        <v>9850005</v>
      </c>
      <c r="E125" s="275" t="s">
        <v>717</v>
      </c>
      <c r="F125" s="275" t="s">
        <v>718</v>
      </c>
      <c r="G125" s="275" t="s">
        <v>719</v>
      </c>
      <c r="H125" s="275" t="s">
        <v>63</v>
      </c>
      <c r="I125" s="275" t="s">
        <v>720</v>
      </c>
      <c r="J125" s="275" t="s">
        <v>6595</v>
      </c>
      <c r="K125" s="275" t="s">
        <v>721</v>
      </c>
      <c r="L125" s="275" t="s">
        <v>721</v>
      </c>
      <c r="M125" s="275" t="s">
        <v>722</v>
      </c>
      <c r="N125" s="276">
        <v>9850005</v>
      </c>
      <c r="O125" s="275" t="s">
        <v>643</v>
      </c>
      <c r="P125" s="275" t="s">
        <v>6596</v>
      </c>
      <c r="Q125" s="275" t="s">
        <v>724</v>
      </c>
      <c r="R125" s="275" t="s">
        <v>719</v>
      </c>
      <c r="T125" s="275" t="s">
        <v>6528</v>
      </c>
      <c r="U125" s="275" t="s">
        <v>6500</v>
      </c>
      <c r="V125" s="275" t="s">
        <v>6597</v>
      </c>
      <c r="W125" s="275" t="s">
        <v>6507</v>
      </c>
      <c r="X125" s="277">
        <v>39538</v>
      </c>
      <c r="Y125" s="275" t="s">
        <v>6501</v>
      </c>
      <c r="Z125" s="275" t="s">
        <v>6497</v>
      </c>
      <c r="AA125" s="277">
        <v>38991</v>
      </c>
      <c r="AB125" s="277">
        <v>38991</v>
      </c>
      <c r="AD125" s="277">
        <v>39538</v>
      </c>
      <c r="AF125" s="275" t="s">
        <v>6508</v>
      </c>
      <c r="AG125" s="275" t="s">
        <v>6509</v>
      </c>
      <c r="AI125" s="275">
        <v>16</v>
      </c>
      <c r="AJ125" s="275" t="s">
        <v>6490</v>
      </c>
      <c r="AK125" s="276">
        <v>985</v>
      </c>
      <c r="AL125" s="275" t="s">
        <v>7942</v>
      </c>
    </row>
    <row r="126" spans="1:38" s="275" customFormat="1">
      <c r="A126" s="275" t="str">
        <f t="shared" si="1"/>
        <v>0410300032知的障害者通所授産施設</v>
      </c>
      <c r="B126" s="275" t="s">
        <v>715</v>
      </c>
      <c r="C126" s="275" t="s">
        <v>716</v>
      </c>
      <c r="D126" s="276">
        <v>9850005</v>
      </c>
      <c r="E126" s="275" t="s">
        <v>717</v>
      </c>
      <c r="F126" s="275" t="s">
        <v>718</v>
      </c>
      <c r="G126" s="275" t="s">
        <v>719</v>
      </c>
      <c r="H126" s="275" t="s">
        <v>63</v>
      </c>
      <c r="I126" s="275" t="s">
        <v>720</v>
      </c>
      <c r="J126" s="275" t="s">
        <v>6595</v>
      </c>
      <c r="K126" s="275" t="s">
        <v>721</v>
      </c>
      <c r="L126" s="275" t="s">
        <v>721</v>
      </c>
      <c r="M126" s="275" t="s">
        <v>722</v>
      </c>
      <c r="N126" s="276">
        <v>9850005</v>
      </c>
      <c r="O126" s="275" t="s">
        <v>643</v>
      </c>
      <c r="P126" s="275" t="s">
        <v>6596</v>
      </c>
      <c r="Q126" s="275" t="s">
        <v>724</v>
      </c>
      <c r="R126" s="275" t="s">
        <v>719</v>
      </c>
      <c r="T126" s="275" t="s">
        <v>6528</v>
      </c>
      <c r="U126" s="275" t="s">
        <v>6500</v>
      </c>
      <c r="V126" s="275" t="s">
        <v>6597</v>
      </c>
      <c r="W126" s="275" t="s">
        <v>6598</v>
      </c>
      <c r="X126" s="277">
        <v>39538</v>
      </c>
      <c r="Y126" s="275" t="s">
        <v>6501</v>
      </c>
      <c r="Z126" s="275" t="s">
        <v>6497</v>
      </c>
      <c r="AA126" s="277">
        <v>38991</v>
      </c>
      <c r="AB126" s="277">
        <v>38991</v>
      </c>
      <c r="AD126" s="277">
        <v>39538</v>
      </c>
      <c r="AF126" s="275" t="s">
        <v>6508</v>
      </c>
      <c r="AG126" s="275" t="s">
        <v>6509</v>
      </c>
      <c r="AI126" s="275">
        <v>19</v>
      </c>
      <c r="AJ126" s="275" t="s">
        <v>6490</v>
      </c>
      <c r="AK126" s="276">
        <v>985</v>
      </c>
      <c r="AL126" s="275" t="s">
        <v>7942</v>
      </c>
    </row>
    <row r="127" spans="1:38" s="275" customFormat="1">
      <c r="A127" s="275" t="str">
        <f t="shared" si="1"/>
        <v>0410300057居宅介護</v>
      </c>
      <c r="B127" s="275" t="s">
        <v>664</v>
      </c>
      <c r="C127" s="275" t="s">
        <v>665</v>
      </c>
      <c r="D127" s="276">
        <v>9850043</v>
      </c>
      <c r="E127" s="275" t="s">
        <v>666</v>
      </c>
      <c r="F127" s="275" t="s">
        <v>667</v>
      </c>
      <c r="G127" s="275" t="s">
        <v>668</v>
      </c>
      <c r="H127" s="275" t="s">
        <v>63</v>
      </c>
      <c r="I127" s="275" t="s">
        <v>669</v>
      </c>
      <c r="J127" s="275" t="s">
        <v>6599</v>
      </c>
      <c r="K127" s="275" t="s">
        <v>670</v>
      </c>
      <c r="L127" s="275" t="s">
        <v>670</v>
      </c>
      <c r="M127" s="275" t="s">
        <v>671</v>
      </c>
      <c r="N127" s="276">
        <v>9850043</v>
      </c>
      <c r="O127" s="275" t="s">
        <v>643</v>
      </c>
      <c r="P127" s="275" t="s">
        <v>666</v>
      </c>
      <c r="Q127" s="275" t="s">
        <v>667</v>
      </c>
      <c r="R127" s="275" t="s">
        <v>668</v>
      </c>
      <c r="T127" s="275" t="s">
        <v>137</v>
      </c>
      <c r="U127" s="275" t="s">
        <v>74</v>
      </c>
      <c r="V127" s="275" t="s">
        <v>672</v>
      </c>
      <c r="W127" s="275" t="s">
        <v>6486</v>
      </c>
      <c r="X127" s="277">
        <v>45017</v>
      </c>
      <c r="Y127" s="275" t="s">
        <v>6487</v>
      </c>
      <c r="AA127" s="277">
        <v>38991</v>
      </c>
      <c r="AB127" s="277">
        <v>38991</v>
      </c>
      <c r="AJ127" s="275" t="s">
        <v>6490</v>
      </c>
      <c r="AK127" s="276">
        <v>985</v>
      </c>
      <c r="AL127" s="275" t="s">
        <v>7943</v>
      </c>
    </row>
    <row r="128" spans="1:38" s="275" customFormat="1">
      <c r="A128" s="275" t="str">
        <f t="shared" si="1"/>
        <v>0410300057重度訪問介護</v>
      </c>
      <c r="B128" s="275" t="s">
        <v>664</v>
      </c>
      <c r="C128" s="275" t="s">
        <v>665</v>
      </c>
      <c r="D128" s="276">
        <v>9850043</v>
      </c>
      <c r="E128" s="275" t="s">
        <v>666</v>
      </c>
      <c r="F128" s="275" t="s">
        <v>667</v>
      </c>
      <c r="G128" s="275" t="s">
        <v>668</v>
      </c>
      <c r="H128" s="275" t="s">
        <v>63</v>
      </c>
      <c r="I128" s="275" t="s">
        <v>669</v>
      </c>
      <c r="J128" s="275" t="s">
        <v>6599</v>
      </c>
      <c r="K128" s="275" t="s">
        <v>670</v>
      </c>
      <c r="L128" s="275" t="s">
        <v>670</v>
      </c>
      <c r="M128" s="275" t="s">
        <v>671</v>
      </c>
      <c r="N128" s="276">
        <v>9850043</v>
      </c>
      <c r="O128" s="275" t="s">
        <v>643</v>
      </c>
      <c r="P128" s="275" t="s">
        <v>666</v>
      </c>
      <c r="Q128" s="275" t="s">
        <v>667</v>
      </c>
      <c r="R128" s="275" t="s">
        <v>668</v>
      </c>
      <c r="T128" s="275" t="s">
        <v>138</v>
      </c>
      <c r="U128" s="275" t="s">
        <v>74</v>
      </c>
      <c r="V128" s="275" t="s">
        <v>672</v>
      </c>
      <c r="W128" s="275" t="s">
        <v>6486</v>
      </c>
      <c r="X128" s="277">
        <v>45017</v>
      </c>
      <c r="Y128" s="275" t="s">
        <v>6487</v>
      </c>
      <c r="AA128" s="277">
        <v>38991</v>
      </c>
      <c r="AB128" s="277">
        <v>38991</v>
      </c>
      <c r="AJ128" s="275" t="s">
        <v>6490</v>
      </c>
      <c r="AK128" s="276">
        <v>985</v>
      </c>
      <c r="AL128" s="275" t="s">
        <v>7943</v>
      </c>
    </row>
    <row r="129" spans="1:38" s="275" customFormat="1">
      <c r="A129" s="275" t="str">
        <f t="shared" si="1"/>
        <v>0410300057同行援護</v>
      </c>
      <c r="B129" s="275" t="s">
        <v>664</v>
      </c>
      <c r="C129" s="275" t="s">
        <v>665</v>
      </c>
      <c r="D129" s="276">
        <v>9850043</v>
      </c>
      <c r="E129" s="275" t="s">
        <v>666</v>
      </c>
      <c r="F129" s="275" t="s">
        <v>667</v>
      </c>
      <c r="G129" s="275" t="s">
        <v>668</v>
      </c>
      <c r="H129" s="275" t="s">
        <v>63</v>
      </c>
      <c r="I129" s="275" t="s">
        <v>669</v>
      </c>
      <c r="J129" s="275" t="s">
        <v>6599</v>
      </c>
      <c r="K129" s="275" t="s">
        <v>670</v>
      </c>
      <c r="L129" s="275" t="s">
        <v>670</v>
      </c>
      <c r="M129" s="275" t="s">
        <v>671</v>
      </c>
      <c r="N129" s="276">
        <v>9850043</v>
      </c>
      <c r="O129" s="275" t="s">
        <v>643</v>
      </c>
      <c r="P129" s="275" t="s">
        <v>666</v>
      </c>
      <c r="Q129" s="275" t="s">
        <v>667</v>
      </c>
      <c r="R129" s="275" t="s">
        <v>667</v>
      </c>
      <c r="T129" s="275" t="s">
        <v>218</v>
      </c>
      <c r="U129" s="275" t="s">
        <v>74</v>
      </c>
      <c r="V129" s="275" t="s">
        <v>672</v>
      </c>
      <c r="W129" s="275" t="s">
        <v>6486</v>
      </c>
      <c r="X129" s="277">
        <v>45017</v>
      </c>
      <c r="Y129" s="275" t="s">
        <v>6487</v>
      </c>
      <c r="AA129" s="277">
        <v>41122</v>
      </c>
      <c r="AB129" s="277">
        <v>41122</v>
      </c>
      <c r="AJ129" s="275" t="s">
        <v>6490</v>
      </c>
      <c r="AK129" s="276">
        <v>985</v>
      </c>
      <c r="AL129" s="275" t="s">
        <v>7943</v>
      </c>
    </row>
    <row r="130" spans="1:38" s="275" customFormat="1">
      <c r="A130" s="275" t="str">
        <f t="shared" si="1"/>
        <v>0410300081居宅介護</v>
      </c>
      <c r="B130" s="275" t="s">
        <v>673</v>
      </c>
      <c r="C130" s="275" t="s">
        <v>674</v>
      </c>
      <c r="D130" s="276">
        <v>9850003</v>
      </c>
      <c r="E130" s="275" t="s">
        <v>675</v>
      </c>
      <c r="F130" s="275" t="s">
        <v>676</v>
      </c>
      <c r="G130" s="275" t="s">
        <v>677</v>
      </c>
      <c r="H130" s="275" t="s">
        <v>144</v>
      </c>
      <c r="I130" s="275" t="s">
        <v>8229</v>
      </c>
      <c r="J130" s="275" t="s">
        <v>8230</v>
      </c>
      <c r="K130" s="275" t="s">
        <v>678</v>
      </c>
      <c r="L130" s="275" t="s">
        <v>678</v>
      </c>
      <c r="M130" s="275" t="s">
        <v>679</v>
      </c>
      <c r="N130" s="276">
        <v>9850003</v>
      </c>
      <c r="O130" s="275" t="s">
        <v>643</v>
      </c>
      <c r="P130" s="275" t="s">
        <v>680</v>
      </c>
      <c r="Q130" s="275" t="s">
        <v>676</v>
      </c>
      <c r="R130" s="275" t="s">
        <v>684</v>
      </c>
      <c r="T130" s="275" t="s">
        <v>137</v>
      </c>
      <c r="U130" s="275" t="s">
        <v>74</v>
      </c>
      <c r="V130" s="275" t="s">
        <v>683</v>
      </c>
      <c r="W130" s="275" t="s">
        <v>6486</v>
      </c>
      <c r="X130" s="277">
        <v>44287</v>
      </c>
      <c r="Y130" s="275" t="s">
        <v>6487</v>
      </c>
      <c r="AA130" s="277">
        <v>38991</v>
      </c>
      <c r="AB130" s="277">
        <v>38991</v>
      </c>
      <c r="AJ130" s="275" t="s">
        <v>6490</v>
      </c>
      <c r="AK130" s="276">
        <v>985</v>
      </c>
      <c r="AL130" s="275" t="s">
        <v>7944</v>
      </c>
    </row>
    <row r="131" spans="1:38" s="275" customFormat="1">
      <c r="A131" s="275" t="str">
        <f t="shared" ref="A131:A194" si="2">V131&amp;T131</f>
        <v>0410300081重度訪問介護</v>
      </c>
      <c r="B131" s="275" t="s">
        <v>673</v>
      </c>
      <c r="C131" s="275" t="s">
        <v>674</v>
      </c>
      <c r="D131" s="276">
        <v>9850003</v>
      </c>
      <c r="E131" s="275" t="s">
        <v>675</v>
      </c>
      <c r="F131" s="275" t="s">
        <v>676</v>
      </c>
      <c r="G131" s="275" t="s">
        <v>677</v>
      </c>
      <c r="H131" s="275" t="s">
        <v>144</v>
      </c>
      <c r="I131" s="275" t="s">
        <v>8229</v>
      </c>
      <c r="J131" s="275" t="s">
        <v>8230</v>
      </c>
      <c r="K131" s="275" t="s">
        <v>678</v>
      </c>
      <c r="L131" s="275" t="s">
        <v>678</v>
      </c>
      <c r="M131" s="275" t="s">
        <v>679</v>
      </c>
      <c r="N131" s="276">
        <v>9850003</v>
      </c>
      <c r="O131" s="275" t="s">
        <v>643</v>
      </c>
      <c r="P131" s="275" t="s">
        <v>6600</v>
      </c>
      <c r="Q131" s="275" t="s">
        <v>681</v>
      </c>
      <c r="R131" s="275" t="s">
        <v>682</v>
      </c>
      <c r="T131" s="275" t="s">
        <v>138</v>
      </c>
      <c r="U131" s="275" t="s">
        <v>6525</v>
      </c>
      <c r="V131" s="275" t="s">
        <v>683</v>
      </c>
      <c r="W131" s="275" t="s">
        <v>6486</v>
      </c>
      <c r="X131" s="277">
        <v>41182</v>
      </c>
      <c r="Y131" s="275" t="s">
        <v>6501</v>
      </c>
      <c r="AA131" s="277">
        <v>38991</v>
      </c>
      <c r="AB131" s="277">
        <v>38991</v>
      </c>
      <c r="AC131" s="277">
        <v>41091</v>
      </c>
      <c r="AD131" s="277">
        <v>41182</v>
      </c>
      <c r="AJ131" s="275" t="s">
        <v>6490</v>
      </c>
      <c r="AK131" s="276">
        <v>985</v>
      </c>
      <c r="AL131" s="275" t="s">
        <v>7944</v>
      </c>
    </row>
    <row r="132" spans="1:38" s="275" customFormat="1">
      <c r="A132" s="275" t="str">
        <f t="shared" si="2"/>
        <v>0410300099居宅介護</v>
      </c>
      <c r="B132" s="275" t="s">
        <v>6601</v>
      </c>
      <c r="C132" s="275" t="s">
        <v>6602</v>
      </c>
      <c r="D132" s="276">
        <v>9830833</v>
      </c>
      <c r="E132" s="275" t="s">
        <v>6603</v>
      </c>
      <c r="F132" s="275" t="s">
        <v>6604</v>
      </c>
      <c r="G132" s="275" t="s">
        <v>6605</v>
      </c>
      <c r="H132" s="275" t="s">
        <v>129</v>
      </c>
      <c r="I132" s="275" t="s">
        <v>6606</v>
      </c>
      <c r="J132" s="275" t="s">
        <v>6607</v>
      </c>
      <c r="K132" s="275" t="s">
        <v>6608</v>
      </c>
      <c r="L132" s="275" t="s">
        <v>6608</v>
      </c>
      <c r="M132" s="275" t="s">
        <v>6609</v>
      </c>
      <c r="N132" s="276">
        <v>9850035</v>
      </c>
      <c r="O132" s="275" t="s">
        <v>643</v>
      </c>
      <c r="P132" s="275" t="s">
        <v>6610</v>
      </c>
      <c r="Q132" s="275" t="s">
        <v>6611</v>
      </c>
      <c r="R132" s="275" t="s">
        <v>6612</v>
      </c>
      <c r="T132" s="275" t="s">
        <v>137</v>
      </c>
      <c r="U132" s="275" t="s">
        <v>6525</v>
      </c>
      <c r="V132" s="275" t="s">
        <v>6613</v>
      </c>
      <c r="W132" s="275" t="s">
        <v>6486</v>
      </c>
      <c r="X132" s="277">
        <v>41182</v>
      </c>
      <c r="Y132" s="275" t="s">
        <v>6501</v>
      </c>
      <c r="AA132" s="277">
        <v>38991</v>
      </c>
      <c r="AB132" s="277">
        <v>38991</v>
      </c>
      <c r="AD132" s="277">
        <v>41182</v>
      </c>
      <c r="AJ132" s="275" t="s">
        <v>6490</v>
      </c>
      <c r="AK132" s="276">
        <v>983</v>
      </c>
      <c r="AL132" s="275" t="s">
        <v>7945</v>
      </c>
    </row>
    <row r="133" spans="1:38" s="275" customFormat="1">
      <c r="A133" s="275" t="str">
        <f t="shared" si="2"/>
        <v>0410300099行動援護</v>
      </c>
      <c r="B133" s="275" t="s">
        <v>6601</v>
      </c>
      <c r="C133" s="275" t="s">
        <v>6602</v>
      </c>
      <c r="D133" s="276">
        <v>9830833</v>
      </c>
      <c r="E133" s="275" t="s">
        <v>6603</v>
      </c>
      <c r="F133" s="275" t="s">
        <v>6604</v>
      </c>
      <c r="G133" s="275" t="s">
        <v>6605</v>
      </c>
      <c r="H133" s="275" t="s">
        <v>129</v>
      </c>
      <c r="I133" s="275" t="s">
        <v>6606</v>
      </c>
      <c r="J133" s="275" t="s">
        <v>6607</v>
      </c>
      <c r="K133" s="275" t="s">
        <v>6608</v>
      </c>
      <c r="L133" s="275" t="s">
        <v>6608</v>
      </c>
      <c r="M133" s="275" t="s">
        <v>6609</v>
      </c>
      <c r="N133" s="276">
        <v>9850035</v>
      </c>
      <c r="O133" s="275" t="s">
        <v>643</v>
      </c>
      <c r="P133" s="275" t="s">
        <v>6614</v>
      </c>
      <c r="Q133" s="275" t="s">
        <v>6611</v>
      </c>
      <c r="R133" s="275" t="s">
        <v>6612</v>
      </c>
      <c r="T133" s="275" t="s">
        <v>172</v>
      </c>
      <c r="U133" s="275" t="s">
        <v>6525</v>
      </c>
      <c r="V133" s="275" t="s">
        <v>6613</v>
      </c>
      <c r="W133" s="275" t="s">
        <v>6486</v>
      </c>
      <c r="X133" s="277">
        <v>41182</v>
      </c>
      <c r="Y133" s="275" t="s">
        <v>6501</v>
      </c>
      <c r="AA133" s="277">
        <v>38991</v>
      </c>
      <c r="AB133" s="277">
        <v>38991</v>
      </c>
      <c r="AD133" s="277">
        <v>41182</v>
      </c>
      <c r="AJ133" s="275" t="s">
        <v>6490</v>
      </c>
      <c r="AK133" s="276">
        <v>983</v>
      </c>
      <c r="AL133" s="275" t="s">
        <v>7945</v>
      </c>
    </row>
    <row r="134" spans="1:38" s="275" customFormat="1">
      <c r="A134" s="275" t="str">
        <f t="shared" si="2"/>
        <v>0410300099重度訪問介護</v>
      </c>
      <c r="B134" s="275" t="s">
        <v>6601</v>
      </c>
      <c r="C134" s="275" t="s">
        <v>6602</v>
      </c>
      <c r="D134" s="276">
        <v>9830833</v>
      </c>
      <c r="E134" s="275" t="s">
        <v>6603</v>
      </c>
      <c r="F134" s="275" t="s">
        <v>6604</v>
      </c>
      <c r="G134" s="275" t="s">
        <v>6605</v>
      </c>
      <c r="H134" s="275" t="s">
        <v>129</v>
      </c>
      <c r="I134" s="275" t="s">
        <v>6606</v>
      </c>
      <c r="J134" s="275" t="s">
        <v>6607</v>
      </c>
      <c r="K134" s="275" t="s">
        <v>6608</v>
      </c>
      <c r="L134" s="275" t="s">
        <v>6608</v>
      </c>
      <c r="M134" s="275" t="s">
        <v>6609</v>
      </c>
      <c r="N134" s="276">
        <v>9850035</v>
      </c>
      <c r="O134" s="275" t="s">
        <v>643</v>
      </c>
      <c r="P134" s="275" t="s">
        <v>6610</v>
      </c>
      <c r="Q134" s="275" t="s">
        <v>6611</v>
      </c>
      <c r="R134" s="275" t="s">
        <v>6612</v>
      </c>
      <c r="T134" s="275" t="s">
        <v>138</v>
      </c>
      <c r="U134" s="275" t="s">
        <v>6525</v>
      </c>
      <c r="V134" s="275" t="s">
        <v>6613</v>
      </c>
      <c r="W134" s="275" t="s">
        <v>6486</v>
      </c>
      <c r="X134" s="277">
        <v>41182</v>
      </c>
      <c r="Y134" s="275" t="s">
        <v>6501</v>
      </c>
      <c r="AA134" s="277">
        <v>38991</v>
      </c>
      <c r="AB134" s="277">
        <v>38991</v>
      </c>
      <c r="AD134" s="277">
        <v>41182</v>
      </c>
      <c r="AJ134" s="275" t="s">
        <v>6490</v>
      </c>
      <c r="AK134" s="276">
        <v>983</v>
      </c>
      <c r="AL134" s="275" t="s">
        <v>7945</v>
      </c>
    </row>
    <row r="135" spans="1:38" s="275" customFormat="1">
      <c r="A135" s="275" t="str">
        <f t="shared" si="2"/>
        <v>0410300107居宅介護</v>
      </c>
      <c r="B135" s="275" t="s">
        <v>254</v>
      </c>
      <c r="C135" s="275" t="s">
        <v>255</v>
      </c>
      <c r="D135" s="276">
        <v>1510071</v>
      </c>
      <c r="E135" s="275" t="s">
        <v>256</v>
      </c>
      <c r="F135" s="275" t="s">
        <v>257</v>
      </c>
      <c r="G135" s="275" t="s">
        <v>258</v>
      </c>
      <c r="H135" s="275" t="s">
        <v>129</v>
      </c>
      <c r="I135" s="275" t="s">
        <v>259</v>
      </c>
      <c r="J135" s="275" t="s">
        <v>6534</v>
      </c>
      <c r="K135" s="275" t="s">
        <v>685</v>
      </c>
      <c r="L135" s="275" t="s">
        <v>685</v>
      </c>
      <c r="M135" s="275" t="s">
        <v>686</v>
      </c>
      <c r="N135" s="276">
        <v>9850026</v>
      </c>
      <c r="O135" s="275" t="s">
        <v>643</v>
      </c>
      <c r="P135" s="275" t="s">
        <v>687</v>
      </c>
      <c r="Q135" s="275" t="s">
        <v>688</v>
      </c>
      <c r="R135" s="275" t="s">
        <v>689</v>
      </c>
      <c r="T135" s="275" t="s">
        <v>137</v>
      </c>
      <c r="U135" s="275" t="s">
        <v>74</v>
      </c>
      <c r="V135" s="275" t="s">
        <v>690</v>
      </c>
      <c r="W135" s="275" t="s">
        <v>6486</v>
      </c>
      <c r="X135" s="277">
        <v>45017</v>
      </c>
      <c r="Y135" s="275" t="s">
        <v>6487</v>
      </c>
      <c r="AA135" s="277">
        <v>38991</v>
      </c>
      <c r="AB135" s="277">
        <v>38991</v>
      </c>
      <c r="AJ135" s="275" t="s">
        <v>6490</v>
      </c>
      <c r="AK135" s="276">
        <v>151</v>
      </c>
      <c r="AL135" s="275" t="s">
        <v>7919</v>
      </c>
    </row>
    <row r="136" spans="1:38" s="275" customFormat="1">
      <c r="A136" s="275" t="str">
        <f t="shared" si="2"/>
        <v>0410300107重度訪問介護</v>
      </c>
      <c r="B136" s="275" t="s">
        <v>254</v>
      </c>
      <c r="C136" s="275" t="s">
        <v>255</v>
      </c>
      <c r="D136" s="276">
        <v>1510071</v>
      </c>
      <c r="E136" s="275" t="s">
        <v>256</v>
      </c>
      <c r="F136" s="275" t="s">
        <v>257</v>
      </c>
      <c r="G136" s="275" t="s">
        <v>258</v>
      </c>
      <c r="H136" s="275" t="s">
        <v>129</v>
      </c>
      <c r="I136" s="275" t="s">
        <v>259</v>
      </c>
      <c r="J136" s="275" t="s">
        <v>6534</v>
      </c>
      <c r="K136" s="275" t="s">
        <v>685</v>
      </c>
      <c r="L136" s="275" t="s">
        <v>685</v>
      </c>
      <c r="M136" s="275" t="s">
        <v>686</v>
      </c>
      <c r="N136" s="276">
        <v>9850026</v>
      </c>
      <c r="O136" s="275" t="s">
        <v>643</v>
      </c>
      <c r="P136" s="275" t="s">
        <v>687</v>
      </c>
      <c r="Q136" s="275" t="s">
        <v>688</v>
      </c>
      <c r="R136" s="275" t="s">
        <v>689</v>
      </c>
      <c r="T136" s="275" t="s">
        <v>138</v>
      </c>
      <c r="U136" s="275" t="s">
        <v>74</v>
      </c>
      <c r="V136" s="275" t="s">
        <v>690</v>
      </c>
      <c r="W136" s="275" t="s">
        <v>6486</v>
      </c>
      <c r="X136" s="277">
        <v>45017</v>
      </c>
      <c r="Y136" s="275" t="s">
        <v>6487</v>
      </c>
      <c r="AA136" s="277">
        <v>38991</v>
      </c>
      <c r="AB136" s="277">
        <v>38991</v>
      </c>
      <c r="AJ136" s="275" t="s">
        <v>6490</v>
      </c>
      <c r="AK136" s="276">
        <v>151</v>
      </c>
      <c r="AL136" s="275" t="s">
        <v>7919</v>
      </c>
    </row>
    <row r="137" spans="1:38" s="275" customFormat="1">
      <c r="A137" s="275" t="str">
        <f t="shared" si="2"/>
        <v>0410300115居宅介護</v>
      </c>
      <c r="B137" s="275" t="s">
        <v>691</v>
      </c>
      <c r="C137" s="275" t="s">
        <v>692</v>
      </c>
      <c r="D137" s="276">
        <v>9850835</v>
      </c>
      <c r="E137" s="275" t="s">
        <v>693</v>
      </c>
      <c r="F137" s="275" t="s">
        <v>694</v>
      </c>
      <c r="G137" s="275" t="s">
        <v>695</v>
      </c>
      <c r="H137" s="275" t="s">
        <v>402</v>
      </c>
      <c r="I137" s="275" t="s">
        <v>696</v>
      </c>
      <c r="J137" s="275" t="s">
        <v>6615</v>
      </c>
      <c r="K137" s="275" t="s">
        <v>697</v>
      </c>
      <c r="L137" s="275" t="s">
        <v>697</v>
      </c>
      <c r="M137" s="275" t="s">
        <v>698</v>
      </c>
      <c r="N137" s="276">
        <v>9850085</v>
      </c>
      <c r="O137" s="275" t="s">
        <v>643</v>
      </c>
      <c r="P137" s="275" t="s">
        <v>699</v>
      </c>
      <c r="Q137" s="275" t="s">
        <v>700</v>
      </c>
      <c r="R137" s="275" t="s">
        <v>701</v>
      </c>
      <c r="T137" s="275" t="s">
        <v>137</v>
      </c>
      <c r="U137" s="275" t="s">
        <v>74</v>
      </c>
      <c r="V137" s="275" t="s">
        <v>702</v>
      </c>
      <c r="W137" s="275" t="s">
        <v>6486</v>
      </c>
      <c r="X137" s="277">
        <v>44835</v>
      </c>
      <c r="Y137" s="275" t="s">
        <v>6487</v>
      </c>
      <c r="AA137" s="277">
        <v>38991</v>
      </c>
      <c r="AB137" s="277">
        <v>38991</v>
      </c>
      <c r="AJ137" s="275" t="s">
        <v>6490</v>
      </c>
      <c r="AK137" s="276">
        <v>985</v>
      </c>
      <c r="AL137" s="275" t="s">
        <v>7946</v>
      </c>
    </row>
    <row r="138" spans="1:38" s="275" customFormat="1">
      <c r="A138" s="275" t="str">
        <f t="shared" si="2"/>
        <v>0410300115重度訪問介護</v>
      </c>
      <c r="B138" s="275" t="s">
        <v>691</v>
      </c>
      <c r="C138" s="275" t="s">
        <v>692</v>
      </c>
      <c r="D138" s="276">
        <v>9850835</v>
      </c>
      <c r="E138" s="275" t="s">
        <v>693</v>
      </c>
      <c r="F138" s="275" t="s">
        <v>694</v>
      </c>
      <c r="G138" s="275" t="s">
        <v>695</v>
      </c>
      <c r="H138" s="275" t="s">
        <v>402</v>
      </c>
      <c r="I138" s="275" t="s">
        <v>696</v>
      </c>
      <c r="J138" s="275" t="s">
        <v>6615</v>
      </c>
      <c r="K138" s="275" t="s">
        <v>697</v>
      </c>
      <c r="L138" s="275" t="s">
        <v>697</v>
      </c>
      <c r="M138" s="275" t="s">
        <v>698</v>
      </c>
      <c r="N138" s="276">
        <v>9850085</v>
      </c>
      <c r="O138" s="275" t="s">
        <v>643</v>
      </c>
      <c r="P138" s="275" t="s">
        <v>699</v>
      </c>
      <c r="Q138" s="275" t="s">
        <v>700</v>
      </c>
      <c r="R138" s="275" t="s">
        <v>701</v>
      </c>
      <c r="T138" s="275" t="s">
        <v>138</v>
      </c>
      <c r="U138" s="275" t="s">
        <v>74</v>
      </c>
      <c r="V138" s="275" t="s">
        <v>702</v>
      </c>
      <c r="W138" s="275" t="s">
        <v>6486</v>
      </c>
      <c r="X138" s="277">
        <v>44835</v>
      </c>
      <c r="Y138" s="275" t="s">
        <v>6487</v>
      </c>
      <c r="AA138" s="277">
        <v>38991</v>
      </c>
      <c r="AB138" s="277">
        <v>38991</v>
      </c>
      <c r="AJ138" s="275" t="s">
        <v>6490</v>
      </c>
      <c r="AK138" s="276">
        <v>985</v>
      </c>
      <c r="AL138" s="275" t="s">
        <v>7946</v>
      </c>
    </row>
    <row r="139" spans="1:38" s="275" customFormat="1">
      <c r="A139" s="275" t="str">
        <f t="shared" si="2"/>
        <v>0410300164居宅介護</v>
      </c>
      <c r="B139" s="275" t="s">
        <v>206</v>
      </c>
      <c r="C139" s="275" t="s">
        <v>207</v>
      </c>
      <c r="D139" s="276">
        <v>1018688</v>
      </c>
      <c r="E139" s="275" t="s">
        <v>6530</v>
      </c>
      <c r="F139" s="275" t="s">
        <v>208</v>
      </c>
      <c r="G139" s="275" t="s">
        <v>209</v>
      </c>
      <c r="H139" s="275" t="s">
        <v>210</v>
      </c>
      <c r="I139" s="275" t="s">
        <v>211</v>
      </c>
      <c r="J139" s="275" t="s">
        <v>6531</v>
      </c>
      <c r="K139" s="275" t="s">
        <v>703</v>
      </c>
      <c r="L139" s="275" t="s">
        <v>703</v>
      </c>
      <c r="M139" s="275" t="s">
        <v>704</v>
      </c>
      <c r="N139" s="276">
        <v>9850063</v>
      </c>
      <c r="O139" s="275" t="s">
        <v>643</v>
      </c>
      <c r="P139" s="275" t="s">
        <v>705</v>
      </c>
      <c r="Q139" s="275" t="s">
        <v>706</v>
      </c>
      <c r="R139" s="275" t="s">
        <v>707</v>
      </c>
      <c r="T139" s="275" t="s">
        <v>137</v>
      </c>
      <c r="U139" s="275" t="s">
        <v>74</v>
      </c>
      <c r="V139" s="275" t="s">
        <v>708</v>
      </c>
      <c r="W139" s="275" t="s">
        <v>6486</v>
      </c>
      <c r="X139" s="277">
        <v>44835</v>
      </c>
      <c r="Y139" s="275" t="s">
        <v>6487</v>
      </c>
      <c r="AA139" s="277">
        <v>39295</v>
      </c>
      <c r="AB139" s="277">
        <v>39295</v>
      </c>
      <c r="AJ139" s="275" t="s">
        <v>6490</v>
      </c>
      <c r="AK139" s="276">
        <v>101</v>
      </c>
      <c r="AL139" s="275" t="s">
        <v>7916</v>
      </c>
    </row>
    <row r="140" spans="1:38" s="275" customFormat="1">
      <c r="A140" s="275" t="str">
        <f t="shared" si="2"/>
        <v>0410300164重度訪問介護</v>
      </c>
      <c r="B140" s="275" t="s">
        <v>206</v>
      </c>
      <c r="C140" s="275" t="s">
        <v>207</v>
      </c>
      <c r="D140" s="276">
        <v>1018688</v>
      </c>
      <c r="E140" s="275" t="s">
        <v>6530</v>
      </c>
      <c r="F140" s="275" t="s">
        <v>208</v>
      </c>
      <c r="G140" s="275" t="s">
        <v>209</v>
      </c>
      <c r="H140" s="275" t="s">
        <v>210</v>
      </c>
      <c r="I140" s="275" t="s">
        <v>211</v>
      </c>
      <c r="J140" s="275" t="s">
        <v>6531</v>
      </c>
      <c r="K140" s="275" t="s">
        <v>703</v>
      </c>
      <c r="L140" s="275" t="s">
        <v>703</v>
      </c>
      <c r="M140" s="275" t="s">
        <v>704</v>
      </c>
      <c r="N140" s="276">
        <v>9850063</v>
      </c>
      <c r="O140" s="275" t="s">
        <v>643</v>
      </c>
      <c r="P140" s="275" t="s">
        <v>705</v>
      </c>
      <c r="Q140" s="275" t="s">
        <v>706</v>
      </c>
      <c r="R140" s="275" t="s">
        <v>707</v>
      </c>
      <c r="T140" s="275" t="s">
        <v>138</v>
      </c>
      <c r="U140" s="275" t="s">
        <v>74</v>
      </c>
      <c r="V140" s="275" t="s">
        <v>708</v>
      </c>
      <c r="W140" s="275" t="s">
        <v>6486</v>
      </c>
      <c r="X140" s="277">
        <v>44835</v>
      </c>
      <c r="Y140" s="275" t="s">
        <v>6487</v>
      </c>
      <c r="AA140" s="277">
        <v>39295</v>
      </c>
      <c r="AB140" s="277">
        <v>39295</v>
      </c>
      <c r="AJ140" s="275" t="s">
        <v>6490</v>
      </c>
      <c r="AK140" s="276">
        <v>101</v>
      </c>
      <c r="AL140" s="275" t="s">
        <v>7916</v>
      </c>
    </row>
    <row r="141" spans="1:38" s="275" customFormat="1">
      <c r="A141" s="275" t="str">
        <f t="shared" si="2"/>
        <v>0410300164同行援護</v>
      </c>
      <c r="B141" s="275" t="s">
        <v>206</v>
      </c>
      <c r="C141" s="275" t="s">
        <v>207</v>
      </c>
      <c r="D141" s="276">
        <v>1018688</v>
      </c>
      <c r="E141" s="275" t="s">
        <v>6530</v>
      </c>
      <c r="F141" s="275" t="s">
        <v>208</v>
      </c>
      <c r="G141" s="275" t="s">
        <v>209</v>
      </c>
      <c r="H141" s="275" t="s">
        <v>210</v>
      </c>
      <c r="I141" s="275" t="s">
        <v>211</v>
      </c>
      <c r="J141" s="275" t="s">
        <v>6531</v>
      </c>
      <c r="K141" s="275" t="s">
        <v>703</v>
      </c>
      <c r="L141" s="275" t="s">
        <v>703</v>
      </c>
      <c r="M141" s="275" t="s">
        <v>704</v>
      </c>
      <c r="N141" s="276">
        <v>9850063</v>
      </c>
      <c r="O141" s="275" t="s">
        <v>643</v>
      </c>
      <c r="P141" s="275" t="s">
        <v>705</v>
      </c>
      <c r="Q141" s="275" t="s">
        <v>706</v>
      </c>
      <c r="R141" s="275" t="s">
        <v>707</v>
      </c>
      <c r="T141" s="275" t="s">
        <v>218</v>
      </c>
      <c r="U141" s="275" t="s">
        <v>74</v>
      </c>
      <c r="V141" s="275" t="s">
        <v>708</v>
      </c>
      <c r="W141" s="275" t="s">
        <v>6486</v>
      </c>
      <c r="X141" s="277">
        <v>44835</v>
      </c>
      <c r="Y141" s="275" t="s">
        <v>6487</v>
      </c>
      <c r="AA141" s="277">
        <v>40848</v>
      </c>
      <c r="AB141" s="277">
        <v>40848</v>
      </c>
      <c r="AJ141" s="275" t="s">
        <v>6490</v>
      </c>
      <c r="AK141" s="276">
        <v>101</v>
      </c>
      <c r="AL141" s="275" t="s">
        <v>7916</v>
      </c>
    </row>
    <row r="142" spans="1:38" s="275" customFormat="1">
      <c r="A142" s="275" t="str">
        <f t="shared" si="2"/>
        <v>0410300172居宅介護</v>
      </c>
      <c r="B142" s="275" t="s">
        <v>219</v>
      </c>
      <c r="C142" s="275" t="s">
        <v>220</v>
      </c>
      <c r="D142" s="276">
        <v>9800014</v>
      </c>
      <c r="E142" s="275" t="s">
        <v>221</v>
      </c>
      <c r="F142" s="275" t="s">
        <v>222</v>
      </c>
      <c r="G142" s="275" t="s">
        <v>223</v>
      </c>
      <c r="H142" s="275" t="s">
        <v>210</v>
      </c>
      <c r="I142" s="275" t="s">
        <v>224</v>
      </c>
      <c r="J142" s="275" t="s">
        <v>6532</v>
      </c>
      <c r="K142" s="275" t="s">
        <v>709</v>
      </c>
      <c r="L142" s="275" t="s">
        <v>709</v>
      </c>
      <c r="M142" s="275" t="s">
        <v>710</v>
      </c>
      <c r="N142" s="276">
        <v>9850035</v>
      </c>
      <c r="O142" s="275" t="s">
        <v>643</v>
      </c>
      <c r="P142" s="275" t="s">
        <v>711</v>
      </c>
      <c r="Q142" s="275" t="s">
        <v>712</v>
      </c>
      <c r="R142" s="275" t="s">
        <v>713</v>
      </c>
      <c r="T142" s="275" t="s">
        <v>137</v>
      </c>
      <c r="U142" s="275" t="s">
        <v>74</v>
      </c>
      <c r="V142" s="275" t="s">
        <v>714</v>
      </c>
      <c r="W142" s="275" t="s">
        <v>6486</v>
      </c>
      <c r="X142" s="277">
        <v>44835</v>
      </c>
      <c r="Y142" s="275" t="s">
        <v>6487</v>
      </c>
      <c r="AA142" s="277">
        <v>39387</v>
      </c>
      <c r="AB142" s="277">
        <v>39387</v>
      </c>
      <c r="AJ142" s="275" t="s">
        <v>6490</v>
      </c>
      <c r="AK142" s="276">
        <v>980</v>
      </c>
      <c r="AL142" s="275" t="s">
        <v>7917</v>
      </c>
    </row>
    <row r="143" spans="1:38" s="275" customFormat="1">
      <c r="A143" s="275" t="str">
        <f t="shared" si="2"/>
        <v>0410300172重度訪問介護</v>
      </c>
      <c r="B143" s="275" t="s">
        <v>219</v>
      </c>
      <c r="C143" s="275" t="s">
        <v>220</v>
      </c>
      <c r="D143" s="276">
        <v>9800014</v>
      </c>
      <c r="E143" s="275" t="s">
        <v>221</v>
      </c>
      <c r="F143" s="275" t="s">
        <v>222</v>
      </c>
      <c r="G143" s="275" t="s">
        <v>223</v>
      </c>
      <c r="H143" s="275" t="s">
        <v>210</v>
      </c>
      <c r="I143" s="275" t="s">
        <v>224</v>
      </c>
      <c r="J143" s="275" t="s">
        <v>6532</v>
      </c>
      <c r="K143" s="275" t="s">
        <v>709</v>
      </c>
      <c r="L143" s="275" t="s">
        <v>709</v>
      </c>
      <c r="M143" s="275" t="s">
        <v>710</v>
      </c>
      <c r="N143" s="276">
        <v>9850035</v>
      </c>
      <c r="O143" s="275" t="s">
        <v>643</v>
      </c>
      <c r="P143" s="275" t="s">
        <v>711</v>
      </c>
      <c r="Q143" s="275" t="s">
        <v>712</v>
      </c>
      <c r="R143" s="275" t="s">
        <v>713</v>
      </c>
      <c r="T143" s="275" t="s">
        <v>138</v>
      </c>
      <c r="U143" s="275" t="s">
        <v>74</v>
      </c>
      <c r="V143" s="275" t="s">
        <v>714</v>
      </c>
      <c r="W143" s="275" t="s">
        <v>6486</v>
      </c>
      <c r="X143" s="277">
        <v>44835</v>
      </c>
      <c r="Y143" s="275" t="s">
        <v>6487</v>
      </c>
      <c r="AA143" s="277">
        <v>39387</v>
      </c>
      <c r="AB143" s="277">
        <v>39387</v>
      </c>
      <c r="AJ143" s="275" t="s">
        <v>6490</v>
      </c>
      <c r="AK143" s="276">
        <v>980</v>
      </c>
      <c r="AL143" s="275" t="s">
        <v>7917</v>
      </c>
    </row>
    <row r="144" spans="1:38" s="275" customFormat="1">
      <c r="A144" s="275" t="str">
        <f t="shared" si="2"/>
        <v>0410300172同行援護</v>
      </c>
      <c r="B144" s="275" t="s">
        <v>219</v>
      </c>
      <c r="C144" s="275" t="s">
        <v>220</v>
      </c>
      <c r="D144" s="276">
        <v>9800014</v>
      </c>
      <c r="E144" s="275" t="s">
        <v>221</v>
      </c>
      <c r="F144" s="275" t="s">
        <v>222</v>
      </c>
      <c r="G144" s="275" t="s">
        <v>223</v>
      </c>
      <c r="H144" s="275" t="s">
        <v>210</v>
      </c>
      <c r="I144" s="275" t="s">
        <v>224</v>
      </c>
      <c r="J144" s="275" t="s">
        <v>6532</v>
      </c>
      <c r="K144" s="275" t="s">
        <v>709</v>
      </c>
      <c r="L144" s="275" t="s">
        <v>709</v>
      </c>
      <c r="M144" s="275" t="s">
        <v>710</v>
      </c>
      <c r="N144" s="276">
        <v>9850035</v>
      </c>
      <c r="O144" s="275" t="s">
        <v>643</v>
      </c>
      <c r="P144" s="275" t="s">
        <v>711</v>
      </c>
      <c r="Q144" s="275" t="s">
        <v>712</v>
      </c>
      <c r="R144" s="275" t="s">
        <v>713</v>
      </c>
      <c r="T144" s="275" t="s">
        <v>218</v>
      </c>
      <c r="U144" s="275" t="s">
        <v>74</v>
      </c>
      <c r="V144" s="275" t="s">
        <v>714</v>
      </c>
      <c r="W144" s="275" t="s">
        <v>6486</v>
      </c>
      <c r="X144" s="277">
        <v>44835</v>
      </c>
      <c r="Y144" s="275" t="s">
        <v>6487</v>
      </c>
      <c r="AA144" s="277">
        <v>40817</v>
      </c>
      <c r="AB144" s="277">
        <v>40817</v>
      </c>
      <c r="AJ144" s="275" t="s">
        <v>6490</v>
      </c>
      <c r="AK144" s="276">
        <v>980</v>
      </c>
      <c r="AL144" s="275" t="s">
        <v>7917</v>
      </c>
    </row>
    <row r="145" spans="1:38" s="275" customFormat="1">
      <c r="A145" s="275" t="str">
        <f t="shared" si="2"/>
        <v>0410300180就労継続支援(Ｂ型)</v>
      </c>
      <c r="B145" s="275" t="s">
        <v>715</v>
      </c>
      <c r="C145" s="275" t="s">
        <v>716</v>
      </c>
      <c r="D145" s="276">
        <v>9850005</v>
      </c>
      <c r="E145" s="275" t="s">
        <v>717</v>
      </c>
      <c r="F145" s="275" t="s">
        <v>718</v>
      </c>
      <c r="G145" s="275" t="s">
        <v>719</v>
      </c>
      <c r="H145" s="275" t="s">
        <v>63</v>
      </c>
      <c r="I145" s="275" t="s">
        <v>720</v>
      </c>
      <c r="J145" s="275" t="s">
        <v>6595</v>
      </c>
      <c r="K145" s="275" t="s">
        <v>721</v>
      </c>
      <c r="L145" s="275" t="s">
        <v>721</v>
      </c>
      <c r="M145" s="275" t="s">
        <v>722</v>
      </c>
      <c r="N145" s="276">
        <v>9850005</v>
      </c>
      <c r="O145" s="275" t="s">
        <v>643</v>
      </c>
      <c r="P145" s="275" t="s">
        <v>723</v>
      </c>
      <c r="Q145" s="275" t="s">
        <v>724</v>
      </c>
      <c r="R145" s="275" t="s">
        <v>719</v>
      </c>
      <c r="T145" s="275" t="s">
        <v>6491</v>
      </c>
      <c r="U145" s="275" t="s">
        <v>74</v>
      </c>
      <c r="V145" s="275" t="s">
        <v>725</v>
      </c>
      <c r="W145" s="275" t="s">
        <v>6486</v>
      </c>
      <c r="X145" s="277">
        <v>45017</v>
      </c>
      <c r="Y145" s="275" t="s">
        <v>6487</v>
      </c>
      <c r="Z145" s="275" t="s">
        <v>6497</v>
      </c>
      <c r="AA145" s="277">
        <v>39539</v>
      </c>
      <c r="AB145" s="277">
        <v>39539</v>
      </c>
      <c r="AG145" s="275" t="s">
        <v>6489</v>
      </c>
      <c r="AH145" s="275">
        <v>40</v>
      </c>
      <c r="AI145" s="275">
        <v>38</v>
      </c>
      <c r="AJ145" s="275" t="s">
        <v>6490</v>
      </c>
      <c r="AK145" s="276">
        <v>985</v>
      </c>
      <c r="AL145" s="275" t="s">
        <v>7942</v>
      </c>
    </row>
    <row r="146" spans="1:38" s="275" customFormat="1">
      <c r="A146" s="275" t="str">
        <f t="shared" si="2"/>
        <v>0410300222就労継続支援(Ａ型)</v>
      </c>
      <c r="B146" s="275" t="s">
        <v>726</v>
      </c>
      <c r="C146" s="275" t="s">
        <v>727</v>
      </c>
      <c r="D146" s="276">
        <v>9850004</v>
      </c>
      <c r="E146" s="275" t="s">
        <v>728</v>
      </c>
      <c r="F146" s="275" t="s">
        <v>729</v>
      </c>
      <c r="G146" s="275" t="s">
        <v>729</v>
      </c>
      <c r="H146" s="275" t="s">
        <v>730</v>
      </c>
      <c r="I146" s="275" t="s">
        <v>731</v>
      </c>
      <c r="J146" s="275" t="s">
        <v>6616</v>
      </c>
      <c r="K146" s="275" t="s">
        <v>732</v>
      </c>
      <c r="L146" s="275" t="s">
        <v>732</v>
      </c>
      <c r="M146" s="275" t="s">
        <v>733</v>
      </c>
      <c r="N146" s="276">
        <v>9810101</v>
      </c>
      <c r="O146" s="275" t="s">
        <v>734</v>
      </c>
      <c r="P146" s="275" t="s">
        <v>735</v>
      </c>
      <c r="Q146" s="275" t="s">
        <v>736</v>
      </c>
      <c r="R146" s="275" t="s">
        <v>736</v>
      </c>
      <c r="T146" s="275" t="s">
        <v>6537</v>
      </c>
      <c r="U146" s="275" t="s">
        <v>76</v>
      </c>
      <c r="V146" s="275" t="s">
        <v>737</v>
      </c>
      <c r="W146" s="275" t="s">
        <v>6486</v>
      </c>
      <c r="X146" s="277">
        <v>43616</v>
      </c>
      <c r="Y146" s="275" t="s">
        <v>6487</v>
      </c>
      <c r="Z146" s="275" t="s">
        <v>6497</v>
      </c>
      <c r="AA146" s="277">
        <v>40513</v>
      </c>
      <c r="AB146" s="277">
        <v>40513</v>
      </c>
      <c r="AC146" s="277">
        <v>43616</v>
      </c>
      <c r="AG146" s="275" t="s">
        <v>6489</v>
      </c>
      <c r="AH146" s="275">
        <v>30</v>
      </c>
      <c r="AI146" s="275">
        <v>0</v>
      </c>
      <c r="AJ146" s="275" t="s">
        <v>6490</v>
      </c>
      <c r="AK146" s="276">
        <v>985</v>
      </c>
      <c r="AL146" s="275" t="s">
        <v>7947</v>
      </c>
    </row>
    <row r="147" spans="1:38" s="275" customFormat="1">
      <c r="A147" s="275" t="str">
        <f t="shared" si="2"/>
        <v>0410300230就労継続支援(Ｂ型)</v>
      </c>
      <c r="B147" s="275" t="s">
        <v>738</v>
      </c>
      <c r="C147" s="275" t="s">
        <v>739</v>
      </c>
      <c r="D147" s="276">
        <v>9850045</v>
      </c>
      <c r="E147" s="275" t="s">
        <v>740</v>
      </c>
      <c r="F147" s="275" t="s">
        <v>741</v>
      </c>
      <c r="G147" s="275" t="s">
        <v>742</v>
      </c>
      <c r="H147" s="275" t="s">
        <v>63</v>
      </c>
      <c r="I147" s="275" t="s">
        <v>743</v>
      </c>
      <c r="J147" s="275" t="s">
        <v>6617</v>
      </c>
      <c r="K147" s="275" t="s">
        <v>744</v>
      </c>
      <c r="L147" s="275" t="s">
        <v>744</v>
      </c>
      <c r="M147" s="275" t="s">
        <v>745</v>
      </c>
      <c r="N147" s="276">
        <v>9850045</v>
      </c>
      <c r="O147" s="275" t="s">
        <v>643</v>
      </c>
      <c r="P147" s="275" t="s">
        <v>746</v>
      </c>
      <c r="Q147" s="275" t="s">
        <v>747</v>
      </c>
      <c r="R147" s="275" t="s">
        <v>748</v>
      </c>
      <c r="T147" s="275" t="s">
        <v>6491</v>
      </c>
      <c r="U147" s="275" t="s">
        <v>74</v>
      </c>
      <c r="V147" s="275" t="s">
        <v>749</v>
      </c>
      <c r="W147" s="275" t="s">
        <v>6486</v>
      </c>
      <c r="X147" s="277">
        <v>44287</v>
      </c>
      <c r="Y147" s="275" t="s">
        <v>6487</v>
      </c>
      <c r="Z147" s="275" t="s">
        <v>6497</v>
      </c>
      <c r="AA147" s="277">
        <v>40664</v>
      </c>
      <c r="AB147" s="277">
        <v>40664</v>
      </c>
      <c r="AG147" s="275" t="s">
        <v>6533</v>
      </c>
      <c r="AH147" s="275">
        <v>20</v>
      </c>
      <c r="AI147" s="275">
        <v>0</v>
      </c>
      <c r="AJ147" s="275" t="s">
        <v>6490</v>
      </c>
      <c r="AK147" s="276">
        <v>985</v>
      </c>
      <c r="AL147" s="275" t="s">
        <v>7948</v>
      </c>
    </row>
    <row r="148" spans="1:38" s="275" customFormat="1">
      <c r="A148" s="275" t="str">
        <f t="shared" si="2"/>
        <v>0410300289就労継続支援(Ａ型)</v>
      </c>
      <c r="B148" s="275" t="s">
        <v>750</v>
      </c>
      <c r="C148" s="275" t="s">
        <v>751</v>
      </c>
      <c r="D148" s="276">
        <v>9850001</v>
      </c>
      <c r="E148" s="275" t="s">
        <v>752</v>
      </c>
      <c r="F148" s="275" t="s">
        <v>753</v>
      </c>
      <c r="G148" s="275" t="s">
        <v>754</v>
      </c>
      <c r="H148" s="275" t="s">
        <v>129</v>
      </c>
      <c r="I148" s="275" t="s">
        <v>755</v>
      </c>
      <c r="J148" s="275" t="s">
        <v>6618</v>
      </c>
      <c r="K148" s="275" t="s">
        <v>750</v>
      </c>
      <c r="L148" s="275" t="s">
        <v>750</v>
      </c>
      <c r="M148" s="275" t="s">
        <v>751</v>
      </c>
      <c r="N148" s="276">
        <v>9850001</v>
      </c>
      <c r="O148" s="275" t="s">
        <v>643</v>
      </c>
      <c r="P148" s="275" t="s">
        <v>752</v>
      </c>
      <c r="Q148" s="275" t="s">
        <v>753</v>
      </c>
      <c r="R148" s="275" t="s">
        <v>753</v>
      </c>
      <c r="T148" s="275" t="s">
        <v>6537</v>
      </c>
      <c r="U148" s="275" t="s">
        <v>74</v>
      </c>
      <c r="V148" s="275" t="s">
        <v>756</v>
      </c>
      <c r="W148" s="275" t="s">
        <v>6486</v>
      </c>
      <c r="X148" s="277">
        <v>45017</v>
      </c>
      <c r="Y148" s="275" t="s">
        <v>6487</v>
      </c>
      <c r="Z148" s="275" t="s">
        <v>6497</v>
      </c>
      <c r="AA148" s="277">
        <v>41487</v>
      </c>
      <c r="AB148" s="277">
        <v>41487</v>
      </c>
      <c r="AG148" s="275" t="s">
        <v>6533</v>
      </c>
      <c r="AH148" s="275">
        <v>20</v>
      </c>
      <c r="AI148" s="275">
        <v>0</v>
      </c>
      <c r="AJ148" s="275" t="s">
        <v>6490</v>
      </c>
      <c r="AK148" s="276">
        <v>985</v>
      </c>
      <c r="AL148" s="275" t="s">
        <v>7949</v>
      </c>
    </row>
    <row r="149" spans="1:38" s="275" customFormat="1">
      <c r="A149" s="275" t="str">
        <f t="shared" si="2"/>
        <v>0410300305就労継続支援(Ａ型)</v>
      </c>
      <c r="B149" s="275" t="s">
        <v>344</v>
      </c>
      <c r="C149" s="275" t="s">
        <v>345</v>
      </c>
      <c r="D149" s="276">
        <v>9850052</v>
      </c>
      <c r="E149" s="275" t="s">
        <v>346</v>
      </c>
      <c r="F149" s="275" t="s">
        <v>347</v>
      </c>
      <c r="G149" s="275" t="s">
        <v>348</v>
      </c>
      <c r="H149" s="275" t="s">
        <v>129</v>
      </c>
      <c r="I149" s="275" t="s">
        <v>349</v>
      </c>
      <c r="J149" s="275" t="s">
        <v>6547</v>
      </c>
      <c r="K149" s="275" t="s">
        <v>757</v>
      </c>
      <c r="L149" s="275" t="s">
        <v>757</v>
      </c>
      <c r="M149" s="275" t="s">
        <v>758</v>
      </c>
      <c r="N149" s="276">
        <v>9850052</v>
      </c>
      <c r="O149" s="275" t="s">
        <v>643</v>
      </c>
      <c r="P149" s="275" t="s">
        <v>759</v>
      </c>
      <c r="Q149" s="275" t="s">
        <v>347</v>
      </c>
      <c r="R149" s="275" t="s">
        <v>348</v>
      </c>
      <c r="T149" s="275" t="s">
        <v>6537</v>
      </c>
      <c r="U149" s="275" t="s">
        <v>74</v>
      </c>
      <c r="V149" s="275" t="s">
        <v>760</v>
      </c>
      <c r="W149" s="275" t="s">
        <v>6486</v>
      </c>
      <c r="X149" s="277">
        <v>45017</v>
      </c>
      <c r="Y149" s="275" t="s">
        <v>6487</v>
      </c>
      <c r="Z149" s="275" t="s">
        <v>6497</v>
      </c>
      <c r="AA149" s="277">
        <v>41944</v>
      </c>
      <c r="AB149" s="277">
        <v>41944</v>
      </c>
      <c r="AG149" s="275" t="s">
        <v>6533</v>
      </c>
      <c r="AH149" s="275">
        <v>20</v>
      </c>
      <c r="AI149" s="275">
        <v>0</v>
      </c>
      <c r="AJ149" s="275" t="s">
        <v>6490</v>
      </c>
      <c r="AK149" s="276">
        <v>985</v>
      </c>
      <c r="AL149" s="275" t="s">
        <v>7925</v>
      </c>
    </row>
    <row r="150" spans="1:38" s="275" customFormat="1">
      <c r="A150" s="275" t="str">
        <f t="shared" si="2"/>
        <v>0410300321居宅介護</v>
      </c>
      <c r="B150" s="275" t="s">
        <v>344</v>
      </c>
      <c r="C150" s="275" t="s">
        <v>345</v>
      </c>
      <c r="D150" s="276">
        <v>9850052</v>
      </c>
      <c r="E150" s="275" t="s">
        <v>346</v>
      </c>
      <c r="F150" s="275" t="s">
        <v>347</v>
      </c>
      <c r="G150" s="275" t="s">
        <v>348</v>
      </c>
      <c r="H150" s="275" t="s">
        <v>129</v>
      </c>
      <c r="I150" s="275" t="s">
        <v>349</v>
      </c>
      <c r="J150" s="275" t="s">
        <v>6547</v>
      </c>
      <c r="K150" s="275" t="s">
        <v>761</v>
      </c>
      <c r="L150" s="275" t="s">
        <v>761</v>
      </c>
      <c r="M150" s="275" t="s">
        <v>762</v>
      </c>
      <c r="N150" s="276">
        <v>9850003</v>
      </c>
      <c r="O150" s="275" t="s">
        <v>643</v>
      </c>
      <c r="P150" s="275" t="s">
        <v>346</v>
      </c>
      <c r="Q150" s="275" t="s">
        <v>347</v>
      </c>
      <c r="R150" s="275" t="s">
        <v>348</v>
      </c>
      <c r="T150" s="275" t="s">
        <v>137</v>
      </c>
      <c r="U150" s="275" t="s">
        <v>74</v>
      </c>
      <c r="V150" s="275" t="s">
        <v>763</v>
      </c>
      <c r="W150" s="275" t="s">
        <v>6486</v>
      </c>
      <c r="X150" s="277">
        <v>44835</v>
      </c>
      <c r="Y150" s="275" t="s">
        <v>6487</v>
      </c>
      <c r="AA150" s="277">
        <v>42552</v>
      </c>
      <c r="AB150" s="277">
        <v>42552</v>
      </c>
      <c r="AJ150" s="275" t="s">
        <v>6490</v>
      </c>
      <c r="AK150" s="276">
        <v>985</v>
      </c>
      <c r="AL150" s="275" t="s">
        <v>7925</v>
      </c>
    </row>
    <row r="151" spans="1:38" s="275" customFormat="1">
      <c r="A151" s="275" t="str">
        <f t="shared" si="2"/>
        <v>0410300321重度訪問介護</v>
      </c>
      <c r="B151" s="275" t="s">
        <v>344</v>
      </c>
      <c r="C151" s="275" t="s">
        <v>345</v>
      </c>
      <c r="D151" s="276">
        <v>9850052</v>
      </c>
      <c r="E151" s="275" t="s">
        <v>346</v>
      </c>
      <c r="F151" s="275" t="s">
        <v>347</v>
      </c>
      <c r="G151" s="275" t="s">
        <v>348</v>
      </c>
      <c r="H151" s="275" t="s">
        <v>129</v>
      </c>
      <c r="I151" s="275" t="s">
        <v>349</v>
      </c>
      <c r="J151" s="275" t="s">
        <v>6547</v>
      </c>
      <c r="K151" s="275" t="s">
        <v>761</v>
      </c>
      <c r="L151" s="275" t="s">
        <v>761</v>
      </c>
      <c r="M151" s="275" t="s">
        <v>762</v>
      </c>
      <c r="N151" s="276">
        <v>9850003</v>
      </c>
      <c r="O151" s="275" t="s">
        <v>643</v>
      </c>
      <c r="P151" s="275" t="s">
        <v>346</v>
      </c>
      <c r="Q151" s="275" t="s">
        <v>347</v>
      </c>
      <c r="R151" s="275" t="s">
        <v>348</v>
      </c>
      <c r="T151" s="275" t="s">
        <v>138</v>
      </c>
      <c r="U151" s="275" t="s">
        <v>74</v>
      </c>
      <c r="V151" s="275" t="s">
        <v>763</v>
      </c>
      <c r="W151" s="275" t="s">
        <v>6486</v>
      </c>
      <c r="X151" s="277">
        <v>44835</v>
      </c>
      <c r="Y151" s="275" t="s">
        <v>6487</v>
      </c>
      <c r="AA151" s="277">
        <v>42552</v>
      </c>
      <c r="AB151" s="277">
        <v>42552</v>
      </c>
      <c r="AJ151" s="275" t="s">
        <v>6490</v>
      </c>
      <c r="AK151" s="276">
        <v>985</v>
      </c>
      <c r="AL151" s="275" t="s">
        <v>7925</v>
      </c>
    </row>
    <row r="152" spans="1:38" s="275" customFormat="1">
      <c r="A152" s="275" t="str">
        <f t="shared" si="2"/>
        <v>0410300321同行援護</v>
      </c>
      <c r="B152" s="275" t="s">
        <v>344</v>
      </c>
      <c r="C152" s="275" t="s">
        <v>345</v>
      </c>
      <c r="D152" s="276">
        <v>9850052</v>
      </c>
      <c r="E152" s="275" t="s">
        <v>346</v>
      </c>
      <c r="F152" s="275" t="s">
        <v>347</v>
      </c>
      <c r="G152" s="275" t="s">
        <v>348</v>
      </c>
      <c r="H152" s="275" t="s">
        <v>129</v>
      </c>
      <c r="I152" s="275" t="s">
        <v>349</v>
      </c>
      <c r="J152" s="275" t="s">
        <v>6547</v>
      </c>
      <c r="K152" s="275" t="s">
        <v>761</v>
      </c>
      <c r="L152" s="275" t="s">
        <v>761</v>
      </c>
      <c r="M152" s="275" t="s">
        <v>762</v>
      </c>
      <c r="N152" s="276">
        <v>9850003</v>
      </c>
      <c r="O152" s="275" t="s">
        <v>643</v>
      </c>
      <c r="P152" s="275" t="s">
        <v>346</v>
      </c>
      <c r="Q152" s="275" t="s">
        <v>347</v>
      </c>
      <c r="R152" s="275" t="s">
        <v>348</v>
      </c>
      <c r="T152" s="275" t="s">
        <v>218</v>
      </c>
      <c r="U152" s="275" t="s">
        <v>74</v>
      </c>
      <c r="V152" s="275" t="s">
        <v>763</v>
      </c>
      <c r="W152" s="275" t="s">
        <v>6486</v>
      </c>
      <c r="X152" s="277">
        <v>44835</v>
      </c>
      <c r="Y152" s="275" t="s">
        <v>6487</v>
      </c>
      <c r="AA152" s="277">
        <v>42552</v>
      </c>
      <c r="AB152" s="277">
        <v>42552</v>
      </c>
      <c r="AJ152" s="275" t="s">
        <v>6490</v>
      </c>
      <c r="AK152" s="276">
        <v>985</v>
      </c>
      <c r="AL152" s="275" t="s">
        <v>7925</v>
      </c>
    </row>
    <row r="153" spans="1:38" s="275" customFormat="1">
      <c r="A153" s="275" t="str">
        <f t="shared" si="2"/>
        <v>0410300339居宅介護</v>
      </c>
      <c r="B153" s="275" t="s">
        <v>764</v>
      </c>
      <c r="C153" s="275" t="s">
        <v>765</v>
      </c>
      <c r="D153" s="276">
        <v>9850822</v>
      </c>
      <c r="E153" s="275" t="s">
        <v>766</v>
      </c>
      <c r="F153" s="275" t="s">
        <v>767</v>
      </c>
      <c r="G153" s="275" t="s">
        <v>767</v>
      </c>
      <c r="H153" s="275" t="s">
        <v>319</v>
      </c>
      <c r="I153" s="275" t="s">
        <v>768</v>
      </c>
      <c r="J153" s="275" t="s">
        <v>6619</v>
      </c>
      <c r="K153" s="275" t="s">
        <v>769</v>
      </c>
      <c r="L153" s="275" t="s">
        <v>769</v>
      </c>
      <c r="M153" s="275" t="s">
        <v>770</v>
      </c>
      <c r="N153" s="276">
        <v>9850033</v>
      </c>
      <c r="O153" s="275" t="s">
        <v>643</v>
      </c>
      <c r="P153" s="275" t="s">
        <v>6620</v>
      </c>
      <c r="Q153" s="275" t="s">
        <v>6621</v>
      </c>
      <c r="R153" s="275" t="s">
        <v>6622</v>
      </c>
      <c r="T153" s="275" t="s">
        <v>137</v>
      </c>
      <c r="U153" s="275" t="s">
        <v>74</v>
      </c>
      <c r="V153" s="275" t="s">
        <v>771</v>
      </c>
      <c r="W153" s="275" t="s">
        <v>6486</v>
      </c>
      <c r="X153" s="277">
        <v>45017</v>
      </c>
      <c r="Y153" s="275" t="s">
        <v>6487</v>
      </c>
      <c r="AA153" s="277">
        <v>43009</v>
      </c>
      <c r="AB153" s="277">
        <v>43009</v>
      </c>
      <c r="AJ153" s="275" t="s">
        <v>6490</v>
      </c>
      <c r="AK153" s="276">
        <v>985</v>
      </c>
      <c r="AL153" s="275" t="s">
        <v>7932</v>
      </c>
    </row>
    <row r="154" spans="1:38" s="275" customFormat="1">
      <c r="A154" s="275" t="str">
        <f t="shared" si="2"/>
        <v>0410300339重度訪問介護</v>
      </c>
      <c r="B154" s="275" t="s">
        <v>764</v>
      </c>
      <c r="C154" s="275" t="s">
        <v>765</v>
      </c>
      <c r="D154" s="276">
        <v>9850822</v>
      </c>
      <c r="E154" s="275" t="s">
        <v>766</v>
      </c>
      <c r="F154" s="275" t="s">
        <v>767</v>
      </c>
      <c r="G154" s="275" t="s">
        <v>767</v>
      </c>
      <c r="H154" s="275" t="s">
        <v>319</v>
      </c>
      <c r="I154" s="275" t="s">
        <v>768</v>
      </c>
      <c r="J154" s="275" t="s">
        <v>6619</v>
      </c>
      <c r="K154" s="275" t="s">
        <v>769</v>
      </c>
      <c r="L154" s="275" t="s">
        <v>769</v>
      </c>
      <c r="M154" s="275" t="s">
        <v>770</v>
      </c>
      <c r="N154" s="276">
        <v>9850033</v>
      </c>
      <c r="O154" s="275" t="s">
        <v>643</v>
      </c>
      <c r="P154" s="275" t="s">
        <v>6620</v>
      </c>
      <c r="Q154" s="275" t="s">
        <v>772</v>
      </c>
      <c r="R154" s="275" t="s">
        <v>6622</v>
      </c>
      <c r="T154" s="275" t="s">
        <v>138</v>
      </c>
      <c r="U154" s="275" t="s">
        <v>74</v>
      </c>
      <c r="V154" s="275" t="s">
        <v>771</v>
      </c>
      <c r="W154" s="275" t="s">
        <v>6486</v>
      </c>
      <c r="X154" s="277">
        <v>45017</v>
      </c>
      <c r="Y154" s="275" t="s">
        <v>6487</v>
      </c>
      <c r="AA154" s="277">
        <v>43009</v>
      </c>
      <c r="AB154" s="277">
        <v>43009</v>
      </c>
      <c r="AJ154" s="275" t="s">
        <v>6490</v>
      </c>
      <c r="AK154" s="276">
        <v>985</v>
      </c>
      <c r="AL154" s="275" t="s">
        <v>7932</v>
      </c>
    </row>
    <row r="155" spans="1:38" s="275" customFormat="1">
      <c r="A155" s="275" t="str">
        <f t="shared" si="2"/>
        <v>0410300347居宅介護</v>
      </c>
      <c r="B155" s="275" t="s">
        <v>773</v>
      </c>
      <c r="C155" s="275" t="s">
        <v>774</v>
      </c>
      <c r="D155" s="276">
        <v>9813121</v>
      </c>
      <c r="E155" s="275" t="s">
        <v>775</v>
      </c>
      <c r="F155" s="275" t="s">
        <v>776</v>
      </c>
      <c r="G155" s="275" t="s">
        <v>777</v>
      </c>
      <c r="H155" s="275" t="s">
        <v>63</v>
      </c>
      <c r="I155" s="275" t="s">
        <v>778</v>
      </c>
      <c r="J155" s="275" t="s">
        <v>6623</v>
      </c>
      <c r="K155" s="275" t="s">
        <v>779</v>
      </c>
      <c r="L155" s="275" t="s">
        <v>779</v>
      </c>
      <c r="M155" s="275" t="s">
        <v>780</v>
      </c>
      <c r="N155" s="276">
        <v>9850001</v>
      </c>
      <c r="O155" s="275" t="s">
        <v>643</v>
      </c>
      <c r="P155" s="275" t="s">
        <v>781</v>
      </c>
      <c r="Q155" s="275" t="s">
        <v>782</v>
      </c>
      <c r="R155" s="275" t="s">
        <v>783</v>
      </c>
      <c r="T155" s="275" t="s">
        <v>137</v>
      </c>
      <c r="U155" s="275" t="s">
        <v>74</v>
      </c>
      <c r="V155" s="275" t="s">
        <v>784</v>
      </c>
      <c r="W155" s="275" t="s">
        <v>6486</v>
      </c>
      <c r="X155" s="277">
        <v>44287</v>
      </c>
      <c r="Y155" s="275" t="s">
        <v>6487</v>
      </c>
      <c r="AA155" s="277">
        <v>43739</v>
      </c>
      <c r="AB155" s="277">
        <v>43739</v>
      </c>
      <c r="AJ155" s="275" t="s">
        <v>6490</v>
      </c>
      <c r="AK155" s="276">
        <v>981</v>
      </c>
      <c r="AL155" s="275" t="s">
        <v>7950</v>
      </c>
    </row>
    <row r="156" spans="1:38" s="275" customFormat="1">
      <c r="A156" s="275" t="str">
        <f t="shared" si="2"/>
        <v>0410300354就労継続支援(Ｂ型)</v>
      </c>
      <c r="B156" s="275" t="s">
        <v>785</v>
      </c>
      <c r="C156" s="275" t="s">
        <v>786</v>
      </c>
      <c r="D156" s="276">
        <v>380004</v>
      </c>
      <c r="E156" s="275" t="s">
        <v>787</v>
      </c>
      <c r="F156" s="275" t="s">
        <v>788</v>
      </c>
      <c r="G156" s="275" t="s">
        <v>789</v>
      </c>
      <c r="H156" s="275" t="s">
        <v>129</v>
      </c>
      <c r="I156" s="275" t="s">
        <v>790</v>
      </c>
      <c r="J156" s="275" t="s">
        <v>6624</v>
      </c>
      <c r="K156" s="275" t="s">
        <v>791</v>
      </c>
      <c r="L156" s="275" t="s">
        <v>791</v>
      </c>
      <c r="M156" s="275" t="s">
        <v>792</v>
      </c>
      <c r="N156" s="276">
        <v>9850061</v>
      </c>
      <c r="O156" s="275" t="s">
        <v>643</v>
      </c>
      <c r="P156" s="275" t="s">
        <v>793</v>
      </c>
      <c r="Q156" s="275" t="s">
        <v>794</v>
      </c>
      <c r="R156" s="275" t="s">
        <v>795</v>
      </c>
      <c r="T156" s="275" t="s">
        <v>6491</v>
      </c>
      <c r="U156" s="275" t="s">
        <v>74</v>
      </c>
      <c r="V156" s="275" t="s">
        <v>796</v>
      </c>
      <c r="W156" s="275" t="s">
        <v>6486</v>
      </c>
      <c r="X156" s="277">
        <v>44835</v>
      </c>
      <c r="Y156" s="275" t="s">
        <v>6487</v>
      </c>
      <c r="Z156" s="275" t="s">
        <v>6497</v>
      </c>
      <c r="AA156" s="277">
        <v>43800</v>
      </c>
      <c r="AB156" s="277">
        <v>43800</v>
      </c>
      <c r="AG156" s="275" t="s">
        <v>6533</v>
      </c>
      <c r="AH156" s="275">
        <v>20</v>
      </c>
      <c r="AI156" s="275">
        <v>20</v>
      </c>
      <c r="AJ156" s="275" t="s">
        <v>6490</v>
      </c>
      <c r="AK156" s="276">
        <v>38</v>
      </c>
      <c r="AL156" s="275" t="s">
        <v>7947</v>
      </c>
    </row>
    <row r="157" spans="1:38" s="275" customFormat="1">
      <c r="A157" s="275" t="str">
        <f t="shared" si="2"/>
        <v>0410300370就労継続支援(Ｂ型)</v>
      </c>
      <c r="B157" s="275" t="s">
        <v>797</v>
      </c>
      <c r="C157" s="275" t="s">
        <v>798</v>
      </c>
      <c r="D157" s="276">
        <v>9850861</v>
      </c>
      <c r="E157" s="275" t="s">
        <v>799</v>
      </c>
      <c r="F157" s="275" t="s">
        <v>800</v>
      </c>
      <c r="H157" s="275" t="s">
        <v>402</v>
      </c>
      <c r="I157" s="275" t="s">
        <v>801</v>
      </c>
      <c r="J157" s="275" t="s">
        <v>6625</v>
      </c>
      <c r="K157" s="275" t="s">
        <v>802</v>
      </c>
      <c r="L157" s="275" t="s">
        <v>802</v>
      </c>
      <c r="M157" s="275" t="s">
        <v>803</v>
      </c>
      <c r="N157" s="276">
        <v>9850001</v>
      </c>
      <c r="O157" s="275" t="s">
        <v>643</v>
      </c>
      <c r="P157" s="275" t="s">
        <v>804</v>
      </c>
      <c r="Q157" s="275" t="s">
        <v>800</v>
      </c>
      <c r="R157" s="275" t="s">
        <v>805</v>
      </c>
      <c r="T157" s="275" t="s">
        <v>6491</v>
      </c>
      <c r="U157" s="275" t="s">
        <v>74</v>
      </c>
      <c r="V157" s="275" t="s">
        <v>806</v>
      </c>
      <c r="W157" s="275" t="s">
        <v>6486</v>
      </c>
      <c r="X157" s="277">
        <v>44835</v>
      </c>
      <c r="Y157" s="275" t="s">
        <v>6487</v>
      </c>
      <c r="Z157" s="275" t="s">
        <v>6497</v>
      </c>
      <c r="AA157" s="277">
        <v>44287</v>
      </c>
      <c r="AB157" s="277">
        <v>44287</v>
      </c>
      <c r="AG157" s="275" t="s">
        <v>6533</v>
      </c>
      <c r="AH157" s="275">
        <v>20</v>
      </c>
      <c r="AI157" s="275">
        <v>20</v>
      </c>
      <c r="AJ157" s="275" t="s">
        <v>6490</v>
      </c>
      <c r="AK157" s="276">
        <v>985</v>
      </c>
      <c r="AL157" s="275" t="s">
        <v>7936</v>
      </c>
    </row>
    <row r="158" spans="1:38" s="275" customFormat="1">
      <c r="A158" s="275" t="str">
        <f t="shared" si="2"/>
        <v>0410300388就労継続支援(Ｂ型)</v>
      </c>
      <c r="B158" s="275" t="s">
        <v>344</v>
      </c>
      <c r="C158" s="275" t="s">
        <v>345</v>
      </c>
      <c r="D158" s="276">
        <v>9850052</v>
      </c>
      <c r="E158" s="275" t="s">
        <v>346</v>
      </c>
      <c r="F158" s="275" t="s">
        <v>347</v>
      </c>
      <c r="G158" s="275" t="s">
        <v>348</v>
      </c>
      <c r="H158" s="275" t="s">
        <v>129</v>
      </c>
      <c r="I158" s="275" t="s">
        <v>349</v>
      </c>
      <c r="J158" s="275" t="s">
        <v>6547</v>
      </c>
      <c r="K158" s="275" t="s">
        <v>807</v>
      </c>
      <c r="L158" s="275" t="s">
        <v>807</v>
      </c>
      <c r="M158" s="275" t="s">
        <v>808</v>
      </c>
      <c r="N158" s="276">
        <v>9850052</v>
      </c>
      <c r="O158" s="275" t="s">
        <v>643</v>
      </c>
      <c r="P158" s="275" t="s">
        <v>809</v>
      </c>
      <c r="Q158" s="275" t="s">
        <v>347</v>
      </c>
      <c r="R158" s="275" t="s">
        <v>348</v>
      </c>
      <c r="T158" s="275" t="s">
        <v>6491</v>
      </c>
      <c r="U158" s="275" t="s">
        <v>74</v>
      </c>
      <c r="V158" s="275" t="s">
        <v>810</v>
      </c>
      <c r="W158" s="275" t="s">
        <v>6486</v>
      </c>
      <c r="X158" s="277">
        <v>45017</v>
      </c>
      <c r="Y158" s="275" t="s">
        <v>6487</v>
      </c>
      <c r="Z158" s="275" t="s">
        <v>6497</v>
      </c>
      <c r="AA158" s="277">
        <v>44317</v>
      </c>
      <c r="AB158" s="277">
        <v>44317</v>
      </c>
      <c r="AG158" s="275" t="s">
        <v>6533</v>
      </c>
      <c r="AH158" s="275">
        <v>20</v>
      </c>
      <c r="AI158" s="275">
        <v>20</v>
      </c>
      <c r="AJ158" s="275" t="s">
        <v>6490</v>
      </c>
      <c r="AK158" s="276">
        <v>985</v>
      </c>
      <c r="AL158" s="275" t="s">
        <v>7925</v>
      </c>
    </row>
    <row r="159" spans="1:38" s="275" customFormat="1">
      <c r="A159" s="275" t="str">
        <f t="shared" si="2"/>
        <v>0410300396居宅介護</v>
      </c>
      <c r="B159" s="275" t="s">
        <v>811</v>
      </c>
      <c r="C159" s="275" t="s">
        <v>812</v>
      </c>
      <c r="D159" s="276">
        <v>9850042</v>
      </c>
      <c r="E159" s="275" t="s">
        <v>813</v>
      </c>
      <c r="F159" s="275" t="s">
        <v>814</v>
      </c>
      <c r="H159" s="275" t="s">
        <v>129</v>
      </c>
      <c r="I159" s="275" t="s">
        <v>815</v>
      </c>
      <c r="J159" s="275" t="s">
        <v>6626</v>
      </c>
      <c r="K159" s="275" t="s">
        <v>816</v>
      </c>
      <c r="L159" s="275" t="s">
        <v>816</v>
      </c>
      <c r="M159" s="275" t="s">
        <v>817</v>
      </c>
      <c r="N159" s="276">
        <v>9850042</v>
      </c>
      <c r="O159" s="275" t="s">
        <v>643</v>
      </c>
      <c r="P159" s="275" t="s">
        <v>813</v>
      </c>
      <c r="Q159" s="275" t="s">
        <v>814</v>
      </c>
      <c r="T159" s="275" t="s">
        <v>137</v>
      </c>
      <c r="U159" s="275" t="s">
        <v>74</v>
      </c>
      <c r="V159" s="275" t="s">
        <v>818</v>
      </c>
      <c r="W159" s="275" t="s">
        <v>6486</v>
      </c>
      <c r="X159" s="277">
        <v>45017</v>
      </c>
      <c r="Y159" s="275" t="s">
        <v>6487</v>
      </c>
      <c r="AA159" s="277">
        <v>44470</v>
      </c>
      <c r="AB159" s="277">
        <v>44470</v>
      </c>
      <c r="AJ159" s="275" t="s">
        <v>6490</v>
      </c>
      <c r="AK159" s="276">
        <v>985</v>
      </c>
      <c r="AL159" s="275" t="s">
        <v>7929</v>
      </c>
    </row>
    <row r="160" spans="1:38" s="275" customFormat="1">
      <c r="A160" s="275" t="str">
        <f t="shared" si="2"/>
        <v>0410300396重度訪問介護</v>
      </c>
      <c r="B160" s="275" t="s">
        <v>811</v>
      </c>
      <c r="C160" s="275" t="s">
        <v>812</v>
      </c>
      <c r="D160" s="276">
        <v>9850042</v>
      </c>
      <c r="E160" s="275" t="s">
        <v>813</v>
      </c>
      <c r="F160" s="275" t="s">
        <v>814</v>
      </c>
      <c r="H160" s="275" t="s">
        <v>129</v>
      </c>
      <c r="I160" s="275" t="s">
        <v>815</v>
      </c>
      <c r="J160" s="275" t="s">
        <v>6626</v>
      </c>
      <c r="K160" s="275" t="s">
        <v>816</v>
      </c>
      <c r="L160" s="275" t="s">
        <v>816</v>
      </c>
      <c r="M160" s="275" t="s">
        <v>817</v>
      </c>
      <c r="N160" s="276">
        <v>9850042</v>
      </c>
      <c r="O160" s="275" t="s">
        <v>643</v>
      </c>
      <c r="P160" s="275" t="s">
        <v>813</v>
      </c>
      <c r="Q160" s="275" t="s">
        <v>814</v>
      </c>
      <c r="T160" s="275" t="s">
        <v>138</v>
      </c>
      <c r="U160" s="275" t="s">
        <v>74</v>
      </c>
      <c r="V160" s="275" t="s">
        <v>818</v>
      </c>
      <c r="W160" s="275" t="s">
        <v>6486</v>
      </c>
      <c r="X160" s="277">
        <v>45017</v>
      </c>
      <c r="Y160" s="275" t="s">
        <v>6487</v>
      </c>
      <c r="AA160" s="277">
        <v>44470</v>
      </c>
      <c r="AB160" s="277">
        <v>44470</v>
      </c>
      <c r="AJ160" s="275" t="s">
        <v>6490</v>
      </c>
      <c r="AK160" s="276">
        <v>985</v>
      </c>
      <c r="AL160" s="275" t="s">
        <v>7929</v>
      </c>
    </row>
    <row r="161" spans="1:38" s="275" customFormat="1">
      <c r="A161" s="275" t="str">
        <f t="shared" si="2"/>
        <v>0410300404居宅介護</v>
      </c>
      <c r="B161" s="275" t="s">
        <v>6627</v>
      </c>
      <c r="C161" s="275" t="s">
        <v>6628</v>
      </c>
      <c r="D161" s="276">
        <v>9820005</v>
      </c>
      <c r="E161" s="275" t="s">
        <v>6629</v>
      </c>
      <c r="F161" s="275" t="s">
        <v>6630</v>
      </c>
      <c r="H161" s="275" t="s">
        <v>129</v>
      </c>
      <c r="I161" s="275" t="s">
        <v>6631</v>
      </c>
      <c r="J161" s="275" t="s">
        <v>6632</v>
      </c>
      <c r="K161" s="275" t="s">
        <v>6633</v>
      </c>
      <c r="L161" s="275" t="s">
        <v>6633</v>
      </c>
      <c r="M161" s="275" t="s">
        <v>6634</v>
      </c>
      <c r="N161" s="276">
        <v>9850087</v>
      </c>
      <c r="O161" s="275" t="s">
        <v>643</v>
      </c>
      <c r="P161" s="275" t="s">
        <v>6635</v>
      </c>
      <c r="Q161" s="275" t="s">
        <v>6630</v>
      </c>
      <c r="T161" s="275" t="s">
        <v>137</v>
      </c>
      <c r="U161" s="275" t="s">
        <v>74</v>
      </c>
      <c r="V161" s="275" t="s">
        <v>6636</v>
      </c>
      <c r="W161" s="275" t="s">
        <v>6486</v>
      </c>
      <c r="X161" s="277">
        <v>44531</v>
      </c>
      <c r="Y161" s="275" t="s">
        <v>6554</v>
      </c>
      <c r="AA161" s="277">
        <v>44531</v>
      </c>
      <c r="AB161" s="277">
        <v>44531</v>
      </c>
      <c r="AJ161" s="275" t="s">
        <v>6490</v>
      </c>
      <c r="AK161" s="276">
        <v>982</v>
      </c>
      <c r="AL161" s="275" t="s">
        <v>7942</v>
      </c>
    </row>
    <row r="162" spans="1:38" s="275" customFormat="1">
      <c r="A162" s="275" t="str">
        <f t="shared" si="2"/>
        <v>0410300412就労継続支援(Ｂ型)</v>
      </c>
      <c r="B162" s="275" t="s">
        <v>6637</v>
      </c>
      <c r="C162" s="275" t="s">
        <v>6638</v>
      </c>
      <c r="D162" s="276">
        <v>9850004</v>
      </c>
      <c r="E162" s="275" t="s">
        <v>6639</v>
      </c>
      <c r="F162" s="275" t="s">
        <v>6640</v>
      </c>
      <c r="H162" s="275" t="s">
        <v>129</v>
      </c>
      <c r="I162" s="275" t="s">
        <v>6641</v>
      </c>
      <c r="J162" s="275" t="s">
        <v>6642</v>
      </c>
      <c r="K162" s="275" t="s">
        <v>6643</v>
      </c>
      <c r="L162" s="275" t="s">
        <v>6643</v>
      </c>
      <c r="M162" s="275" t="s">
        <v>6644</v>
      </c>
      <c r="N162" s="276">
        <v>9850001</v>
      </c>
      <c r="O162" s="275" t="s">
        <v>643</v>
      </c>
      <c r="P162" s="275" t="s">
        <v>6645</v>
      </c>
      <c r="Q162" s="275" t="s">
        <v>6640</v>
      </c>
      <c r="T162" s="275" t="s">
        <v>6491</v>
      </c>
      <c r="U162" s="275" t="s">
        <v>74</v>
      </c>
      <c r="V162" s="275" t="s">
        <v>6646</v>
      </c>
      <c r="W162" s="275" t="s">
        <v>6486</v>
      </c>
      <c r="X162" s="277">
        <v>44986</v>
      </c>
      <c r="Y162" s="275" t="s">
        <v>6487</v>
      </c>
      <c r="Z162" s="275" t="s">
        <v>6497</v>
      </c>
      <c r="AA162" s="277">
        <v>44593</v>
      </c>
      <c r="AB162" s="277">
        <v>44593</v>
      </c>
      <c r="AG162" s="275" t="s">
        <v>6533</v>
      </c>
      <c r="AH162" s="275">
        <v>20</v>
      </c>
      <c r="AI162" s="275">
        <v>20</v>
      </c>
      <c r="AJ162" s="275" t="s">
        <v>6490</v>
      </c>
      <c r="AK162" s="276">
        <v>985</v>
      </c>
      <c r="AL162" s="275" t="s">
        <v>7947</v>
      </c>
    </row>
    <row r="163" spans="1:38" s="275" customFormat="1">
      <c r="A163" s="275" t="str">
        <f t="shared" si="2"/>
        <v>0410500045就労継続支援(Ｂ型)</v>
      </c>
      <c r="B163" s="275" t="s">
        <v>819</v>
      </c>
      <c r="C163" s="275" t="s">
        <v>820</v>
      </c>
      <c r="D163" s="276">
        <v>9880203</v>
      </c>
      <c r="E163" s="275" t="s">
        <v>821</v>
      </c>
      <c r="F163" s="275" t="s">
        <v>822</v>
      </c>
      <c r="G163" s="275" t="s">
        <v>823</v>
      </c>
      <c r="H163" s="275" t="s">
        <v>63</v>
      </c>
      <c r="I163" s="275" t="s">
        <v>824</v>
      </c>
      <c r="J163" s="275" t="s">
        <v>6647</v>
      </c>
      <c r="K163" s="275" t="s">
        <v>825</v>
      </c>
      <c r="L163" s="275" t="s">
        <v>825</v>
      </c>
      <c r="M163" s="275" t="s">
        <v>826</v>
      </c>
      <c r="N163" s="276">
        <v>9880153</v>
      </c>
      <c r="O163" s="275" t="s">
        <v>827</v>
      </c>
      <c r="P163" s="275" t="s">
        <v>828</v>
      </c>
      <c r="Q163" s="275" t="s">
        <v>829</v>
      </c>
      <c r="T163" s="275" t="s">
        <v>6491</v>
      </c>
      <c r="U163" s="275" t="s">
        <v>74</v>
      </c>
      <c r="V163" s="275" t="s">
        <v>830</v>
      </c>
      <c r="W163" s="275" t="s">
        <v>6486</v>
      </c>
      <c r="X163" s="277">
        <v>44835</v>
      </c>
      <c r="Y163" s="275" t="s">
        <v>6487</v>
      </c>
      <c r="Z163" s="275" t="s">
        <v>6497</v>
      </c>
      <c r="AA163" s="277">
        <v>38991</v>
      </c>
      <c r="AB163" s="277">
        <v>39029</v>
      </c>
      <c r="AG163" s="275" t="s">
        <v>6533</v>
      </c>
      <c r="AH163" s="275">
        <v>20</v>
      </c>
      <c r="AI163" s="275">
        <v>0</v>
      </c>
      <c r="AJ163" s="275" t="s">
        <v>6490</v>
      </c>
      <c r="AK163" s="276">
        <v>988</v>
      </c>
      <c r="AL163" s="275" t="s">
        <v>7951</v>
      </c>
    </row>
    <row r="164" spans="1:38" s="275" customFormat="1">
      <c r="A164" s="275" t="str">
        <f t="shared" si="2"/>
        <v>0410500052施設入所支援</v>
      </c>
      <c r="B164" s="275" t="s">
        <v>831</v>
      </c>
      <c r="C164" s="275" t="s">
        <v>832</v>
      </c>
      <c r="D164" s="276">
        <v>9880524</v>
      </c>
      <c r="E164" s="275" t="s">
        <v>833</v>
      </c>
      <c r="F164" s="275" t="s">
        <v>834</v>
      </c>
      <c r="G164" s="275" t="s">
        <v>835</v>
      </c>
      <c r="H164" s="275" t="s">
        <v>63</v>
      </c>
      <c r="I164" s="275" t="s">
        <v>836</v>
      </c>
      <c r="J164" s="275" t="s">
        <v>6648</v>
      </c>
      <c r="K164" s="275" t="s">
        <v>837</v>
      </c>
      <c r="L164" s="275" t="s">
        <v>837</v>
      </c>
      <c r="M164" s="275" t="s">
        <v>838</v>
      </c>
      <c r="N164" s="276">
        <v>9880581</v>
      </c>
      <c r="O164" s="275" t="s">
        <v>827</v>
      </c>
      <c r="P164" s="275" t="s">
        <v>839</v>
      </c>
      <c r="Q164" s="275" t="s">
        <v>840</v>
      </c>
      <c r="R164" s="275" t="s">
        <v>841</v>
      </c>
      <c r="T164" s="275" t="s">
        <v>6494</v>
      </c>
      <c r="U164" s="275" t="s">
        <v>74</v>
      </c>
      <c r="V164" s="275" t="s">
        <v>842</v>
      </c>
      <c r="W164" s="275" t="s">
        <v>6486</v>
      </c>
      <c r="X164" s="277">
        <v>44835</v>
      </c>
      <c r="Y164" s="275" t="s">
        <v>6487</v>
      </c>
      <c r="AA164" s="277">
        <v>41000</v>
      </c>
      <c r="AB164" s="277">
        <v>41000</v>
      </c>
      <c r="AF164" s="275" t="s">
        <v>6495</v>
      </c>
      <c r="AG164" s="275" t="s">
        <v>6593</v>
      </c>
      <c r="AH164" s="275">
        <v>50</v>
      </c>
      <c r="AI164" s="275">
        <v>50</v>
      </c>
      <c r="AJ164" s="275" t="s">
        <v>6490</v>
      </c>
      <c r="AK164" s="276">
        <v>988</v>
      </c>
      <c r="AL164" s="275" t="s">
        <v>7952</v>
      </c>
    </row>
    <row r="165" spans="1:38" s="275" customFormat="1">
      <c r="A165" s="275" t="str">
        <f t="shared" si="2"/>
        <v>0410500052生活介護</v>
      </c>
      <c r="B165" s="275" t="s">
        <v>831</v>
      </c>
      <c r="C165" s="275" t="s">
        <v>832</v>
      </c>
      <c r="D165" s="276">
        <v>9880524</v>
      </c>
      <c r="E165" s="275" t="s">
        <v>833</v>
      </c>
      <c r="F165" s="275" t="s">
        <v>834</v>
      </c>
      <c r="G165" s="275" t="s">
        <v>835</v>
      </c>
      <c r="H165" s="275" t="s">
        <v>63</v>
      </c>
      <c r="I165" s="275" t="s">
        <v>836</v>
      </c>
      <c r="J165" s="275" t="s">
        <v>6648</v>
      </c>
      <c r="K165" s="275" t="s">
        <v>837</v>
      </c>
      <c r="L165" s="275" t="s">
        <v>837</v>
      </c>
      <c r="M165" s="275" t="s">
        <v>838</v>
      </c>
      <c r="N165" s="276">
        <v>9880581</v>
      </c>
      <c r="O165" s="275" t="s">
        <v>827</v>
      </c>
      <c r="P165" s="275" t="s">
        <v>839</v>
      </c>
      <c r="Q165" s="275" t="s">
        <v>840</v>
      </c>
      <c r="R165" s="275" t="s">
        <v>841</v>
      </c>
      <c r="T165" s="275" t="s">
        <v>71</v>
      </c>
      <c r="U165" s="275" t="s">
        <v>74</v>
      </c>
      <c r="V165" s="275" t="s">
        <v>842</v>
      </c>
      <c r="W165" s="275" t="s">
        <v>6486</v>
      </c>
      <c r="X165" s="277">
        <v>44835</v>
      </c>
      <c r="Y165" s="275" t="s">
        <v>6487</v>
      </c>
      <c r="Z165" s="275" t="s">
        <v>6497</v>
      </c>
      <c r="AA165" s="277">
        <v>41000</v>
      </c>
      <c r="AB165" s="277">
        <v>41000</v>
      </c>
      <c r="AF165" s="275" t="s">
        <v>6492</v>
      </c>
      <c r="AG165" s="275" t="s">
        <v>6527</v>
      </c>
      <c r="AH165" s="275">
        <v>50</v>
      </c>
      <c r="AI165" s="275">
        <v>50</v>
      </c>
      <c r="AJ165" s="275" t="s">
        <v>6490</v>
      </c>
      <c r="AK165" s="276">
        <v>988</v>
      </c>
      <c r="AL165" s="275" t="s">
        <v>7952</v>
      </c>
    </row>
    <row r="166" spans="1:38" s="275" customFormat="1">
      <c r="A166" s="275" t="str">
        <f t="shared" si="2"/>
        <v>0410500052短期入所</v>
      </c>
      <c r="B166" s="275" t="s">
        <v>831</v>
      </c>
      <c r="C166" s="275" t="s">
        <v>832</v>
      </c>
      <c r="D166" s="276">
        <v>9880524</v>
      </c>
      <c r="E166" s="275" t="s">
        <v>833</v>
      </c>
      <c r="F166" s="275" t="s">
        <v>834</v>
      </c>
      <c r="G166" s="275" t="s">
        <v>835</v>
      </c>
      <c r="H166" s="275" t="s">
        <v>63</v>
      </c>
      <c r="I166" s="275" t="s">
        <v>836</v>
      </c>
      <c r="J166" s="275" t="s">
        <v>6648</v>
      </c>
      <c r="K166" s="275" t="s">
        <v>837</v>
      </c>
      <c r="L166" s="275" t="s">
        <v>837</v>
      </c>
      <c r="M166" s="275" t="s">
        <v>838</v>
      </c>
      <c r="N166" s="276">
        <v>9880581</v>
      </c>
      <c r="O166" s="275" t="s">
        <v>827</v>
      </c>
      <c r="P166" s="275" t="s">
        <v>843</v>
      </c>
      <c r="Q166" s="275" t="s">
        <v>840</v>
      </c>
      <c r="R166" s="275" t="s">
        <v>841</v>
      </c>
      <c r="T166" s="275" t="s">
        <v>91</v>
      </c>
      <c r="U166" s="275" t="s">
        <v>74</v>
      </c>
      <c r="V166" s="275" t="s">
        <v>842</v>
      </c>
      <c r="W166" s="275" t="s">
        <v>6486</v>
      </c>
      <c r="X166" s="277">
        <v>44835</v>
      </c>
      <c r="Y166" s="275" t="s">
        <v>6487</v>
      </c>
      <c r="AA166" s="277">
        <v>38991</v>
      </c>
      <c r="AB166" s="277">
        <v>38991</v>
      </c>
      <c r="AF166" s="275" t="s">
        <v>6498</v>
      </c>
      <c r="AH166" s="275">
        <v>4</v>
      </c>
      <c r="AJ166" s="275" t="s">
        <v>6490</v>
      </c>
      <c r="AK166" s="276">
        <v>988</v>
      </c>
      <c r="AL166" s="275" t="s">
        <v>7952</v>
      </c>
    </row>
    <row r="167" spans="1:38" s="275" customFormat="1">
      <c r="A167" s="275" t="str">
        <f t="shared" si="2"/>
        <v>0410500052知的障害者入所更生施設</v>
      </c>
      <c r="B167" s="275" t="s">
        <v>831</v>
      </c>
      <c r="C167" s="275" t="s">
        <v>832</v>
      </c>
      <c r="D167" s="276">
        <v>9880524</v>
      </c>
      <c r="E167" s="275" t="s">
        <v>833</v>
      </c>
      <c r="F167" s="275" t="s">
        <v>834</v>
      </c>
      <c r="G167" s="275" t="s">
        <v>835</v>
      </c>
      <c r="H167" s="275" t="s">
        <v>63</v>
      </c>
      <c r="I167" s="275" t="s">
        <v>836</v>
      </c>
      <c r="J167" s="275" t="s">
        <v>6648</v>
      </c>
      <c r="K167" s="275" t="s">
        <v>837</v>
      </c>
      <c r="L167" s="275" t="s">
        <v>837</v>
      </c>
      <c r="M167" s="275" t="s">
        <v>838</v>
      </c>
      <c r="N167" s="276">
        <v>9880581</v>
      </c>
      <c r="O167" s="275" t="s">
        <v>827</v>
      </c>
      <c r="P167" s="275" t="s">
        <v>839</v>
      </c>
      <c r="Q167" s="275" t="s">
        <v>840</v>
      </c>
      <c r="R167" s="275" t="s">
        <v>841</v>
      </c>
      <c r="T167" s="275" t="s">
        <v>6499</v>
      </c>
      <c r="U167" s="275" t="s">
        <v>6500</v>
      </c>
      <c r="V167" s="275" t="s">
        <v>842</v>
      </c>
      <c r="W167" s="275" t="s">
        <v>6486</v>
      </c>
      <c r="X167" s="277">
        <v>40999</v>
      </c>
      <c r="Y167" s="275" t="s">
        <v>6501</v>
      </c>
      <c r="Z167" s="275" t="s">
        <v>6497</v>
      </c>
      <c r="AA167" s="277">
        <v>38991</v>
      </c>
      <c r="AB167" s="277">
        <v>38991</v>
      </c>
      <c r="AD167" s="277">
        <v>40999</v>
      </c>
      <c r="AF167" s="275" t="s">
        <v>6502</v>
      </c>
      <c r="AG167" s="275" t="s">
        <v>6503</v>
      </c>
      <c r="AI167" s="275">
        <v>50</v>
      </c>
      <c r="AJ167" s="275" t="s">
        <v>6490</v>
      </c>
      <c r="AK167" s="276">
        <v>988</v>
      </c>
      <c r="AL167" s="275" t="s">
        <v>7952</v>
      </c>
    </row>
    <row r="168" spans="1:38" s="275" customFormat="1">
      <c r="A168" s="275" t="str">
        <f t="shared" si="2"/>
        <v>0410500060施設入所支援</v>
      </c>
      <c r="B168" s="275" t="s">
        <v>831</v>
      </c>
      <c r="C168" s="275" t="s">
        <v>832</v>
      </c>
      <c r="D168" s="276">
        <v>9880524</v>
      </c>
      <c r="E168" s="275" t="s">
        <v>833</v>
      </c>
      <c r="F168" s="275" t="s">
        <v>834</v>
      </c>
      <c r="G168" s="275" t="s">
        <v>835</v>
      </c>
      <c r="H168" s="275" t="s">
        <v>63</v>
      </c>
      <c r="I168" s="275" t="s">
        <v>836</v>
      </c>
      <c r="J168" s="275" t="s">
        <v>6648</v>
      </c>
      <c r="K168" s="275" t="s">
        <v>844</v>
      </c>
      <c r="L168" s="275" t="s">
        <v>844</v>
      </c>
      <c r="M168" s="275" t="s">
        <v>845</v>
      </c>
      <c r="N168" s="276">
        <v>9880524</v>
      </c>
      <c r="O168" s="275" t="s">
        <v>827</v>
      </c>
      <c r="P168" s="275" t="s">
        <v>846</v>
      </c>
      <c r="Q168" s="275" t="s">
        <v>834</v>
      </c>
      <c r="R168" s="275" t="s">
        <v>835</v>
      </c>
      <c r="T168" s="275" t="s">
        <v>6494</v>
      </c>
      <c r="U168" s="275" t="s">
        <v>74</v>
      </c>
      <c r="V168" s="275" t="s">
        <v>847</v>
      </c>
      <c r="W168" s="275" t="s">
        <v>6486</v>
      </c>
      <c r="X168" s="277">
        <v>44835</v>
      </c>
      <c r="Y168" s="275" t="s">
        <v>6487</v>
      </c>
      <c r="AA168" s="277">
        <v>40817</v>
      </c>
      <c r="AB168" s="277">
        <v>40817</v>
      </c>
      <c r="AF168" s="275" t="s">
        <v>6495</v>
      </c>
      <c r="AG168" s="275" t="s">
        <v>6593</v>
      </c>
      <c r="AH168" s="275">
        <v>50</v>
      </c>
      <c r="AI168" s="275">
        <v>50</v>
      </c>
      <c r="AJ168" s="275" t="s">
        <v>6490</v>
      </c>
      <c r="AK168" s="276">
        <v>988</v>
      </c>
      <c r="AL168" s="275" t="s">
        <v>7952</v>
      </c>
    </row>
    <row r="169" spans="1:38" s="275" customFormat="1">
      <c r="A169" s="275" t="str">
        <f t="shared" si="2"/>
        <v>0410500060生活介護</v>
      </c>
      <c r="B169" s="275" t="s">
        <v>831</v>
      </c>
      <c r="C169" s="275" t="s">
        <v>832</v>
      </c>
      <c r="D169" s="276">
        <v>9880524</v>
      </c>
      <c r="E169" s="275" t="s">
        <v>833</v>
      </c>
      <c r="F169" s="275" t="s">
        <v>834</v>
      </c>
      <c r="G169" s="275" t="s">
        <v>835</v>
      </c>
      <c r="H169" s="275" t="s">
        <v>63</v>
      </c>
      <c r="I169" s="275" t="s">
        <v>836</v>
      </c>
      <c r="J169" s="275" t="s">
        <v>6648</v>
      </c>
      <c r="K169" s="275" t="s">
        <v>844</v>
      </c>
      <c r="L169" s="275" t="s">
        <v>844</v>
      </c>
      <c r="M169" s="275" t="s">
        <v>845</v>
      </c>
      <c r="N169" s="276">
        <v>9880524</v>
      </c>
      <c r="O169" s="275" t="s">
        <v>827</v>
      </c>
      <c r="P169" s="275" t="s">
        <v>846</v>
      </c>
      <c r="Q169" s="275" t="s">
        <v>834</v>
      </c>
      <c r="R169" s="275" t="s">
        <v>835</v>
      </c>
      <c r="T169" s="275" t="s">
        <v>71</v>
      </c>
      <c r="U169" s="275" t="s">
        <v>74</v>
      </c>
      <c r="V169" s="275" t="s">
        <v>847</v>
      </c>
      <c r="W169" s="275" t="s">
        <v>6486</v>
      </c>
      <c r="X169" s="277">
        <v>44866</v>
      </c>
      <c r="Y169" s="275" t="s">
        <v>6487</v>
      </c>
      <c r="Z169" s="275" t="s">
        <v>6497</v>
      </c>
      <c r="AA169" s="277">
        <v>40817</v>
      </c>
      <c r="AB169" s="277">
        <v>40817</v>
      </c>
      <c r="AF169" s="275" t="s">
        <v>6492</v>
      </c>
      <c r="AG169" s="275" t="s">
        <v>6527</v>
      </c>
      <c r="AH169" s="275">
        <v>50</v>
      </c>
      <c r="AI169" s="275">
        <v>50</v>
      </c>
      <c r="AJ169" s="275" t="s">
        <v>6490</v>
      </c>
      <c r="AK169" s="276">
        <v>988</v>
      </c>
      <c r="AL169" s="275" t="s">
        <v>7952</v>
      </c>
    </row>
    <row r="170" spans="1:38" s="275" customFormat="1">
      <c r="A170" s="275" t="str">
        <f t="shared" si="2"/>
        <v>0410500060短期入所</v>
      </c>
      <c r="B170" s="275" t="s">
        <v>831</v>
      </c>
      <c r="C170" s="275" t="s">
        <v>832</v>
      </c>
      <c r="D170" s="276">
        <v>9880524</v>
      </c>
      <c r="E170" s="275" t="s">
        <v>833</v>
      </c>
      <c r="F170" s="275" t="s">
        <v>834</v>
      </c>
      <c r="G170" s="275" t="s">
        <v>835</v>
      </c>
      <c r="H170" s="275" t="s">
        <v>63</v>
      </c>
      <c r="I170" s="275" t="s">
        <v>836</v>
      </c>
      <c r="J170" s="275" t="s">
        <v>6648</v>
      </c>
      <c r="K170" s="275" t="s">
        <v>844</v>
      </c>
      <c r="L170" s="275" t="s">
        <v>844</v>
      </c>
      <c r="M170" s="275" t="s">
        <v>845</v>
      </c>
      <c r="N170" s="276">
        <v>9880524</v>
      </c>
      <c r="O170" s="275" t="s">
        <v>827</v>
      </c>
      <c r="P170" s="275" t="s">
        <v>848</v>
      </c>
      <c r="Q170" s="275" t="s">
        <v>834</v>
      </c>
      <c r="R170" s="275" t="s">
        <v>835</v>
      </c>
      <c r="T170" s="275" t="s">
        <v>91</v>
      </c>
      <c r="U170" s="275" t="s">
        <v>74</v>
      </c>
      <c r="V170" s="275" t="s">
        <v>847</v>
      </c>
      <c r="W170" s="275" t="s">
        <v>6486</v>
      </c>
      <c r="X170" s="277">
        <v>44835</v>
      </c>
      <c r="Y170" s="275" t="s">
        <v>6487</v>
      </c>
      <c r="AA170" s="277">
        <v>38991</v>
      </c>
      <c r="AB170" s="277">
        <v>38991</v>
      </c>
      <c r="AF170" s="275" t="s">
        <v>6498</v>
      </c>
      <c r="AH170" s="275">
        <v>4</v>
      </c>
      <c r="AJ170" s="275" t="s">
        <v>6490</v>
      </c>
      <c r="AK170" s="276">
        <v>988</v>
      </c>
      <c r="AL170" s="275" t="s">
        <v>7952</v>
      </c>
    </row>
    <row r="171" spans="1:38" s="275" customFormat="1">
      <c r="A171" s="275" t="str">
        <f t="shared" si="2"/>
        <v>0410500060知的障害者入所更生施設</v>
      </c>
      <c r="B171" s="275" t="s">
        <v>831</v>
      </c>
      <c r="C171" s="275" t="s">
        <v>832</v>
      </c>
      <c r="D171" s="276">
        <v>9880524</v>
      </c>
      <c r="E171" s="275" t="s">
        <v>833</v>
      </c>
      <c r="F171" s="275" t="s">
        <v>834</v>
      </c>
      <c r="G171" s="275" t="s">
        <v>835</v>
      </c>
      <c r="H171" s="275" t="s">
        <v>63</v>
      </c>
      <c r="I171" s="275" t="s">
        <v>836</v>
      </c>
      <c r="J171" s="275" t="s">
        <v>6648</v>
      </c>
      <c r="K171" s="275" t="s">
        <v>844</v>
      </c>
      <c r="L171" s="275" t="s">
        <v>844</v>
      </c>
      <c r="M171" s="275" t="s">
        <v>845</v>
      </c>
      <c r="N171" s="276">
        <v>9880524</v>
      </c>
      <c r="O171" s="275" t="s">
        <v>827</v>
      </c>
      <c r="P171" s="275" t="s">
        <v>846</v>
      </c>
      <c r="Q171" s="275" t="s">
        <v>834</v>
      </c>
      <c r="R171" s="275" t="s">
        <v>835</v>
      </c>
      <c r="T171" s="275" t="s">
        <v>6499</v>
      </c>
      <c r="U171" s="275" t="s">
        <v>6500</v>
      </c>
      <c r="V171" s="275" t="s">
        <v>847</v>
      </c>
      <c r="W171" s="275" t="s">
        <v>6486</v>
      </c>
      <c r="X171" s="277">
        <v>40999</v>
      </c>
      <c r="Y171" s="275" t="s">
        <v>6501</v>
      </c>
      <c r="Z171" s="275" t="s">
        <v>6497</v>
      </c>
      <c r="AA171" s="277">
        <v>38991</v>
      </c>
      <c r="AB171" s="277">
        <v>38991</v>
      </c>
      <c r="AD171" s="277">
        <v>40999</v>
      </c>
      <c r="AF171" s="275" t="s">
        <v>6502</v>
      </c>
      <c r="AG171" s="275" t="s">
        <v>6503</v>
      </c>
      <c r="AI171" s="275">
        <v>50</v>
      </c>
      <c r="AJ171" s="275" t="s">
        <v>6490</v>
      </c>
      <c r="AK171" s="276">
        <v>988</v>
      </c>
      <c r="AL171" s="275" t="s">
        <v>7952</v>
      </c>
    </row>
    <row r="172" spans="1:38" s="275" customFormat="1">
      <c r="A172" s="275" t="str">
        <f t="shared" si="2"/>
        <v>0410500078生活介護</v>
      </c>
      <c r="B172" s="275" t="s">
        <v>831</v>
      </c>
      <c r="C172" s="275" t="s">
        <v>832</v>
      </c>
      <c r="D172" s="276">
        <v>9880524</v>
      </c>
      <c r="E172" s="275" t="s">
        <v>833</v>
      </c>
      <c r="F172" s="275" t="s">
        <v>834</v>
      </c>
      <c r="G172" s="275" t="s">
        <v>835</v>
      </c>
      <c r="H172" s="275" t="s">
        <v>63</v>
      </c>
      <c r="I172" s="275" t="s">
        <v>836</v>
      </c>
      <c r="J172" s="275" t="s">
        <v>6648</v>
      </c>
      <c r="K172" s="275" t="s">
        <v>849</v>
      </c>
      <c r="L172" s="275" t="s">
        <v>849</v>
      </c>
      <c r="M172" s="275" t="s">
        <v>850</v>
      </c>
      <c r="N172" s="276">
        <v>9880174</v>
      </c>
      <c r="O172" s="275" t="s">
        <v>827</v>
      </c>
      <c r="P172" s="275" t="s">
        <v>851</v>
      </c>
      <c r="Q172" s="275" t="s">
        <v>852</v>
      </c>
      <c r="T172" s="275" t="s">
        <v>71</v>
      </c>
      <c r="U172" s="275" t="s">
        <v>74</v>
      </c>
      <c r="V172" s="275" t="s">
        <v>853</v>
      </c>
      <c r="W172" s="275" t="s">
        <v>6486</v>
      </c>
      <c r="X172" s="277">
        <v>44835</v>
      </c>
      <c r="Y172" s="275" t="s">
        <v>6487</v>
      </c>
      <c r="Z172" s="275" t="s">
        <v>6488</v>
      </c>
      <c r="AA172" s="277">
        <v>40269</v>
      </c>
      <c r="AB172" s="277">
        <v>40269</v>
      </c>
      <c r="AF172" s="275" t="s">
        <v>6492</v>
      </c>
      <c r="AG172" s="275" t="s">
        <v>6489</v>
      </c>
      <c r="AH172" s="275">
        <v>38</v>
      </c>
      <c r="AI172" s="275">
        <v>38</v>
      </c>
      <c r="AJ172" s="275" t="s">
        <v>6490</v>
      </c>
      <c r="AK172" s="276">
        <v>988</v>
      </c>
      <c r="AL172" s="275" t="s">
        <v>7952</v>
      </c>
    </row>
    <row r="173" spans="1:38" s="275" customFormat="1">
      <c r="A173" s="275" t="str">
        <f t="shared" si="2"/>
        <v>0410500078短期入所</v>
      </c>
      <c r="B173" s="275" t="s">
        <v>831</v>
      </c>
      <c r="C173" s="275" t="s">
        <v>832</v>
      </c>
      <c r="D173" s="276">
        <v>9880524</v>
      </c>
      <c r="E173" s="275" t="s">
        <v>833</v>
      </c>
      <c r="F173" s="275" t="s">
        <v>834</v>
      </c>
      <c r="G173" s="275" t="s">
        <v>835</v>
      </c>
      <c r="H173" s="275" t="s">
        <v>63</v>
      </c>
      <c r="I173" s="275" t="s">
        <v>836</v>
      </c>
      <c r="J173" s="275" t="s">
        <v>6648</v>
      </c>
      <c r="K173" s="275" t="s">
        <v>849</v>
      </c>
      <c r="L173" s="275" t="s">
        <v>849</v>
      </c>
      <c r="M173" s="275" t="s">
        <v>850</v>
      </c>
      <c r="N173" s="276">
        <v>9880174</v>
      </c>
      <c r="O173" s="275" t="s">
        <v>827</v>
      </c>
      <c r="P173" s="275" t="s">
        <v>851</v>
      </c>
      <c r="Q173" s="275" t="s">
        <v>852</v>
      </c>
      <c r="T173" s="275" t="s">
        <v>91</v>
      </c>
      <c r="U173" s="275" t="s">
        <v>6525</v>
      </c>
      <c r="V173" s="275" t="s">
        <v>853</v>
      </c>
      <c r="W173" s="275" t="s">
        <v>6486</v>
      </c>
      <c r="X173" s="277">
        <v>43373</v>
      </c>
      <c r="Y173" s="275" t="s">
        <v>6501</v>
      </c>
      <c r="AA173" s="277">
        <v>38991</v>
      </c>
      <c r="AB173" s="277">
        <v>38991</v>
      </c>
      <c r="AC173" s="277">
        <v>42461</v>
      </c>
      <c r="AD173" s="277">
        <v>43373</v>
      </c>
      <c r="AF173" s="275" t="s">
        <v>6498</v>
      </c>
      <c r="AH173" s="275">
        <v>4</v>
      </c>
      <c r="AJ173" s="275" t="s">
        <v>6490</v>
      </c>
      <c r="AK173" s="276">
        <v>988</v>
      </c>
      <c r="AL173" s="275" t="s">
        <v>7952</v>
      </c>
    </row>
    <row r="174" spans="1:38" s="275" customFormat="1">
      <c r="A174" s="275" t="str">
        <f t="shared" si="2"/>
        <v>0410500078知的障害者通所更生施設</v>
      </c>
      <c r="B174" s="275" t="s">
        <v>831</v>
      </c>
      <c r="C174" s="275" t="s">
        <v>832</v>
      </c>
      <c r="D174" s="276">
        <v>9880524</v>
      </c>
      <c r="E174" s="275" t="s">
        <v>833</v>
      </c>
      <c r="F174" s="275" t="s">
        <v>834</v>
      </c>
      <c r="G174" s="275" t="s">
        <v>835</v>
      </c>
      <c r="H174" s="275" t="s">
        <v>63</v>
      </c>
      <c r="I174" s="275" t="s">
        <v>836</v>
      </c>
      <c r="J174" s="275" t="s">
        <v>6648</v>
      </c>
      <c r="K174" s="275" t="s">
        <v>849</v>
      </c>
      <c r="L174" s="275" t="s">
        <v>849</v>
      </c>
      <c r="M174" s="275" t="s">
        <v>850</v>
      </c>
      <c r="N174" s="276">
        <v>9880174</v>
      </c>
      <c r="O174" s="275" t="s">
        <v>827</v>
      </c>
      <c r="P174" s="275" t="s">
        <v>6649</v>
      </c>
      <c r="Q174" s="275" t="s">
        <v>852</v>
      </c>
      <c r="R174" s="275" t="s">
        <v>6650</v>
      </c>
      <c r="T174" s="275" t="s">
        <v>6505</v>
      </c>
      <c r="U174" s="275" t="s">
        <v>6500</v>
      </c>
      <c r="V174" s="275" t="s">
        <v>853</v>
      </c>
      <c r="W174" s="275" t="s">
        <v>6486</v>
      </c>
      <c r="X174" s="277">
        <v>40268</v>
      </c>
      <c r="Y174" s="275" t="s">
        <v>6501</v>
      </c>
      <c r="Z174" s="275" t="s">
        <v>6497</v>
      </c>
      <c r="AA174" s="277">
        <v>38991</v>
      </c>
      <c r="AB174" s="277">
        <v>38991</v>
      </c>
      <c r="AD174" s="277">
        <v>40268</v>
      </c>
      <c r="AF174" s="275" t="s">
        <v>6506</v>
      </c>
      <c r="AG174" s="275" t="s">
        <v>6489</v>
      </c>
      <c r="AI174" s="275">
        <v>38</v>
      </c>
      <c r="AJ174" s="275" t="s">
        <v>6490</v>
      </c>
      <c r="AK174" s="276">
        <v>988</v>
      </c>
      <c r="AL174" s="275" t="s">
        <v>7952</v>
      </c>
    </row>
    <row r="175" spans="1:38" s="275" customFormat="1">
      <c r="A175" s="275" t="str">
        <f t="shared" si="2"/>
        <v>0410500086施設入所支援</v>
      </c>
      <c r="B175" s="275" t="s">
        <v>854</v>
      </c>
      <c r="C175" s="275" t="s">
        <v>855</v>
      </c>
      <c r="D175" s="276">
        <v>9880524</v>
      </c>
      <c r="E175" s="275" t="s">
        <v>856</v>
      </c>
      <c r="F175" s="275" t="s">
        <v>857</v>
      </c>
      <c r="G175" s="275" t="s">
        <v>858</v>
      </c>
      <c r="H175" s="275" t="s">
        <v>63</v>
      </c>
      <c r="I175" s="275" t="s">
        <v>859</v>
      </c>
      <c r="J175" s="275" t="s">
        <v>6651</v>
      </c>
      <c r="K175" s="275" t="s">
        <v>860</v>
      </c>
      <c r="L175" s="275" t="s">
        <v>860</v>
      </c>
      <c r="M175" s="275" t="s">
        <v>861</v>
      </c>
      <c r="N175" s="276">
        <v>9880524</v>
      </c>
      <c r="O175" s="275" t="s">
        <v>827</v>
      </c>
      <c r="P175" s="275" t="s">
        <v>862</v>
      </c>
      <c r="Q175" s="275" t="s">
        <v>857</v>
      </c>
      <c r="R175" s="275" t="s">
        <v>858</v>
      </c>
      <c r="T175" s="275" t="s">
        <v>6494</v>
      </c>
      <c r="U175" s="275" t="s">
        <v>74</v>
      </c>
      <c r="V175" s="275" t="s">
        <v>863</v>
      </c>
      <c r="W175" s="275" t="s">
        <v>6486</v>
      </c>
      <c r="X175" s="277">
        <v>44835</v>
      </c>
      <c r="Y175" s="275" t="s">
        <v>6487</v>
      </c>
      <c r="AA175" s="277">
        <v>40634</v>
      </c>
      <c r="AB175" s="277">
        <v>40634</v>
      </c>
      <c r="AF175" s="275" t="s">
        <v>6495</v>
      </c>
      <c r="AG175" s="275" t="s">
        <v>6593</v>
      </c>
      <c r="AH175" s="275">
        <v>54</v>
      </c>
      <c r="AI175" s="275">
        <v>52</v>
      </c>
      <c r="AJ175" s="275" t="s">
        <v>6490</v>
      </c>
      <c r="AK175" s="276">
        <v>988</v>
      </c>
      <c r="AL175" s="275" t="s">
        <v>7952</v>
      </c>
    </row>
    <row r="176" spans="1:38" s="275" customFormat="1">
      <c r="A176" s="275" t="str">
        <f t="shared" si="2"/>
        <v>0410500086身体障害者入所療護施設</v>
      </c>
      <c r="B176" s="275" t="s">
        <v>854</v>
      </c>
      <c r="C176" s="275" t="s">
        <v>855</v>
      </c>
      <c r="D176" s="276">
        <v>9880524</v>
      </c>
      <c r="E176" s="275" t="s">
        <v>856</v>
      </c>
      <c r="F176" s="275" t="s">
        <v>857</v>
      </c>
      <c r="G176" s="275" t="s">
        <v>858</v>
      </c>
      <c r="H176" s="275" t="s">
        <v>63</v>
      </c>
      <c r="I176" s="275" t="s">
        <v>859</v>
      </c>
      <c r="J176" s="275" t="s">
        <v>6651</v>
      </c>
      <c r="K176" s="275" t="s">
        <v>860</v>
      </c>
      <c r="L176" s="275" t="s">
        <v>6652</v>
      </c>
      <c r="M176" s="275" t="s">
        <v>6653</v>
      </c>
      <c r="N176" s="276">
        <v>9880524</v>
      </c>
      <c r="O176" s="275" t="s">
        <v>827</v>
      </c>
      <c r="P176" s="275" t="s">
        <v>862</v>
      </c>
      <c r="Q176" s="275" t="s">
        <v>857</v>
      </c>
      <c r="R176" s="275" t="s">
        <v>858</v>
      </c>
      <c r="T176" s="275" t="s">
        <v>6594</v>
      </c>
      <c r="U176" s="275" t="s">
        <v>6500</v>
      </c>
      <c r="V176" s="275" t="s">
        <v>863</v>
      </c>
      <c r="W176" s="275" t="s">
        <v>6486</v>
      </c>
      <c r="X176" s="277">
        <v>40633</v>
      </c>
      <c r="Y176" s="275" t="s">
        <v>6501</v>
      </c>
      <c r="Z176" s="275" t="s">
        <v>6497</v>
      </c>
      <c r="AA176" s="277">
        <v>38991</v>
      </c>
      <c r="AB176" s="277">
        <v>38991</v>
      </c>
      <c r="AD176" s="277">
        <v>40633</v>
      </c>
      <c r="AG176" s="275" t="s">
        <v>6503</v>
      </c>
      <c r="AI176" s="275">
        <v>52</v>
      </c>
      <c r="AJ176" s="275" t="s">
        <v>6490</v>
      </c>
      <c r="AK176" s="276">
        <v>988</v>
      </c>
      <c r="AL176" s="275" t="s">
        <v>7952</v>
      </c>
    </row>
    <row r="177" spans="1:38" s="275" customFormat="1">
      <c r="A177" s="275" t="str">
        <f t="shared" si="2"/>
        <v>0410500086生活介護</v>
      </c>
      <c r="B177" s="275" t="s">
        <v>854</v>
      </c>
      <c r="C177" s="275" t="s">
        <v>855</v>
      </c>
      <c r="D177" s="276">
        <v>9880524</v>
      </c>
      <c r="E177" s="275" t="s">
        <v>856</v>
      </c>
      <c r="F177" s="275" t="s">
        <v>857</v>
      </c>
      <c r="G177" s="275" t="s">
        <v>858</v>
      </c>
      <c r="H177" s="275" t="s">
        <v>63</v>
      </c>
      <c r="I177" s="275" t="s">
        <v>859</v>
      </c>
      <c r="J177" s="275" t="s">
        <v>6651</v>
      </c>
      <c r="K177" s="275" t="s">
        <v>860</v>
      </c>
      <c r="L177" s="275" t="s">
        <v>860</v>
      </c>
      <c r="M177" s="275" t="s">
        <v>861</v>
      </c>
      <c r="N177" s="276">
        <v>9880524</v>
      </c>
      <c r="O177" s="275" t="s">
        <v>827</v>
      </c>
      <c r="P177" s="275" t="s">
        <v>862</v>
      </c>
      <c r="Q177" s="275" t="s">
        <v>857</v>
      </c>
      <c r="R177" s="275" t="s">
        <v>858</v>
      </c>
      <c r="T177" s="275" t="s">
        <v>71</v>
      </c>
      <c r="U177" s="275" t="s">
        <v>74</v>
      </c>
      <c r="V177" s="275" t="s">
        <v>863</v>
      </c>
      <c r="W177" s="275" t="s">
        <v>6486</v>
      </c>
      <c r="X177" s="277">
        <v>44835</v>
      </c>
      <c r="Y177" s="275" t="s">
        <v>6487</v>
      </c>
      <c r="Z177" s="275" t="s">
        <v>6497</v>
      </c>
      <c r="AA177" s="277">
        <v>40634</v>
      </c>
      <c r="AB177" s="277">
        <v>40634</v>
      </c>
      <c r="AF177" s="275" t="s">
        <v>6492</v>
      </c>
      <c r="AG177" s="275" t="s">
        <v>6527</v>
      </c>
      <c r="AH177" s="275">
        <v>54</v>
      </c>
      <c r="AI177" s="275">
        <v>54</v>
      </c>
      <c r="AJ177" s="275" t="s">
        <v>6490</v>
      </c>
      <c r="AK177" s="276">
        <v>988</v>
      </c>
      <c r="AL177" s="275" t="s">
        <v>7952</v>
      </c>
    </row>
    <row r="178" spans="1:38" s="275" customFormat="1">
      <c r="A178" s="275" t="str">
        <f t="shared" si="2"/>
        <v>0410500086短期入所</v>
      </c>
      <c r="B178" s="275" t="s">
        <v>854</v>
      </c>
      <c r="C178" s="275" t="s">
        <v>855</v>
      </c>
      <c r="D178" s="276">
        <v>9880524</v>
      </c>
      <c r="E178" s="275" t="s">
        <v>856</v>
      </c>
      <c r="F178" s="275" t="s">
        <v>857</v>
      </c>
      <c r="G178" s="275" t="s">
        <v>858</v>
      </c>
      <c r="H178" s="275" t="s">
        <v>63</v>
      </c>
      <c r="I178" s="275" t="s">
        <v>859</v>
      </c>
      <c r="J178" s="275" t="s">
        <v>6651</v>
      </c>
      <c r="K178" s="275" t="s">
        <v>860</v>
      </c>
      <c r="L178" s="275" t="s">
        <v>864</v>
      </c>
      <c r="M178" s="275" t="s">
        <v>865</v>
      </c>
      <c r="N178" s="276">
        <v>9880524</v>
      </c>
      <c r="O178" s="275" t="s">
        <v>827</v>
      </c>
      <c r="P178" s="275" t="s">
        <v>862</v>
      </c>
      <c r="Q178" s="275" t="s">
        <v>857</v>
      </c>
      <c r="R178" s="275" t="s">
        <v>858</v>
      </c>
      <c r="T178" s="275" t="s">
        <v>91</v>
      </c>
      <c r="U178" s="275" t="s">
        <v>74</v>
      </c>
      <c r="V178" s="275" t="s">
        <v>863</v>
      </c>
      <c r="W178" s="275" t="s">
        <v>6486</v>
      </c>
      <c r="X178" s="277">
        <v>44835</v>
      </c>
      <c r="Y178" s="275" t="s">
        <v>6487</v>
      </c>
      <c r="AA178" s="277">
        <v>38991</v>
      </c>
      <c r="AB178" s="277">
        <v>38991</v>
      </c>
      <c r="AF178" s="275" t="s">
        <v>6654</v>
      </c>
      <c r="AH178" s="275">
        <v>3</v>
      </c>
      <c r="AJ178" s="275" t="s">
        <v>6490</v>
      </c>
      <c r="AK178" s="276">
        <v>988</v>
      </c>
      <c r="AL178" s="275" t="s">
        <v>7952</v>
      </c>
    </row>
    <row r="179" spans="1:38" s="275" customFormat="1">
      <c r="A179" s="275" t="str">
        <f t="shared" si="2"/>
        <v>0410500102重度訪問介護</v>
      </c>
      <c r="B179" s="275" t="s">
        <v>6655</v>
      </c>
      <c r="C179" s="275" t="s">
        <v>6656</v>
      </c>
      <c r="D179" s="276">
        <v>9880056</v>
      </c>
      <c r="E179" s="275" t="s">
        <v>6657</v>
      </c>
      <c r="F179" s="275" t="s">
        <v>6658</v>
      </c>
      <c r="G179" s="275" t="s">
        <v>6659</v>
      </c>
      <c r="H179" s="275" t="s">
        <v>129</v>
      </c>
      <c r="I179" s="275" t="s">
        <v>6660</v>
      </c>
      <c r="J179" s="275" t="s">
        <v>6661</v>
      </c>
      <c r="K179" s="275" t="s">
        <v>6662</v>
      </c>
      <c r="L179" s="275" t="s">
        <v>6662</v>
      </c>
      <c r="M179" s="275" t="s">
        <v>6663</v>
      </c>
      <c r="N179" s="276">
        <v>9880053</v>
      </c>
      <c r="O179" s="275" t="s">
        <v>827</v>
      </c>
      <c r="P179" s="275" t="s">
        <v>6664</v>
      </c>
      <c r="Q179" s="275" t="s">
        <v>6658</v>
      </c>
      <c r="R179" s="275" t="s">
        <v>6659</v>
      </c>
      <c r="T179" s="275" t="s">
        <v>138</v>
      </c>
      <c r="U179" s="275" t="s">
        <v>6525</v>
      </c>
      <c r="V179" s="275" t="s">
        <v>6665</v>
      </c>
      <c r="W179" s="275" t="s">
        <v>6486</v>
      </c>
      <c r="X179" s="277">
        <v>41182</v>
      </c>
      <c r="Y179" s="275" t="s">
        <v>6501</v>
      </c>
      <c r="AA179" s="277">
        <v>38991</v>
      </c>
      <c r="AB179" s="277">
        <v>38991</v>
      </c>
      <c r="AD179" s="277">
        <v>41182</v>
      </c>
      <c r="AJ179" s="275" t="s">
        <v>6490</v>
      </c>
      <c r="AK179" s="276">
        <v>988</v>
      </c>
      <c r="AL179" s="275" t="s">
        <v>7953</v>
      </c>
    </row>
    <row r="180" spans="1:38" s="275" customFormat="1">
      <c r="A180" s="275" t="str">
        <f t="shared" si="2"/>
        <v>0410500169知的障害者通所授産施設</v>
      </c>
      <c r="B180" s="275" t="s">
        <v>827</v>
      </c>
      <c r="C180" s="275" t="s">
        <v>6666</v>
      </c>
      <c r="D180" s="276">
        <v>9888501</v>
      </c>
      <c r="E180" s="275" t="s">
        <v>6667</v>
      </c>
      <c r="F180" s="275" t="s">
        <v>6668</v>
      </c>
      <c r="G180" s="275" t="s">
        <v>6669</v>
      </c>
      <c r="H180" s="275" t="s">
        <v>4101</v>
      </c>
      <c r="I180" s="275" t="s">
        <v>6670</v>
      </c>
      <c r="J180" s="275" t="s">
        <v>6671</v>
      </c>
      <c r="K180" s="275" t="s">
        <v>6672</v>
      </c>
      <c r="L180" s="275" t="s">
        <v>6672</v>
      </c>
      <c r="M180" s="275" t="s">
        <v>6673</v>
      </c>
      <c r="N180" s="276">
        <v>9880141</v>
      </c>
      <c r="O180" s="275" t="s">
        <v>827</v>
      </c>
      <c r="P180" s="275" t="s">
        <v>6674</v>
      </c>
      <c r="Q180" s="275" t="s">
        <v>894</v>
      </c>
      <c r="R180" s="275" t="s">
        <v>895</v>
      </c>
      <c r="T180" s="275" t="s">
        <v>6528</v>
      </c>
      <c r="U180" s="275" t="s">
        <v>6500</v>
      </c>
      <c r="V180" s="275" t="s">
        <v>6675</v>
      </c>
      <c r="W180" s="275" t="s">
        <v>6486</v>
      </c>
      <c r="X180" s="277">
        <v>40633</v>
      </c>
      <c r="Y180" s="275" t="s">
        <v>6501</v>
      </c>
      <c r="Z180" s="275" t="s">
        <v>6497</v>
      </c>
      <c r="AA180" s="277">
        <v>38991</v>
      </c>
      <c r="AB180" s="277">
        <v>38991</v>
      </c>
      <c r="AD180" s="277">
        <v>40633</v>
      </c>
      <c r="AF180" s="275" t="s">
        <v>6506</v>
      </c>
      <c r="AG180" s="275" t="s">
        <v>6527</v>
      </c>
      <c r="AI180" s="275">
        <v>48</v>
      </c>
      <c r="AJ180" s="275" t="s">
        <v>6490</v>
      </c>
      <c r="AK180" s="276">
        <v>988</v>
      </c>
      <c r="AL180" s="275" t="s">
        <v>7954</v>
      </c>
    </row>
    <row r="181" spans="1:38" s="275" customFormat="1">
      <c r="A181" s="275" t="str">
        <f t="shared" si="2"/>
        <v>0410500193生活介護</v>
      </c>
      <c r="B181" s="275" t="s">
        <v>854</v>
      </c>
      <c r="C181" s="275" t="s">
        <v>855</v>
      </c>
      <c r="D181" s="276">
        <v>9880524</v>
      </c>
      <c r="E181" s="275" t="s">
        <v>856</v>
      </c>
      <c r="F181" s="275" t="s">
        <v>857</v>
      </c>
      <c r="G181" s="275" t="s">
        <v>858</v>
      </c>
      <c r="H181" s="275" t="s">
        <v>63</v>
      </c>
      <c r="I181" s="275" t="s">
        <v>859</v>
      </c>
      <c r="J181" s="275" t="s">
        <v>6651</v>
      </c>
      <c r="K181" s="275" t="s">
        <v>866</v>
      </c>
      <c r="L181" s="275" t="s">
        <v>866</v>
      </c>
      <c r="M181" s="275" t="s">
        <v>867</v>
      </c>
      <c r="N181" s="276">
        <v>9880524</v>
      </c>
      <c r="O181" s="275" t="s">
        <v>827</v>
      </c>
      <c r="P181" s="275" t="s">
        <v>862</v>
      </c>
      <c r="Q181" s="275" t="s">
        <v>857</v>
      </c>
      <c r="R181" s="275" t="s">
        <v>858</v>
      </c>
      <c r="T181" s="275" t="s">
        <v>71</v>
      </c>
      <c r="U181" s="275" t="s">
        <v>74</v>
      </c>
      <c r="V181" s="275" t="s">
        <v>868</v>
      </c>
      <c r="W181" s="275" t="s">
        <v>6486</v>
      </c>
      <c r="X181" s="277">
        <v>44835</v>
      </c>
      <c r="Y181" s="275" t="s">
        <v>6487</v>
      </c>
      <c r="Z181" s="275" t="s">
        <v>6497</v>
      </c>
      <c r="AA181" s="277">
        <v>40087</v>
      </c>
      <c r="AB181" s="277">
        <v>40087</v>
      </c>
      <c r="AF181" s="275" t="s">
        <v>6492</v>
      </c>
      <c r="AG181" s="275" t="s">
        <v>6533</v>
      </c>
      <c r="AH181" s="275">
        <v>20</v>
      </c>
      <c r="AI181" s="275">
        <v>20</v>
      </c>
      <c r="AJ181" s="275" t="s">
        <v>6490</v>
      </c>
      <c r="AK181" s="276">
        <v>988</v>
      </c>
      <c r="AL181" s="275" t="s">
        <v>7952</v>
      </c>
    </row>
    <row r="182" spans="1:38" s="275" customFormat="1">
      <c r="A182" s="275" t="str">
        <f t="shared" si="2"/>
        <v>0410500243重度訪問介護</v>
      </c>
      <c r="B182" s="275" t="s">
        <v>869</v>
      </c>
      <c r="C182" s="275" t="s">
        <v>870</v>
      </c>
      <c r="D182" s="276">
        <v>9880066</v>
      </c>
      <c r="E182" s="275" t="s">
        <v>871</v>
      </c>
      <c r="F182" s="275" t="s">
        <v>872</v>
      </c>
      <c r="G182" s="275" t="s">
        <v>873</v>
      </c>
      <c r="H182" s="275" t="s">
        <v>144</v>
      </c>
      <c r="I182" s="275" t="s">
        <v>874</v>
      </c>
      <c r="J182" s="275" t="s">
        <v>6676</v>
      </c>
      <c r="K182" s="275" t="s">
        <v>875</v>
      </c>
      <c r="L182" s="275" t="s">
        <v>875</v>
      </c>
      <c r="M182" s="275" t="s">
        <v>876</v>
      </c>
      <c r="N182" s="276">
        <v>9880853</v>
      </c>
      <c r="O182" s="275" t="s">
        <v>827</v>
      </c>
      <c r="P182" s="275" t="s">
        <v>879</v>
      </c>
      <c r="Q182" s="275" t="s">
        <v>877</v>
      </c>
      <c r="R182" s="275" t="s">
        <v>877</v>
      </c>
      <c r="T182" s="275" t="s">
        <v>138</v>
      </c>
      <c r="U182" s="275" t="s">
        <v>6525</v>
      </c>
      <c r="V182" s="275" t="s">
        <v>878</v>
      </c>
      <c r="W182" s="275" t="s">
        <v>6486</v>
      </c>
      <c r="X182" s="277">
        <v>41729</v>
      </c>
      <c r="Y182" s="275" t="s">
        <v>6501</v>
      </c>
      <c r="AA182" s="277">
        <v>39539</v>
      </c>
      <c r="AB182" s="277">
        <v>39539</v>
      </c>
      <c r="AD182" s="277">
        <v>41729</v>
      </c>
      <c r="AJ182" s="275" t="s">
        <v>6490</v>
      </c>
      <c r="AK182" s="276">
        <v>988</v>
      </c>
      <c r="AL182" s="275" t="s">
        <v>7955</v>
      </c>
    </row>
    <row r="183" spans="1:38" s="275" customFormat="1">
      <c r="A183" s="275" t="str">
        <f t="shared" si="2"/>
        <v>0410500276就労移行支援</v>
      </c>
      <c r="B183" s="275" t="s">
        <v>831</v>
      </c>
      <c r="C183" s="275" t="s">
        <v>832</v>
      </c>
      <c r="D183" s="276">
        <v>9880524</v>
      </c>
      <c r="E183" s="275" t="s">
        <v>833</v>
      </c>
      <c r="F183" s="275" t="s">
        <v>834</v>
      </c>
      <c r="G183" s="275" t="s">
        <v>835</v>
      </c>
      <c r="H183" s="275" t="s">
        <v>63</v>
      </c>
      <c r="I183" s="275" t="s">
        <v>836</v>
      </c>
      <c r="J183" s="275" t="s">
        <v>6648</v>
      </c>
      <c r="K183" s="275" t="s">
        <v>880</v>
      </c>
      <c r="L183" s="275" t="s">
        <v>880</v>
      </c>
      <c r="M183" s="275" t="s">
        <v>881</v>
      </c>
      <c r="N183" s="276">
        <v>9880171</v>
      </c>
      <c r="O183" s="275" t="s">
        <v>827</v>
      </c>
      <c r="P183" s="275" t="s">
        <v>882</v>
      </c>
      <c r="Q183" s="275" t="s">
        <v>883</v>
      </c>
      <c r="R183" s="275" t="s">
        <v>883</v>
      </c>
      <c r="T183" s="275" t="s">
        <v>75</v>
      </c>
      <c r="U183" s="275" t="s">
        <v>6525</v>
      </c>
      <c r="V183" s="275" t="s">
        <v>884</v>
      </c>
      <c r="W183" s="275" t="s">
        <v>6486</v>
      </c>
      <c r="X183" s="277">
        <v>42094</v>
      </c>
      <c r="Y183" s="275" t="s">
        <v>6501</v>
      </c>
      <c r="Z183" s="275" t="s">
        <v>6488</v>
      </c>
      <c r="AA183" s="277">
        <v>39904</v>
      </c>
      <c r="AB183" s="277">
        <v>39904</v>
      </c>
      <c r="AC183" s="277">
        <v>41365</v>
      </c>
      <c r="AD183" s="277">
        <v>42094</v>
      </c>
      <c r="AG183" s="275" t="s">
        <v>6489</v>
      </c>
      <c r="AH183" s="275">
        <v>6</v>
      </c>
      <c r="AI183" s="275">
        <v>0</v>
      </c>
      <c r="AJ183" s="275" t="s">
        <v>6490</v>
      </c>
      <c r="AK183" s="276">
        <v>988</v>
      </c>
      <c r="AL183" s="275" t="s">
        <v>7952</v>
      </c>
    </row>
    <row r="184" spans="1:38" s="275" customFormat="1">
      <c r="A184" s="275" t="str">
        <f t="shared" si="2"/>
        <v>0410500276就労継続支援(Ｂ型)</v>
      </c>
      <c r="B184" s="275" t="s">
        <v>831</v>
      </c>
      <c r="C184" s="275" t="s">
        <v>832</v>
      </c>
      <c r="D184" s="276">
        <v>9880524</v>
      </c>
      <c r="E184" s="275" t="s">
        <v>833</v>
      </c>
      <c r="F184" s="275" t="s">
        <v>834</v>
      </c>
      <c r="G184" s="275" t="s">
        <v>835</v>
      </c>
      <c r="H184" s="275" t="s">
        <v>63</v>
      </c>
      <c r="I184" s="275" t="s">
        <v>836</v>
      </c>
      <c r="J184" s="275" t="s">
        <v>6648</v>
      </c>
      <c r="K184" s="275" t="s">
        <v>880</v>
      </c>
      <c r="L184" s="275" t="s">
        <v>880</v>
      </c>
      <c r="M184" s="275" t="s">
        <v>881</v>
      </c>
      <c r="N184" s="276">
        <v>9880171</v>
      </c>
      <c r="O184" s="275" t="s">
        <v>827</v>
      </c>
      <c r="P184" s="275" t="s">
        <v>882</v>
      </c>
      <c r="Q184" s="275" t="s">
        <v>883</v>
      </c>
      <c r="R184" s="275" t="s">
        <v>883</v>
      </c>
      <c r="T184" s="275" t="s">
        <v>6491</v>
      </c>
      <c r="U184" s="275" t="s">
        <v>74</v>
      </c>
      <c r="V184" s="275" t="s">
        <v>884</v>
      </c>
      <c r="W184" s="275" t="s">
        <v>6486</v>
      </c>
      <c r="X184" s="277">
        <v>44835</v>
      </c>
      <c r="Y184" s="275" t="s">
        <v>6487</v>
      </c>
      <c r="Z184" s="275" t="s">
        <v>6497</v>
      </c>
      <c r="AA184" s="277">
        <v>39904</v>
      </c>
      <c r="AB184" s="277">
        <v>39904</v>
      </c>
      <c r="AG184" s="275" t="s">
        <v>6533</v>
      </c>
      <c r="AH184" s="275">
        <v>20</v>
      </c>
      <c r="AI184" s="275">
        <v>0</v>
      </c>
      <c r="AJ184" s="275" t="s">
        <v>6490</v>
      </c>
      <c r="AK184" s="276">
        <v>988</v>
      </c>
      <c r="AL184" s="275" t="s">
        <v>7952</v>
      </c>
    </row>
    <row r="185" spans="1:38" s="275" customFormat="1">
      <c r="A185" s="275" t="str">
        <f t="shared" si="2"/>
        <v>0410500284居宅介護</v>
      </c>
      <c r="B185" s="275" t="s">
        <v>869</v>
      </c>
      <c r="C185" s="275" t="s">
        <v>870</v>
      </c>
      <c r="D185" s="276">
        <v>9880066</v>
      </c>
      <c r="E185" s="275" t="s">
        <v>871</v>
      </c>
      <c r="F185" s="275" t="s">
        <v>872</v>
      </c>
      <c r="G185" s="275" t="s">
        <v>873</v>
      </c>
      <c r="H185" s="275" t="s">
        <v>144</v>
      </c>
      <c r="I185" s="275" t="s">
        <v>874</v>
      </c>
      <c r="J185" s="275" t="s">
        <v>6676</v>
      </c>
      <c r="K185" s="275" t="s">
        <v>885</v>
      </c>
      <c r="L185" s="275" t="s">
        <v>885</v>
      </c>
      <c r="M185" s="275" t="s">
        <v>886</v>
      </c>
      <c r="N185" s="276">
        <v>9880382</v>
      </c>
      <c r="O185" s="275" t="s">
        <v>827</v>
      </c>
      <c r="P185" s="275" t="s">
        <v>887</v>
      </c>
      <c r="Q185" s="275" t="s">
        <v>888</v>
      </c>
      <c r="R185" s="275" t="s">
        <v>889</v>
      </c>
      <c r="T185" s="275" t="s">
        <v>137</v>
      </c>
      <c r="U185" s="275" t="s">
        <v>74</v>
      </c>
      <c r="V185" s="275" t="s">
        <v>890</v>
      </c>
      <c r="W185" s="275" t="s">
        <v>6486</v>
      </c>
      <c r="X185" s="277">
        <v>44287</v>
      </c>
      <c r="Y185" s="275" t="s">
        <v>6487</v>
      </c>
      <c r="AA185" s="277">
        <v>40057</v>
      </c>
      <c r="AB185" s="277">
        <v>40057</v>
      </c>
      <c r="AJ185" s="275" t="s">
        <v>6490</v>
      </c>
      <c r="AK185" s="276">
        <v>988</v>
      </c>
      <c r="AL185" s="275" t="s">
        <v>7955</v>
      </c>
    </row>
    <row r="186" spans="1:38" s="275" customFormat="1">
      <c r="A186" s="275" t="str">
        <f t="shared" si="2"/>
        <v>0410500284同行援護</v>
      </c>
      <c r="B186" s="275" t="s">
        <v>869</v>
      </c>
      <c r="C186" s="275" t="s">
        <v>870</v>
      </c>
      <c r="D186" s="276">
        <v>9880066</v>
      </c>
      <c r="E186" s="275" t="s">
        <v>871</v>
      </c>
      <c r="F186" s="275" t="s">
        <v>872</v>
      </c>
      <c r="G186" s="275" t="s">
        <v>873</v>
      </c>
      <c r="H186" s="275" t="s">
        <v>144</v>
      </c>
      <c r="I186" s="275" t="s">
        <v>874</v>
      </c>
      <c r="J186" s="275" t="s">
        <v>6676</v>
      </c>
      <c r="K186" s="275" t="s">
        <v>885</v>
      </c>
      <c r="L186" s="275" t="s">
        <v>885</v>
      </c>
      <c r="M186" s="275" t="s">
        <v>886</v>
      </c>
      <c r="N186" s="276">
        <v>9880382</v>
      </c>
      <c r="O186" s="275" t="s">
        <v>827</v>
      </c>
      <c r="P186" s="275" t="s">
        <v>887</v>
      </c>
      <c r="Q186" s="275" t="s">
        <v>888</v>
      </c>
      <c r="R186" s="275" t="s">
        <v>889</v>
      </c>
      <c r="T186" s="275" t="s">
        <v>218</v>
      </c>
      <c r="U186" s="275" t="s">
        <v>74</v>
      </c>
      <c r="V186" s="275" t="s">
        <v>890</v>
      </c>
      <c r="W186" s="275" t="s">
        <v>6486</v>
      </c>
      <c r="X186" s="277">
        <v>44287</v>
      </c>
      <c r="Y186" s="275" t="s">
        <v>6487</v>
      </c>
      <c r="AA186" s="277">
        <v>43748</v>
      </c>
      <c r="AB186" s="277">
        <v>43748</v>
      </c>
      <c r="AJ186" s="275" t="s">
        <v>6490</v>
      </c>
      <c r="AK186" s="276">
        <v>988</v>
      </c>
      <c r="AL186" s="275" t="s">
        <v>7955</v>
      </c>
    </row>
    <row r="187" spans="1:38" s="275" customFormat="1">
      <c r="A187" s="275" t="str">
        <f t="shared" si="2"/>
        <v>0410500292知的障害者通所授産施設</v>
      </c>
      <c r="B187" s="275" t="s">
        <v>827</v>
      </c>
      <c r="C187" s="275" t="s">
        <v>6666</v>
      </c>
      <c r="D187" s="276">
        <v>9888501</v>
      </c>
      <c r="E187" s="275" t="s">
        <v>6667</v>
      </c>
      <c r="F187" s="275" t="s">
        <v>6668</v>
      </c>
      <c r="G187" s="275" t="s">
        <v>6669</v>
      </c>
      <c r="H187" s="275" t="s">
        <v>4101</v>
      </c>
      <c r="I187" s="275" t="s">
        <v>6670</v>
      </c>
      <c r="J187" s="275" t="s">
        <v>6671</v>
      </c>
      <c r="K187" s="275" t="s">
        <v>6677</v>
      </c>
      <c r="L187" s="275" t="s">
        <v>6677</v>
      </c>
      <c r="M187" s="275" t="s">
        <v>6678</v>
      </c>
      <c r="N187" s="276">
        <v>9880331</v>
      </c>
      <c r="O187" s="275" t="s">
        <v>827</v>
      </c>
      <c r="P187" s="275" t="s">
        <v>6679</v>
      </c>
      <c r="Q187" s="275" t="s">
        <v>900</v>
      </c>
      <c r="R187" s="275" t="s">
        <v>900</v>
      </c>
      <c r="T187" s="275" t="s">
        <v>6528</v>
      </c>
      <c r="U187" s="275" t="s">
        <v>6500</v>
      </c>
      <c r="V187" s="275" t="s">
        <v>6680</v>
      </c>
      <c r="W187" s="275" t="s">
        <v>6486</v>
      </c>
      <c r="X187" s="277">
        <v>40633</v>
      </c>
      <c r="Y187" s="275" t="s">
        <v>6501</v>
      </c>
      <c r="Z187" s="275" t="s">
        <v>6497</v>
      </c>
      <c r="AA187" s="277">
        <v>40057</v>
      </c>
      <c r="AB187" s="277">
        <v>40057</v>
      </c>
      <c r="AD187" s="277">
        <v>40633</v>
      </c>
      <c r="AF187" s="275" t="s">
        <v>6506</v>
      </c>
      <c r="AG187" s="275" t="s">
        <v>6509</v>
      </c>
      <c r="AI187" s="275">
        <v>20</v>
      </c>
      <c r="AJ187" s="275" t="s">
        <v>6490</v>
      </c>
      <c r="AK187" s="276">
        <v>988</v>
      </c>
      <c r="AL187" s="275" t="s">
        <v>7954</v>
      </c>
    </row>
    <row r="188" spans="1:38" s="275" customFormat="1">
      <c r="A188" s="275" t="str">
        <f t="shared" si="2"/>
        <v>0410500300就労移行支援</v>
      </c>
      <c r="B188" s="275" t="s">
        <v>869</v>
      </c>
      <c r="C188" s="275" t="s">
        <v>870</v>
      </c>
      <c r="D188" s="276">
        <v>9880066</v>
      </c>
      <c r="E188" s="275" t="s">
        <v>871</v>
      </c>
      <c r="F188" s="275" t="s">
        <v>872</v>
      </c>
      <c r="G188" s="275" t="s">
        <v>873</v>
      </c>
      <c r="H188" s="275" t="s">
        <v>144</v>
      </c>
      <c r="I188" s="275" t="s">
        <v>874</v>
      </c>
      <c r="J188" s="275" t="s">
        <v>6676</v>
      </c>
      <c r="K188" s="275" t="s">
        <v>891</v>
      </c>
      <c r="L188" s="275" t="s">
        <v>891</v>
      </c>
      <c r="M188" s="275" t="s">
        <v>892</v>
      </c>
      <c r="N188" s="276">
        <v>9880141</v>
      </c>
      <c r="O188" s="275" t="s">
        <v>827</v>
      </c>
      <c r="P188" s="275" t="s">
        <v>893</v>
      </c>
      <c r="Q188" s="275" t="s">
        <v>894</v>
      </c>
      <c r="R188" s="275" t="s">
        <v>895</v>
      </c>
      <c r="T188" s="275" t="s">
        <v>75</v>
      </c>
      <c r="U188" s="275" t="s">
        <v>76</v>
      </c>
      <c r="V188" s="275" t="s">
        <v>896</v>
      </c>
      <c r="W188" s="275" t="s">
        <v>6486</v>
      </c>
      <c r="X188" s="277">
        <v>45018</v>
      </c>
      <c r="Y188" s="275" t="s">
        <v>6487</v>
      </c>
      <c r="Z188" s="275" t="s">
        <v>6488</v>
      </c>
      <c r="AA188" s="277">
        <v>40634</v>
      </c>
      <c r="AB188" s="277">
        <v>40634</v>
      </c>
      <c r="AC188" s="277">
        <v>45018</v>
      </c>
      <c r="AG188" s="275" t="s">
        <v>6527</v>
      </c>
      <c r="AH188" s="275">
        <v>6</v>
      </c>
      <c r="AI188" s="275">
        <v>48</v>
      </c>
      <c r="AJ188" s="275" t="s">
        <v>6490</v>
      </c>
      <c r="AK188" s="276">
        <v>988</v>
      </c>
      <c r="AL188" s="275" t="s">
        <v>7955</v>
      </c>
    </row>
    <row r="189" spans="1:38" s="275" customFormat="1">
      <c r="A189" s="275" t="str">
        <f t="shared" si="2"/>
        <v>0410500300就労継続支援(Ｂ型)</v>
      </c>
      <c r="B189" s="275" t="s">
        <v>869</v>
      </c>
      <c r="C189" s="275" t="s">
        <v>870</v>
      </c>
      <c r="D189" s="276">
        <v>9880066</v>
      </c>
      <c r="E189" s="275" t="s">
        <v>871</v>
      </c>
      <c r="F189" s="275" t="s">
        <v>872</v>
      </c>
      <c r="G189" s="275" t="s">
        <v>873</v>
      </c>
      <c r="H189" s="275" t="s">
        <v>144</v>
      </c>
      <c r="I189" s="275" t="s">
        <v>874</v>
      </c>
      <c r="J189" s="275" t="s">
        <v>6676</v>
      </c>
      <c r="K189" s="275" t="s">
        <v>891</v>
      </c>
      <c r="L189" s="275" t="s">
        <v>891</v>
      </c>
      <c r="M189" s="275" t="s">
        <v>892</v>
      </c>
      <c r="N189" s="276">
        <v>9880141</v>
      </c>
      <c r="O189" s="275" t="s">
        <v>827</v>
      </c>
      <c r="P189" s="275" t="s">
        <v>893</v>
      </c>
      <c r="Q189" s="275" t="s">
        <v>894</v>
      </c>
      <c r="R189" s="275" t="s">
        <v>895</v>
      </c>
      <c r="T189" s="275" t="s">
        <v>6491</v>
      </c>
      <c r="U189" s="275" t="s">
        <v>74</v>
      </c>
      <c r="V189" s="275" t="s">
        <v>896</v>
      </c>
      <c r="W189" s="275" t="s">
        <v>6486</v>
      </c>
      <c r="X189" s="277">
        <v>44835</v>
      </c>
      <c r="Y189" s="275" t="s">
        <v>6487</v>
      </c>
      <c r="Z189" s="275" t="s">
        <v>6488</v>
      </c>
      <c r="AA189" s="277">
        <v>40634</v>
      </c>
      <c r="AB189" s="277">
        <v>40634</v>
      </c>
      <c r="AG189" s="275" t="s">
        <v>6489</v>
      </c>
      <c r="AH189" s="275">
        <v>40</v>
      </c>
      <c r="AI189" s="275">
        <v>40</v>
      </c>
      <c r="AJ189" s="275" t="s">
        <v>6490</v>
      </c>
      <c r="AK189" s="276">
        <v>988</v>
      </c>
      <c r="AL189" s="275" t="s">
        <v>7955</v>
      </c>
    </row>
    <row r="190" spans="1:38" s="275" customFormat="1">
      <c r="A190" s="275" t="str">
        <f t="shared" si="2"/>
        <v>0410500334生活介護</v>
      </c>
      <c r="B190" s="275" t="s">
        <v>869</v>
      </c>
      <c r="C190" s="275" t="s">
        <v>870</v>
      </c>
      <c r="D190" s="276">
        <v>9880066</v>
      </c>
      <c r="E190" s="275" t="s">
        <v>871</v>
      </c>
      <c r="F190" s="275" t="s">
        <v>872</v>
      </c>
      <c r="G190" s="275" t="s">
        <v>873</v>
      </c>
      <c r="H190" s="275" t="s">
        <v>144</v>
      </c>
      <c r="I190" s="275" t="s">
        <v>874</v>
      </c>
      <c r="J190" s="275" t="s">
        <v>6676</v>
      </c>
      <c r="K190" s="275" t="s">
        <v>897</v>
      </c>
      <c r="L190" s="275" t="s">
        <v>897</v>
      </c>
      <c r="M190" s="275" t="s">
        <v>898</v>
      </c>
      <c r="N190" s="276">
        <v>9880331</v>
      </c>
      <c r="O190" s="275" t="s">
        <v>827</v>
      </c>
      <c r="P190" s="275" t="s">
        <v>899</v>
      </c>
      <c r="Q190" s="275" t="s">
        <v>900</v>
      </c>
      <c r="R190" s="275" t="s">
        <v>900</v>
      </c>
      <c r="T190" s="275" t="s">
        <v>71</v>
      </c>
      <c r="U190" s="275" t="s">
        <v>74</v>
      </c>
      <c r="V190" s="275" t="s">
        <v>901</v>
      </c>
      <c r="W190" s="275" t="s">
        <v>6486</v>
      </c>
      <c r="X190" s="277">
        <v>45017</v>
      </c>
      <c r="Y190" s="275" t="s">
        <v>6487</v>
      </c>
      <c r="Z190" s="275" t="s">
        <v>6497</v>
      </c>
      <c r="AA190" s="277">
        <v>40634</v>
      </c>
      <c r="AB190" s="277">
        <v>40634</v>
      </c>
      <c r="AF190" s="275" t="s">
        <v>6492</v>
      </c>
      <c r="AG190" s="275" t="s">
        <v>6489</v>
      </c>
      <c r="AH190" s="275">
        <v>30</v>
      </c>
      <c r="AI190" s="275">
        <v>20</v>
      </c>
      <c r="AJ190" s="275" t="s">
        <v>6490</v>
      </c>
      <c r="AK190" s="276">
        <v>988</v>
      </c>
      <c r="AL190" s="275" t="s">
        <v>7955</v>
      </c>
    </row>
    <row r="191" spans="1:38" s="275" customFormat="1">
      <c r="A191" s="275" t="str">
        <f t="shared" si="2"/>
        <v>0410500342居宅介護</v>
      </c>
      <c r="B191" s="275" t="s">
        <v>869</v>
      </c>
      <c r="C191" s="275" t="s">
        <v>870</v>
      </c>
      <c r="D191" s="276">
        <v>9880066</v>
      </c>
      <c r="E191" s="275" t="s">
        <v>871</v>
      </c>
      <c r="F191" s="275" t="s">
        <v>872</v>
      </c>
      <c r="G191" s="275" t="s">
        <v>873</v>
      </c>
      <c r="H191" s="275" t="s">
        <v>144</v>
      </c>
      <c r="I191" s="275" t="s">
        <v>874</v>
      </c>
      <c r="J191" s="275" t="s">
        <v>6676</v>
      </c>
      <c r="K191" s="275" t="s">
        <v>902</v>
      </c>
      <c r="L191" s="275" t="s">
        <v>902</v>
      </c>
      <c r="M191" s="275" t="s">
        <v>903</v>
      </c>
      <c r="N191" s="276">
        <v>9880532</v>
      </c>
      <c r="O191" s="275" t="s">
        <v>827</v>
      </c>
      <c r="P191" s="275" t="s">
        <v>904</v>
      </c>
      <c r="Q191" s="275" t="s">
        <v>905</v>
      </c>
      <c r="R191" s="275" t="s">
        <v>906</v>
      </c>
      <c r="T191" s="275" t="s">
        <v>137</v>
      </c>
      <c r="U191" s="275" t="s">
        <v>74</v>
      </c>
      <c r="V191" s="275" t="s">
        <v>907</v>
      </c>
      <c r="W191" s="275" t="s">
        <v>6486</v>
      </c>
      <c r="X191" s="277">
        <v>44287</v>
      </c>
      <c r="Y191" s="275" t="s">
        <v>6487</v>
      </c>
      <c r="AA191" s="277">
        <v>41001</v>
      </c>
      <c r="AB191" s="277">
        <v>41001</v>
      </c>
      <c r="AJ191" s="275" t="s">
        <v>6490</v>
      </c>
      <c r="AK191" s="276">
        <v>988</v>
      </c>
      <c r="AL191" s="275" t="s">
        <v>7955</v>
      </c>
    </row>
    <row r="192" spans="1:38" s="275" customFormat="1">
      <c r="A192" s="275" t="str">
        <f t="shared" si="2"/>
        <v>0410500342同行援護</v>
      </c>
      <c r="B192" s="275" t="s">
        <v>869</v>
      </c>
      <c r="C192" s="275" t="s">
        <v>870</v>
      </c>
      <c r="D192" s="276">
        <v>9880066</v>
      </c>
      <c r="E192" s="275" t="s">
        <v>871</v>
      </c>
      <c r="F192" s="275" t="s">
        <v>872</v>
      </c>
      <c r="G192" s="275" t="s">
        <v>873</v>
      </c>
      <c r="H192" s="275" t="s">
        <v>144</v>
      </c>
      <c r="I192" s="275" t="s">
        <v>874</v>
      </c>
      <c r="J192" s="275" t="s">
        <v>6676</v>
      </c>
      <c r="K192" s="275" t="s">
        <v>902</v>
      </c>
      <c r="L192" s="275" t="s">
        <v>902</v>
      </c>
      <c r="M192" s="275" t="s">
        <v>903</v>
      </c>
      <c r="N192" s="276">
        <v>9880532</v>
      </c>
      <c r="O192" s="275" t="s">
        <v>827</v>
      </c>
      <c r="P192" s="275" t="s">
        <v>904</v>
      </c>
      <c r="Q192" s="275" t="s">
        <v>905</v>
      </c>
      <c r="R192" s="275" t="s">
        <v>906</v>
      </c>
      <c r="T192" s="275" t="s">
        <v>218</v>
      </c>
      <c r="U192" s="275" t="s">
        <v>74</v>
      </c>
      <c r="V192" s="275" t="s">
        <v>907</v>
      </c>
      <c r="W192" s="275" t="s">
        <v>6486</v>
      </c>
      <c r="X192" s="277">
        <v>44287</v>
      </c>
      <c r="Y192" s="275" t="s">
        <v>6487</v>
      </c>
      <c r="AA192" s="277">
        <v>41001</v>
      </c>
      <c r="AB192" s="277">
        <v>41001</v>
      </c>
      <c r="AJ192" s="275" t="s">
        <v>6490</v>
      </c>
      <c r="AK192" s="276">
        <v>988</v>
      </c>
      <c r="AL192" s="275" t="s">
        <v>7955</v>
      </c>
    </row>
    <row r="193" spans="1:38" s="275" customFormat="1">
      <c r="A193" s="275" t="str">
        <f t="shared" si="2"/>
        <v>0410500367自立訓練(生活訓練)</v>
      </c>
      <c r="B193" s="275" t="s">
        <v>908</v>
      </c>
      <c r="C193" s="275" t="s">
        <v>909</v>
      </c>
      <c r="D193" s="276">
        <v>9880042</v>
      </c>
      <c r="E193" s="275" t="s">
        <v>910</v>
      </c>
      <c r="F193" s="275" t="s">
        <v>911</v>
      </c>
      <c r="G193" s="275" t="s">
        <v>912</v>
      </c>
      <c r="H193" s="275" t="s">
        <v>402</v>
      </c>
      <c r="I193" s="275" t="s">
        <v>913</v>
      </c>
      <c r="J193" s="275" t="s">
        <v>6681</v>
      </c>
      <c r="K193" s="275" t="s">
        <v>914</v>
      </c>
      <c r="L193" s="275" t="s">
        <v>6682</v>
      </c>
      <c r="M193" s="275" t="s">
        <v>6683</v>
      </c>
      <c r="N193" s="276">
        <v>9880042</v>
      </c>
      <c r="O193" s="275" t="s">
        <v>827</v>
      </c>
      <c r="P193" s="275" t="s">
        <v>910</v>
      </c>
      <c r="Q193" s="275" t="s">
        <v>911</v>
      </c>
      <c r="T193" s="275" t="s">
        <v>6485</v>
      </c>
      <c r="U193" s="275" t="s">
        <v>74</v>
      </c>
      <c r="V193" s="275" t="s">
        <v>916</v>
      </c>
      <c r="W193" s="275" t="s">
        <v>6486</v>
      </c>
      <c r="X193" s="277">
        <v>45017</v>
      </c>
      <c r="Y193" s="275" t="s">
        <v>6487</v>
      </c>
      <c r="Z193" s="275" t="s">
        <v>6488</v>
      </c>
      <c r="AA193" s="277">
        <v>44835</v>
      </c>
      <c r="AB193" s="277">
        <v>44835</v>
      </c>
      <c r="AG193" s="275" t="s">
        <v>6533</v>
      </c>
      <c r="AH193" s="275">
        <v>6</v>
      </c>
      <c r="AI193" s="275">
        <v>6</v>
      </c>
      <c r="AJ193" s="275" t="s">
        <v>6490</v>
      </c>
      <c r="AK193" s="276">
        <v>988</v>
      </c>
      <c r="AL193" s="275" t="s">
        <v>7929</v>
      </c>
    </row>
    <row r="194" spans="1:38" s="275" customFormat="1">
      <c r="A194" s="275" t="str">
        <f t="shared" si="2"/>
        <v>0410500367就労移行支援</v>
      </c>
      <c r="B194" s="275" t="s">
        <v>908</v>
      </c>
      <c r="C194" s="275" t="s">
        <v>909</v>
      </c>
      <c r="D194" s="276">
        <v>9880042</v>
      </c>
      <c r="E194" s="275" t="s">
        <v>910</v>
      </c>
      <c r="F194" s="275" t="s">
        <v>911</v>
      </c>
      <c r="G194" s="275" t="s">
        <v>912</v>
      </c>
      <c r="H194" s="275" t="s">
        <v>402</v>
      </c>
      <c r="I194" s="275" t="s">
        <v>913</v>
      </c>
      <c r="J194" s="275" t="s">
        <v>6681</v>
      </c>
      <c r="K194" s="275" t="s">
        <v>914</v>
      </c>
      <c r="L194" s="275" t="s">
        <v>914</v>
      </c>
      <c r="M194" s="275" t="s">
        <v>915</v>
      </c>
      <c r="N194" s="276">
        <v>9880042</v>
      </c>
      <c r="O194" s="275" t="s">
        <v>827</v>
      </c>
      <c r="P194" s="275" t="s">
        <v>910</v>
      </c>
      <c r="Q194" s="275" t="s">
        <v>911</v>
      </c>
      <c r="T194" s="275" t="s">
        <v>75</v>
      </c>
      <c r="U194" s="275" t="s">
        <v>74</v>
      </c>
      <c r="V194" s="275" t="s">
        <v>916</v>
      </c>
      <c r="W194" s="275" t="s">
        <v>6486</v>
      </c>
      <c r="X194" s="277">
        <v>45017</v>
      </c>
      <c r="Y194" s="275" t="s">
        <v>6487</v>
      </c>
      <c r="Z194" s="275" t="s">
        <v>6488</v>
      </c>
      <c r="AA194" s="277">
        <v>41334</v>
      </c>
      <c r="AB194" s="277">
        <v>41334</v>
      </c>
      <c r="AG194" s="275" t="s">
        <v>6533</v>
      </c>
      <c r="AH194" s="275">
        <v>14</v>
      </c>
      <c r="AI194" s="275">
        <v>0</v>
      </c>
      <c r="AJ194" s="275" t="s">
        <v>6490</v>
      </c>
      <c r="AK194" s="276">
        <v>988</v>
      </c>
      <c r="AL194" s="275" t="s">
        <v>7929</v>
      </c>
    </row>
    <row r="195" spans="1:38" s="275" customFormat="1">
      <c r="A195" s="275" t="str">
        <f t="shared" ref="A195:A258" si="3">V195&amp;T195</f>
        <v>0410500367就労定着支援</v>
      </c>
      <c r="B195" s="275" t="s">
        <v>908</v>
      </c>
      <c r="C195" s="275" t="s">
        <v>909</v>
      </c>
      <c r="D195" s="276">
        <v>9880042</v>
      </c>
      <c r="E195" s="275" t="s">
        <v>910</v>
      </c>
      <c r="F195" s="275" t="s">
        <v>911</v>
      </c>
      <c r="G195" s="275" t="s">
        <v>912</v>
      </c>
      <c r="H195" s="275" t="s">
        <v>402</v>
      </c>
      <c r="I195" s="275" t="s">
        <v>913</v>
      </c>
      <c r="J195" s="275" t="s">
        <v>6681</v>
      </c>
      <c r="K195" s="275" t="s">
        <v>914</v>
      </c>
      <c r="L195" s="275" t="s">
        <v>917</v>
      </c>
      <c r="M195" s="275" t="s">
        <v>918</v>
      </c>
      <c r="N195" s="276">
        <v>9880042</v>
      </c>
      <c r="O195" s="275" t="s">
        <v>827</v>
      </c>
      <c r="P195" s="275" t="s">
        <v>910</v>
      </c>
      <c r="Q195" s="275" t="s">
        <v>911</v>
      </c>
      <c r="T195" s="275" t="s">
        <v>314</v>
      </c>
      <c r="U195" s="275" t="s">
        <v>74</v>
      </c>
      <c r="V195" s="275" t="s">
        <v>916</v>
      </c>
      <c r="W195" s="275" t="s">
        <v>6486</v>
      </c>
      <c r="X195" s="277">
        <v>45017</v>
      </c>
      <c r="Y195" s="275" t="s">
        <v>6487</v>
      </c>
      <c r="AA195" s="277">
        <v>43525</v>
      </c>
      <c r="AB195" s="277">
        <v>43525</v>
      </c>
      <c r="AJ195" s="275" t="s">
        <v>6490</v>
      </c>
      <c r="AK195" s="276">
        <v>988</v>
      </c>
      <c r="AL195" s="275" t="s">
        <v>7929</v>
      </c>
    </row>
    <row r="196" spans="1:38" s="275" customFormat="1">
      <c r="A196" s="275" t="str">
        <f t="shared" si="3"/>
        <v>0410500375就労継続支援(Ｂ型)</v>
      </c>
      <c r="B196" s="275" t="s">
        <v>831</v>
      </c>
      <c r="C196" s="275" t="s">
        <v>832</v>
      </c>
      <c r="D196" s="276">
        <v>9880524</v>
      </c>
      <c r="E196" s="275" t="s">
        <v>833</v>
      </c>
      <c r="F196" s="275" t="s">
        <v>834</v>
      </c>
      <c r="G196" s="275" t="s">
        <v>835</v>
      </c>
      <c r="H196" s="275" t="s">
        <v>63</v>
      </c>
      <c r="I196" s="275" t="s">
        <v>836</v>
      </c>
      <c r="J196" s="275" t="s">
        <v>6648</v>
      </c>
      <c r="K196" s="275" t="s">
        <v>919</v>
      </c>
      <c r="L196" s="275" t="s">
        <v>919</v>
      </c>
      <c r="M196" s="275" t="s">
        <v>920</v>
      </c>
      <c r="N196" s="276">
        <v>9880532</v>
      </c>
      <c r="O196" s="275" t="s">
        <v>827</v>
      </c>
      <c r="P196" s="275" t="s">
        <v>921</v>
      </c>
      <c r="Q196" s="275" t="s">
        <v>922</v>
      </c>
      <c r="R196" s="275" t="s">
        <v>922</v>
      </c>
      <c r="T196" s="275" t="s">
        <v>6491</v>
      </c>
      <c r="U196" s="275" t="s">
        <v>74</v>
      </c>
      <c r="V196" s="275" t="s">
        <v>923</v>
      </c>
      <c r="W196" s="275" t="s">
        <v>6486</v>
      </c>
      <c r="X196" s="277">
        <v>44835</v>
      </c>
      <c r="Y196" s="275" t="s">
        <v>6487</v>
      </c>
      <c r="Z196" s="275" t="s">
        <v>6497</v>
      </c>
      <c r="AA196" s="277">
        <v>41365</v>
      </c>
      <c r="AB196" s="277">
        <v>41365</v>
      </c>
      <c r="AG196" s="275" t="s">
        <v>6533</v>
      </c>
      <c r="AH196" s="275">
        <v>20</v>
      </c>
      <c r="AI196" s="275">
        <v>0</v>
      </c>
      <c r="AJ196" s="275" t="s">
        <v>6490</v>
      </c>
      <c r="AK196" s="276">
        <v>988</v>
      </c>
      <c r="AL196" s="275" t="s">
        <v>7952</v>
      </c>
    </row>
    <row r="197" spans="1:38" s="275" customFormat="1">
      <c r="A197" s="275" t="str">
        <f t="shared" si="3"/>
        <v>0410500458就労移行支援</v>
      </c>
      <c r="B197" s="275" t="s">
        <v>924</v>
      </c>
      <c r="C197" s="275" t="s">
        <v>925</v>
      </c>
      <c r="D197" s="276">
        <v>3710232</v>
      </c>
      <c r="E197" s="275" t="s">
        <v>926</v>
      </c>
      <c r="F197" s="275" t="s">
        <v>927</v>
      </c>
      <c r="G197" s="275" t="s">
        <v>928</v>
      </c>
      <c r="H197" s="275" t="s">
        <v>129</v>
      </c>
      <c r="I197" s="275" t="s">
        <v>929</v>
      </c>
      <c r="J197" s="275" t="s">
        <v>6684</v>
      </c>
      <c r="K197" s="275" t="s">
        <v>930</v>
      </c>
      <c r="L197" s="275" t="s">
        <v>930</v>
      </c>
      <c r="M197" s="275" t="s">
        <v>931</v>
      </c>
      <c r="N197" s="276">
        <v>9880053</v>
      </c>
      <c r="O197" s="275" t="s">
        <v>827</v>
      </c>
      <c r="P197" s="275" t="s">
        <v>932</v>
      </c>
      <c r="Q197" s="275" t="s">
        <v>933</v>
      </c>
      <c r="R197" s="275" t="s">
        <v>934</v>
      </c>
      <c r="T197" s="275" t="s">
        <v>75</v>
      </c>
      <c r="U197" s="275" t="s">
        <v>74</v>
      </c>
      <c r="V197" s="275" t="s">
        <v>935</v>
      </c>
      <c r="W197" s="275" t="s">
        <v>6486</v>
      </c>
      <c r="X197" s="277">
        <v>45017</v>
      </c>
      <c r="Y197" s="275" t="s">
        <v>6487</v>
      </c>
      <c r="Z197" s="275" t="s">
        <v>6497</v>
      </c>
      <c r="AA197" s="277">
        <v>41974</v>
      </c>
      <c r="AB197" s="277">
        <v>41974</v>
      </c>
      <c r="AG197" s="275" t="s">
        <v>6533</v>
      </c>
      <c r="AH197" s="275">
        <v>20</v>
      </c>
      <c r="AI197" s="275">
        <v>0</v>
      </c>
      <c r="AJ197" s="275" t="s">
        <v>6490</v>
      </c>
      <c r="AK197" s="276">
        <v>371</v>
      </c>
      <c r="AL197" s="275" t="s">
        <v>7956</v>
      </c>
    </row>
    <row r="198" spans="1:38" s="275" customFormat="1">
      <c r="A198" s="275" t="str">
        <f t="shared" si="3"/>
        <v>0410500458就労定着支援</v>
      </c>
      <c r="B198" s="275" t="s">
        <v>924</v>
      </c>
      <c r="C198" s="275" t="s">
        <v>925</v>
      </c>
      <c r="D198" s="276">
        <v>3710232</v>
      </c>
      <c r="E198" s="275" t="s">
        <v>926</v>
      </c>
      <c r="F198" s="275" t="s">
        <v>927</v>
      </c>
      <c r="G198" s="275" t="s">
        <v>928</v>
      </c>
      <c r="H198" s="275" t="s">
        <v>129</v>
      </c>
      <c r="I198" s="275" t="s">
        <v>929</v>
      </c>
      <c r="J198" s="275" t="s">
        <v>6684</v>
      </c>
      <c r="K198" s="275" t="s">
        <v>930</v>
      </c>
      <c r="L198" s="275" t="s">
        <v>930</v>
      </c>
      <c r="M198" s="275" t="s">
        <v>931</v>
      </c>
      <c r="N198" s="276">
        <v>9880053</v>
      </c>
      <c r="O198" s="275" t="s">
        <v>827</v>
      </c>
      <c r="P198" s="275" t="s">
        <v>932</v>
      </c>
      <c r="Q198" s="275" t="s">
        <v>933</v>
      </c>
      <c r="R198" s="275" t="s">
        <v>934</v>
      </c>
      <c r="T198" s="275" t="s">
        <v>314</v>
      </c>
      <c r="U198" s="275" t="s">
        <v>74</v>
      </c>
      <c r="V198" s="275" t="s">
        <v>935</v>
      </c>
      <c r="W198" s="275" t="s">
        <v>6486</v>
      </c>
      <c r="X198" s="277">
        <v>45017</v>
      </c>
      <c r="Y198" s="275" t="s">
        <v>6487</v>
      </c>
      <c r="AA198" s="277">
        <v>43497</v>
      </c>
      <c r="AB198" s="277">
        <v>43497</v>
      </c>
      <c r="AJ198" s="275" t="s">
        <v>6490</v>
      </c>
      <c r="AK198" s="276">
        <v>371</v>
      </c>
      <c r="AL198" s="275" t="s">
        <v>7956</v>
      </c>
    </row>
    <row r="199" spans="1:38" s="275" customFormat="1">
      <c r="A199" s="275" t="str">
        <f t="shared" si="3"/>
        <v>0410500474生活介護</v>
      </c>
      <c r="B199" s="275" t="s">
        <v>936</v>
      </c>
      <c r="C199" s="275" t="s">
        <v>937</v>
      </c>
      <c r="D199" s="276">
        <v>9880318</v>
      </c>
      <c r="E199" s="275" t="s">
        <v>938</v>
      </c>
      <c r="F199" s="275" t="s">
        <v>939</v>
      </c>
      <c r="G199" s="275" t="s">
        <v>939</v>
      </c>
      <c r="H199" s="275" t="s">
        <v>63</v>
      </c>
      <c r="I199" s="275" t="s">
        <v>940</v>
      </c>
      <c r="J199" s="275" t="s">
        <v>6685</v>
      </c>
      <c r="K199" s="275" t="s">
        <v>941</v>
      </c>
      <c r="L199" s="275" t="s">
        <v>944</v>
      </c>
      <c r="M199" s="275" t="s">
        <v>945</v>
      </c>
      <c r="N199" s="276">
        <v>9880318</v>
      </c>
      <c r="O199" s="275" t="s">
        <v>827</v>
      </c>
      <c r="P199" s="275" t="s">
        <v>946</v>
      </c>
      <c r="Q199" s="275" t="s">
        <v>939</v>
      </c>
      <c r="R199" s="275" t="s">
        <v>939</v>
      </c>
      <c r="T199" s="275" t="s">
        <v>71</v>
      </c>
      <c r="U199" s="275" t="s">
        <v>74</v>
      </c>
      <c r="V199" s="275" t="s">
        <v>943</v>
      </c>
      <c r="W199" s="275" t="s">
        <v>6486</v>
      </c>
      <c r="X199" s="277">
        <v>44835</v>
      </c>
      <c r="Y199" s="275" t="s">
        <v>6487</v>
      </c>
      <c r="Z199" s="275" t="s">
        <v>6497</v>
      </c>
      <c r="AA199" s="277">
        <v>43709</v>
      </c>
      <c r="AB199" s="277">
        <v>43709</v>
      </c>
      <c r="AF199" s="275" t="s">
        <v>6492</v>
      </c>
      <c r="AG199" s="275" t="s">
        <v>6533</v>
      </c>
      <c r="AH199" s="275">
        <v>10</v>
      </c>
      <c r="AI199" s="275">
        <v>0</v>
      </c>
      <c r="AJ199" s="275" t="s">
        <v>6490</v>
      </c>
      <c r="AK199" s="276">
        <v>988</v>
      </c>
      <c r="AL199" s="275" t="s">
        <v>7957</v>
      </c>
    </row>
    <row r="200" spans="1:38" s="275" customFormat="1">
      <c r="A200" s="275" t="str">
        <f t="shared" si="3"/>
        <v>0410500474短期入所</v>
      </c>
      <c r="B200" s="275" t="s">
        <v>936</v>
      </c>
      <c r="C200" s="275" t="s">
        <v>937</v>
      </c>
      <c r="D200" s="276">
        <v>9880318</v>
      </c>
      <c r="E200" s="275" t="s">
        <v>938</v>
      </c>
      <c r="F200" s="275" t="s">
        <v>939</v>
      </c>
      <c r="G200" s="275" t="s">
        <v>939</v>
      </c>
      <c r="H200" s="275" t="s">
        <v>63</v>
      </c>
      <c r="I200" s="275" t="s">
        <v>940</v>
      </c>
      <c r="J200" s="275" t="s">
        <v>6685</v>
      </c>
      <c r="K200" s="275" t="s">
        <v>941</v>
      </c>
      <c r="L200" s="275" t="s">
        <v>941</v>
      </c>
      <c r="M200" s="275" t="s">
        <v>942</v>
      </c>
      <c r="N200" s="276">
        <v>9880318</v>
      </c>
      <c r="O200" s="275" t="s">
        <v>827</v>
      </c>
      <c r="P200" s="275" t="s">
        <v>946</v>
      </c>
      <c r="Q200" s="275" t="s">
        <v>939</v>
      </c>
      <c r="R200" s="275" t="s">
        <v>939</v>
      </c>
      <c r="T200" s="275" t="s">
        <v>91</v>
      </c>
      <c r="U200" s="275" t="s">
        <v>74</v>
      </c>
      <c r="V200" s="275" t="s">
        <v>943</v>
      </c>
      <c r="W200" s="275" t="s">
        <v>6486</v>
      </c>
      <c r="X200" s="277">
        <v>45017</v>
      </c>
      <c r="Y200" s="275" t="s">
        <v>6487</v>
      </c>
      <c r="AA200" s="277">
        <v>42036</v>
      </c>
      <c r="AB200" s="277">
        <v>42036</v>
      </c>
      <c r="AF200" s="275" t="s">
        <v>6498</v>
      </c>
      <c r="AH200" s="275">
        <v>4</v>
      </c>
      <c r="AJ200" s="275" t="s">
        <v>6490</v>
      </c>
      <c r="AK200" s="276">
        <v>988</v>
      </c>
      <c r="AL200" s="275" t="s">
        <v>7957</v>
      </c>
    </row>
    <row r="201" spans="1:38" s="275" customFormat="1">
      <c r="A201" s="275" t="str">
        <f t="shared" si="3"/>
        <v>0410500540短期入所</v>
      </c>
      <c r="B201" s="275" t="s">
        <v>947</v>
      </c>
      <c r="C201" s="275" t="s">
        <v>948</v>
      </c>
      <c r="D201" s="276">
        <v>9880813</v>
      </c>
      <c r="E201" s="275" t="s">
        <v>949</v>
      </c>
      <c r="F201" s="275" t="s">
        <v>950</v>
      </c>
      <c r="G201" s="275" t="s">
        <v>951</v>
      </c>
      <c r="H201" s="275" t="s">
        <v>63</v>
      </c>
      <c r="I201" s="275" t="s">
        <v>6686</v>
      </c>
      <c r="J201" s="275" t="s">
        <v>6687</v>
      </c>
      <c r="K201" s="275" t="s">
        <v>952</v>
      </c>
      <c r="L201" s="275" t="s">
        <v>952</v>
      </c>
      <c r="M201" s="275" t="s">
        <v>953</v>
      </c>
      <c r="N201" s="276">
        <v>9880076</v>
      </c>
      <c r="O201" s="275" t="s">
        <v>827</v>
      </c>
      <c r="P201" s="275" t="s">
        <v>954</v>
      </c>
      <c r="Q201" s="275" t="s">
        <v>955</v>
      </c>
      <c r="R201" s="275" t="s">
        <v>956</v>
      </c>
      <c r="T201" s="275" t="s">
        <v>91</v>
      </c>
      <c r="U201" s="275" t="s">
        <v>74</v>
      </c>
      <c r="V201" s="275" t="s">
        <v>957</v>
      </c>
      <c r="W201" s="275" t="s">
        <v>6486</v>
      </c>
      <c r="X201" s="277">
        <v>44287</v>
      </c>
      <c r="Y201" s="275" t="s">
        <v>6487</v>
      </c>
      <c r="AA201" s="277">
        <v>42491</v>
      </c>
      <c r="AB201" s="277">
        <v>42491</v>
      </c>
      <c r="AF201" s="275" t="s">
        <v>6563</v>
      </c>
      <c r="AH201" s="275">
        <v>1</v>
      </c>
      <c r="AJ201" s="275" t="s">
        <v>6490</v>
      </c>
      <c r="AK201" s="276">
        <v>988</v>
      </c>
      <c r="AL201" s="275" t="s">
        <v>7958</v>
      </c>
    </row>
    <row r="202" spans="1:38" s="275" customFormat="1">
      <c r="A202" s="275" t="str">
        <f t="shared" si="3"/>
        <v>0410500565就労移行支援</v>
      </c>
      <c r="B202" s="275" t="s">
        <v>958</v>
      </c>
      <c r="C202" s="275" t="s">
        <v>959</v>
      </c>
      <c r="D202" s="276">
        <v>9880085</v>
      </c>
      <c r="E202" s="275" t="s">
        <v>960</v>
      </c>
      <c r="F202" s="275" t="s">
        <v>961</v>
      </c>
      <c r="G202" s="275" t="s">
        <v>962</v>
      </c>
      <c r="H202" s="275" t="s">
        <v>402</v>
      </c>
      <c r="I202" s="275" t="s">
        <v>963</v>
      </c>
      <c r="J202" s="275" t="s">
        <v>6688</v>
      </c>
      <c r="K202" s="275" t="s">
        <v>964</v>
      </c>
      <c r="L202" s="275" t="s">
        <v>964</v>
      </c>
      <c r="M202" s="275" t="s">
        <v>965</v>
      </c>
      <c r="N202" s="276">
        <v>9880085</v>
      </c>
      <c r="O202" s="275" t="s">
        <v>827</v>
      </c>
      <c r="P202" s="275" t="s">
        <v>966</v>
      </c>
      <c r="Q202" s="275" t="s">
        <v>967</v>
      </c>
      <c r="R202" s="275" t="s">
        <v>968</v>
      </c>
      <c r="T202" s="275" t="s">
        <v>75</v>
      </c>
      <c r="U202" s="275" t="s">
        <v>76</v>
      </c>
      <c r="V202" s="275" t="s">
        <v>969</v>
      </c>
      <c r="W202" s="275" t="s">
        <v>6486</v>
      </c>
      <c r="X202" s="277">
        <v>43555</v>
      </c>
      <c r="Y202" s="275" t="s">
        <v>6487</v>
      </c>
      <c r="Z202" s="275" t="s">
        <v>6497</v>
      </c>
      <c r="AA202" s="277">
        <v>42826</v>
      </c>
      <c r="AB202" s="277">
        <v>42826</v>
      </c>
      <c r="AC202" s="277">
        <v>43555</v>
      </c>
      <c r="AG202" s="275" t="s">
        <v>6533</v>
      </c>
      <c r="AH202" s="275">
        <v>10</v>
      </c>
      <c r="AI202" s="275">
        <v>0</v>
      </c>
      <c r="AJ202" s="275" t="s">
        <v>6490</v>
      </c>
      <c r="AK202" s="276">
        <v>988</v>
      </c>
      <c r="AL202" s="275" t="s">
        <v>7959</v>
      </c>
    </row>
    <row r="203" spans="1:38" s="275" customFormat="1">
      <c r="A203" s="275" t="str">
        <f t="shared" si="3"/>
        <v>0410500565就労継続支援(Ｂ型)</v>
      </c>
      <c r="B203" s="275" t="s">
        <v>958</v>
      </c>
      <c r="C203" s="275" t="s">
        <v>959</v>
      </c>
      <c r="D203" s="276">
        <v>9880085</v>
      </c>
      <c r="E203" s="275" t="s">
        <v>960</v>
      </c>
      <c r="F203" s="275" t="s">
        <v>961</v>
      </c>
      <c r="G203" s="275" t="s">
        <v>962</v>
      </c>
      <c r="H203" s="275" t="s">
        <v>402</v>
      </c>
      <c r="I203" s="275" t="s">
        <v>963</v>
      </c>
      <c r="J203" s="275" t="s">
        <v>6688</v>
      </c>
      <c r="K203" s="275" t="s">
        <v>964</v>
      </c>
      <c r="L203" s="275" t="s">
        <v>970</v>
      </c>
      <c r="M203" s="275" t="s">
        <v>971</v>
      </c>
      <c r="N203" s="276">
        <v>9880085</v>
      </c>
      <c r="O203" s="275" t="s">
        <v>827</v>
      </c>
      <c r="P203" s="275" t="s">
        <v>966</v>
      </c>
      <c r="Q203" s="275" t="s">
        <v>967</v>
      </c>
      <c r="R203" s="275" t="s">
        <v>968</v>
      </c>
      <c r="T203" s="275" t="s">
        <v>6491</v>
      </c>
      <c r="U203" s="275" t="s">
        <v>74</v>
      </c>
      <c r="V203" s="275" t="s">
        <v>969</v>
      </c>
      <c r="W203" s="275" t="s">
        <v>6486</v>
      </c>
      <c r="X203" s="277">
        <v>44287</v>
      </c>
      <c r="Y203" s="275" t="s">
        <v>6487</v>
      </c>
      <c r="Z203" s="275" t="s">
        <v>6488</v>
      </c>
      <c r="AA203" s="277">
        <v>43556</v>
      </c>
      <c r="AB203" s="277">
        <v>43556</v>
      </c>
      <c r="AG203" s="275" t="s">
        <v>6533</v>
      </c>
      <c r="AH203" s="275">
        <v>20</v>
      </c>
      <c r="AI203" s="275">
        <v>0</v>
      </c>
      <c r="AJ203" s="275" t="s">
        <v>6490</v>
      </c>
      <c r="AK203" s="276">
        <v>988</v>
      </c>
      <c r="AL203" s="275" t="s">
        <v>7959</v>
      </c>
    </row>
    <row r="204" spans="1:38" s="275" customFormat="1">
      <c r="A204" s="275" t="str">
        <f t="shared" si="3"/>
        <v>0410500573生活介護</v>
      </c>
      <c r="B204" s="275" t="s">
        <v>397</v>
      </c>
      <c r="C204" s="275" t="s">
        <v>398</v>
      </c>
      <c r="D204" s="276">
        <v>1700013</v>
      </c>
      <c r="E204" s="275" t="s">
        <v>399</v>
      </c>
      <c r="F204" s="275" t="s">
        <v>400</v>
      </c>
      <c r="G204" s="275" t="s">
        <v>401</v>
      </c>
      <c r="H204" s="275" t="s">
        <v>402</v>
      </c>
      <c r="I204" s="275" t="s">
        <v>403</v>
      </c>
      <c r="J204" s="275" t="s">
        <v>6552</v>
      </c>
      <c r="K204" s="275" t="s">
        <v>972</v>
      </c>
      <c r="L204" s="275" t="s">
        <v>972</v>
      </c>
      <c r="M204" s="275" t="s">
        <v>973</v>
      </c>
      <c r="N204" s="276">
        <v>9880867</v>
      </c>
      <c r="O204" s="275" t="s">
        <v>827</v>
      </c>
      <c r="P204" s="275" t="s">
        <v>974</v>
      </c>
      <c r="Q204" s="275" t="s">
        <v>975</v>
      </c>
      <c r="R204" s="275" t="s">
        <v>976</v>
      </c>
      <c r="T204" s="275" t="s">
        <v>71</v>
      </c>
      <c r="U204" s="275" t="s">
        <v>74</v>
      </c>
      <c r="V204" s="275" t="s">
        <v>977</v>
      </c>
      <c r="W204" s="275" t="s">
        <v>6486</v>
      </c>
      <c r="X204" s="277">
        <v>44835</v>
      </c>
      <c r="Y204" s="275" t="s">
        <v>6487</v>
      </c>
      <c r="Z204" s="275" t="s">
        <v>6497</v>
      </c>
      <c r="AA204" s="277">
        <v>43221</v>
      </c>
      <c r="AB204" s="277">
        <v>43221</v>
      </c>
      <c r="AF204" s="275" t="s">
        <v>6492</v>
      </c>
      <c r="AG204" s="275" t="s">
        <v>6533</v>
      </c>
      <c r="AH204" s="275">
        <v>15</v>
      </c>
      <c r="AI204" s="275">
        <v>0</v>
      </c>
      <c r="AJ204" s="275" t="s">
        <v>6490</v>
      </c>
      <c r="AK204" s="276">
        <v>170</v>
      </c>
      <c r="AL204" s="275" t="s">
        <v>7928</v>
      </c>
    </row>
    <row r="205" spans="1:38" s="275" customFormat="1">
      <c r="A205" s="275" t="str">
        <f t="shared" si="3"/>
        <v>0410500581就労継続支援(Ｂ型)</v>
      </c>
      <c r="B205" s="275" t="s">
        <v>978</v>
      </c>
      <c r="C205" s="275" t="s">
        <v>979</v>
      </c>
      <c r="D205" s="276">
        <v>9880077</v>
      </c>
      <c r="E205" s="275" t="s">
        <v>4677</v>
      </c>
      <c r="F205" s="275" t="s">
        <v>980</v>
      </c>
      <c r="G205" s="275" t="s">
        <v>980</v>
      </c>
      <c r="H205" s="275" t="s">
        <v>402</v>
      </c>
      <c r="I205" s="275" t="s">
        <v>981</v>
      </c>
      <c r="J205" s="275" t="s">
        <v>6689</v>
      </c>
      <c r="K205" s="275" t="s">
        <v>982</v>
      </c>
      <c r="L205" s="275" t="s">
        <v>982</v>
      </c>
      <c r="M205" s="275" t="s">
        <v>983</v>
      </c>
      <c r="N205" s="276">
        <v>9880077</v>
      </c>
      <c r="O205" s="275" t="s">
        <v>827</v>
      </c>
      <c r="P205" s="275" t="s">
        <v>984</v>
      </c>
      <c r="Q205" s="275" t="s">
        <v>980</v>
      </c>
      <c r="R205" s="275" t="s">
        <v>985</v>
      </c>
      <c r="T205" s="275" t="s">
        <v>6491</v>
      </c>
      <c r="U205" s="275" t="s">
        <v>74</v>
      </c>
      <c r="V205" s="275" t="s">
        <v>986</v>
      </c>
      <c r="W205" s="275" t="s">
        <v>6486</v>
      </c>
      <c r="X205" s="277">
        <v>45017</v>
      </c>
      <c r="Y205" s="275" t="s">
        <v>6487</v>
      </c>
      <c r="Z205" s="275" t="s">
        <v>6497</v>
      </c>
      <c r="AA205" s="277">
        <v>43252</v>
      </c>
      <c r="AB205" s="277">
        <v>43252</v>
      </c>
      <c r="AG205" s="275" t="s">
        <v>6533</v>
      </c>
      <c r="AH205" s="275">
        <v>20</v>
      </c>
      <c r="AI205" s="275">
        <v>0</v>
      </c>
      <c r="AJ205" s="275" t="s">
        <v>6490</v>
      </c>
      <c r="AK205" s="276">
        <v>988</v>
      </c>
      <c r="AL205" s="275" t="s">
        <v>7960</v>
      </c>
    </row>
    <row r="206" spans="1:38" s="275" customFormat="1">
      <c r="A206" s="275" t="str">
        <f t="shared" si="3"/>
        <v>0410500599居宅介護</v>
      </c>
      <c r="B206" s="275" t="s">
        <v>819</v>
      </c>
      <c r="C206" s="275" t="s">
        <v>820</v>
      </c>
      <c r="D206" s="276">
        <v>9880203</v>
      </c>
      <c r="E206" s="275" t="s">
        <v>821</v>
      </c>
      <c r="F206" s="275" t="s">
        <v>822</v>
      </c>
      <c r="G206" s="275" t="s">
        <v>823</v>
      </c>
      <c r="H206" s="275" t="s">
        <v>63</v>
      </c>
      <c r="I206" s="275" t="s">
        <v>824</v>
      </c>
      <c r="J206" s="275" t="s">
        <v>6647</v>
      </c>
      <c r="K206" s="275" t="s">
        <v>987</v>
      </c>
      <c r="L206" s="275" t="s">
        <v>987</v>
      </c>
      <c r="M206" s="275" t="s">
        <v>988</v>
      </c>
      <c r="N206" s="276">
        <v>9880153</v>
      </c>
      <c r="O206" s="275" t="s">
        <v>827</v>
      </c>
      <c r="P206" s="275" t="s">
        <v>989</v>
      </c>
      <c r="Q206" s="275" t="s">
        <v>990</v>
      </c>
      <c r="R206" s="275" t="s">
        <v>823</v>
      </c>
      <c r="T206" s="275" t="s">
        <v>137</v>
      </c>
      <c r="U206" s="275" t="s">
        <v>74</v>
      </c>
      <c r="V206" s="275" t="s">
        <v>991</v>
      </c>
      <c r="W206" s="275" t="s">
        <v>6486</v>
      </c>
      <c r="X206" s="277">
        <v>44835</v>
      </c>
      <c r="Y206" s="275" t="s">
        <v>6487</v>
      </c>
      <c r="AA206" s="277">
        <v>44287</v>
      </c>
      <c r="AB206" s="277">
        <v>44287</v>
      </c>
      <c r="AJ206" s="275" t="s">
        <v>6490</v>
      </c>
      <c r="AK206" s="276">
        <v>988</v>
      </c>
      <c r="AL206" s="275" t="s">
        <v>7951</v>
      </c>
    </row>
    <row r="207" spans="1:38" s="275" customFormat="1">
      <c r="A207" s="275" t="str">
        <f t="shared" si="3"/>
        <v>0410500607生活介護</v>
      </c>
      <c r="B207" s="275" t="s">
        <v>992</v>
      </c>
      <c r="C207" s="275" t="s">
        <v>993</v>
      </c>
      <c r="D207" s="276">
        <v>9880169</v>
      </c>
      <c r="E207" s="275" t="s">
        <v>994</v>
      </c>
      <c r="F207" s="275" t="s">
        <v>995</v>
      </c>
      <c r="G207" s="275" t="s">
        <v>996</v>
      </c>
      <c r="H207" s="275" t="s">
        <v>63</v>
      </c>
      <c r="I207" s="275" t="s">
        <v>997</v>
      </c>
      <c r="J207" s="275" t="s">
        <v>6690</v>
      </c>
      <c r="K207" s="275" t="s">
        <v>998</v>
      </c>
      <c r="L207" s="275" t="s">
        <v>1001</v>
      </c>
      <c r="M207" s="275" t="s">
        <v>1002</v>
      </c>
      <c r="N207" s="276">
        <v>9880169</v>
      </c>
      <c r="O207" s="275" t="s">
        <v>827</v>
      </c>
      <c r="P207" s="275" t="s">
        <v>994</v>
      </c>
      <c r="Q207" s="275" t="s">
        <v>995</v>
      </c>
      <c r="R207" s="275" t="s">
        <v>996</v>
      </c>
      <c r="T207" s="275" t="s">
        <v>71</v>
      </c>
      <c r="U207" s="275" t="s">
        <v>74</v>
      </c>
      <c r="V207" s="275" t="s">
        <v>1000</v>
      </c>
      <c r="W207" s="275" t="s">
        <v>6486</v>
      </c>
      <c r="X207" s="277">
        <v>45017</v>
      </c>
      <c r="Y207" s="275" t="s">
        <v>6487</v>
      </c>
      <c r="Z207" s="275" t="s">
        <v>6488</v>
      </c>
      <c r="AA207" s="277">
        <v>44317</v>
      </c>
      <c r="AB207" s="277">
        <v>44317</v>
      </c>
      <c r="AF207" s="275" t="s">
        <v>6492</v>
      </c>
      <c r="AG207" s="275" t="s">
        <v>6533</v>
      </c>
      <c r="AH207" s="275">
        <v>10</v>
      </c>
      <c r="AI207" s="275">
        <v>10</v>
      </c>
      <c r="AJ207" s="275" t="s">
        <v>6490</v>
      </c>
      <c r="AK207" s="276">
        <v>988</v>
      </c>
      <c r="AL207" s="275" t="s">
        <v>7961</v>
      </c>
    </row>
    <row r="208" spans="1:38" s="275" customFormat="1">
      <c r="A208" s="275" t="str">
        <f t="shared" si="3"/>
        <v>0410500615短期入所</v>
      </c>
      <c r="B208" s="275" t="s">
        <v>6691</v>
      </c>
      <c r="C208" s="275" t="s">
        <v>6692</v>
      </c>
      <c r="D208" s="276">
        <v>9880122</v>
      </c>
      <c r="E208" s="275" t="s">
        <v>6693</v>
      </c>
      <c r="F208" s="275" t="s">
        <v>6694</v>
      </c>
      <c r="G208" s="275" t="s">
        <v>6695</v>
      </c>
      <c r="H208" s="275" t="s">
        <v>319</v>
      </c>
      <c r="I208" s="275" t="s">
        <v>6696</v>
      </c>
      <c r="J208" s="275" t="s">
        <v>6697</v>
      </c>
      <c r="K208" s="275" t="s">
        <v>6691</v>
      </c>
      <c r="L208" s="275" t="s">
        <v>6691</v>
      </c>
      <c r="M208" s="275" t="s">
        <v>6692</v>
      </c>
      <c r="N208" s="276">
        <v>9880122</v>
      </c>
      <c r="O208" s="275" t="s">
        <v>827</v>
      </c>
      <c r="P208" s="275" t="s">
        <v>6693</v>
      </c>
      <c r="Q208" s="275" t="s">
        <v>6694</v>
      </c>
      <c r="R208" s="275" t="s">
        <v>6695</v>
      </c>
      <c r="T208" s="275" t="s">
        <v>91</v>
      </c>
      <c r="U208" s="275" t="s">
        <v>74</v>
      </c>
      <c r="V208" s="275" t="s">
        <v>6698</v>
      </c>
      <c r="W208" s="275" t="s">
        <v>6486</v>
      </c>
      <c r="X208" s="277">
        <v>44645</v>
      </c>
      <c r="Y208" s="275" t="s">
        <v>6554</v>
      </c>
      <c r="AA208" s="277">
        <v>44645</v>
      </c>
      <c r="AB208" s="277">
        <v>44645</v>
      </c>
      <c r="AF208" s="275" t="s">
        <v>6498</v>
      </c>
      <c r="AH208" s="275">
        <v>6</v>
      </c>
      <c r="AJ208" s="275" t="s">
        <v>6490</v>
      </c>
      <c r="AK208" s="276">
        <v>988</v>
      </c>
      <c r="AL208" s="275" t="s">
        <v>7962</v>
      </c>
    </row>
    <row r="209" spans="1:38" s="275" customFormat="1">
      <c r="A209" s="275" t="str">
        <f t="shared" si="3"/>
        <v>0410600035生活介護</v>
      </c>
      <c r="B209" s="275" t="s">
        <v>1003</v>
      </c>
      <c r="C209" s="275" t="s">
        <v>1004</v>
      </c>
      <c r="D209" s="276">
        <v>9890232</v>
      </c>
      <c r="E209" s="275" t="s">
        <v>1005</v>
      </c>
      <c r="F209" s="275" t="s">
        <v>1006</v>
      </c>
      <c r="G209" s="275" t="s">
        <v>1007</v>
      </c>
      <c r="H209" s="275" t="s">
        <v>63</v>
      </c>
      <c r="I209" s="275" t="s">
        <v>1008</v>
      </c>
      <c r="J209" s="275" t="s">
        <v>6699</v>
      </c>
      <c r="K209" s="275" t="s">
        <v>1009</v>
      </c>
      <c r="L209" s="275" t="s">
        <v>1009</v>
      </c>
      <c r="M209" s="275" t="s">
        <v>1010</v>
      </c>
      <c r="N209" s="276">
        <v>9890232</v>
      </c>
      <c r="O209" s="275" t="s">
        <v>1011</v>
      </c>
      <c r="P209" s="275" t="s">
        <v>1015</v>
      </c>
      <c r="Q209" s="275" t="s">
        <v>1013</v>
      </c>
      <c r="R209" s="275" t="s">
        <v>1016</v>
      </c>
      <c r="T209" s="275" t="s">
        <v>71</v>
      </c>
      <c r="U209" s="275" t="s">
        <v>74</v>
      </c>
      <c r="V209" s="275" t="s">
        <v>1014</v>
      </c>
      <c r="W209" s="275" t="s">
        <v>6486</v>
      </c>
      <c r="X209" s="277">
        <v>44835</v>
      </c>
      <c r="Y209" s="275" t="s">
        <v>6487</v>
      </c>
      <c r="Z209" s="275" t="s">
        <v>6497</v>
      </c>
      <c r="AA209" s="277">
        <v>40452</v>
      </c>
      <c r="AB209" s="277">
        <v>40452</v>
      </c>
      <c r="AF209" s="275" t="s">
        <v>6492</v>
      </c>
      <c r="AG209" s="275" t="s">
        <v>6489</v>
      </c>
      <c r="AH209" s="275">
        <v>40</v>
      </c>
      <c r="AI209" s="275">
        <v>40</v>
      </c>
      <c r="AJ209" s="275" t="s">
        <v>6490</v>
      </c>
      <c r="AK209" s="276">
        <v>989</v>
      </c>
      <c r="AL209" s="275" t="s">
        <v>7956</v>
      </c>
    </row>
    <row r="210" spans="1:38" s="275" customFormat="1">
      <c r="A210" s="275" t="str">
        <f t="shared" si="3"/>
        <v>0410600035短期入所</v>
      </c>
      <c r="B210" s="275" t="s">
        <v>1003</v>
      </c>
      <c r="C210" s="275" t="s">
        <v>1004</v>
      </c>
      <c r="D210" s="276">
        <v>9890232</v>
      </c>
      <c r="E210" s="275" t="s">
        <v>1005</v>
      </c>
      <c r="F210" s="275" t="s">
        <v>1006</v>
      </c>
      <c r="G210" s="275" t="s">
        <v>1007</v>
      </c>
      <c r="H210" s="275" t="s">
        <v>63</v>
      </c>
      <c r="I210" s="275" t="s">
        <v>1008</v>
      </c>
      <c r="J210" s="275" t="s">
        <v>6699</v>
      </c>
      <c r="K210" s="275" t="s">
        <v>1009</v>
      </c>
      <c r="L210" s="275" t="s">
        <v>1009</v>
      </c>
      <c r="M210" s="275" t="s">
        <v>1010</v>
      </c>
      <c r="N210" s="276">
        <v>9890232</v>
      </c>
      <c r="O210" s="275" t="s">
        <v>1011</v>
      </c>
      <c r="P210" s="275" t="s">
        <v>1012</v>
      </c>
      <c r="Q210" s="275" t="s">
        <v>1013</v>
      </c>
      <c r="T210" s="275" t="s">
        <v>91</v>
      </c>
      <c r="U210" s="275" t="s">
        <v>74</v>
      </c>
      <c r="V210" s="275" t="s">
        <v>1014</v>
      </c>
      <c r="W210" s="275" t="s">
        <v>6486</v>
      </c>
      <c r="X210" s="277">
        <v>44835</v>
      </c>
      <c r="Y210" s="275" t="s">
        <v>6487</v>
      </c>
      <c r="AA210" s="277">
        <v>38991</v>
      </c>
      <c r="AB210" s="277">
        <v>38991</v>
      </c>
      <c r="AF210" s="275" t="s">
        <v>6498</v>
      </c>
      <c r="AH210" s="275">
        <v>3</v>
      </c>
      <c r="AJ210" s="275" t="s">
        <v>6490</v>
      </c>
      <c r="AK210" s="276">
        <v>989</v>
      </c>
      <c r="AL210" s="275" t="s">
        <v>7956</v>
      </c>
    </row>
    <row r="211" spans="1:38" s="275" customFormat="1">
      <c r="A211" s="275" t="str">
        <f t="shared" si="3"/>
        <v>0410600035知的障害者通所更生施設</v>
      </c>
      <c r="B211" s="275" t="s">
        <v>1003</v>
      </c>
      <c r="C211" s="275" t="s">
        <v>1004</v>
      </c>
      <c r="D211" s="276">
        <v>9890232</v>
      </c>
      <c r="E211" s="275" t="s">
        <v>1005</v>
      </c>
      <c r="F211" s="275" t="s">
        <v>1006</v>
      </c>
      <c r="G211" s="275" t="s">
        <v>1007</v>
      </c>
      <c r="H211" s="275" t="s">
        <v>63</v>
      </c>
      <c r="I211" s="275" t="s">
        <v>1008</v>
      </c>
      <c r="J211" s="275" t="s">
        <v>6699</v>
      </c>
      <c r="K211" s="275" t="s">
        <v>1009</v>
      </c>
      <c r="L211" s="275" t="s">
        <v>1009</v>
      </c>
      <c r="M211" s="275" t="s">
        <v>1010</v>
      </c>
      <c r="N211" s="276">
        <v>9890232</v>
      </c>
      <c r="O211" s="275" t="s">
        <v>1011</v>
      </c>
      <c r="P211" s="275" t="s">
        <v>6700</v>
      </c>
      <c r="Q211" s="275" t="s">
        <v>1013</v>
      </c>
      <c r="R211" s="275" t="s">
        <v>1013</v>
      </c>
      <c r="T211" s="275" t="s">
        <v>6505</v>
      </c>
      <c r="U211" s="275" t="s">
        <v>6500</v>
      </c>
      <c r="V211" s="275" t="s">
        <v>1014</v>
      </c>
      <c r="W211" s="275" t="s">
        <v>6486</v>
      </c>
      <c r="X211" s="277">
        <v>40451</v>
      </c>
      <c r="Y211" s="275" t="s">
        <v>6501</v>
      </c>
      <c r="Z211" s="275" t="s">
        <v>6497</v>
      </c>
      <c r="AA211" s="277">
        <v>38991</v>
      </c>
      <c r="AB211" s="277">
        <v>38991</v>
      </c>
      <c r="AD211" s="277">
        <v>40451</v>
      </c>
      <c r="AF211" s="275" t="s">
        <v>6506</v>
      </c>
      <c r="AG211" s="275" t="s">
        <v>6489</v>
      </c>
      <c r="AI211" s="275">
        <v>35</v>
      </c>
      <c r="AJ211" s="275" t="s">
        <v>6490</v>
      </c>
      <c r="AK211" s="276">
        <v>989</v>
      </c>
      <c r="AL211" s="275" t="s">
        <v>7956</v>
      </c>
    </row>
    <row r="212" spans="1:38" s="275" customFormat="1">
      <c r="A212" s="275" t="str">
        <f t="shared" si="3"/>
        <v>0410600043施設入所支援</v>
      </c>
      <c r="B212" s="275" t="s">
        <v>1003</v>
      </c>
      <c r="C212" s="275" t="s">
        <v>1004</v>
      </c>
      <c r="D212" s="276">
        <v>9890232</v>
      </c>
      <c r="E212" s="275" t="s">
        <v>1005</v>
      </c>
      <c r="F212" s="275" t="s">
        <v>1006</v>
      </c>
      <c r="G212" s="275" t="s">
        <v>1007</v>
      </c>
      <c r="H212" s="275" t="s">
        <v>63</v>
      </c>
      <c r="I212" s="275" t="s">
        <v>1008</v>
      </c>
      <c r="J212" s="275" t="s">
        <v>6699</v>
      </c>
      <c r="K212" s="275" t="s">
        <v>1017</v>
      </c>
      <c r="L212" s="275" t="s">
        <v>1017</v>
      </c>
      <c r="M212" s="275" t="s">
        <v>1018</v>
      </c>
      <c r="N212" s="276">
        <v>9890232</v>
      </c>
      <c r="O212" s="275" t="s">
        <v>1011</v>
      </c>
      <c r="P212" s="275" t="s">
        <v>1020</v>
      </c>
      <c r="Q212" s="275" t="s">
        <v>1006</v>
      </c>
      <c r="R212" s="275" t="s">
        <v>1007</v>
      </c>
      <c r="T212" s="275" t="s">
        <v>6494</v>
      </c>
      <c r="U212" s="275" t="s">
        <v>74</v>
      </c>
      <c r="V212" s="275" t="s">
        <v>1019</v>
      </c>
      <c r="W212" s="275" t="s">
        <v>6486</v>
      </c>
      <c r="X212" s="277">
        <v>44835</v>
      </c>
      <c r="Y212" s="275" t="s">
        <v>6487</v>
      </c>
      <c r="AA212" s="277">
        <v>41000</v>
      </c>
      <c r="AB212" s="277">
        <v>41000</v>
      </c>
      <c r="AF212" s="275" t="s">
        <v>6495</v>
      </c>
      <c r="AG212" s="275" t="s">
        <v>6593</v>
      </c>
      <c r="AH212" s="275">
        <v>50</v>
      </c>
      <c r="AI212" s="275">
        <v>50</v>
      </c>
      <c r="AJ212" s="275" t="s">
        <v>6490</v>
      </c>
      <c r="AK212" s="276">
        <v>989</v>
      </c>
      <c r="AL212" s="275" t="s">
        <v>7956</v>
      </c>
    </row>
    <row r="213" spans="1:38" s="275" customFormat="1">
      <c r="A213" s="275" t="str">
        <f t="shared" si="3"/>
        <v>0410600043生活介護</v>
      </c>
      <c r="B213" s="275" t="s">
        <v>1003</v>
      </c>
      <c r="C213" s="275" t="s">
        <v>1004</v>
      </c>
      <c r="D213" s="276">
        <v>9890232</v>
      </c>
      <c r="E213" s="275" t="s">
        <v>1005</v>
      </c>
      <c r="F213" s="275" t="s">
        <v>1006</v>
      </c>
      <c r="G213" s="275" t="s">
        <v>1007</v>
      </c>
      <c r="H213" s="275" t="s">
        <v>63</v>
      </c>
      <c r="I213" s="275" t="s">
        <v>1008</v>
      </c>
      <c r="J213" s="275" t="s">
        <v>6699</v>
      </c>
      <c r="K213" s="275" t="s">
        <v>1017</v>
      </c>
      <c r="L213" s="275" t="s">
        <v>1017</v>
      </c>
      <c r="M213" s="275" t="s">
        <v>1018</v>
      </c>
      <c r="N213" s="276">
        <v>9890232</v>
      </c>
      <c r="O213" s="275" t="s">
        <v>1011</v>
      </c>
      <c r="P213" s="275" t="s">
        <v>1020</v>
      </c>
      <c r="Q213" s="275" t="s">
        <v>1006</v>
      </c>
      <c r="R213" s="275" t="s">
        <v>1007</v>
      </c>
      <c r="T213" s="275" t="s">
        <v>71</v>
      </c>
      <c r="U213" s="275" t="s">
        <v>74</v>
      </c>
      <c r="V213" s="275" t="s">
        <v>1019</v>
      </c>
      <c r="W213" s="275" t="s">
        <v>6486</v>
      </c>
      <c r="X213" s="277">
        <v>44835</v>
      </c>
      <c r="Y213" s="275" t="s">
        <v>6487</v>
      </c>
      <c r="Z213" s="275" t="s">
        <v>6497</v>
      </c>
      <c r="AA213" s="277">
        <v>41000</v>
      </c>
      <c r="AB213" s="277">
        <v>41000</v>
      </c>
      <c r="AF213" s="275" t="s">
        <v>6492</v>
      </c>
      <c r="AG213" s="275" t="s">
        <v>6527</v>
      </c>
      <c r="AH213" s="275">
        <v>50</v>
      </c>
      <c r="AI213" s="275">
        <v>50</v>
      </c>
      <c r="AJ213" s="275" t="s">
        <v>6490</v>
      </c>
      <c r="AK213" s="276">
        <v>989</v>
      </c>
      <c r="AL213" s="275" t="s">
        <v>7956</v>
      </c>
    </row>
    <row r="214" spans="1:38" s="275" customFormat="1">
      <c r="A214" s="275" t="str">
        <f t="shared" si="3"/>
        <v>0410600043生活介護</v>
      </c>
      <c r="B214" s="275" t="s">
        <v>1003</v>
      </c>
      <c r="C214" s="275" t="s">
        <v>1004</v>
      </c>
      <c r="D214" s="276">
        <v>9890232</v>
      </c>
      <c r="E214" s="275" t="s">
        <v>1005</v>
      </c>
      <c r="F214" s="275" t="s">
        <v>1006</v>
      </c>
      <c r="G214" s="275" t="s">
        <v>1007</v>
      </c>
      <c r="H214" s="275" t="s">
        <v>63</v>
      </c>
      <c r="I214" s="275" t="s">
        <v>1008</v>
      </c>
      <c r="J214" s="275" t="s">
        <v>6699</v>
      </c>
      <c r="K214" s="275" t="s">
        <v>1017</v>
      </c>
      <c r="L214" s="275" t="s">
        <v>1017</v>
      </c>
      <c r="M214" s="275" t="s">
        <v>1018</v>
      </c>
      <c r="N214" s="276">
        <v>9890232</v>
      </c>
      <c r="O214" s="275" t="s">
        <v>1011</v>
      </c>
      <c r="P214" s="275" t="s">
        <v>1020</v>
      </c>
      <c r="Q214" s="275" t="s">
        <v>1006</v>
      </c>
      <c r="R214" s="275" t="s">
        <v>1007</v>
      </c>
      <c r="T214" s="275" t="s">
        <v>71</v>
      </c>
      <c r="U214" s="275" t="s">
        <v>74</v>
      </c>
      <c r="V214" s="275" t="s">
        <v>1019</v>
      </c>
      <c r="W214" s="275" t="s">
        <v>6507</v>
      </c>
      <c r="X214" s="277">
        <v>44835</v>
      </c>
      <c r="Y214" s="275" t="s">
        <v>6487</v>
      </c>
      <c r="Z214" s="275" t="s">
        <v>6497</v>
      </c>
      <c r="AA214" s="277">
        <v>41000</v>
      </c>
      <c r="AB214" s="277">
        <v>41000</v>
      </c>
      <c r="AF214" s="275" t="s">
        <v>6492</v>
      </c>
      <c r="AG214" s="275" t="s">
        <v>6533</v>
      </c>
      <c r="AH214" s="275">
        <v>20</v>
      </c>
      <c r="AI214" s="275">
        <v>20</v>
      </c>
      <c r="AJ214" s="275" t="s">
        <v>6490</v>
      </c>
      <c r="AK214" s="276">
        <v>989</v>
      </c>
      <c r="AL214" s="275" t="s">
        <v>7956</v>
      </c>
    </row>
    <row r="215" spans="1:38" s="275" customFormat="1">
      <c r="A215" s="275" t="str">
        <f t="shared" si="3"/>
        <v>0410600043短期入所</v>
      </c>
      <c r="B215" s="275" t="s">
        <v>1003</v>
      </c>
      <c r="C215" s="275" t="s">
        <v>1004</v>
      </c>
      <c r="D215" s="276">
        <v>9890232</v>
      </c>
      <c r="E215" s="275" t="s">
        <v>1005</v>
      </c>
      <c r="F215" s="275" t="s">
        <v>1006</v>
      </c>
      <c r="G215" s="275" t="s">
        <v>1007</v>
      </c>
      <c r="H215" s="275" t="s">
        <v>63</v>
      </c>
      <c r="I215" s="275" t="s">
        <v>1008</v>
      </c>
      <c r="J215" s="275" t="s">
        <v>6699</v>
      </c>
      <c r="K215" s="275" t="s">
        <v>1017</v>
      </c>
      <c r="L215" s="275" t="s">
        <v>1017</v>
      </c>
      <c r="M215" s="275" t="s">
        <v>1018</v>
      </c>
      <c r="N215" s="276">
        <v>9890232</v>
      </c>
      <c r="O215" s="275" t="s">
        <v>1011</v>
      </c>
      <c r="P215" s="275" t="s">
        <v>6701</v>
      </c>
      <c r="Q215" s="275" t="s">
        <v>1006</v>
      </c>
      <c r="R215" s="275" t="s">
        <v>1007</v>
      </c>
      <c r="T215" s="275" t="s">
        <v>91</v>
      </c>
      <c r="U215" s="275" t="s">
        <v>74</v>
      </c>
      <c r="V215" s="275" t="s">
        <v>1019</v>
      </c>
      <c r="W215" s="275" t="s">
        <v>6486</v>
      </c>
      <c r="X215" s="277">
        <v>44835</v>
      </c>
      <c r="Y215" s="275" t="s">
        <v>6487</v>
      </c>
      <c r="AA215" s="277">
        <v>38991</v>
      </c>
      <c r="AB215" s="277">
        <v>38991</v>
      </c>
      <c r="AF215" s="275" t="s">
        <v>6498</v>
      </c>
      <c r="AH215" s="275">
        <v>2</v>
      </c>
      <c r="AJ215" s="275" t="s">
        <v>6490</v>
      </c>
      <c r="AK215" s="276">
        <v>989</v>
      </c>
      <c r="AL215" s="275" t="s">
        <v>7956</v>
      </c>
    </row>
    <row r="216" spans="1:38" s="275" customFormat="1">
      <c r="A216" s="275" t="str">
        <f t="shared" si="3"/>
        <v>0410600043知的障害者通所更生施設</v>
      </c>
      <c r="B216" s="275" t="s">
        <v>1003</v>
      </c>
      <c r="C216" s="275" t="s">
        <v>1004</v>
      </c>
      <c r="D216" s="276">
        <v>9890232</v>
      </c>
      <c r="E216" s="275" t="s">
        <v>1005</v>
      </c>
      <c r="F216" s="275" t="s">
        <v>1006</v>
      </c>
      <c r="G216" s="275" t="s">
        <v>1007</v>
      </c>
      <c r="H216" s="275" t="s">
        <v>63</v>
      </c>
      <c r="I216" s="275" t="s">
        <v>1008</v>
      </c>
      <c r="J216" s="275" t="s">
        <v>6699</v>
      </c>
      <c r="K216" s="275" t="s">
        <v>1017</v>
      </c>
      <c r="L216" s="275" t="s">
        <v>6702</v>
      </c>
      <c r="M216" s="275" t="s">
        <v>6703</v>
      </c>
      <c r="N216" s="276">
        <v>9890232</v>
      </c>
      <c r="O216" s="275" t="s">
        <v>1011</v>
      </c>
      <c r="P216" s="275" t="s">
        <v>6704</v>
      </c>
      <c r="Q216" s="275" t="s">
        <v>1006</v>
      </c>
      <c r="R216" s="275" t="s">
        <v>1007</v>
      </c>
      <c r="T216" s="275" t="s">
        <v>6505</v>
      </c>
      <c r="U216" s="275" t="s">
        <v>6500</v>
      </c>
      <c r="V216" s="275" t="s">
        <v>1019</v>
      </c>
      <c r="W216" s="275" t="s">
        <v>6486</v>
      </c>
      <c r="X216" s="277">
        <v>40999</v>
      </c>
      <c r="Y216" s="275" t="s">
        <v>6501</v>
      </c>
      <c r="Z216" s="275" t="s">
        <v>6497</v>
      </c>
      <c r="AA216" s="277">
        <v>38991</v>
      </c>
      <c r="AB216" s="277">
        <v>38991</v>
      </c>
      <c r="AD216" s="277">
        <v>40999</v>
      </c>
      <c r="AF216" s="275" t="s">
        <v>6705</v>
      </c>
      <c r="AG216" s="275" t="s">
        <v>6509</v>
      </c>
      <c r="AI216" s="275">
        <v>19</v>
      </c>
      <c r="AJ216" s="275" t="s">
        <v>6490</v>
      </c>
      <c r="AK216" s="276">
        <v>989</v>
      </c>
      <c r="AL216" s="275" t="s">
        <v>7956</v>
      </c>
    </row>
    <row r="217" spans="1:38" s="275" customFormat="1">
      <c r="A217" s="275" t="str">
        <f t="shared" si="3"/>
        <v>0410600043知的障害者入所更生施設</v>
      </c>
      <c r="B217" s="275" t="s">
        <v>1003</v>
      </c>
      <c r="C217" s="275" t="s">
        <v>1004</v>
      </c>
      <c r="D217" s="276">
        <v>9890232</v>
      </c>
      <c r="E217" s="275" t="s">
        <v>1005</v>
      </c>
      <c r="F217" s="275" t="s">
        <v>1006</v>
      </c>
      <c r="G217" s="275" t="s">
        <v>1007</v>
      </c>
      <c r="H217" s="275" t="s">
        <v>63</v>
      </c>
      <c r="I217" s="275" t="s">
        <v>1008</v>
      </c>
      <c r="J217" s="275" t="s">
        <v>6699</v>
      </c>
      <c r="K217" s="275" t="s">
        <v>1017</v>
      </c>
      <c r="L217" s="275" t="s">
        <v>1017</v>
      </c>
      <c r="M217" s="275" t="s">
        <v>1018</v>
      </c>
      <c r="N217" s="276">
        <v>9890232</v>
      </c>
      <c r="O217" s="275" t="s">
        <v>1011</v>
      </c>
      <c r="P217" s="275" t="s">
        <v>1020</v>
      </c>
      <c r="Q217" s="275" t="s">
        <v>1006</v>
      </c>
      <c r="R217" s="275" t="s">
        <v>1007</v>
      </c>
      <c r="T217" s="275" t="s">
        <v>6499</v>
      </c>
      <c r="U217" s="275" t="s">
        <v>6500</v>
      </c>
      <c r="V217" s="275" t="s">
        <v>1019</v>
      </c>
      <c r="W217" s="275" t="s">
        <v>6486</v>
      </c>
      <c r="X217" s="277">
        <v>40999</v>
      </c>
      <c r="Y217" s="275" t="s">
        <v>6501</v>
      </c>
      <c r="Z217" s="275" t="s">
        <v>6497</v>
      </c>
      <c r="AA217" s="277">
        <v>38991</v>
      </c>
      <c r="AB217" s="277">
        <v>38991</v>
      </c>
      <c r="AD217" s="277">
        <v>40999</v>
      </c>
      <c r="AF217" s="275" t="s">
        <v>6502</v>
      </c>
      <c r="AG217" s="275" t="s">
        <v>6503</v>
      </c>
      <c r="AI217" s="275">
        <v>50</v>
      </c>
      <c r="AJ217" s="275" t="s">
        <v>6490</v>
      </c>
      <c r="AK217" s="276">
        <v>989</v>
      </c>
      <c r="AL217" s="275" t="s">
        <v>7956</v>
      </c>
    </row>
    <row r="218" spans="1:38" s="275" customFormat="1">
      <c r="A218" s="275" t="str">
        <f t="shared" si="3"/>
        <v>0410600050就労継続支援(Ｂ型)</v>
      </c>
      <c r="B218" s="275" t="s">
        <v>1003</v>
      </c>
      <c r="C218" s="275" t="s">
        <v>1004</v>
      </c>
      <c r="D218" s="276">
        <v>9890232</v>
      </c>
      <c r="E218" s="275" t="s">
        <v>1005</v>
      </c>
      <c r="F218" s="275" t="s">
        <v>1006</v>
      </c>
      <c r="G218" s="275" t="s">
        <v>1007</v>
      </c>
      <c r="H218" s="275" t="s">
        <v>63</v>
      </c>
      <c r="I218" s="275" t="s">
        <v>1008</v>
      </c>
      <c r="J218" s="275" t="s">
        <v>6699</v>
      </c>
      <c r="K218" s="275" t="s">
        <v>1021</v>
      </c>
      <c r="L218" s="275" t="s">
        <v>1021</v>
      </c>
      <c r="M218" s="275" t="s">
        <v>1022</v>
      </c>
      <c r="N218" s="276">
        <v>9890215</v>
      </c>
      <c r="O218" s="275" t="s">
        <v>1011</v>
      </c>
      <c r="P218" s="275" t="s">
        <v>1023</v>
      </c>
      <c r="Q218" s="275" t="s">
        <v>1024</v>
      </c>
      <c r="T218" s="275" t="s">
        <v>6491</v>
      </c>
      <c r="U218" s="275" t="s">
        <v>74</v>
      </c>
      <c r="V218" s="275" t="s">
        <v>1025</v>
      </c>
      <c r="W218" s="275" t="s">
        <v>6486</v>
      </c>
      <c r="X218" s="277">
        <v>45017</v>
      </c>
      <c r="Y218" s="275" t="s">
        <v>6487</v>
      </c>
      <c r="Z218" s="275" t="s">
        <v>6497</v>
      </c>
      <c r="AA218" s="277">
        <v>39173</v>
      </c>
      <c r="AB218" s="277">
        <v>39173</v>
      </c>
      <c r="AG218" s="275" t="s">
        <v>6527</v>
      </c>
      <c r="AH218" s="275">
        <v>55</v>
      </c>
      <c r="AI218" s="275">
        <v>50</v>
      </c>
      <c r="AJ218" s="275" t="s">
        <v>6490</v>
      </c>
      <c r="AK218" s="276">
        <v>989</v>
      </c>
      <c r="AL218" s="275" t="s">
        <v>7956</v>
      </c>
    </row>
    <row r="219" spans="1:38" s="275" customFormat="1">
      <c r="A219" s="275" t="str">
        <f t="shared" si="3"/>
        <v>0410600050知的障害者入所授産施設</v>
      </c>
      <c r="B219" s="275" t="s">
        <v>1003</v>
      </c>
      <c r="C219" s="275" t="s">
        <v>1004</v>
      </c>
      <c r="D219" s="276">
        <v>9890232</v>
      </c>
      <c r="E219" s="275" t="s">
        <v>1005</v>
      </c>
      <c r="F219" s="275" t="s">
        <v>1006</v>
      </c>
      <c r="G219" s="275" t="s">
        <v>1007</v>
      </c>
      <c r="H219" s="275" t="s">
        <v>63</v>
      </c>
      <c r="I219" s="275" t="s">
        <v>1008</v>
      </c>
      <c r="J219" s="275" t="s">
        <v>6699</v>
      </c>
      <c r="K219" s="275" t="s">
        <v>1021</v>
      </c>
      <c r="L219" s="275" t="s">
        <v>1021</v>
      </c>
      <c r="M219" s="275" t="s">
        <v>1022</v>
      </c>
      <c r="N219" s="276">
        <v>9890232</v>
      </c>
      <c r="O219" s="275" t="s">
        <v>1011</v>
      </c>
      <c r="P219" s="275" t="s">
        <v>6706</v>
      </c>
      <c r="Q219" s="275" t="s">
        <v>1024</v>
      </c>
      <c r="T219" s="275" t="s">
        <v>6707</v>
      </c>
      <c r="U219" s="275" t="s">
        <v>6500</v>
      </c>
      <c r="V219" s="275" t="s">
        <v>1025</v>
      </c>
      <c r="W219" s="275" t="s">
        <v>6486</v>
      </c>
      <c r="X219" s="277">
        <v>39172</v>
      </c>
      <c r="Y219" s="275" t="s">
        <v>6501</v>
      </c>
      <c r="Z219" s="275" t="s">
        <v>6497</v>
      </c>
      <c r="AA219" s="277">
        <v>38991</v>
      </c>
      <c r="AB219" s="277">
        <v>38991</v>
      </c>
      <c r="AD219" s="277">
        <v>39172</v>
      </c>
      <c r="AG219" s="275" t="s">
        <v>6496</v>
      </c>
      <c r="AI219" s="275">
        <v>30</v>
      </c>
      <c r="AJ219" s="275" t="s">
        <v>6490</v>
      </c>
      <c r="AK219" s="276">
        <v>989</v>
      </c>
      <c r="AL219" s="275" t="s">
        <v>7956</v>
      </c>
    </row>
    <row r="220" spans="1:38" s="275" customFormat="1">
      <c r="A220" s="275" t="str">
        <f t="shared" si="3"/>
        <v>0410600068施設入所支援</v>
      </c>
      <c r="B220" s="275" t="s">
        <v>1003</v>
      </c>
      <c r="C220" s="275" t="s">
        <v>1004</v>
      </c>
      <c r="D220" s="276">
        <v>9890232</v>
      </c>
      <c r="E220" s="275" t="s">
        <v>1005</v>
      </c>
      <c r="F220" s="275" t="s">
        <v>1006</v>
      </c>
      <c r="G220" s="275" t="s">
        <v>1007</v>
      </c>
      <c r="H220" s="275" t="s">
        <v>63</v>
      </c>
      <c r="I220" s="275" t="s">
        <v>1008</v>
      </c>
      <c r="J220" s="275" t="s">
        <v>6699</v>
      </c>
      <c r="K220" s="275" t="s">
        <v>1026</v>
      </c>
      <c r="L220" s="275" t="s">
        <v>1026</v>
      </c>
      <c r="M220" s="275" t="s">
        <v>1027</v>
      </c>
      <c r="N220" s="276">
        <v>9890232</v>
      </c>
      <c r="O220" s="275" t="s">
        <v>1011</v>
      </c>
      <c r="P220" s="275" t="s">
        <v>1031</v>
      </c>
      <c r="Q220" s="275" t="s">
        <v>1029</v>
      </c>
      <c r="T220" s="275" t="s">
        <v>6494</v>
      </c>
      <c r="U220" s="275" t="s">
        <v>74</v>
      </c>
      <c r="V220" s="275" t="s">
        <v>1030</v>
      </c>
      <c r="W220" s="275" t="s">
        <v>6486</v>
      </c>
      <c r="X220" s="277">
        <v>44835</v>
      </c>
      <c r="Y220" s="275" t="s">
        <v>6487</v>
      </c>
      <c r="AA220" s="277">
        <v>41000</v>
      </c>
      <c r="AB220" s="277">
        <v>41000</v>
      </c>
      <c r="AF220" s="275" t="s">
        <v>6495</v>
      </c>
      <c r="AG220" s="275" t="s">
        <v>6593</v>
      </c>
      <c r="AH220" s="275">
        <v>50</v>
      </c>
      <c r="AI220" s="275">
        <v>50</v>
      </c>
      <c r="AJ220" s="275" t="s">
        <v>6490</v>
      </c>
      <c r="AK220" s="276">
        <v>989</v>
      </c>
      <c r="AL220" s="275" t="s">
        <v>7956</v>
      </c>
    </row>
    <row r="221" spans="1:38" s="275" customFormat="1">
      <c r="A221" s="275" t="str">
        <f t="shared" si="3"/>
        <v>0410600068生活介護</v>
      </c>
      <c r="B221" s="275" t="s">
        <v>1003</v>
      </c>
      <c r="C221" s="275" t="s">
        <v>1004</v>
      </c>
      <c r="D221" s="276">
        <v>9890232</v>
      </c>
      <c r="E221" s="275" t="s">
        <v>1005</v>
      </c>
      <c r="F221" s="275" t="s">
        <v>1006</v>
      </c>
      <c r="G221" s="275" t="s">
        <v>1007</v>
      </c>
      <c r="H221" s="275" t="s">
        <v>63</v>
      </c>
      <c r="I221" s="275" t="s">
        <v>1008</v>
      </c>
      <c r="J221" s="275" t="s">
        <v>6699</v>
      </c>
      <c r="K221" s="275" t="s">
        <v>1026</v>
      </c>
      <c r="L221" s="275" t="s">
        <v>1026</v>
      </c>
      <c r="M221" s="275" t="s">
        <v>1027</v>
      </c>
      <c r="N221" s="276">
        <v>9890232</v>
      </c>
      <c r="O221" s="275" t="s">
        <v>1011</v>
      </c>
      <c r="P221" s="275" t="s">
        <v>1031</v>
      </c>
      <c r="Q221" s="275" t="s">
        <v>1029</v>
      </c>
      <c r="T221" s="275" t="s">
        <v>71</v>
      </c>
      <c r="U221" s="275" t="s">
        <v>74</v>
      </c>
      <c r="V221" s="275" t="s">
        <v>1030</v>
      </c>
      <c r="W221" s="275" t="s">
        <v>6486</v>
      </c>
      <c r="X221" s="277">
        <v>44835</v>
      </c>
      <c r="Y221" s="275" t="s">
        <v>6487</v>
      </c>
      <c r="Z221" s="275" t="s">
        <v>6497</v>
      </c>
      <c r="AA221" s="277">
        <v>41000</v>
      </c>
      <c r="AB221" s="277">
        <v>41000</v>
      </c>
      <c r="AF221" s="275" t="s">
        <v>6492</v>
      </c>
      <c r="AG221" s="275" t="s">
        <v>6527</v>
      </c>
      <c r="AH221" s="275">
        <v>50</v>
      </c>
      <c r="AI221" s="275">
        <v>50</v>
      </c>
      <c r="AJ221" s="275" t="s">
        <v>6490</v>
      </c>
      <c r="AK221" s="276">
        <v>989</v>
      </c>
      <c r="AL221" s="275" t="s">
        <v>7956</v>
      </c>
    </row>
    <row r="222" spans="1:38" s="275" customFormat="1">
      <c r="A222" s="275" t="str">
        <f t="shared" si="3"/>
        <v>0410600068短期入所</v>
      </c>
      <c r="B222" s="275" t="s">
        <v>1003</v>
      </c>
      <c r="C222" s="275" t="s">
        <v>1004</v>
      </c>
      <c r="D222" s="276">
        <v>9890232</v>
      </c>
      <c r="E222" s="275" t="s">
        <v>1005</v>
      </c>
      <c r="F222" s="275" t="s">
        <v>1006</v>
      </c>
      <c r="G222" s="275" t="s">
        <v>1007</v>
      </c>
      <c r="H222" s="275" t="s">
        <v>63</v>
      </c>
      <c r="I222" s="275" t="s">
        <v>1008</v>
      </c>
      <c r="J222" s="275" t="s">
        <v>6699</v>
      </c>
      <c r="K222" s="275" t="s">
        <v>1026</v>
      </c>
      <c r="L222" s="275" t="s">
        <v>1026</v>
      </c>
      <c r="M222" s="275" t="s">
        <v>1027</v>
      </c>
      <c r="N222" s="276">
        <v>9890232</v>
      </c>
      <c r="O222" s="275" t="s">
        <v>1011</v>
      </c>
      <c r="P222" s="275" t="s">
        <v>1028</v>
      </c>
      <c r="Q222" s="275" t="s">
        <v>1029</v>
      </c>
      <c r="T222" s="275" t="s">
        <v>91</v>
      </c>
      <c r="U222" s="275" t="s">
        <v>74</v>
      </c>
      <c r="V222" s="275" t="s">
        <v>1030</v>
      </c>
      <c r="W222" s="275" t="s">
        <v>6486</v>
      </c>
      <c r="X222" s="277">
        <v>44835</v>
      </c>
      <c r="Y222" s="275" t="s">
        <v>6487</v>
      </c>
      <c r="AA222" s="277">
        <v>38991</v>
      </c>
      <c r="AB222" s="277">
        <v>38991</v>
      </c>
      <c r="AF222" s="275" t="s">
        <v>6498</v>
      </c>
      <c r="AH222" s="275">
        <v>4</v>
      </c>
      <c r="AJ222" s="275" t="s">
        <v>6490</v>
      </c>
      <c r="AK222" s="276">
        <v>989</v>
      </c>
      <c r="AL222" s="275" t="s">
        <v>7956</v>
      </c>
    </row>
    <row r="223" spans="1:38" s="275" customFormat="1">
      <c r="A223" s="275" t="str">
        <f t="shared" si="3"/>
        <v>0410600068知的障害者入所更生施設</v>
      </c>
      <c r="B223" s="275" t="s">
        <v>1003</v>
      </c>
      <c r="C223" s="275" t="s">
        <v>1004</v>
      </c>
      <c r="D223" s="276">
        <v>9890232</v>
      </c>
      <c r="E223" s="275" t="s">
        <v>1005</v>
      </c>
      <c r="F223" s="275" t="s">
        <v>1006</v>
      </c>
      <c r="G223" s="275" t="s">
        <v>1007</v>
      </c>
      <c r="H223" s="275" t="s">
        <v>63</v>
      </c>
      <c r="I223" s="275" t="s">
        <v>1008</v>
      </c>
      <c r="J223" s="275" t="s">
        <v>6699</v>
      </c>
      <c r="K223" s="275" t="s">
        <v>1026</v>
      </c>
      <c r="L223" s="275" t="s">
        <v>1026</v>
      </c>
      <c r="M223" s="275" t="s">
        <v>1027</v>
      </c>
      <c r="N223" s="276">
        <v>9890232</v>
      </c>
      <c r="O223" s="275" t="s">
        <v>1011</v>
      </c>
      <c r="P223" s="275" t="s">
        <v>1031</v>
      </c>
      <c r="Q223" s="275" t="s">
        <v>1029</v>
      </c>
      <c r="R223" s="275" t="s">
        <v>6708</v>
      </c>
      <c r="T223" s="275" t="s">
        <v>6499</v>
      </c>
      <c r="U223" s="275" t="s">
        <v>6500</v>
      </c>
      <c r="V223" s="275" t="s">
        <v>1030</v>
      </c>
      <c r="W223" s="275" t="s">
        <v>6486</v>
      </c>
      <c r="X223" s="277">
        <v>40999</v>
      </c>
      <c r="Y223" s="275" t="s">
        <v>6501</v>
      </c>
      <c r="Z223" s="275" t="s">
        <v>6497</v>
      </c>
      <c r="AA223" s="277">
        <v>38991</v>
      </c>
      <c r="AB223" s="277">
        <v>38991</v>
      </c>
      <c r="AD223" s="277">
        <v>40999</v>
      </c>
      <c r="AF223" s="275" t="s">
        <v>6502</v>
      </c>
      <c r="AG223" s="275" t="s">
        <v>6503</v>
      </c>
      <c r="AI223" s="275">
        <v>50</v>
      </c>
      <c r="AJ223" s="275" t="s">
        <v>6490</v>
      </c>
      <c r="AK223" s="276">
        <v>989</v>
      </c>
      <c r="AL223" s="275" t="s">
        <v>7956</v>
      </c>
    </row>
    <row r="224" spans="1:38" s="275" customFormat="1">
      <c r="A224" s="275" t="str">
        <f t="shared" si="3"/>
        <v>0410600084居宅介護</v>
      </c>
      <c r="B224" s="275" t="s">
        <v>1032</v>
      </c>
      <c r="C224" s="275" t="s">
        <v>1033</v>
      </c>
      <c r="D224" s="276">
        <v>9891101</v>
      </c>
      <c r="E224" s="275" t="s">
        <v>1034</v>
      </c>
      <c r="F224" s="275" t="s">
        <v>1035</v>
      </c>
      <c r="G224" s="275" t="s">
        <v>1036</v>
      </c>
      <c r="H224" s="275" t="s">
        <v>129</v>
      </c>
      <c r="I224" s="275" t="s">
        <v>1037</v>
      </c>
      <c r="J224" s="275" t="s">
        <v>6709</v>
      </c>
      <c r="K224" s="275" t="s">
        <v>1032</v>
      </c>
      <c r="L224" s="275" t="s">
        <v>1032</v>
      </c>
      <c r="M224" s="275" t="s">
        <v>1033</v>
      </c>
      <c r="N224" s="276">
        <v>9891101</v>
      </c>
      <c r="O224" s="275" t="s">
        <v>1011</v>
      </c>
      <c r="P224" s="275" t="s">
        <v>1034</v>
      </c>
      <c r="Q224" s="275" t="s">
        <v>1035</v>
      </c>
      <c r="R224" s="275" t="s">
        <v>1036</v>
      </c>
      <c r="T224" s="275" t="s">
        <v>137</v>
      </c>
      <c r="U224" s="275" t="s">
        <v>74</v>
      </c>
      <c r="V224" s="275" t="s">
        <v>1038</v>
      </c>
      <c r="W224" s="275" t="s">
        <v>6486</v>
      </c>
      <c r="X224" s="277">
        <v>44287</v>
      </c>
      <c r="Y224" s="275" t="s">
        <v>6487</v>
      </c>
      <c r="AA224" s="277">
        <v>38991</v>
      </c>
      <c r="AB224" s="277">
        <v>38991</v>
      </c>
      <c r="AJ224" s="275" t="s">
        <v>6490</v>
      </c>
      <c r="AK224" s="276">
        <v>989</v>
      </c>
      <c r="AL224" s="275" t="s">
        <v>7927</v>
      </c>
    </row>
    <row r="225" spans="1:38" s="275" customFormat="1">
      <c r="A225" s="275" t="str">
        <f t="shared" si="3"/>
        <v>0410600084重度訪問介護</v>
      </c>
      <c r="B225" s="275" t="s">
        <v>1032</v>
      </c>
      <c r="C225" s="275" t="s">
        <v>1033</v>
      </c>
      <c r="D225" s="276">
        <v>9891101</v>
      </c>
      <c r="E225" s="275" t="s">
        <v>1034</v>
      </c>
      <c r="F225" s="275" t="s">
        <v>1035</v>
      </c>
      <c r="G225" s="275" t="s">
        <v>1036</v>
      </c>
      <c r="H225" s="275" t="s">
        <v>129</v>
      </c>
      <c r="I225" s="275" t="s">
        <v>1037</v>
      </c>
      <c r="J225" s="275" t="s">
        <v>6709</v>
      </c>
      <c r="K225" s="275" t="s">
        <v>1032</v>
      </c>
      <c r="L225" s="275" t="s">
        <v>1032</v>
      </c>
      <c r="M225" s="275" t="s">
        <v>1033</v>
      </c>
      <c r="N225" s="276">
        <v>9891101</v>
      </c>
      <c r="O225" s="275" t="s">
        <v>1011</v>
      </c>
      <c r="P225" s="275" t="s">
        <v>1034</v>
      </c>
      <c r="Q225" s="275" t="s">
        <v>1035</v>
      </c>
      <c r="R225" s="275" t="s">
        <v>1036</v>
      </c>
      <c r="T225" s="275" t="s">
        <v>138</v>
      </c>
      <c r="U225" s="275" t="s">
        <v>74</v>
      </c>
      <c r="V225" s="275" t="s">
        <v>1038</v>
      </c>
      <c r="W225" s="275" t="s">
        <v>6486</v>
      </c>
      <c r="X225" s="277">
        <v>44287</v>
      </c>
      <c r="Y225" s="275" t="s">
        <v>6487</v>
      </c>
      <c r="AA225" s="277">
        <v>38991</v>
      </c>
      <c r="AB225" s="277">
        <v>38991</v>
      </c>
      <c r="AJ225" s="275" t="s">
        <v>6490</v>
      </c>
      <c r="AK225" s="276">
        <v>989</v>
      </c>
      <c r="AL225" s="275" t="s">
        <v>7927</v>
      </c>
    </row>
    <row r="226" spans="1:38" s="275" customFormat="1">
      <c r="A226" s="275" t="str">
        <f t="shared" si="3"/>
        <v>0410600100居宅介護</v>
      </c>
      <c r="B226" s="275" t="s">
        <v>1039</v>
      </c>
      <c r="C226" s="275" t="s">
        <v>1040</v>
      </c>
      <c r="D226" s="276">
        <v>9890231</v>
      </c>
      <c r="E226" s="275" t="s">
        <v>1041</v>
      </c>
      <c r="F226" s="275" t="s">
        <v>1042</v>
      </c>
      <c r="G226" s="275" t="s">
        <v>1043</v>
      </c>
      <c r="H226" s="275" t="s">
        <v>144</v>
      </c>
      <c r="I226" s="275" t="s">
        <v>1044</v>
      </c>
      <c r="J226" s="275" t="s">
        <v>6710</v>
      </c>
      <c r="K226" s="275" t="s">
        <v>1045</v>
      </c>
      <c r="L226" s="275" t="s">
        <v>1045</v>
      </c>
      <c r="M226" s="275" t="s">
        <v>1046</v>
      </c>
      <c r="N226" s="276">
        <v>9890231</v>
      </c>
      <c r="O226" s="275" t="s">
        <v>1011</v>
      </c>
      <c r="P226" s="275" t="s">
        <v>1041</v>
      </c>
      <c r="Q226" s="275" t="s">
        <v>1042</v>
      </c>
      <c r="R226" s="275" t="s">
        <v>1047</v>
      </c>
      <c r="T226" s="275" t="s">
        <v>137</v>
      </c>
      <c r="U226" s="275" t="s">
        <v>74</v>
      </c>
      <c r="V226" s="275" t="s">
        <v>1048</v>
      </c>
      <c r="W226" s="275" t="s">
        <v>6486</v>
      </c>
      <c r="X226" s="277">
        <v>44287</v>
      </c>
      <c r="Y226" s="275" t="s">
        <v>6487</v>
      </c>
      <c r="AA226" s="277">
        <v>38991</v>
      </c>
      <c r="AB226" s="277">
        <v>38991</v>
      </c>
      <c r="AJ226" s="275" t="s">
        <v>6490</v>
      </c>
      <c r="AK226" s="276">
        <v>989</v>
      </c>
      <c r="AL226" s="275" t="s">
        <v>7963</v>
      </c>
    </row>
    <row r="227" spans="1:38" s="275" customFormat="1">
      <c r="A227" s="275" t="str">
        <f t="shared" si="3"/>
        <v>0410600100重度訪問介護</v>
      </c>
      <c r="B227" s="275" t="s">
        <v>1039</v>
      </c>
      <c r="C227" s="275" t="s">
        <v>1040</v>
      </c>
      <c r="D227" s="276">
        <v>9890231</v>
      </c>
      <c r="E227" s="275" t="s">
        <v>1041</v>
      </c>
      <c r="F227" s="275" t="s">
        <v>1042</v>
      </c>
      <c r="G227" s="275" t="s">
        <v>1043</v>
      </c>
      <c r="H227" s="275" t="s">
        <v>144</v>
      </c>
      <c r="I227" s="275" t="s">
        <v>1044</v>
      </c>
      <c r="J227" s="275" t="s">
        <v>6710</v>
      </c>
      <c r="K227" s="275" t="s">
        <v>1045</v>
      </c>
      <c r="L227" s="275" t="s">
        <v>1045</v>
      </c>
      <c r="M227" s="275" t="s">
        <v>1046</v>
      </c>
      <c r="N227" s="276">
        <v>9890231</v>
      </c>
      <c r="O227" s="275" t="s">
        <v>1011</v>
      </c>
      <c r="P227" s="275" t="s">
        <v>1041</v>
      </c>
      <c r="Q227" s="275" t="s">
        <v>1042</v>
      </c>
      <c r="R227" s="275" t="s">
        <v>1047</v>
      </c>
      <c r="T227" s="275" t="s">
        <v>138</v>
      </c>
      <c r="U227" s="275" t="s">
        <v>74</v>
      </c>
      <c r="V227" s="275" t="s">
        <v>1048</v>
      </c>
      <c r="W227" s="275" t="s">
        <v>6486</v>
      </c>
      <c r="X227" s="277">
        <v>44287</v>
      </c>
      <c r="Y227" s="275" t="s">
        <v>6487</v>
      </c>
      <c r="AA227" s="277">
        <v>38991</v>
      </c>
      <c r="AB227" s="277">
        <v>38991</v>
      </c>
      <c r="AJ227" s="275" t="s">
        <v>6490</v>
      </c>
      <c r="AK227" s="276">
        <v>989</v>
      </c>
      <c r="AL227" s="275" t="s">
        <v>7963</v>
      </c>
    </row>
    <row r="228" spans="1:38" s="275" customFormat="1">
      <c r="A228" s="275" t="str">
        <f t="shared" si="3"/>
        <v>0410600118居宅介護</v>
      </c>
      <c r="B228" s="275" t="s">
        <v>1003</v>
      </c>
      <c r="C228" s="275" t="s">
        <v>1004</v>
      </c>
      <c r="D228" s="276">
        <v>9890232</v>
      </c>
      <c r="E228" s="275" t="s">
        <v>1005</v>
      </c>
      <c r="F228" s="275" t="s">
        <v>1006</v>
      </c>
      <c r="G228" s="275" t="s">
        <v>1007</v>
      </c>
      <c r="H228" s="275" t="s">
        <v>63</v>
      </c>
      <c r="I228" s="275" t="s">
        <v>1008</v>
      </c>
      <c r="J228" s="275" t="s">
        <v>6699</v>
      </c>
      <c r="K228" s="275" t="s">
        <v>1049</v>
      </c>
      <c r="L228" s="275" t="s">
        <v>1049</v>
      </c>
      <c r="M228" s="275" t="s">
        <v>1050</v>
      </c>
      <c r="N228" s="276">
        <v>9890225</v>
      </c>
      <c r="O228" s="275" t="s">
        <v>1011</v>
      </c>
      <c r="P228" s="275" t="s">
        <v>1051</v>
      </c>
      <c r="Q228" s="275" t="s">
        <v>1052</v>
      </c>
      <c r="R228" s="275" t="s">
        <v>1053</v>
      </c>
      <c r="T228" s="275" t="s">
        <v>137</v>
      </c>
      <c r="U228" s="275" t="s">
        <v>74</v>
      </c>
      <c r="V228" s="275" t="s">
        <v>1054</v>
      </c>
      <c r="W228" s="275" t="s">
        <v>6486</v>
      </c>
      <c r="X228" s="277">
        <v>44835</v>
      </c>
      <c r="Y228" s="275" t="s">
        <v>6487</v>
      </c>
      <c r="AA228" s="277">
        <v>38991</v>
      </c>
      <c r="AB228" s="277">
        <v>38991</v>
      </c>
      <c r="AJ228" s="275" t="s">
        <v>6490</v>
      </c>
      <c r="AK228" s="276">
        <v>989</v>
      </c>
      <c r="AL228" s="275" t="s">
        <v>7956</v>
      </c>
    </row>
    <row r="229" spans="1:38" s="275" customFormat="1">
      <c r="A229" s="275" t="str">
        <f t="shared" si="3"/>
        <v>0410600118行動援護</v>
      </c>
      <c r="B229" s="275" t="s">
        <v>1003</v>
      </c>
      <c r="C229" s="275" t="s">
        <v>1004</v>
      </c>
      <c r="D229" s="276">
        <v>9890232</v>
      </c>
      <c r="E229" s="275" t="s">
        <v>1005</v>
      </c>
      <c r="F229" s="275" t="s">
        <v>1006</v>
      </c>
      <c r="G229" s="275" t="s">
        <v>1007</v>
      </c>
      <c r="H229" s="275" t="s">
        <v>63</v>
      </c>
      <c r="I229" s="275" t="s">
        <v>1008</v>
      </c>
      <c r="J229" s="275" t="s">
        <v>6699</v>
      </c>
      <c r="K229" s="275" t="s">
        <v>1049</v>
      </c>
      <c r="L229" s="275" t="s">
        <v>1049</v>
      </c>
      <c r="M229" s="275" t="s">
        <v>1050</v>
      </c>
      <c r="N229" s="276">
        <v>9890225</v>
      </c>
      <c r="O229" s="275" t="s">
        <v>1011</v>
      </c>
      <c r="P229" s="275" t="s">
        <v>1051</v>
      </c>
      <c r="Q229" s="275" t="s">
        <v>1052</v>
      </c>
      <c r="R229" s="275" t="s">
        <v>1053</v>
      </c>
      <c r="T229" s="275" t="s">
        <v>172</v>
      </c>
      <c r="U229" s="275" t="s">
        <v>74</v>
      </c>
      <c r="V229" s="275" t="s">
        <v>1054</v>
      </c>
      <c r="W229" s="275" t="s">
        <v>6486</v>
      </c>
      <c r="X229" s="277">
        <v>44835</v>
      </c>
      <c r="Y229" s="275" t="s">
        <v>6487</v>
      </c>
      <c r="AA229" s="277">
        <v>38991</v>
      </c>
      <c r="AB229" s="277">
        <v>38991</v>
      </c>
      <c r="AJ229" s="275" t="s">
        <v>6490</v>
      </c>
      <c r="AK229" s="276">
        <v>989</v>
      </c>
      <c r="AL229" s="275" t="s">
        <v>7956</v>
      </c>
    </row>
    <row r="230" spans="1:38" s="275" customFormat="1">
      <c r="A230" s="275" t="str">
        <f t="shared" si="3"/>
        <v>0410600118重度訪問介護</v>
      </c>
      <c r="B230" s="275" t="s">
        <v>1003</v>
      </c>
      <c r="C230" s="275" t="s">
        <v>1004</v>
      </c>
      <c r="D230" s="276">
        <v>9890232</v>
      </c>
      <c r="E230" s="275" t="s">
        <v>1005</v>
      </c>
      <c r="F230" s="275" t="s">
        <v>1006</v>
      </c>
      <c r="G230" s="275" t="s">
        <v>1007</v>
      </c>
      <c r="H230" s="275" t="s">
        <v>63</v>
      </c>
      <c r="I230" s="275" t="s">
        <v>1008</v>
      </c>
      <c r="J230" s="275" t="s">
        <v>6699</v>
      </c>
      <c r="K230" s="275" t="s">
        <v>1049</v>
      </c>
      <c r="L230" s="275" t="s">
        <v>1049</v>
      </c>
      <c r="M230" s="275" t="s">
        <v>1050</v>
      </c>
      <c r="N230" s="276">
        <v>9890225</v>
      </c>
      <c r="O230" s="275" t="s">
        <v>1011</v>
      </c>
      <c r="P230" s="275" t="s">
        <v>1051</v>
      </c>
      <c r="Q230" s="275" t="s">
        <v>1052</v>
      </c>
      <c r="R230" s="275" t="s">
        <v>1053</v>
      </c>
      <c r="T230" s="275" t="s">
        <v>138</v>
      </c>
      <c r="U230" s="275" t="s">
        <v>74</v>
      </c>
      <c r="V230" s="275" t="s">
        <v>1054</v>
      </c>
      <c r="W230" s="275" t="s">
        <v>6486</v>
      </c>
      <c r="X230" s="277">
        <v>44835</v>
      </c>
      <c r="Y230" s="275" t="s">
        <v>6487</v>
      </c>
      <c r="AA230" s="277">
        <v>38991</v>
      </c>
      <c r="AB230" s="277">
        <v>38991</v>
      </c>
      <c r="AJ230" s="275" t="s">
        <v>6490</v>
      </c>
      <c r="AK230" s="276">
        <v>989</v>
      </c>
      <c r="AL230" s="275" t="s">
        <v>7956</v>
      </c>
    </row>
    <row r="231" spans="1:38" s="275" customFormat="1">
      <c r="A231" s="275" t="str">
        <f t="shared" si="3"/>
        <v>0410600118同行援護</v>
      </c>
      <c r="B231" s="275" t="s">
        <v>1003</v>
      </c>
      <c r="C231" s="275" t="s">
        <v>1004</v>
      </c>
      <c r="D231" s="276">
        <v>9890232</v>
      </c>
      <c r="E231" s="275" t="s">
        <v>1005</v>
      </c>
      <c r="F231" s="275" t="s">
        <v>1006</v>
      </c>
      <c r="G231" s="275" t="s">
        <v>1007</v>
      </c>
      <c r="H231" s="275" t="s">
        <v>63</v>
      </c>
      <c r="I231" s="275" t="s">
        <v>1008</v>
      </c>
      <c r="J231" s="275" t="s">
        <v>6699</v>
      </c>
      <c r="K231" s="275" t="s">
        <v>1049</v>
      </c>
      <c r="L231" s="275" t="s">
        <v>1049</v>
      </c>
      <c r="M231" s="275" t="s">
        <v>1050</v>
      </c>
      <c r="N231" s="276">
        <v>9890225</v>
      </c>
      <c r="O231" s="275" t="s">
        <v>1011</v>
      </c>
      <c r="P231" s="275" t="s">
        <v>1055</v>
      </c>
      <c r="Q231" s="275" t="s">
        <v>1052</v>
      </c>
      <c r="R231" s="275" t="s">
        <v>1053</v>
      </c>
      <c r="T231" s="275" t="s">
        <v>218</v>
      </c>
      <c r="U231" s="275" t="s">
        <v>74</v>
      </c>
      <c r="V231" s="275" t="s">
        <v>1054</v>
      </c>
      <c r="W231" s="275" t="s">
        <v>6486</v>
      </c>
      <c r="X231" s="277">
        <v>44835</v>
      </c>
      <c r="Y231" s="275" t="s">
        <v>6487</v>
      </c>
      <c r="AA231" s="277">
        <v>41000</v>
      </c>
      <c r="AB231" s="277">
        <v>41000</v>
      </c>
      <c r="AJ231" s="275" t="s">
        <v>6490</v>
      </c>
      <c r="AK231" s="276">
        <v>989</v>
      </c>
      <c r="AL231" s="275" t="s">
        <v>7956</v>
      </c>
    </row>
    <row r="232" spans="1:38" s="275" customFormat="1">
      <c r="A232" s="275" t="str">
        <f t="shared" si="3"/>
        <v>0410600167就労継続支援(Ｂ型)</v>
      </c>
      <c r="B232" s="275" t="s">
        <v>1003</v>
      </c>
      <c r="C232" s="275" t="s">
        <v>1004</v>
      </c>
      <c r="D232" s="276">
        <v>9890232</v>
      </c>
      <c r="E232" s="275" t="s">
        <v>1005</v>
      </c>
      <c r="F232" s="275" t="s">
        <v>1006</v>
      </c>
      <c r="G232" s="275" t="s">
        <v>1007</v>
      </c>
      <c r="H232" s="275" t="s">
        <v>63</v>
      </c>
      <c r="I232" s="275" t="s">
        <v>1008</v>
      </c>
      <c r="J232" s="275" t="s">
        <v>6699</v>
      </c>
      <c r="K232" s="275" t="s">
        <v>1056</v>
      </c>
      <c r="L232" s="275" t="s">
        <v>1056</v>
      </c>
      <c r="M232" s="275" t="s">
        <v>1057</v>
      </c>
      <c r="N232" s="276">
        <v>9890213</v>
      </c>
      <c r="O232" s="275" t="s">
        <v>1011</v>
      </c>
      <c r="P232" s="275" t="s">
        <v>1058</v>
      </c>
      <c r="Q232" s="275" t="s">
        <v>1059</v>
      </c>
      <c r="R232" s="275" t="s">
        <v>1060</v>
      </c>
      <c r="T232" s="275" t="s">
        <v>6491</v>
      </c>
      <c r="U232" s="275" t="s">
        <v>74</v>
      </c>
      <c r="V232" s="275" t="s">
        <v>1061</v>
      </c>
      <c r="W232" s="275" t="s">
        <v>6486</v>
      </c>
      <c r="X232" s="277">
        <v>44835</v>
      </c>
      <c r="Y232" s="275" t="s">
        <v>6487</v>
      </c>
      <c r="Z232" s="275" t="s">
        <v>6497</v>
      </c>
      <c r="AA232" s="277">
        <v>40634</v>
      </c>
      <c r="AB232" s="277">
        <v>40634</v>
      </c>
      <c r="AG232" s="275" t="s">
        <v>6489</v>
      </c>
      <c r="AH232" s="275">
        <v>40</v>
      </c>
      <c r="AI232" s="275">
        <v>35</v>
      </c>
      <c r="AJ232" s="275" t="s">
        <v>6490</v>
      </c>
      <c r="AK232" s="276">
        <v>989</v>
      </c>
      <c r="AL232" s="275" t="s">
        <v>7956</v>
      </c>
    </row>
    <row r="233" spans="1:38" s="275" customFormat="1">
      <c r="A233" s="275" t="str">
        <f t="shared" si="3"/>
        <v>0410600167知的障害者通所授産施設</v>
      </c>
      <c r="B233" s="275" t="s">
        <v>1003</v>
      </c>
      <c r="C233" s="275" t="s">
        <v>1004</v>
      </c>
      <c r="D233" s="276">
        <v>9890232</v>
      </c>
      <c r="E233" s="275" t="s">
        <v>1005</v>
      </c>
      <c r="F233" s="275" t="s">
        <v>1006</v>
      </c>
      <c r="G233" s="275" t="s">
        <v>1007</v>
      </c>
      <c r="H233" s="275" t="s">
        <v>63</v>
      </c>
      <c r="I233" s="275" t="s">
        <v>1008</v>
      </c>
      <c r="J233" s="275" t="s">
        <v>6699</v>
      </c>
      <c r="K233" s="275" t="s">
        <v>1056</v>
      </c>
      <c r="L233" s="275" t="s">
        <v>6711</v>
      </c>
      <c r="M233" s="275" t="s">
        <v>6712</v>
      </c>
      <c r="N233" s="276">
        <v>9890215</v>
      </c>
      <c r="O233" s="275" t="s">
        <v>1011</v>
      </c>
      <c r="P233" s="275" t="s">
        <v>6713</v>
      </c>
      <c r="Q233" s="275" t="s">
        <v>6714</v>
      </c>
      <c r="R233" s="275" t="s">
        <v>6715</v>
      </c>
      <c r="T233" s="275" t="s">
        <v>6528</v>
      </c>
      <c r="U233" s="275" t="s">
        <v>6500</v>
      </c>
      <c r="V233" s="275" t="s">
        <v>1061</v>
      </c>
      <c r="W233" s="275" t="s">
        <v>6486</v>
      </c>
      <c r="X233" s="277">
        <v>40633</v>
      </c>
      <c r="Y233" s="275" t="s">
        <v>6501</v>
      </c>
      <c r="Z233" s="275" t="s">
        <v>6497</v>
      </c>
      <c r="AA233" s="277">
        <v>38991</v>
      </c>
      <c r="AB233" s="277">
        <v>38991</v>
      </c>
      <c r="AD233" s="277">
        <v>40633</v>
      </c>
      <c r="AF233" s="275" t="s">
        <v>6506</v>
      </c>
      <c r="AG233" s="275" t="s">
        <v>6509</v>
      </c>
      <c r="AI233" s="275">
        <v>20</v>
      </c>
      <c r="AJ233" s="275" t="s">
        <v>6490</v>
      </c>
      <c r="AK233" s="276">
        <v>989</v>
      </c>
      <c r="AL233" s="275" t="s">
        <v>7956</v>
      </c>
    </row>
    <row r="234" spans="1:38" s="275" customFormat="1">
      <c r="A234" s="275" t="str">
        <f t="shared" si="3"/>
        <v>0410600167知的障害者通所授産施設</v>
      </c>
      <c r="B234" s="275" t="s">
        <v>1003</v>
      </c>
      <c r="C234" s="275" t="s">
        <v>1004</v>
      </c>
      <c r="D234" s="276">
        <v>9890232</v>
      </c>
      <c r="E234" s="275" t="s">
        <v>1005</v>
      </c>
      <c r="F234" s="275" t="s">
        <v>1006</v>
      </c>
      <c r="G234" s="275" t="s">
        <v>1007</v>
      </c>
      <c r="H234" s="275" t="s">
        <v>63</v>
      </c>
      <c r="I234" s="275" t="s">
        <v>1008</v>
      </c>
      <c r="J234" s="275" t="s">
        <v>6699</v>
      </c>
      <c r="K234" s="275" t="s">
        <v>1056</v>
      </c>
      <c r="L234" s="275" t="s">
        <v>6711</v>
      </c>
      <c r="M234" s="275" t="s">
        <v>6712</v>
      </c>
      <c r="N234" s="276">
        <v>9890215</v>
      </c>
      <c r="O234" s="275" t="s">
        <v>1011</v>
      </c>
      <c r="P234" s="275" t="s">
        <v>6713</v>
      </c>
      <c r="Q234" s="275" t="s">
        <v>6714</v>
      </c>
      <c r="R234" s="275" t="s">
        <v>6715</v>
      </c>
      <c r="T234" s="275" t="s">
        <v>6528</v>
      </c>
      <c r="U234" s="275" t="s">
        <v>6500</v>
      </c>
      <c r="V234" s="275" t="s">
        <v>1061</v>
      </c>
      <c r="W234" s="275" t="s">
        <v>6507</v>
      </c>
      <c r="X234" s="277">
        <v>40633</v>
      </c>
      <c r="Y234" s="275" t="s">
        <v>6501</v>
      </c>
      <c r="Z234" s="275" t="s">
        <v>6497</v>
      </c>
      <c r="AA234" s="277">
        <v>38991</v>
      </c>
      <c r="AB234" s="277">
        <v>38991</v>
      </c>
      <c r="AD234" s="277">
        <v>40633</v>
      </c>
      <c r="AF234" s="275" t="s">
        <v>6508</v>
      </c>
      <c r="AG234" s="275" t="s">
        <v>6509</v>
      </c>
      <c r="AI234" s="275">
        <v>15</v>
      </c>
      <c r="AJ234" s="275" t="s">
        <v>6490</v>
      </c>
      <c r="AK234" s="276">
        <v>989</v>
      </c>
      <c r="AL234" s="275" t="s">
        <v>7956</v>
      </c>
    </row>
    <row r="235" spans="1:38" s="275" customFormat="1">
      <c r="A235" s="275" t="str">
        <f t="shared" si="3"/>
        <v>0410600175身体障害者入所療護施設</v>
      </c>
      <c r="B235" s="275" t="s">
        <v>2634</v>
      </c>
      <c r="C235" s="275" t="s">
        <v>2635</v>
      </c>
      <c r="D235" s="276">
        <v>9800014</v>
      </c>
      <c r="E235" s="275" t="s">
        <v>2636</v>
      </c>
      <c r="F235" s="275" t="s">
        <v>2637</v>
      </c>
      <c r="G235" s="275" t="s">
        <v>2638</v>
      </c>
      <c r="H235" s="275" t="s">
        <v>2639</v>
      </c>
      <c r="I235" s="275" t="s">
        <v>2640</v>
      </c>
      <c r="J235" s="275" t="s">
        <v>6716</v>
      </c>
      <c r="K235" s="275" t="s">
        <v>6717</v>
      </c>
      <c r="L235" s="275" t="s">
        <v>6717</v>
      </c>
      <c r="M235" s="275" t="s">
        <v>6718</v>
      </c>
      <c r="N235" s="276">
        <v>9890212</v>
      </c>
      <c r="O235" s="275" t="s">
        <v>1011</v>
      </c>
      <c r="P235" s="275" t="s">
        <v>6719</v>
      </c>
      <c r="Q235" s="275" t="s">
        <v>6720</v>
      </c>
      <c r="R235" s="275" t="s">
        <v>6720</v>
      </c>
      <c r="T235" s="275" t="s">
        <v>6594</v>
      </c>
      <c r="U235" s="275" t="s">
        <v>6500</v>
      </c>
      <c r="V235" s="275" t="s">
        <v>6721</v>
      </c>
      <c r="W235" s="275" t="s">
        <v>6486</v>
      </c>
      <c r="X235" s="277">
        <v>40633</v>
      </c>
      <c r="Y235" s="275" t="s">
        <v>6501</v>
      </c>
      <c r="Z235" s="275" t="s">
        <v>6497</v>
      </c>
      <c r="AA235" s="277">
        <v>38991</v>
      </c>
      <c r="AB235" s="277">
        <v>38991</v>
      </c>
      <c r="AD235" s="277">
        <v>40633</v>
      </c>
      <c r="AG235" s="275" t="s">
        <v>6722</v>
      </c>
      <c r="AI235" s="275">
        <v>65</v>
      </c>
      <c r="AJ235" s="275" t="s">
        <v>6490</v>
      </c>
      <c r="AK235" s="276">
        <v>980</v>
      </c>
      <c r="AL235" s="275" t="s">
        <v>7917</v>
      </c>
    </row>
    <row r="236" spans="1:38" s="275" customFormat="1">
      <c r="A236" s="275" t="str">
        <f t="shared" si="3"/>
        <v>0410600191居宅介護</v>
      </c>
      <c r="B236" s="275" t="s">
        <v>1062</v>
      </c>
      <c r="C236" s="275" t="s">
        <v>1063</v>
      </c>
      <c r="D236" s="276">
        <v>9890231</v>
      </c>
      <c r="E236" s="275" t="s">
        <v>1064</v>
      </c>
      <c r="F236" s="275" t="s">
        <v>1065</v>
      </c>
      <c r="G236" s="275" t="s">
        <v>1066</v>
      </c>
      <c r="H236" s="275" t="s">
        <v>63</v>
      </c>
      <c r="I236" s="275" t="s">
        <v>1067</v>
      </c>
      <c r="J236" s="275" t="s">
        <v>6723</v>
      </c>
      <c r="K236" s="275" t="s">
        <v>1068</v>
      </c>
      <c r="L236" s="275" t="s">
        <v>1068</v>
      </c>
      <c r="M236" s="275" t="s">
        <v>1069</v>
      </c>
      <c r="N236" s="276">
        <v>9890231</v>
      </c>
      <c r="O236" s="275" t="s">
        <v>1011</v>
      </c>
      <c r="P236" s="275" t="s">
        <v>1064</v>
      </c>
      <c r="Q236" s="275" t="s">
        <v>1065</v>
      </c>
      <c r="R236" s="275" t="s">
        <v>1066</v>
      </c>
      <c r="T236" s="275" t="s">
        <v>137</v>
      </c>
      <c r="U236" s="275" t="s">
        <v>74</v>
      </c>
      <c r="V236" s="275" t="s">
        <v>1070</v>
      </c>
      <c r="W236" s="275" t="s">
        <v>6486</v>
      </c>
      <c r="X236" s="277">
        <v>44287</v>
      </c>
      <c r="Y236" s="275" t="s">
        <v>6487</v>
      </c>
      <c r="AA236" s="277">
        <v>39083</v>
      </c>
      <c r="AB236" s="277">
        <v>39079</v>
      </c>
      <c r="AJ236" s="275" t="s">
        <v>6490</v>
      </c>
      <c r="AK236" s="276">
        <v>989</v>
      </c>
      <c r="AL236" s="275" t="s">
        <v>7963</v>
      </c>
    </row>
    <row r="237" spans="1:38" s="275" customFormat="1">
      <c r="A237" s="275" t="str">
        <f t="shared" si="3"/>
        <v>0410600191重度訪問介護</v>
      </c>
      <c r="B237" s="275" t="s">
        <v>1062</v>
      </c>
      <c r="C237" s="275" t="s">
        <v>1063</v>
      </c>
      <c r="D237" s="276">
        <v>9890231</v>
      </c>
      <c r="E237" s="275" t="s">
        <v>1064</v>
      </c>
      <c r="F237" s="275" t="s">
        <v>1065</v>
      </c>
      <c r="G237" s="275" t="s">
        <v>1066</v>
      </c>
      <c r="H237" s="275" t="s">
        <v>63</v>
      </c>
      <c r="I237" s="275" t="s">
        <v>1067</v>
      </c>
      <c r="J237" s="275" t="s">
        <v>6723</v>
      </c>
      <c r="K237" s="275" t="s">
        <v>1068</v>
      </c>
      <c r="L237" s="275" t="s">
        <v>1068</v>
      </c>
      <c r="M237" s="275" t="s">
        <v>1069</v>
      </c>
      <c r="N237" s="276">
        <v>9890231</v>
      </c>
      <c r="O237" s="275" t="s">
        <v>1011</v>
      </c>
      <c r="P237" s="275" t="s">
        <v>1064</v>
      </c>
      <c r="Q237" s="275" t="s">
        <v>1065</v>
      </c>
      <c r="R237" s="275" t="s">
        <v>1066</v>
      </c>
      <c r="T237" s="275" t="s">
        <v>138</v>
      </c>
      <c r="U237" s="275" t="s">
        <v>6525</v>
      </c>
      <c r="V237" s="275" t="s">
        <v>1070</v>
      </c>
      <c r="W237" s="275" t="s">
        <v>6486</v>
      </c>
      <c r="X237" s="277">
        <v>43465</v>
      </c>
      <c r="Y237" s="275" t="s">
        <v>6501</v>
      </c>
      <c r="AA237" s="277">
        <v>39083</v>
      </c>
      <c r="AB237" s="277">
        <v>39079</v>
      </c>
      <c r="AD237" s="277">
        <v>43465</v>
      </c>
      <c r="AJ237" s="275" t="s">
        <v>6490</v>
      </c>
      <c r="AK237" s="276">
        <v>989</v>
      </c>
      <c r="AL237" s="275" t="s">
        <v>7963</v>
      </c>
    </row>
    <row r="238" spans="1:38" s="275" customFormat="1">
      <c r="A238" s="275" t="str">
        <f t="shared" si="3"/>
        <v>0410600217居宅介護</v>
      </c>
      <c r="B238" s="275" t="s">
        <v>219</v>
      </c>
      <c r="C238" s="275" t="s">
        <v>220</v>
      </c>
      <c r="D238" s="276">
        <v>9800014</v>
      </c>
      <c r="E238" s="275" t="s">
        <v>221</v>
      </c>
      <c r="F238" s="275" t="s">
        <v>222</v>
      </c>
      <c r="G238" s="275" t="s">
        <v>223</v>
      </c>
      <c r="H238" s="275" t="s">
        <v>210</v>
      </c>
      <c r="I238" s="275" t="s">
        <v>224</v>
      </c>
      <c r="J238" s="275" t="s">
        <v>6532</v>
      </c>
      <c r="K238" s="275" t="s">
        <v>1071</v>
      </c>
      <c r="L238" s="275" t="s">
        <v>1071</v>
      </c>
      <c r="M238" s="275" t="s">
        <v>1072</v>
      </c>
      <c r="N238" s="276">
        <v>9890229</v>
      </c>
      <c r="O238" s="275" t="s">
        <v>1011</v>
      </c>
      <c r="P238" s="275" t="s">
        <v>1073</v>
      </c>
      <c r="Q238" s="275" t="s">
        <v>1074</v>
      </c>
      <c r="R238" s="275" t="s">
        <v>1075</v>
      </c>
      <c r="T238" s="275" t="s">
        <v>137</v>
      </c>
      <c r="U238" s="275" t="s">
        <v>74</v>
      </c>
      <c r="V238" s="275" t="s">
        <v>1076</v>
      </c>
      <c r="W238" s="275" t="s">
        <v>6486</v>
      </c>
      <c r="X238" s="277">
        <v>44835</v>
      </c>
      <c r="Y238" s="275" t="s">
        <v>6487</v>
      </c>
      <c r="AA238" s="277">
        <v>39387</v>
      </c>
      <c r="AB238" s="277">
        <v>39387</v>
      </c>
      <c r="AJ238" s="275" t="s">
        <v>6490</v>
      </c>
      <c r="AK238" s="276">
        <v>980</v>
      </c>
      <c r="AL238" s="275" t="s">
        <v>7917</v>
      </c>
    </row>
    <row r="239" spans="1:38" s="275" customFormat="1">
      <c r="A239" s="275" t="str">
        <f t="shared" si="3"/>
        <v>0410600217重度訪問介護</v>
      </c>
      <c r="B239" s="275" t="s">
        <v>219</v>
      </c>
      <c r="C239" s="275" t="s">
        <v>220</v>
      </c>
      <c r="D239" s="276">
        <v>9800014</v>
      </c>
      <c r="E239" s="275" t="s">
        <v>221</v>
      </c>
      <c r="F239" s="275" t="s">
        <v>222</v>
      </c>
      <c r="G239" s="275" t="s">
        <v>223</v>
      </c>
      <c r="H239" s="275" t="s">
        <v>210</v>
      </c>
      <c r="I239" s="275" t="s">
        <v>224</v>
      </c>
      <c r="J239" s="275" t="s">
        <v>6532</v>
      </c>
      <c r="K239" s="275" t="s">
        <v>1071</v>
      </c>
      <c r="L239" s="275" t="s">
        <v>1071</v>
      </c>
      <c r="M239" s="275" t="s">
        <v>1072</v>
      </c>
      <c r="N239" s="276">
        <v>9890229</v>
      </c>
      <c r="O239" s="275" t="s">
        <v>1011</v>
      </c>
      <c r="P239" s="275" t="s">
        <v>1073</v>
      </c>
      <c r="Q239" s="275" t="s">
        <v>1074</v>
      </c>
      <c r="R239" s="275" t="s">
        <v>1075</v>
      </c>
      <c r="T239" s="275" t="s">
        <v>138</v>
      </c>
      <c r="U239" s="275" t="s">
        <v>74</v>
      </c>
      <c r="V239" s="275" t="s">
        <v>1076</v>
      </c>
      <c r="W239" s="275" t="s">
        <v>6486</v>
      </c>
      <c r="X239" s="277">
        <v>44835</v>
      </c>
      <c r="Y239" s="275" t="s">
        <v>6487</v>
      </c>
      <c r="AA239" s="277">
        <v>39387</v>
      </c>
      <c r="AB239" s="277">
        <v>39387</v>
      </c>
      <c r="AJ239" s="275" t="s">
        <v>6490</v>
      </c>
      <c r="AK239" s="276">
        <v>980</v>
      </c>
      <c r="AL239" s="275" t="s">
        <v>7917</v>
      </c>
    </row>
    <row r="240" spans="1:38" s="275" customFormat="1">
      <c r="A240" s="275" t="str">
        <f t="shared" si="3"/>
        <v>0410600225就労継続支援(Ａ型)</v>
      </c>
      <c r="B240" s="275" t="s">
        <v>1077</v>
      </c>
      <c r="C240" s="275" t="s">
        <v>1078</v>
      </c>
      <c r="D240" s="276">
        <v>9890731</v>
      </c>
      <c r="E240" s="275" t="s">
        <v>1079</v>
      </c>
      <c r="F240" s="275" t="s">
        <v>1080</v>
      </c>
      <c r="G240" s="275" t="s">
        <v>1081</v>
      </c>
      <c r="H240" s="275" t="s">
        <v>210</v>
      </c>
      <c r="I240" s="275" t="s">
        <v>1082</v>
      </c>
      <c r="J240" s="275" t="s">
        <v>6724</v>
      </c>
      <c r="K240" s="275" t="s">
        <v>1083</v>
      </c>
      <c r="L240" s="275" t="s">
        <v>1083</v>
      </c>
      <c r="M240" s="275" t="s">
        <v>1084</v>
      </c>
      <c r="N240" s="276">
        <v>9890731</v>
      </c>
      <c r="O240" s="275" t="s">
        <v>1011</v>
      </c>
      <c r="P240" s="275" t="s">
        <v>1085</v>
      </c>
      <c r="Q240" s="275" t="s">
        <v>1080</v>
      </c>
      <c r="R240" s="275" t="s">
        <v>1081</v>
      </c>
      <c r="T240" s="275" t="s">
        <v>6537</v>
      </c>
      <c r="U240" s="275" t="s">
        <v>74</v>
      </c>
      <c r="V240" s="275" t="s">
        <v>1086</v>
      </c>
      <c r="W240" s="275" t="s">
        <v>6486</v>
      </c>
      <c r="X240" s="277">
        <v>45017</v>
      </c>
      <c r="Y240" s="275" t="s">
        <v>6487</v>
      </c>
      <c r="Z240" s="275" t="s">
        <v>6488</v>
      </c>
      <c r="AA240" s="277">
        <v>40452</v>
      </c>
      <c r="AB240" s="277">
        <v>40452</v>
      </c>
      <c r="AG240" s="275" t="s">
        <v>6533</v>
      </c>
      <c r="AH240" s="275">
        <v>10</v>
      </c>
      <c r="AI240" s="275">
        <v>0</v>
      </c>
      <c r="AJ240" s="275" t="s">
        <v>6490</v>
      </c>
      <c r="AK240" s="276">
        <v>989</v>
      </c>
      <c r="AL240" s="275" t="s">
        <v>7964</v>
      </c>
    </row>
    <row r="241" spans="1:38" s="275" customFormat="1">
      <c r="A241" s="275" t="str">
        <f t="shared" si="3"/>
        <v>0410600225就労継続支援(Ｂ型)</v>
      </c>
      <c r="B241" s="275" t="s">
        <v>1077</v>
      </c>
      <c r="C241" s="275" t="s">
        <v>1078</v>
      </c>
      <c r="D241" s="276">
        <v>9890731</v>
      </c>
      <c r="E241" s="275" t="s">
        <v>1079</v>
      </c>
      <c r="F241" s="275" t="s">
        <v>1080</v>
      </c>
      <c r="G241" s="275" t="s">
        <v>1081</v>
      </c>
      <c r="H241" s="275" t="s">
        <v>210</v>
      </c>
      <c r="I241" s="275" t="s">
        <v>1082</v>
      </c>
      <c r="J241" s="275" t="s">
        <v>6724</v>
      </c>
      <c r="K241" s="275" t="s">
        <v>1083</v>
      </c>
      <c r="L241" s="275" t="s">
        <v>1083</v>
      </c>
      <c r="M241" s="275" t="s">
        <v>1084</v>
      </c>
      <c r="N241" s="276">
        <v>9890731</v>
      </c>
      <c r="O241" s="275" t="s">
        <v>1011</v>
      </c>
      <c r="P241" s="275" t="s">
        <v>1085</v>
      </c>
      <c r="Q241" s="275" t="s">
        <v>1080</v>
      </c>
      <c r="R241" s="275" t="s">
        <v>1081</v>
      </c>
      <c r="T241" s="275" t="s">
        <v>6491</v>
      </c>
      <c r="U241" s="275" t="s">
        <v>74</v>
      </c>
      <c r="V241" s="275" t="s">
        <v>1086</v>
      </c>
      <c r="W241" s="275" t="s">
        <v>6486</v>
      </c>
      <c r="X241" s="277">
        <v>45017</v>
      </c>
      <c r="Y241" s="275" t="s">
        <v>6487</v>
      </c>
      <c r="Z241" s="275" t="s">
        <v>6488</v>
      </c>
      <c r="AA241" s="277">
        <v>43556</v>
      </c>
      <c r="AB241" s="277">
        <v>43556</v>
      </c>
      <c r="AG241" s="275" t="s">
        <v>6533</v>
      </c>
      <c r="AH241" s="275">
        <v>10</v>
      </c>
      <c r="AI241" s="275">
        <v>0</v>
      </c>
      <c r="AJ241" s="275" t="s">
        <v>6490</v>
      </c>
      <c r="AK241" s="276">
        <v>989</v>
      </c>
      <c r="AL241" s="275" t="s">
        <v>7964</v>
      </c>
    </row>
    <row r="242" spans="1:38" s="275" customFormat="1">
      <c r="A242" s="275" t="str">
        <f t="shared" si="3"/>
        <v>0410600233施設入所支援</v>
      </c>
      <c r="B242" s="275" t="s">
        <v>652</v>
      </c>
      <c r="C242" s="275" t="s">
        <v>653</v>
      </c>
      <c r="D242" s="276">
        <v>9830836</v>
      </c>
      <c r="E242" s="275" t="s">
        <v>654</v>
      </c>
      <c r="F242" s="275" t="s">
        <v>655</v>
      </c>
      <c r="G242" s="275" t="s">
        <v>656</v>
      </c>
      <c r="H242" s="275" t="s">
        <v>144</v>
      </c>
      <c r="I242" s="275" t="s">
        <v>657</v>
      </c>
      <c r="J242" s="275" t="s">
        <v>6592</v>
      </c>
      <c r="K242" s="275" t="s">
        <v>6725</v>
      </c>
      <c r="L242" s="275" t="s">
        <v>6725</v>
      </c>
      <c r="M242" s="275" t="s">
        <v>6726</v>
      </c>
      <c r="N242" s="276">
        <v>9890212</v>
      </c>
      <c r="O242" s="275" t="s">
        <v>1011</v>
      </c>
      <c r="P242" s="275" t="s">
        <v>6719</v>
      </c>
      <c r="Q242" s="275" t="s">
        <v>6720</v>
      </c>
      <c r="R242" s="275" t="s">
        <v>6720</v>
      </c>
      <c r="T242" s="275" t="s">
        <v>6494</v>
      </c>
      <c r="U242" s="275" t="s">
        <v>6500</v>
      </c>
      <c r="V242" s="275" t="s">
        <v>6727</v>
      </c>
      <c r="W242" s="275" t="s">
        <v>6486</v>
      </c>
      <c r="X242" s="277">
        <v>43087</v>
      </c>
      <c r="Y242" s="275" t="s">
        <v>6501</v>
      </c>
      <c r="AA242" s="277">
        <v>41000</v>
      </c>
      <c r="AB242" s="277">
        <v>41000</v>
      </c>
      <c r="AD242" s="277">
        <v>43087</v>
      </c>
      <c r="AF242" s="275" t="s">
        <v>6495</v>
      </c>
      <c r="AG242" s="275" t="s">
        <v>6593</v>
      </c>
      <c r="AH242" s="275">
        <v>60</v>
      </c>
      <c r="AI242" s="275">
        <v>65</v>
      </c>
      <c r="AJ242" s="275" t="s">
        <v>6490</v>
      </c>
      <c r="AK242" s="276">
        <v>983</v>
      </c>
      <c r="AL242" s="275" t="s">
        <v>7941</v>
      </c>
    </row>
    <row r="243" spans="1:38" s="275" customFormat="1">
      <c r="A243" s="275" t="str">
        <f t="shared" si="3"/>
        <v>0410600233身体障害者入所療護施設</v>
      </c>
      <c r="B243" s="275" t="s">
        <v>652</v>
      </c>
      <c r="C243" s="275" t="s">
        <v>653</v>
      </c>
      <c r="D243" s="276">
        <v>9830836</v>
      </c>
      <c r="E243" s="275" t="s">
        <v>654</v>
      </c>
      <c r="F243" s="275" t="s">
        <v>655</v>
      </c>
      <c r="G243" s="275" t="s">
        <v>656</v>
      </c>
      <c r="H243" s="275" t="s">
        <v>144</v>
      </c>
      <c r="I243" s="275" t="s">
        <v>657</v>
      </c>
      <c r="J243" s="275" t="s">
        <v>6592</v>
      </c>
      <c r="K243" s="275" t="s">
        <v>6725</v>
      </c>
      <c r="L243" s="275" t="s">
        <v>6728</v>
      </c>
      <c r="M243" s="275" t="s">
        <v>6729</v>
      </c>
      <c r="N243" s="276">
        <v>9890212</v>
      </c>
      <c r="O243" s="275" t="s">
        <v>1011</v>
      </c>
      <c r="P243" s="275" t="s">
        <v>6719</v>
      </c>
      <c r="Q243" s="275" t="s">
        <v>6720</v>
      </c>
      <c r="R243" s="275" t="s">
        <v>6720</v>
      </c>
      <c r="T243" s="275" t="s">
        <v>6594</v>
      </c>
      <c r="U243" s="275" t="s">
        <v>6500</v>
      </c>
      <c r="V243" s="275" t="s">
        <v>6727</v>
      </c>
      <c r="W243" s="275" t="s">
        <v>6486</v>
      </c>
      <c r="X243" s="277">
        <v>40999</v>
      </c>
      <c r="Y243" s="275" t="s">
        <v>6501</v>
      </c>
      <c r="Z243" s="275" t="s">
        <v>6497</v>
      </c>
      <c r="AA243" s="277">
        <v>40634</v>
      </c>
      <c r="AB243" s="277">
        <v>40634</v>
      </c>
      <c r="AD243" s="277">
        <v>40999</v>
      </c>
      <c r="AG243" s="275" t="s">
        <v>6722</v>
      </c>
      <c r="AI243" s="275">
        <v>65</v>
      </c>
      <c r="AJ243" s="275" t="s">
        <v>6490</v>
      </c>
      <c r="AK243" s="276">
        <v>983</v>
      </c>
      <c r="AL243" s="275" t="s">
        <v>7941</v>
      </c>
    </row>
    <row r="244" spans="1:38" s="275" customFormat="1">
      <c r="A244" s="275" t="str">
        <f t="shared" si="3"/>
        <v>0410610034居宅介護</v>
      </c>
      <c r="B244" s="275" t="s">
        <v>1087</v>
      </c>
      <c r="C244" s="275" t="s">
        <v>1088</v>
      </c>
      <c r="D244" s="276">
        <v>9890252</v>
      </c>
      <c r="E244" s="275" t="s">
        <v>1089</v>
      </c>
      <c r="F244" s="275" t="s">
        <v>1090</v>
      </c>
      <c r="G244" s="275" t="s">
        <v>1091</v>
      </c>
      <c r="H244" s="275" t="s">
        <v>129</v>
      </c>
      <c r="I244" s="275" t="s">
        <v>8231</v>
      </c>
      <c r="J244" s="275" t="s">
        <v>8232</v>
      </c>
      <c r="K244" s="275" t="s">
        <v>1092</v>
      </c>
      <c r="L244" s="275" t="s">
        <v>1092</v>
      </c>
      <c r="M244" s="275" t="s">
        <v>1093</v>
      </c>
      <c r="N244" s="276">
        <v>9890225</v>
      </c>
      <c r="O244" s="275" t="s">
        <v>1011</v>
      </c>
      <c r="P244" s="275" t="s">
        <v>1094</v>
      </c>
      <c r="Q244" s="275" t="s">
        <v>1095</v>
      </c>
      <c r="R244" s="275" t="s">
        <v>1096</v>
      </c>
      <c r="T244" s="275" t="s">
        <v>137</v>
      </c>
      <c r="U244" s="275" t="s">
        <v>74</v>
      </c>
      <c r="V244" s="275" t="s">
        <v>1097</v>
      </c>
      <c r="W244" s="275" t="s">
        <v>6486</v>
      </c>
      <c r="X244" s="277">
        <v>44287</v>
      </c>
      <c r="Y244" s="275" t="s">
        <v>6487</v>
      </c>
      <c r="AA244" s="277">
        <v>43647</v>
      </c>
      <c r="AB244" s="277">
        <v>43647</v>
      </c>
      <c r="AJ244" s="275" t="s">
        <v>6490</v>
      </c>
      <c r="AK244" s="276">
        <v>989</v>
      </c>
      <c r="AL244" s="275" t="s">
        <v>7965</v>
      </c>
    </row>
    <row r="245" spans="1:38" s="275" customFormat="1">
      <c r="A245" s="275" t="str">
        <f t="shared" si="3"/>
        <v>0410610034重度訪問介護</v>
      </c>
      <c r="B245" s="275" t="s">
        <v>1087</v>
      </c>
      <c r="C245" s="275" t="s">
        <v>1088</v>
      </c>
      <c r="D245" s="276">
        <v>9890252</v>
      </c>
      <c r="E245" s="275" t="s">
        <v>1089</v>
      </c>
      <c r="F245" s="275" t="s">
        <v>1090</v>
      </c>
      <c r="G245" s="275" t="s">
        <v>1091</v>
      </c>
      <c r="H245" s="275" t="s">
        <v>129</v>
      </c>
      <c r="I245" s="275" t="s">
        <v>8231</v>
      </c>
      <c r="J245" s="275" t="s">
        <v>8232</v>
      </c>
      <c r="K245" s="275" t="s">
        <v>1092</v>
      </c>
      <c r="L245" s="275" t="s">
        <v>1092</v>
      </c>
      <c r="M245" s="275" t="s">
        <v>1093</v>
      </c>
      <c r="N245" s="276">
        <v>9890225</v>
      </c>
      <c r="O245" s="275" t="s">
        <v>1011</v>
      </c>
      <c r="P245" s="275" t="s">
        <v>1094</v>
      </c>
      <c r="Q245" s="275" t="s">
        <v>1095</v>
      </c>
      <c r="R245" s="275" t="s">
        <v>1096</v>
      </c>
      <c r="T245" s="275" t="s">
        <v>138</v>
      </c>
      <c r="U245" s="275" t="s">
        <v>74</v>
      </c>
      <c r="V245" s="275" t="s">
        <v>1097</v>
      </c>
      <c r="W245" s="275" t="s">
        <v>6486</v>
      </c>
      <c r="X245" s="277">
        <v>44287</v>
      </c>
      <c r="Y245" s="275" t="s">
        <v>6487</v>
      </c>
      <c r="AA245" s="277">
        <v>43647</v>
      </c>
      <c r="AB245" s="277">
        <v>43647</v>
      </c>
      <c r="AJ245" s="275" t="s">
        <v>6490</v>
      </c>
      <c r="AK245" s="276">
        <v>989</v>
      </c>
      <c r="AL245" s="275" t="s">
        <v>7965</v>
      </c>
    </row>
    <row r="246" spans="1:38" s="275" customFormat="1">
      <c r="A246" s="275" t="str">
        <f t="shared" si="3"/>
        <v>0410700033生活介護</v>
      </c>
      <c r="B246" s="275" t="s">
        <v>1098</v>
      </c>
      <c r="C246" s="275" t="s">
        <v>1099</v>
      </c>
      <c r="D246" s="276">
        <v>9811222</v>
      </c>
      <c r="E246" s="275" t="s">
        <v>1100</v>
      </c>
      <c r="F246" s="275" t="s">
        <v>1101</v>
      </c>
      <c r="G246" s="275" t="s">
        <v>1102</v>
      </c>
      <c r="H246" s="275" t="s">
        <v>63</v>
      </c>
      <c r="I246" s="275" t="s">
        <v>1103</v>
      </c>
      <c r="J246" s="275" t="s">
        <v>6730</v>
      </c>
      <c r="K246" s="275" t="s">
        <v>1104</v>
      </c>
      <c r="L246" s="275" t="s">
        <v>1104</v>
      </c>
      <c r="M246" s="275" t="s">
        <v>1105</v>
      </c>
      <c r="N246" s="276">
        <v>9811222</v>
      </c>
      <c r="O246" s="275" t="s">
        <v>1106</v>
      </c>
      <c r="P246" s="275" t="s">
        <v>1100</v>
      </c>
      <c r="Q246" s="275" t="s">
        <v>1101</v>
      </c>
      <c r="R246" s="275" t="s">
        <v>1102</v>
      </c>
      <c r="T246" s="275" t="s">
        <v>71</v>
      </c>
      <c r="U246" s="275" t="s">
        <v>74</v>
      </c>
      <c r="V246" s="275" t="s">
        <v>1107</v>
      </c>
      <c r="W246" s="275" t="s">
        <v>6486</v>
      </c>
      <c r="X246" s="277">
        <v>44835</v>
      </c>
      <c r="Y246" s="275" t="s">
        <v>6487</v>
      </c>
      <c r="Z246" s="275" t="s">
        <v>6497</v>
      </c>
      <c r="AA246" s="277">
        <v>40756</v>
      </c>
      <c r="AB246" s="277">
        <v>40756</v>
      </c>
      <c r="AF246" s="275" t="s">
        <v>6492</v>
      </c>
      <c r="AG246" s="275" t="s">
        <v>6489</v>
      </c>
      <c r="AH246" s="275">
        <v>35</v>
      </c>
      <c r="AI246" s="275">
        <v>35</v>
      </c>
      <c r="AJ246" s="275" t="s">
        <v>6490</v>
      </c>
      <c r="AK246" s="276">
        <v>981</v>
      </c>
      <c r="AL246" s="275" t="s">
        <v>7966</v>
      </c>
    </row>
    <row r="247" spans="1:38" s="275" customFormat="1">
      <c r="A247" s="275" t="str">
        <f t="shared" si="3"/>
        <v>0410700033生活介護</v>
      </c>
      <c r="B247" s="275" t="s">
        <v>1098</v>
      </c>
      <c r="C247" s="275" t="s">
        <v>1099</v>
      </c>
      <c r="D247" s="276">
        <v>9811222</v>
      </c>
      <c r="E247" s="275" t="s">
        <v>1100</v>
      </c>
      <c r="F247" s="275" t="s">
        <v>1101</v>
      </c>
      <c r="G247" s="275" t="s">
        <v>1102</v>
      </c>
      <c r="H247" s="275" t="s">
        <v>63</v>
      </c>
      <c r="I247" s="275" t="s">
        <v>1103</v>
      </c>
      <c r="J247" s="275" t="s">
        <v>6730</v>
      </c>
      <c r="K247" s="275" t="s">
        <v>1104</v>
      </c>
      <c r="L247" s="275" t="s">
        <v>1104</v>
      </c>
      <c r="M247" s="275" t="s">
        <v>1105</v>
      </c>
      <c r="N247" s="276">
        <v>9811222</v>
      </c>
      <c r="O247" s="275" t="s">
        <v>1106</v>
      </c>
      <c r="P247" s="275" t="s">
        <v>1100</v>
      </c>
      <c r="Q247" s="275" t="s">
        <v>1101</v>
      </c>
      <c r="R247" s="275" t="s">
        <v>1102</v>
      </c>
      <c r="T247" s="275" t="s">
        <v>71</v>
      </c>
      <c r="U247" s="275" t="s">
        <v>74</v>
      </c>
      <c r="V247" s="275" t="s">
        <v>1107</v>
      </c>
      <c r="W247" s="275" t="s">
        <v>6507</v>
      </c>
      <c r="X247" s="277">
        <v>44835</v>
      </c>
      <c r="Y247" s="275" t="s">
        <v>6487</v>
      </c>
      <c r="Z247" s="275" t="s">
        <v>6497</v>
      </c>
      <c r="AA247" s="277">
        <v>40756</v>
      </c>
      <c r="AB247" s="277">
        <v>43556</v>
      </c>
      <c r="AF247" s="275" t="s">
        <v>6492</v>
      </c>
      <c r="AG247" s="275" t="s">
        <v>6533</v>
      </c>
      <c r="AH247" s="275">
        <v>6</v>
      </c>
      <c r="AI247" s="275">
        <v>0</v>
      </c>
      <c r="AJ247" s="275" t="s">
        <v>6490</v>
      </c>
      <c r="AK247" s="276">
        <v>981</v>
      </c>
      <c r="AL247" s="275" t="s">
        <v>7966</v>
      </c>
    </row>
    <row r="248" spans="1:38" s="275" customFormat="1">
      <c r="A248" s="275" t="str">
        <f t="shared" si="3"/>
        <v>0410700033短期入所</v>
      </c>
      <c r="B248" s="275" t="s">
        <v>1098</v>
      </c>
      <c r="C248" s="275" t="s">
        <v>1099</v>
      </c>
      <c r="D248" s="276">
        <v>9811222</v>
      </c>
      <c r="E248" s="275" t="s">
        <v>1100</v>
      </c>
      <c r="F248" s="275" t="s">
        <v>1101</v>
      </c>
      <c r="G248" s="275" t="s">
        <v>1102</v>
      </c>
      <c r="H248" s="275" t="s">
        <v>63</v>
      </c>
      <c r="I248" s="275" t="s">
        <v>1103</v>
      </c>
      <c r="J248" s="275" t="s">
        <v>6730</v>
      </c>
      <c r="K248" s="275" t="s">
        <v>1104</v>
      </c>
      <c r="L248" s="275" t="s">
        <v>1104</v>
      </c>
      <c r="M248" s="275" t="s">
        <v>1105</v>
      </c>
      <c r="N248" s="276">
        <v>9811222</v>
      </c>
      <c r="O248" s="275" t="s">
        <v>1106</v>
      </c>
      <c r="P248" s="275" t="s">
        <v>1100</v>
      </c>
      <c r="Q248" s="275" t="s">
        <v>1101</v>
      </c>
      <c r="R248" s="275" t="s">
        <v>1102</v>
      </c>
      <c r="T248" s="275" t="s">
        <v>91</v>
      </c>
      <c r="U248" s="275" t="s">
        <v>74</v>
      </c>
      <c r="V248" s="275" t="s">
        <v>1107</v>
      </c>
      <c r="W248" s="275" t="s">
        <v>6486</v>
      </c>
      <c r="X248" s="277">
        <v>44835</v>
      </c>
      <c r="Y248" s="275" t="s">
        <v>6487</v>
      </c>
      <c r="AA248" s="277">
        <v>38991</v>
      </c>
      <c r="AB248" s="277">
        <v>38991</v>
      </c>
      <c r="AF248" s="275" t="s">
        <v>6498</v>
      </c>
      <c r="AH248" s="275">
        <v>3</v>
      </c>
      <c r="AJ248" s="275" t="s">
        <v>6490</v>
      </c>
      <c r="AK248" s="276">
        <v>981</v>
      </c>
      <c r="AL248" s="275" t="s">
        <v>7966</v>
      </c>
    </row>
    <row r="249" spans="1:38" s="275" customFormat="1">
      <c r="A249" s="275" t="str">
        <f t="shared" si="3"/>
        <v>0410700033知的障害者通所更生施設</v>
      </c>
      <c r="B249" s="275" t="s">
        <v>1098</v>
      </c>
      <c r="C249" s="275" t="s">
        <v>1099</v>
      </c>
      <c r="D249" s="276">
        <v>9811222</v>
      </c>
      <c r="E249" s="275" t="s">
        <v>1100</v>
      </c>
      <c r="F249" s="275" t="s">
        <v>1101</v>
      </c>
      <c r="G249" s="275" t="s">
        <v>1102</v>
      </c>
      <c r="H249" s="275" t="s">
        <v>63</v>
      </c>
      <c r="I249" s="275" t="s">
        <v>1103</v>
      </c>
      <c r="J249" s="275" t="s">
        <v>6730</v>
      </c>
      <c r="K249" s="275" t="s">
        <v>1104</v>
      </c>
      <c r="L249" s="275" t="s">
        <v>1104</v>
      </c>
      <c r="M249" s="275" t="s">
        <v>1105</v>
      </c>
      <c r="N249" s="276">
        <v>9811224</v>
      </c>
      <c r="O249" s="275" t="s">
        <v>1106</v>
      </c>
      <c r="P249" s="275" t="s">
        <v>6731</v>
      </c>
      <c r="Q249" s="275" t="s">
        <v>1101</v>
      </c>
      <c r="R249" s="275" t="s">
        <v>1102</v>
      </c>
      <c r="T249" s="275" t="s">
        <v>6505</v>
      </c>
      <c r="U249" s="275" t="s">
        <v>6500</v>
      </c>
      <c r="V249" s="275" t="s">
        <v>1107</v>
      </c>
      <c r="W249" s="275" t="s">
        <v>6486</v>
      </c>
      <c r="X249" s="277">
        <v>40999</v>
      </c>
      <c r="Y249" s="275" t="s">
        <v>6501</v>
      </c>
      <c r="Z249" s="275" t="s">
        <v>6497</v>
      </c>
      <c r="AA249" s="277">
        <v>38991</v>
      </c>
      <c r="AB249" s="277">
        <v>38991</v>
      </c>
      <c r="AD249" s="277">
        <v>40999</v>
      </c>
      <c r="AF249" s="275" t="s">
        <v>6506</v>
      </c>
      <c r="AG249" s="275" t="s">
        <v>6489</v>
      </c>
      <c r="AI249" s="275">
        <v>35</v>
      </c>
      <c r="AJ249" s="275" t="s">
        <v>6490</v>
      </c>
      <c r="AK249" s="276">
        <v>981</v>
      </c>
      <c r="AL249" s="275" t="s">
        <v>7966</v>
      </c>
    </row>
    <row r="250" spans="1:38" s="275" customFormat="1">
      <c r="A250" s="275" t="str">
        <f t="shared" si="3"/>
        <v>0410700066居宅介護</v>
      </c>
      <c r="B250" s="275" t="s">
        <v>1108</v>
      </c>
      <c r="C250" s="275" t="s">
        <v>1109</v>
      </c>
      <c r="D250" s="276">
        <v>9811242</v>
      </c>
      <c r="E250" s="275" t="s">
        <v>8233</v>
      </c>
      <c r="F250" s="275" t="s">
        <v>1110</v>
      </c>
      <c r="G250" s="275" t="s">
        <v>1111</v>
      </c>
      <c r="H250" s="275" t="s">
        <v>129</v>
      </c>
      <c r="I250" s="275" t="s">
        <v>1112</v>
      </c>
      <c r="J250" s="275" t="s">
        <v>6732</v>
      </c>
      <c r="K250" s="275" t="s">
        <v>1108</v>
      </c>
      <c r="L250" s="275" t="s">
        <v>1108</v>
      </c>
      <c r="M250" s="275" t="s">
        <v>1113</v>
      </c>
      <c r="N250" s="276">
        <v>9811232</v>
      </c>
      <c r="O250" s="275" t="s">
        <v>1106</v>
      </c>
      <c r="P250" s="275" t="s">
        <v>1115</v>
      </c>
      <c r="Q250" s="275" t="s">
        <v>1110</v>
      </c>
      <c r="R250" s="275" t="s">
        <v>1111</v>
      </c>
      <c r="T250" s="275" t="s">
        <v>137</v>
      </c>
      <c r="U250" s="275" t="s">
        <v>74</v>
      </c>
      <c r="V250" s="275" t="s">
        <v>1114</v>
      </c>
      <c r="W250" s="275" t="s">
        <v>6486</v>
      </c>
      <c r="X250" s="277">
        <v>45017</v>
      </c>
      <c r="Y250" s="275" t="s">
        <v>6487</v>
      </c>
      <c r="AA250" s="277">
        <v>38991</v>
      </c>
      <c r="AB250" s="277">
        <v>38991</v>
      </c>
      <c r="AJ250" s="275" t="s">
        <v>6490</v>
      </c>
      <c r="AK250" s="276">
        <v>981</v>
      </c>
      <c r="AL250" s="275" t="s">
        <v>7967</v>
      </c>
    </row>
    <row r="251" spans="1:38" s="275" customFormat="1">
      <c r="A251" s="275" t="str">
        <f t="shared" si="3"/>
        <v>0410700066重度訪問介護</v>
      </c>
      <c r="B251" s="275" t="s">
        <v>1108</v>
      </c>
      <c r="C251" s="275" t="s">
        <v>1109</v>
      </c>
      <c r="D251" s="276">
        <v>9811242</v>
      </c>
      <c r="E251" s="275" t="s">
        <v>8233</v>
      </c>
      <c r="F251" s="275" t="s">
        <v>1110</v>
      </c>
      <c r="G251" s="275" t="s">
        <v>1111</v>
      </c>
      <c r="H251" s="275" t="s">
        <v>129</v>
      </c>
      <c r="I251" s="275" t="s">
        <v>1112</v>
      </c>
      <c r="J251" s="275" t="s">
        <v>6732</v>
      </c>
      <c r="K251" s="275" t="s">
        <v>1108</v>
      </c>
      <c r="L251" s="275" t="s">
        <v>1108</v>
      </c>
      <c r="M251" s="275" t="s">
        <v>1113</v>
      </c>
      <c r="N251" s="276">
        <v>9811232</v>
      </c>
      <c r="O251" s="275" t="s">
        <v>1106</v>
      </c>
      <c r="P251" s="275" t="s">
        <v>1115</v>
      </c>
      <c r="Q251" s="275" t="s">
        <v>1110</v>
      </c>
      <c r="R251" s="275" t="s">
        <v>1111</v>
      </c>
      <c r="T251" s="275" t="s">
        <v>138</v>
      </c>
      <c r="U251" s="275" t="s">
        <v>74</v>
      </c>
      <c r="V251" s="275" t="s">
        <v>1114</v>
      </c>
      <c r="W251" s="275" t="s">
        <v>6486</v>
      </c>
      <c r="X251" s="277">
        <v>45017</v>
      </c>
      <c r="Y251" s="275" t="s">
        <v>6487</v>
      </c>
      <c r="AA251" s="277">
        <v>38991</v>
      </c>
      <c r="AB251" s="277">
        <v>38991</v>
      </c>
      <c r="AJ251" s="275" t="s">
        <v>6490</v>
      </c>
      <c r="AK251" s="276">
        <v>981</v>
      </c>
      <c r="AL251" s="275" t="s">
        <v>7967</v>
      </c>
    </row>
    <row r="252" spans="1:38" s="275" customFormat="1">
      <c r="A252" s="275" t="str">
        <f t="shared" si="3"/>
        <v>0410700074居宅介護</v>
      </c>
      <c r="B252" s="275" t="s">
        <v>1116</v>
      </c>
      <c r="C252" s="275" t="s">
        <v>1117</v>
      </c>
      <c r="D252" s="276">
        <v>9811224</v>
      </c>
      <c r="E252" s="275" t="s">
        <v>1118</v>
      </c>
      <c r="F252" s="275" t="s">
        <v>1119</v>
      </c>
      <c r="G252" s="275" t="s">
        <v>1120</v>
      </c>
      <c r="H252" s="275" t="s">
        <v>144</v>
      </c>
      <c r="I252" s="275" t="s">
        <v>1121</v>
      </c>
      <c r="J252" s="275" t="s">
        <v>8234</v>
      </c>
      <c r="K252" s="275" t="s">
        <v>1122</v>
      </c>
      <c r="L252" s="275" t="s">
        <v>1122</v>
      </c>
      <c r="M252" s="275" t="s">
        <v>1123</v>
      </c>
      <c r="N252" s="276">
        <v>9811224</v>
      </c>
      <c r="O252" s="275" t="s">
        <v>1106</v>
      </c>
      <c r="P252" s="275" t="s">
        <v>1118</v>
      </c>
      <c r="Q252" s="275" t="s">
        <v>1125</v>
      </c>
      <c r="R252" s="275" t="s">
        <v>1126</v>
      </c>
      <c r="T252" s="275" t="s">
        <v>137</v>
      </c>
      <c r="U252" s="275" t="s">
        <v>74</v>
      </c>
      <c r="V252" s="275" t="s">
        <v>1124</v>
      </c>
      <c r="W252" s="275" t="s">
        <v>6486</v>
      </c>
      <c r="X252" s="277">
        <v>45017</v>
      </c>
      <c r="Y252" s="275" t="s">
        <v>6487</v>
      </c>
      <c r="AA252" s="277">
        <v>38991</v>
      </c>
      <c r="AB252" s="277">
        <v>38991</v>
      </c>
      <c r="AJ252" s="275" t="s">
        <v>6490</v>
      </c>
      <c r="AK252" s="276">
        <v>981</v>
      </c>
      <c r="AL252" s="275" t="s">
        <v>7968</v>
      </c>
    </row>
    <row r="253" spans="1:38" s="275" customFormat="1">
      <c r="A253" s="275" t="str">
        <f t="shared" si="3"/>
        <v>0410700074行動援護</v>
      </c>
      <c r="B253" s="275" t="s">
        <v>1116</v>
      </c>
      <c r="C253" s="275" t="s">
        <v>1117</v>
      </c>
      <c r="D253" s="276">
        <v>9811224</v>
      </c>
      <c r="E253" s="275" t="s">
        <v>1118</v>
      </c>
      <c r="F253" s="275" t="s">
        <v>1119</v>
      </c>
      <c r="G253" s="275" t="s">
        <v>1120</v>
      </c>
      <c r="H253" s="275" t="s">
        <v>144</v>
      </c>
      <c r="I253" s="275" t="s">
        <v>1121</v>
      </c>
      <c r="J253" s="275" t="s">
        <v>8234</v>
      </c>
      <c r="K253" s="275" t="s">
        <v>1122</v>
      </c>
      <c r="L253" s="275" t="s">
        <v>1122</v>
      </c>
      <c r="M253" s="275" t="s">
        <v>1123</v>
      </c>
      <c r="N253" s="276">
        <v>9811224</v>
      </c>
      <c r="O253" s="275" t="s">
        <v>1106</v>
      </c>
      <c r="P253" s="275" t="s">
        <v>1118</v>
      </c>
      <c r="Q253" s="275" t="s">
        <v>1125</v>
      </c>
      <c r="R253" s="275" t="s">
        <v>1126</v>
      </c>
      <c r="T253" s="275" t="s">
        <v>172</v>
      </c>
      <c r="U253" s="275" t="s">
        <v>74</v>
      </c>
      <c r="V253" s="275" t="s">
        <v>1124</v>
      </c>
      <c r="W253" s="275" t="s">
        <v>6486</v>
      </c>
      <c r="X253" s="277">
        <v>45017</v>
      </c>
      <c r="Y253" s="275" t="s">
        <v>6487</v>
      </c>
      <c r="AA253" s="277">
        <v>38991</v>
      </c>
      <c r="AB253" s="277">
        <v>38991</v>
      </c>
      <c r="AJ253" s="275" t="s">
        <v>6490</v>
      </c>
      <c r="AK253" s="276">
        <v>981</v>
      </c>
      <c r="AL253" s="275" t="s">
        <v>7968</v>
      </c>
    </row>
    <row r="254" spans="1:38" s="275" customFormat="1">
      <c r="A254" s="275" t="str">
        <f t="shared" si="3"/>
        <v>0410700074重度訪問介護</v>
      </c>
      <c r="B254" s="275" t="s">
        <v>1116</v>
      </c>
      <c r="C254" s="275" t="s">
        <v>1117</v>
      </c>
      <c r="D254" s="276">
        <v>9811224</v>
      </c>
      <c r="E254" s="275" t="s">
        <v>1118</v>
      </c>
      <c r="F254" s="275" t="s">
        <v>1119</v>
      </c>
      <c r="G254" s="275" t="s">
        <v>1120</v>
      </c>
      <c r="H254" s="275" t="s">
        <v>144</v>
      </c>
      <c r="I254" s="275" t="s">
        <v>1121</v>
      </c>
      <c r="J254" s="275" t="s">
        <v>8234</v>
      </c>
      <c r="K254" s="275" t="s">
        <v>1122</v>
      </c>
      <c r="L254" s="275" t="s">
        <v>1122</v>
      </c>
      <c r="M254" s="275" t="s">
        <v>1123</v>
      </c>
      <c r="N254" s="276">
        <v>9811224</v>
      </c>
      <c r="O254" s="275" t="s">
        <v>1106</v>
      </c>
      <c r="P254" s="275" t="s">
        <v>1118</v>
      </c>
      <c r="Q254" s="275" t="s">
        <v>1125</v>
      </c>
      <c r="R254" s="275" t="s">
        <v>1126</v>
      </c>
      <c r="T254" s="275" t="s">
        <v>138</v>
      </c>
      <c r="U254" s="275" t="s">
        <v>74</v>
      </c>
      <c r="V254" s="275" t="s">
        <v>1124</v>
      </c>
      <c r="W254" s="275" t="s">
        <v>6486</v>
      </c>
      <c r="X254" s="277">
        <v>45017</v>
      </c>
      <c r="Y254" s="275" t="s">
        <v>6487</v>
      </c>
      <c r="AA254" s="277">
        <v>38991</v>
      </c>
      <c r="AB254" s="277">
        <v>38991</v>
      </c>
      <c r="AJ254" s="275" t="s">
        <v>6490</v>
      </c>
      <c r="AK254" s="276">
        <v>981</v>
      </c>
      <c r="AL254" s="275" t="s">
        <v>7968</v>
      </c>
    </row>
    <row r="255" spans="1:38" s="275" customFormat="1">
      <c r="A255" s="275" t="str">
        <f t="shared" si="3"/>
        <v>0410700074同行援護</v>
      </c>
      <c r="B255" s="275" t="s">
        <v>1116</v>
      </c>
      <c r="C255" s="275" t="s">
        <v>1117</v>
      </c>
      <c r="D255" s="276">
        <v>9811224</v>
      </c>
      <c r="E255" s="275" t="s">
        <v>1118</v>
      </c>
      <c r="F255" s="275" t="s">
        <v>1119</v>
      </c>
      <c r="G255" s="275" t="s">
        <v>1120</v>
      </c>
      <c r="H255" s="275" t="s">
        <v>144</v>
      </c>
      <c r="I255" s="275" t="s">
        <v>1121</v>
      </c>
      <c r="J255" s="275" t="s">
        <v>8234</v>
      </c>
      <c r="K255" s="275" t="s">
        <v>1122</v>
      </c>
      <c r="L255" s="275" t="s">
        <v>1122</v>
      </c>
      <c r="M255" s="275" t="s">
        <v>1123</v>
      </c>
      <c r="N255" s="276">
        <v>9811224</v>
      </c>
      <c r="O255" s="275" t="s">
        <v>1106</v>
      </c>
      <c r="P255" s="275" t="s">
        <v>1118</v>
      </c>
      <c r="Q255" s="275" t="s">
        <v>1125</v>
      </c>
      <c r="R255" s="275" t="s">
        <v>1126</v>
      </c>
      <c r="T255" s="275" t="s">
        <v>218</v>
      </c>
      <c r="U255" s="275" t="s">
        <v>76</v>
      </c>
      <c r="V255" s="275" t="s">
        <v>1124</v>
      </c>
      <c r="W255" s="275" t="s">
        <v>6486</v>
      </c>
      <c r="X255" s="277">
        <v>43617</v>
      </c>
      <c r="Y255" s="275" t="s">
        <v>6487</v>
      </c>
      <c r="AA255" s="277">
        <v>40817</v>
      </c>
      <c r="AB255" s="277">
        <v>40817</v>
      </c>
      <c r="AC255" s="277">
        <v>43617</v>
      </c>
      <c r="AJ255" s="275" t="s">
        <v>6490</v>
      </c>
      <c r="AK255" s="276">
        <v>981</v>
      </c>
      <c r="AL255" s="275" t="s">
        <v>7968</v>
      </c>
    </row>
    <row r="256" spans="1:38" s="275" customFormat="1">
      <c r="A256" s="275" t="str">
        <f t="shared" si="3"/>
        <v>0410700082居宅介護</v>
      </c>
      <c r="B256" s="275" t="s">
        <v>1127</v>
      </c>
      <c r="C256" s="275" t="s">
        <v>1128</v>
      </c>
      <c r="D256" s="276">
        <v>9811242</v>
      </c>
      <c r="E256" s="275" t="s">
        <v>1129</v>
      </c>
      <c r="F256" s="275" t="s">
        <v>1130</v>
      </c>
      <c r="G256" s="275" t="s">
        <v>1131</v>
      </c>
      <c r="H256" s="275" t="s">
        <v>63</v>
      </c>
      <c r="I256" s="275" t="s">
        <v>1132</v>
      </c>
      <c r="J256" s="275" t="s">
        <v>6733</v>
      </c>
      <c r="K256" s="275" t="s">
        <v>1133</v>
      </c>
      <c r="L256" s="275" t="s">
        <v>1133</v>
      </c>
      <c r="M256" s="275" t="s">
        <v>1134</v>
      </c>
      <c r="N256" s="276">
        <v>9811242</v>
      </c>
      <c r="O256" s="275" t="s">
        <v>1106</v>
      </c>
      <c r="P256" s="275" t="s">
        <v>1129</v>
      </c>
      <c r="Q256" s="275" t="s">
        <v>1130</v>
      </c>
      <c r="R256" s="275" t="s">
        <v>1131</v>
      </c>
      <c r="T256" s="275" t="s">
        <v>137</v>
      </c>
      <c r="U256" s="275" t="s">
        <v>74</v>
      </c>
      <c r="V256" s="275" t="s">
        <v>1135</v>
      </c>
      <c r="W256" s="275" t="s">
        <v>6486</v>
      </c>
      <c r="X256" s="277">
        <v>45017</v>
      </c>
      <c r="Y256" s="275" t="s">
        <v>6487</v>
      </c>
      <c r="AA256" s="277">
        <v>38991</v>
      </c>
      <c r="AB256" s="277">
        <v>38991</v>
      </c>
      <c r="AJ256" s="275" t="s">
        <v>6490</v>
      </c>
      <c r="AK256" s="276">
        <v>981</v>
      </c>
      <c r="AL256" s="275" t="s">
        <v>7967</v>
      </c>
    </row>
    <row r="257" spans="1:38" s="275" customFormat="1">
      <c r="A257" s="275" t="str">
        <f t="shared" si="3"/>
        <v>0410700082重度訪問介護</v>
      </c>
      <c r="B257" s="275" t="s">
        <v>1127</v>
      </c>
      <c r="C257" s="275" t="s">
        <v>1128</v>
      </c>
      <c r="D257" s="276">
        <v>9811242</v>
      </c>
      <c r="E257" s="275" t="s">
        <v>1129</v>
      </c>
      <c r="F257" s="275" t="s">
        <v>1130</v>
      </c>
      <c r="G257" s="275" t="s">
        <v>1131</v>
      </c>
      <c r="H257" s="275" t="s">
        <v>63</v>
      </c>
      <c r="I257" s="275" t="s">
        <v>1132</v>
      </c>
      <c r="J257" s="275" t="s">
        <v>6733</v>
      </c>
      <c r="K257" s="275" t="s">
        <v>1133</v>
      </c>
      <c r="L257" s="275" t="s">
        <v>1133</v>
      </c>
      <c r="M257" s="275" t="s">
        <v>1134</v>
      </c>
      <c r="N257" s="276">
        <v>9811242</v>
      </c>
      <c r="O257" s="275" t="s">
        <v>1106</v>
      </c>
      <c r="P257" s="275" t="s">
        <v>1129</v>
      </c>
      <c r="Q257" s="275" t="s">
        <v>1130</v>
      </c>
      <c r="R257" s="275" t="s">
        <v>1131</v>
      </c>
      <c r="T257" s="275" t="s">
        <v>138</v>
      </c>
      <c r="U257" s="275" t="s">
        <v>74</v>
      </c>
      <c r="V257" s="275" t="s">
        <v>1135</v>
      </c>
      <c r="W257" s="275" t="s">
        <v>6486</v>
      </c>
      <c r="X257" s="277">
        <v>45017</v>
      </c>
      <c r="Y257" s="275" t="s">
        <v>6487</v>
      </c>
      <c r="AA257" s="277">
        <v>38991</v>
      </c>
      <c r="AB257" s="277">
        <v>38991</v>
      </c>
      <c r="AJ257" s="275" t="s">
        <v>6490</v>
      </c>
      <c r="AK257" s="276">
        <v>981</v>
      </c>
      <c r="AL257" s="275" t="s">
        <v>7967</v>
      </c>
    </row>
    <row r="258" spans="1:38" s="275" customFormat="1">
      <c r="A258" s="275" t="str">
        <f t="shared" si="3"/>
        <v>0410700108居宅介護</v>
      </c>
      <c r="B258" s="275" t="s">
        <v>1136</v>
      </c>
      <c r="C258" s="275" t="s">
        <v>1137</v>
      </c>
      <c r="D258" s="276">
        <v>9811298</v>
      </c>
      <c r="E258" s="275" t="s">
        <v>1138</v>
      </c>
      <c r="F258" s="275" t="s">
        <v>1139</v>
      </c>
      <c r="G258" s="275" t="s">
        <v>1140</v>
      </c>
      <c r="H258" s="275" t="s">
        <v>210</v>
      </c>
      <c r="I258" s="275" t="s">
        <v>1141</v>
      </c>
      <c r="J258" s="275" t="s">
        <v>6734</v>
      </c>
      <c r="K258" s="275" t="s">
        <v>1142</v>
      </c>
      <c r="L258" s="275" t="s">
        <v>1142</v>
      </c>
      <c r="M258" s="275" t="s">
        <v>1143</v>
      </c>
      <c r="N258" s="276">
        <v>9811298</v>
      </c>
      <c r="O258" s="275" t="s">
        <v>1106</v>
      </c>
      <c r="P258" s="275" t="s">
        <v>1138</v>
      </c>
      <c r="Q258" s="275" t="s">
        <v>1144</v>
      </c>
      <c r="R258" s="275" t="s">
        <v>1145</v>
      </c>
      <c r="T258" s="275" t="s">
        <v>137</v>
      </c>
      <c r="U258" s="275" t="s">
        <v>76</v>
      </c>
      <c r="V258" s="275" t="s">
        <v>1146</v>
      </c>
      <c r="W258" s="275" t="s">
        <v>6486</v>
      </c>
      <c r="X258" s="277">
        <v>45047</v>
      </c>
      <c r="Y258" s="275" t="s">
        <v>6487</v>
      </c>
      <c r="AA258" s="277">
        <v>38991</v>
      </c>
      <c r="AB258" s="277">
        <v>38991</v>
      </c>
      <c r="AC258" s="277">
        <v>45047</v>
      </c>
      <c r="AJ258" s="275" t="s">
        <v>6490</v>
      </c>
      <c r="AK258" s="276">
        <v>981</v>
      </c>
      <c r="AL258" s="275" t="s">
        <v>7969</v>
      </c>
    </row>
    <row r="259" spans="1:38" s="275" customFormat="1">
      <c r="A259" s="275" t="str">
        <f t="shared" ref="A259:A322" si="4">V259&amp;T259</f>
        <v>0410700108重度訪問介護</v>
      </c>
      <c r="B259" s="275" t="s">
        <v>1136</v>
      </c>
      <c r="C259" s="275" t="s">
        <v>1137</v>
      </c>
      <c r="D259" s="276">
        <v>9811298</v>
      </c>
      <c r="E259" s="275" t="s">
        <v>1138</v>
      </c>
      <c r="F259" s="275" t="s">
        <v>1139</v>
      </c>
      <c r="G259" s="275" t="s">
        <v>1140</v>
      </c>
      <c r="H259" s="275" t="s">
        <v>210</v>
      </c>
      <c r="I259" s="275" t="s">
        <v>1141</v>
      </c>
      <c r="J259" s="275" t="s">
        <v>6734</v>
      </c>
      <c r="K259" s="275" t="s">
        <v>1142</v>
      </c>
      <c r="L259" s="275" t="s">
        <v>1142</v>
      </c>
      <c r="M259" s="275" t="s">
        <v>1143</v>
      </c>
      <c r="N259" s="276">
        <v>9811298</v>
      </c>
      <c r="O259" s="275" t="s">
        <v>1106</v>
      </c>
      <c r="P259" s="275" t="s">
        <v>1138</v>
      </c>
      <c r="Q259" s="275" t="s">
        <v>1144</v>
      </c>
      <c r="R259" s="275" t="s">
        <v>1145</v>
      </c>
      <c r="T259" s="275" t="s">
        <v>138</v>
      </c>
      <c r="U259" s="275" t="s">
        <v>74</v>
      </c>
      <c r="V259" s="275" t="s">
        <v>1146</v>
      </c>
      <c r="W259" s="275" t="s">
        <v>6486</v>
      </c>
      <c r="X259" s="277">
        <v>44287</v>
      </c>
      <c r="Y259" s="275" t="s">
        <v>6487</v>
      </c>
      <c r="AA259" s="277">
        <v>38991</v>
      </c>
      <c r="AB259" s="277">
        <v>38991</v>
      </c>
      <c r="AJ259" s="275" t="s">
        <v>6490</v>
      </c>
      <c r="AK259" s="276">
        <v>981</v>
      </c>
      <c r="AL259" s="275" t="s">
        <v>7969</v>
      </c>
    </row>
    <row r="260" spans="1:38" s="275" customFormat="1">
      <c r="A260" s="275" t="str">
        <f t="shared" si="4"/>
        <v>0410700124居宅介護</v>
      </c>
      <c r="B260" s="275" t="s">
        <v>206</v>
      </c>
      <c r="C260" s="275" t="s">
        <v>207</v>
      </c>
      <c r="D260" s="276">
        <v>1018688</v>
      </c>
      <c r="E260" s="275" t="s">
        <v>6530</v>
      </c>
      <c r="F260" s="275" t="s">
        <v>208</v>
      </c>
      <c r="G260" s="275" t="s">
        <v>209</v>
      </c>
      <c r="H260" s="275" t="s">
        <v>210</v>
      </c>
      <c r="I260" s="275" t="s">
        <v>211</v>
      </c>
      <c r="J260" s="275" t="s">
        <v>6531</v>
      </c>
      <c r="K260" s="275" t="s">
        <v>1147</v>
      </c>
      <c r="L260" s="275" t="s">
        <v>1147</v>
      </c>
      <c r="M260" s="275" t="s">
        <v>1148</v>
      </c>
      <c r="N260" s="276">
        <v>9811226</v>
      </c>
      <c r="O260" s="275" t="s">
        <v>1106</v>
      </c>
      <c r="P260" s="275" t="s">
        <v>1149</v>
      </c>
      <c r="Q260" s="275" t="s">
        <v>1150</v>
      </c>
      <c r="R260" s="275" t="s">
        <v>1151</v>
      </c>
      <c r="T260" s="275" t="s">
        <v>137</v>
      </c>
      <c r="U260" s="275" t="s">
        <v>74</v>
      </c>
      <c r="V260" s="275" t="s">
        <v>1152</v>
      </c>
      <c r="W260" s="275" t="s">
        <v>6486</v>
      </c>
      <c r="X260" s="277">
        <v>44835</v>
      </c>
      <c r="Y260" s="275" t="s">
        <v>6487</v>
      </c>
      <c r="AA260" s="277">
        <v>38991</v>
      </c>
      <c r="AB260" s="277">
        <v>38991</v>
      </c>
      <c r="AJ260" s="275" t="s">
        <v>6490</v>
      </c>
      <c r="AK260" s="276">
        <v>101</v>
      </c>
      <c r="AL260" s="275" t="s">
        <v>7916</v>
      </c>
    </row>
    <row r="261" spans="1:38" s="275" customFormat="1">
      <c r="A261" s="275" t="str">
        <f t="shared" si="4"/>
        <v>0410700124重度訪問介護</v>
      </c>
      <c r="B261" s="275" t="s">
        <v>206</v>
      </c>
      <c r="C261" s="275" t="s">
        <v>207</v>
      </c>
      <c r="D261" s="276">
        <v>1018688</v>
      </c>
      <c r="E261" s="275" t="s">
        <v>6530</v>
      </c>
      <c r="F261" s="275" t="s">
        <v>208</v>
      </c>
      <c r="G261" s="275" t="s">
        <v>209</v>
      </c>
      <c r="H261" s="275" t="s">
        <v>210</v>
      </c>
      <c r="I261" s="275" t="s">
        <v>211</v>
      </c>
      <c r="J261" s="275" t="s">
        <v>6531</v>
      </c>
      <c r="K261" s="275" t="s">
        <v>1147</v>
      </c>
      <c r="L261" s="275" t="s">
        <v>1147</v>
      </c>
      <c r="M261" s="275" t="s">
        <v>1148</v>
      </c>
      <c r="N261" s="276">
        <v>9811226</v>
      </c>
      <c r="O261" s="275" t="s">
        <v>1106</v>
      </c>
      <c r="P261" s="275" t="s">
        <v>1149</v>
      </c>
      <c r="Q261" s="275" t="s">
        <v>1150</v>
      </c>
      <c r="R261" s="275" t="s">
        <v>1151</v>
      </c>
      <c r="T261" s="275" t="s">
        <v>138</v>
      </c>
      <c r="U261" s="275" t="s">
        <v>74</v>
      </c>
      <c r="V261" s="275" t="s">
        <v>1152</v>
      </c>
      <c r="W261" s="275" t="s">
        <v>6486</v>
      </c>
      <c r="X261" s="277">
        <v>44835</v>
      </c>
      <c r="Y261" s="275" t="s">
        <v>6487</v>
      </c>
      <c r="AA261" s="277">
        <v>38991</v>
      </c>
      <c r="AB261" s="277">
        <v>38991</v>
      </c>
      <c r="AJ261" s="275" t="s">
        <v>6490</v>
      </c>
      <c r="AK261" s="276">
        <v>101</v>
      </c>
      <c r="AL261" s="275" t="s">
        <v>7916</v>
      </c>
    </row>
    <row r="262" spans="1:38" s="275" customFormat="1">
      <c r="A262" s="275" t="str">
        <f t="shared" si="4"/>
        <v>0410700157居宅介護</v>
      </c>
      <c r="B262" s="275" t="s">
        <v>1153</v>
      </c>
      <c r="C262" s="275" t="s">
        <v>1154</v>
      </c>
      <c r="D262" s="276">
        <v>9811235</v>
      </c>
      <c r="E262" s="275" t="s">
        <v>1155</v>
      </c>
      <c r="F262" s="275" t="s">
        <v>1156</v>
      </c>
      <c r="G262" s="275" t="s">
        <v>1157</v>
      </c>
      <c r="H262" s="275" t="s">
        <v>129</v>
      </c>
      <c r="I262" s="275" t="s">
        <v>1158</v>
      </c>
      <c r="J262" s="275" t="s">
        <v>6735</v>
      </c>
      <c r="K262" s="275" t="s">
        <v>1153</v>
      </c>
      <c r="L262" s="275" t="s">
        <v>1153</v>
      </c>
      <c r="M262" s="275" t="s">
        <v>1154</v>
      </c>
      <c r="N262" s="276">
        <v>9811235</v>
      </c>
      <c r="O262" s="275" t="s">
        <v>1106</v>
      </c>
      <c r="P262" s="275" t="s">
        <v>1155</v>
      </c>
      <c r="Q262" s="275" t="s">
        <v>1156</v>
      </c>
      <c r="R262" s="275" t="s">
        <v>1157</v>
      </c>
      <c r="T262" s="275" t="s">
        <v>137</v>
      </c>
      <c r="U262" s="275" t="s">
        <v>74</v>
      </c>
      <c r="V262" s="275" t="s">
        <v>1159</v>
      </c>
      <c r="W262" s="275" t="s">
        <v>6486</v>
      </c>
      <c r="X262" s="277">
        <v>45017</v>
      </c>
      <c r="Y262" s="275" t="s">
        <v>6487</v>
      </c>
      <c r="AA262" s="277">
        <v>38991</v>
      </c>
      <c r="AB262" s="277">
        <v>38991</v>
      </c>
      <c r="AJ262" s="275" t="s">
        <v>6490</v>
      </c>
      <c r="AK262" s="276">
        <v>981</v>
      </c>
      <c r="AL262" s="275" t="s">
        <v>7970</v>
      </c>
    </row>
    <row r="263" spans="1:38" s="275" customFormat="1">
      <c r="A263" s="275" t="str">
        <f t="shared" si="4"/>
        <v>0410700157行動援護</v>
      </c>
      <c r="B263" s="275" t="s">
        <v>1153</v>
      </c>
      <c r="C263" s="275" t="s">
        <v>1154</v>
      </c>
      <c r="D263" s="276">
        <v>9811235</v>
      </c>
      <c r="E263" s="275" t="s">
        <v>1155</v>
      </c>
      <c r="F263" s="275" t="s">
        <v>1156</v>
      </c>
      <c r="G263" s="275" t="s">
        <v>1157</v>
      </c>
      <c r="H263" s="275" t="s">
        <v>129</v>
      </c>
      <c r="I263" s="275" t="s">
        <v>1158</v>
      </c>
      <c r="J263" s="275" t="s">
        <v>6735</v>
      </c>
      <c r="K263" s="275" t="s">
        <v>1153</v>
      </c>
      <c r="L263" s="275" t="s">
        <v>1153</v>
      </c>
      <c r="M263" s="275" t="s">
        <v>1154</v>
      </c>
      <c r="N263" s="276">
        <v>9811235</v>
      </c>
      <c r="O263" s="275" t="s">
        <v>1106</v>
      </c>
      <c r="P263" s="275" t="s">
        <v>1155</v>
      </c>
      <c r="Q263" s="275" t="s">
        <v>1156</v>
      </c>
      <c r="R263" s="275" t="s">
        <v>1157</v>
      </c>
      <c r="T263" s="275" t="s">
        <v>172</v>
      </c>
      <c r="U263" s="275" t="s">
        <v>74</v>
      </c>
      <c r="V263" s="275" t="s">
        <v>1159</v>
      </c>
      <c r="W263" s="275" t="s">
        <v>6486</v>
      </c>
      <c r="X263" s="277">
        <v>45017</v>
      </c>
      <c r="Y263" s="275" t="s">
        <v>6487</v>
      </c>
      <c r="AA263" s="277">
        <v>38991</v>
      </c>
      <c r="AB263" s="277">
        <v>38991</v>
      </c>
      <c r="AJ263" s="275" t="s">
        <v>6490</v>
      </c>
      <c r="AK263" s="276">
        <v>981</v>
      </c>
      <c r="AL263" s="275" t="s">
        <v>7970</v>
      </c>
    </row>
    <row r="264" spans="1:38" s="275" customFormat="1">
      <c r="A264" s="275" t="str">
        <f t="shared" si="4"/>
        <v>0410700157重度訪問介護</v>
      </c>
      <c r="B264" s="275" t="s">
        <v>1153</v>
      </c>
      <c r="C264" s="275" t="s">
        <v>1154</v>
      </c>
      <c r="D264" s="276">
        <v>9811235</v>
      </c>
      <c r="E264" s="275" t="s">
        <v>1155</v>
      </c>
      <c r="F264" s="275" t="s">
        <v>1156</v>
      </c>
      <c r="G264" s="275" t="s">
        <v>1157</v>
      </c>
      <c r="H264" s="275" t="s">
        <v>129</v>
      </c>
      <c r="I264" s="275" t="s">
        <v>1158</v>
      </c>
      <c r="J264" s="275" t="s">
        <v>6735</v>
      </c>
      <c r="K264" s="275" t="s">
        <v>1153</v>
      </c>
      <c r="L264" s="275" t="s">
        <v>1153</v>
      </c>
      <c r="M264" s="275" t="s">
        <v>1154</v>
      </c>
      <c r="N264" s="276">
        <v>9811235</v>
      </c>
      <c r="O264" s="275" t="s">
        <v>1106</v>
      </c>
      <c r="P264" s="275" t="s">
        <v>1155</v>
      </c>
      <c r="Q264" s="275" t="s">
        <v>1156</v>
      </c>
      <c r="R264" s="275" t="s">
        <v>1157</v>
      </c>
      <c r="T264" s="275" t="s">
        <v>138</v>
      </c>
      <c r="U264" s="275" t="s">
        <v>74</v>
      </c>
      <c r="V264" s="275" t="s">
        <v>1159</v>
      </c>
      <c r="W264" s="275" t="s">
        <v>6486</v>
      </c>
      <c r="X264" s="277">
        <v>45017</v>
      </c>
      <c r="Y264" s="275" t="s">
        <v>6487</v>
      </c>
      <c r="AA264" s="277">
        <v>38991</v>
      </c>
      <c r="AB264" s="277">
        <v>38991</v>
      </c>
      <c r="AJ264" s="275" t="s">
        <v>6490</v>
      </c>
      <c r="AK264" s="276">
        <v>981</v>
      </c>
      <c r="AL264" s="275" t="s">
        <v>7970</v>
      </c>
    </row>
    <row r="265" spans="1:38" s="275" customFormat="1">
      <c r="A265" s="275" t="str">
        <f t="shared" si="4"/>
        <v>0410700157同行援護</v>
      </c>
      <c r="B265" s="275" t="s">
        <v>1153</v>
      </c>
      <c r="C265" s="275" t="s">
        <v>1154</v>
      </c>
      <c r="D265" s="276">
        <v>9811235</v>
      </c>
      <c r="E265" s="275" t="s">
        <v>1155</v>
      </c>
      <c r="F265" s="275" t="s">
        <v>1156</v>
      </c>
      <c r="G265" s="275" t="s">
        <v>1157</v>
      </c>
      <c r="H265" s="275" t="s">
        <v>129</v>
      </c>
      <c r="I265" s="275" t="s">
        <v>1158</v>
      </c>
      <c r="J265" s="275" t="s">
        <v>6735</v>
      </c>
      <c r="K265" s="275" t="s">
        <v>1153</v>
      </c>
      <c r="L265" s="275" t="s">
        <v>1153</v>
      </c>
      <c r="M265" s="275" t="s">
        <v>1154</v>
      </c>
      <c r="N265" s="276">
        <v>9811235</v>
      </c>
      <c r="O265" s="275" t="s">
        <v>1106</v>
      </c>
      <c r="P265" s="275" t="s">
        <v>1155</v>
      </c>
      <c r="Q265" s="275" t="s">
        <v>1156</v>
      </c>
      <c r="R265" s="275" t="s">
        <v>1157</v>
      </c>
      <c r="T265" s="275" t="s">
        <v>218</v>
      </c>
      <c r="U265" s="275" t="s">
        <v>74</v>
      </c>
      <c r="V265" s="275" t="s">
        <v>1159</v>
      </c>
      <c r="W265" s="275" t="s">
        <v>6486</v>
      </c>
      <c r="X265" s="277">
        <v>45017</v>
      </c>
      <c r="Y265" s="275" t="s">
        <v>6487</v>
      </c>
      <c r="AA265" s="277">
        <v>40848</v>
      </c>
      <c r="AB265" s="277">
        <v>40848</v>
      </c>
      <c r="AC265" s="277">
        <v>43191</v>
      </c>
      <c r="AE265" s="277">
        <v>43273</v>
      </c>
      <c r="AJ265" s="275" t="s">
        <v>6490</v>
      </c>
      <c r="AK265" s="276">
        <v>981</v>
      </c>
      <c r="AL265" s="275" t="s">
        <v>7970</v>
      </c>
    </row>
    <row r="266" spans="1:38" s="275" customFormat="1">
      <c r="A266" s="275" t="str">
        <f t="shared" si="4"/>
        <v>0410700165居宅介護</v>
      </c>
      <c r="B266" s="275" t="s">
        <v>1160</v>
      </c>
      <c r="C266" s="275" t="s">
        <v>1161</v>
      </c>
      <c r="D266" s="276">
        <v>9811226</v>
      </c>
      <c r="E266" s="275" t="s">
        <v>1162</v>
      </c>
      <c r="F266" s="275" t="s">
        <v>1163</v>
      </c>
      <c r="G266" s="275" t="s">
        <v>1164</v>
      </c>
      <c r="H266" s="275" t="s">
        <v>1165</v>
      </c>
      <c r="I266" s="275" t="s">
        <v>1166</v>
      </c>
      <c r="J266" s="275" t="s">
        <v>6736</v>
      </c>
      <c r="K266" s="275" t="s">
        <v>1167</v>
      </c>
      <c r="L266" s="275" t="s">
        <v>1167</v>
      </c>
      <c r="M266" s="275" t="s">
        <v>1168</v>
      </c>
      <c r="N266" s="276">
        <v>9811226</v>
      </c>
      <c r="O266" s="275" t="s">
        <v>1106</v>
      </c>
      <c r="P266" s="275" t="s">
        <v>1162</v>
      </c>
      <c r="Q266" s="275" t="s">
        <v>1163</v>
      </c>
      <c r="R266" s="275" t="s">
        <v>1164</v>
      </c>
      <c r="T266" s="275" t="s">
        <v>137</v>
      </c>
      <c r="U266" s="275" t="s">
        <v>74</v>
      </c>
      <c r="V266" s="275" t="s">
        <v>1169</v>
      </c>
      <c r="W266" s="275" t="s">
        <v>6486</v>
      </c>
      <c r="X266" s="277">
        <v>45017</v>
      </c>
      <c r="Y266" s="275" t="s">
        <v>6487</v>
      </c>
      <c r="AA266" s="277">
        <v>39083</v>
      </c>
      <c r="AB266" s="277">
        <v>39079</v>
      </c>
      <c r="AJ266" s="275" t="s">
        <v>6490</v>
      </c>
      <c r="AK266" s="276">
        <v>981</v>
      </c>
      <c r="AL266" s="275" t="s">
        <v>7971</v>
      </c>
    </row>
    <row r="267" spans="1:38" s="275" customFormat="1">
      <c r="A267" s="275" t="str">
        <f t="shared" si="4"/>
        <v>0410700165行動援護</v>
      </c>
      <c r="B267" s="275" t="s">
        <v>1160</v>
      </c>
      <c r="C267" s="275" t="s">
        <v>1161</v>
      </c>
      <c r="D267" s="276">
        <v>9811226</v>
      </c>
      <c r="E267" s="275" t="s">
        <v>1162</v>
      </c>
      <c r="F267" s="275" t="s">
        <v>1163</v>
      </c>
      <c r="G267" s="275" t="s">
        <v>1164</v>
      </c>
      <c r="H267" s="275" t="s">
        <v>1165</v>
      </c>
      <c r="I267" s="275" t="s">
        <v>1166</v>
      </c>
      <c r="J267" s="275" t="s">
        <v>6736</v>
      </c>
      <c r="K267" s="275" t="s">
        <v>1167</v>
      </c>
      <c r="L267" s="275" t="s">
        <v>1167</v>
      </c>
      <c r="M267" s="275" t="s">
        <v>1168</v>
      </c>
      <c r="N267" s="276">
        <v>9811226</v>
      </c>
      <c r="O267" s="275" t="s">
        <v>1106</v>
      </c>
      <c r="P267" s="275" t="s">
        <v>1162</v>
      </c>
      <c r="Q267" s="275" t="s">
        <v>1163</v>
      </c>
      <c r="R267" s="275" t="s">
        <v>1164</v>
      </c>
      <c r="T267" s="275" t="s">
        <v>172</v>
      </c>
      <c r="U267" s="275" t="s">
        <v>6525</v>
      </c>
      <c r="V267" s="275" t="s">
        <v>1169</v>
      </c>
      <c r="W267" s="275" t="s">
        <v>6486</v>
      </c>
      <c r="X267" s="277">
        <v>43465</v>
      </c>
      <c r="Y267" s="275" t="s">
        <v>6501</v>
      </c>
      <c r="AA267" s="277">
        <v>39083</v>
      </c>
      <c r="AB267" s="277">
        <v>39079</v>
      </c>
      <c r="AD267" s="277">
        <v>43465</v>
      </c>
      <c r="AJ267" s="275" t="s">
        <v>6490</v>
      </c>
      <c r="AK267" s="276">
        <v>981</v>
      </c>
      <c r="AL267" s="275" t="s">
        <v>7971</v>
      </c>
    </row>
    <row r="268" spans="1:38" s="275" customFormat="1">
      <c r="A268" s="275" t="str">
        <f t="shared" si="4"/>
        <v>0410700165重度訪問介護</v>
      </c>
      <c r="B268" s="275" t="s">
        <v>1160</v>
      </c>
      <c r="C268" s="275" t="s">
        <v>1161</v>
      </c>
      <c r="D268" s="276">
        <v>9811226</v>
      </c>
      <c r="E268" s="275" t="s">
        <v>1162</v>
      </c>
      <c r="F268" s="275" t="s">
        <v>1163</v>
      </c>
      <c r="G268" s="275" t="s">
        <v>1164</v>
      </c>
      <c r="H268" s="275" t="s">
        <v>1165</v>
      </c>
      <c r="I268" s="275" t="s">
        <v>1166</v>
      </c>
      <c r="J268" s="275" t="s">
        <v>6736</v>
      </c>
      <c r="K268" s="275" t="s">
        <v>1167</v>
      </c>
      <c r="L268" s="275" t="s">
        <v>1167</v>
      </c>
      <c r="M268" s="275" t="s">
        <v>1168</v>
      </c>
      <c r="N268" s="276">
        <v>9811226</v>
      </c>
      <c r="O268" s="275" t="s">
        <v>1106</v>
      </c>
      <c r="P268" s="275" t="s">
        <v>1162</v>
      </c>
      <c r="Q268" s="275" t="s">
        <v>1163</v>
      </c>
      <c r="R268" s="275" t="s">
        <v>1164</v>
      </c>
      <c r="T268" s="275" t="s">
        <v>138</v>
      </c>
      <c r="U268" s="275" t="s">
        <v>6525</v>
      </c>
      <c r="V268" s="275" t="s">
        <v>1169</v>
      </c>
      <c r="W268" s="275" t="s">
        <v>6486</v>
      </c>
      <c r="X268" s="277">
        <v>43465</v>
      </c>
      <c r="Y268" s="275" t="s">
        <v>6501</v>
      </c>
      <c r="AA268" s="277">
        <v>39083</v>
      </c>
      <c r="AB268" s="277">
        <v>39079</v>
      </c>
      <c r="AD268" s="277">
        <v>43465</v>
      </c>
      <c r="AJ268" s="275" t="s">
        <v>6490</v>
      </c>
      <c r="AK268" s="276">
        <v>981</v>
      </c>
      <c r="AL268" s="275" t="s">
        <v>7971</v>
      </c>
    </row>
    <row r="269" spans="1:38" s="275" customFormat="1">
      <c r="A269" s="275" t="str">
        <f t="shared" si="4"/>
        <v>0410700199居宅介護</v>
      </c>
      <c r="B269" s="275" t="s">
        <v>1170</v>
      </c>
      <c r="C269" s="275" t="s">
        <v>1171</v>
      </c>
      <c r="D269" s="276">
        <v>9811232</v>
      </c>
      <c r="E269" s="275" t="s">
        <v>1172</v>
      </c>
      <c r="F269" s="275" t="s">
        <v>1173</v>
      </c>
      <c r="G269" s="275" t="s">
        <v>1174</v>
      </c>
      <c r="H269" s="275" t="s">
        <v>63</v>
      </c>
      <c r="I269" s="275" t="s">
        <v>1175</v>
      </c>
      <c r="J269" s="275" t="s">
        <v>6737</v>
      </c>
      <c r="K269" s="275" t="s">
        <v>1176</v>
      </c>
      <c r="L269" s="275" t="s">
        <v>1176</v>
      </c>
      <c r="M269" s="275" t="s">
        <v>1177</v>
      </c>
      <c r="N269" s="276">
        <v>9811232</v>
      </c>
      <c r="O269" s="275" t="s">
        <v>1106</v>
      </c>
      <c r="P269" s="275" t="s">
        <v>1172</v>
      </c>
      <c r="Q269" s="275" t="s">
        <v>1173</v>
      </c>
      <c r="R269" s="275" t="s">
        <v>1174</v>
      </c>
      <c r="T269" s="275" t="s">
        <v>137</v>
      </c>
      <c r="U269" s="275" t="s">
        <v>74</v>
      </c>
      <c r="V269" s="275" t="s">
        <v>1178</v>
      </c>
      <c r="W269" s="275" t="s">
        <v>6486</v>
      </c>
      <c r="X269" s="277">
        <v>45017</v>
      </c>
      <c r="Y269" s="275" t="s">
        <v>6487</v>
      </c>
      <c r="AA269" s="277">
        <v>40026</v>
      </c>
      <c r="AB269" s="277">
        <v>40026</v>
      </c>
      <c r="AJ269" s="275" t="s">
        <v>6490</v>
      </c>
      <c r="AK269" s="276">
        <v>981</v>
      </c>
      <c r="AL269" s="275" t="s">
        <v>7972</v>
      </c>
    </row>
    <row r="270" spans="1:38" s="275" customFormat="1">
      <c r="A270" s="275" t="str">
        <f t="shared" si="4"/>
        <v>0410700199重度訪問介護</v>
      </c>
      <c r="B270" s="275" t="s">
        <v>1170</v>
      </c>
      <c r="C270" s="275" t="s">
        <v>1171</v>
      </c>
      <c r="D270" s="276">
        <v>9811232</v>
      </c>
      <c r="E270" s="275" t="s">
        <v>1172</v>
      </c>
      <c r="F270" s="275" t="s">
        <v>1173</v>
      </c>
      <c r="G270" s="275" t="s">
        <v>1174</v>
      </c>
      <c r="H270" s="275" t="s">
        <v>63</v>
      </c>
      <c r="I270" s="275" t="s">
        <v>1175</v>
      </c>
      <c r="J270" s="275" t="s">
        <v>6737</v>
      </c>
      <c r="K270" s="275" t="s">
        <v>1176</v>
      </c>
      <c r="L270" s="275" t="s">
        <v>1176</v>
      </c>
      <c r="M270" s="275" t="s">
        <v>1177</v>
      </c>
      <c r="N270" s="276">
        <v>9811232</v>
      </c>
      <c r="O270" s="275" t="s">
        <v>1106</v>
      </c>
      <c r="P270" s="275" t="s">
        <v>1172</v>
      </c>
      <c r="Q270" s="275" t="s">
        <v>1173</v>
      </c>
      <c r="R270" s="275" t="s">
        <v>1174</v>
      </c>
      <c r="T270" s="275" t="s">
        <v>138</v>
      </c>
      <c r="U270" s="275" t="s">
        <v>74</v>
      </c>
      <c r="V270" s="275" t="s">
        <v>1178</v>
      </c>
      <c r="W270" s="275" t="s">
        <v>6486</v>
      </c>
      <c r="X270" s="277">
        <v>45017</v>
      </c>
      <c r="Y270" s="275" t="s">
        <v>6487</v>
      </c>
      <c r="AA270" s="277">
        <v>40026</v>
      </c>
      <c r="AB270" s="277">
        <v>40026</v>
      </c>
      <c r="AJ270" s="275" t="s">
        <v>6490</v>
      </c>
      <c r="AK270" s="276">
        <v>981</v>
      </c>
      <c r="AL270" s="275" t="s">
        <v>7972</v>
      </c>
    </row>
    <row r="271" spans="1:38" s="275" customFormat="1">
      <c r="A271" s="275" t="str">
        <f t="shared" si="4"/>
        <v>0410700249就労移行支援</v>
      </c>
      <c r="B271" s="275" t="s">
        <v>1116</v>
      </c>
      <c r="C271" s="275" t="s">
        <v>1117</v>
      </c>
      <c r="D271" s="276">
        <v>9811224</v>
      </c>
      <c r="E271" s="275" t="s">
        <v>1118</v>
      </c>
      <c r="F271" s="275" t="s">
        <v>1119</v>
      </c>
      <c r="G271" s="275" t="s">
        <v>1120</v>
      </c>
      <c r="H271" s="275" t="s">
        <v>144</v>
      </c>
      <c r="I271" s="275" t="s">
        <v>1121</v>
      </c>
      <c r="J271" s="275" t="s">
        <v>8234</v>
      </c>
      <c r="K271" s="275" t="s">
        <v>1179</v>
      </c>
      <c r="L271" s="275" t="s">
        <v>1179</v>
      </c>
      <c r="M271" s="275" t="s">
        <v>1180</v>
      </c>
      <c r="N271" s="276">
        <v>9811224</v>
      </c>
      <c r="O271" s="275" t="s">
        <v>1106</v>
      </c>
      <c r="P271" s="275" t="s">
        <v>1181</v>
      </c>
      <c r="Q271" s="275" t="s">
        <v>1182</v>
      </c>
      <c r="R271" s="275" t="s">
        <v>1183</v>
      </c>
      <c r="T271" s="275" t="s">
        <v>75</v>
      </c>
      <c r="U271" s="275" t="s">
        <v>74</v>
      </c>
      <c r="V271" s="275" t="s">
        <v>1184</v>
      </c>
      <c r="W271" s="275" t="s">
        <v>6486</v>
      </c>
      <c r="X271" s="277">
        <v>45017</v>
      </c>
      <c r="Y271" s="275" t="s">
        <v>6487</v>
      </c>
      <c r="Z271" s="275" t="s">
        <v>6488</v>
      </c>
      <c r="AA271" s="277">
        <v>41000</v>
      </c>
      <c r="AB271" s="277">
        <v>41000</v>
      </c>
      <c r="AG271" s="275" t="s">
        <v>6489</v>
      </c>
      <c r="AH271" s="275">
        <v>6</v>
      </c>
      <c r="AI271" s="275">
        <v>30</v>
      </c>
      <c r="AJ271" s="275" t="s">
        <v>6490</v>
      </c>
      <c r="AK271" s="276">
        <v>981</v>
      </c>
      <c r="AL271" s="275" t="s">
        <v>7968</v>
      </c>
    </row>
    <row r="272" spans="1:38" s="275" customFormat="1">
      <c r="A272" s="275" t="str">
        <f t="shared" si="4"/>
        <v>0410700249就労継続支援(Ｂ型)</v>
      </c>
      <c r="B272" s="275" t="s">
        <v>1116</v>
      </c>
      <c r="C272" s="275" t="s">
        <v>1117</v>
      </c>
      <c r="D272" s="276">
        <v>9811224</v>
      </c>
      <c r="E272" s="275" t="s">
        <v>1118</v>
      </c>
      <c r="F272" s="275" t="s">
        <v>1119</v>
      </c>
      <c r="G272" s="275" t="s">
        <v>1120</v>
      </c>
      <c r="H272" s="275" t="s">
        <v>144</v>
      </c>
      <c r="I272" s="275" t="s">
        <v>1121</v>
      </c>
      <c r="J272" s="275" t="s">
        <v>8234</v>
      </c>
      <c r="K272" s="275" t="s">
        <v>1179</v>
      </c>
      <c r="L272" s="275" t="s">
        <v>1179</v>
      </c>
      <c r="M272" s="275" t="s">
        <v>1180</v>
      </c>
      <c r="N272" s="276">
        <v>9811224</v>
      </c>
      <c r="O272" s="275" t="s">
        <v>1106</v>
      </c>
      <c r="P272" s="275" t="s">
        <v>1181</v>
      </c>
      <c r="Q272" s="275" t="s">
        <v>1182</v>
      </c>
      <c r="R272" s="275" t="s">
        <v>1183</v>
      </c>
      <c r="T272" s="275" t="s">
        <v>6491</v>
      </c>
      <c r="U272" s="275" t="s">
        <v>74</v>
      </c>
      <c r="V272" s="275" t="s">
        <v>1184</v>
      </c>
      <c r="W272" s="275" t="s">
        <v>6486</v>
      </c>
      <c r="X272" s="277">
        <v>45017</v>
      </c>
      <c r="Y272" s="275" t="s">
        <v>6487</v>
      </c>
      <c r="Z272" s="275" t="s">
        <v>6488</v>
      </c>
      <c r="AA272" s="277">
        <v>41000</v>
      </c>
      <c r="AB272" s="277">
        <v>41000</v>
      </c>
      <c r="AG272" s="275" t="s">
        <v>6489</v>
      </c>
      <c r="AH272" s="275">
        <v>20</v>
      </c>
      <c r="AI272" s="275">
        <v>0</v>
      </c>
      <c r="AJ272" s="275" t="s">
        <v>6490</v>
      </c>
      <c r="AK272" s="276">
        <v>981</v>
      </c>
      <c r="AL272" s="275" t="s">
        <v>7968</v>
      </c>
    </row>
    <row r="273" spans="1:38" s="275" customFormat="1">
      <c r="A273" s="275" t="str">
        <f t="shared" si="4"/>
        <v>0410700280就労継続支援(Ａ型)</v>
      </c>
      <c r="B273" s="275" t="s">
        <v>1185</v>
      </c>
      <c r="C273" s="275" t="s">
        <v>1186</v>
      </c>
      <c r="D273" s="276">
        <v>9811227</v>
      </c>
      <c r="E273" s="275" t="s">
        <v>1187</v>
      </c>
      <c r="F273" s="275" t="s">
        <v>1188</v>
      </c>
      <c r="G273" s="275" t="s">
        <v>1189</v>
      </c>
      <c r="H273" s="275" t="s">
        <v>402</v>
      </c>
      <c r="I273" s="275" t="s">
        <v>1190</v>
      </c>
      <c r="J273" s="275" t="s">
        <v>6570</v>
      </c>
      <c r="K273" s="275" t="s">
        <v>1191</v>
      </c>
      <c r="L273" s="275" t="s">
        <v>1191</v>
      </c>
      <c r="M273" s="275" t="s">
        <v>1192</v>
      </c>
      <c r="N273" s="276">
        <v>9811227</v>
      </c>
      <c r="O273" s="275" t="s">
        <v>1106</v>
      </c>
      <c r="P273" s="275" t="s">
        <v>1193</v>
      </c>
      <c r="Q273" s="275" t="s">
        <v>1188</v>
      </c>
      <c r="R273" s="275" t="s">
        <v>1189</v>
      </c>
      <c r="T273" s="275" t="s">
        <v>6537</v>
      </c>
      <c r="U273" s="275" t="s">
        <v>74</v>
      </c>
      <c r="V273" s="275" t="s">
        <v>1194</v>
      </c>
      <c r="W273" s="275" t="s">
        <v>6486</v>
      </c>
      <c r="X273" s="277">
        <v>44562</v>
      </c>
      <c r="Y273" s="275" t="s">
        <v>6487</v>
      </c>
      <c r="Z273" s="275" t="s">
        <v>6497</v>
      </c>
      <c r="AA273" s="277">
        <v>41518</v>
      </c>
      <c r="AB273" s="277">
        <v>41518</v>
      </c>
      <c r="AG273" s="275" t="s">
        <v>6533</v>
      </c>
      <c r="AH273" s="275">
        <v>20</v>
      </c>
      <c r="AI273" s="275">
        <v>0</v>
      </c>
      <c r="AJ273" s="275" t="s">
        <v>6490</v>
      </c>
      <c r="AK273" s="276">
        <v>981</v>
      </c>
      <c r="AL273" s="275" t="s">
        <v>7973</v>
      </c>
    </row>
    <row r="274" spans="1:38" s="275" customFormat="1">
      <c r="A274" s="275" t="str">
        <f t="shared" si="4"/>
        <v>0410700322居宅介護</v>
      </c>
      <c r="B274" s="275" t="s">
        <v>1195</v>
      </c>
      <c r="C274" s="275" t="s">
        <v>1196</v>
      </c>
      <c r="D274" s="276">
        <v>9811224</v>
      </c>
      <c r="E274" s="275" t="s">
        <v>1197</v>
      </c>
      <c r="F274" s="275" t="s">
        <v>1198</v>
      </c>
      <c r="G274" s="275" t="s">
        <v>1198</v>
      </c>
      <c r="H274" s="275" t="s">
        <v>319</v>
      </c>
      <c r="I274" s="275" t="s">
        <v>1199</v>
      </c>
      <c r="J274" s="275" t="s">
        <v>6738</v>
      </c>
      <c r="K274" s="275" t="s">
        <v>1200</v>
      </c>
      <c r="L274" s="275" t="s">
        <v>1200</v>
      </c>
      <c r="M274" s="275" t="s">
        <v>1201</v>
      </c>
      <c r="N274" s="276">
        <v>9811224</v>
      </c>
      <c r="O274" s="275" t="s">
        <v>1106</v>
      </c>
      <c r="P274" s="275" t="s">
        <v>1197</v>
      </c>
      <c r="Q274" s="275" t="s">
        <v>1198</v>
      </c>
      <c r="R274" s="275" t="s">
        <v>1198</v>
      </c>
      <c r="T274" s="275" t="s">
        <v>137</v>
      </c>
      <c r="U274" s="275" t="s">
        <v>74</v>
      </c>
      <c r="V274" s="275" t="s">
        <v>1202</v>
      </c>
      <c r="W274" s="275" t="s">
        <v>6486</v>
      </c>
      <c r="X274" s="277">
        <v>45017</v>
      </c>
      <c r="Y274" s="275" t="s">
        <v>6487</v>
      </c>
      <c r="AA274" s="277">
        <v>41609</v>
      </c>
      <c r="AB274" s="277">
        <v>41609</v>
      </c>
      <c r="AJ274" s="275" t="s">
        <v>6490</v>
      </c>
      <c r="AK274" s="276">
        <v>981</v>
      </c>
      <c r="AL274" s="275" t="s">
        <v>7968</v>
      </c>
    </row>
    <row r="275" spans="1:38" s="275" customFormat="1">
      <c r="A275" s="275" t="str">
        <f t="shared" si="4"/>
        <v>0410700322重度訪問介護</v>
      </c>
      <c r="B275" s="275" t="s">
        <v>1195</v>
      </c>
      <c r="C275" s="275" t="s">
        <v>1196</v>
      </c>
      <c r="D275" s="276">
        <v>9811224</v>
      </c>
      <c r="E275" s="275" t="s">
        <v>1197</v>
      </c>
      <c r="F275" s="275" t="s">
        <v>1198</v>
      </c>
      <c r="G275" s="275" t="s">
        <v>1198</v>
      </c>
      <c r="H275" s="275" t="s">
        <v>319</v>
      </c>
      <c r="I275" s="275" t="s">
        <v>1199</v>
      </c>
      <c r="J275" s="275" t="s">
        <v>6738</v>
      </c>
      <c r="K275" s="275" t="s">
        <v>1200</v>
      </c>
      <c r="L275" s="275" t="s">
        <v>1200</v>
      </c>
      <c r="M275" s="275" t="s">
        <v>1201</v>
      </c>
      <c r="N275" s="276">
        <v>9811224</v>
      </c>
      <c r="O275" s="275" t="s">
        <v>1106</v>
      </c>
      <c r="P275" s="275" t="s">
        <v>1197</v>
      </c>
      <c r="Q275" s="275" t="s">
        <v>1198</v>
      </c>
      <c r="R275" s="275" t="s">
        <v>1198</v>
      </c>
      <c r="T275" s="275" t="s">
        <v>138</v>
      </c>
      <c r="U275" s="275" t="s">
        <v>74</v>
      </c>
      <c r="V275" s="275" t="s">
        <v>1202</v>
      </c>
      <c r="W275" s="275" t="s">
        <v>6486</v>
      </c>
      <c r="X275" s="277">
        <v>45017</v>
      </c>
      <c r="Y275" s="275" t="s">
        <v>6487</v>
      </c>
      <c r="AA275" s="277">
        <v>41609</v>
      </c>
      <c r="AB275" s="277">
        <v>41609</v>
      </c>
      <c r="AJ275" s="275" t="s">
        <v>6490</v>
      </c>
      <c r="AK275" s="276">
        <v>981</v>
      </c>
      <c r="AL275" s="275" t="s">
        <v>7968</v>
      </c>
    </row>
    <row r="276" spans="1:38" s="275" customFormat="1">
      <c r="A276" s="275" t="str">
        <f t="shared" si="4"/>
        <v>0410700330就労移行支援</v>
      </c>
      <c r="B276" s="275" t="s">
        <v>6739</v>
      </c>
      <c r="C276" s="275" t="s">
        <v>6740</v>
      </c>
      <c r="D276" s="276">
        <v>9811217</v>
      </c>
      <c r="E276" s="275" t="s">
        <v>6741</v>
      </c>
      <c r="F276" s="275" t="s">
        <v>6742</v>
      </c>
      <c r="G276" s="275" t="s">
        <v>6743</v>
      </c>
      <c r="H276" s="275" t="s">
        <v>129</v>
      </c>
      <c r="I276" s="275" t="s">
        <v>6744</v>
      </c>
      <c r="J276" s="275" t="s">
        <v>6745</v>
      </c>
      <c r="K276" s="275" t="s">
        <v>6746</v>
      </c>
      <c r="L276" s="275" t="s">
        <v>6746</v>
      </c>
      <c r="M276" s="275" t="s">
        <v>6747</v>
      </c>
      <c r="N276" s="276">
        <v>9811217</v>
      </c>
      <c r="O276" s="275" t="s">
        <v>1106</v>
      </c>
      <c r="P276" s="275" t="s">
        <v>6748</v>
      </c>
      <c r="Q276" s="275" t="s">
        <v>6742</v>
      </c>
      <c r="R276" s="275" t="s">
        <v>6743</v>
      </c>
      <c r="T276" s="275" t="s">
        <v>75</v>
      </c>
      <c r="U276" s="275" t="s">
        <v>6749</v>
      </c>
      <c r="V276" s="275" t="s">
        <v>6750</v>
      </c>
      <c r="W276" s="275" t="s">
        <v>6486</v>
      </c>
      <c r="X276" s="277">
        <v>43732</v>
      </c>
      <c r="Y276" s="275" t="s">
        <v>6501</v>
      </c>
      <c r="Z276" s="275" t="s">
        <v>6488</v>
      </c>
      <c r="AA276" s="277">
        <v>41699</v>
      </c>
      <c r="AB276" s="277">
        <v>41699</v>
      </c>
      <c r="AD276" s="277">
        <v>43732</v>
      </c>
      <c r="AG276" s="275" t="s">
        <v>6533</v>
      </c>
      <c r="AH276" s="275">
        <v>10</v>
      </c>
      <c r="AI276" s="275">
        <v>0</v>
      </c>
      <c r="AJ276" s="275" t="s">
        <v>6490</v>
      </c>
      <c r="AK276" s="276">
        <v>981</v>
      </c>
      <c r="AL276" s="275" t="s">
        <v>7974</v>
      </c>
    </row>
    <row r="277" spans="1:38" s="275" customFormat="1">
      <c r="A277" s="275" t="str">
        <f t="shared" si="4"/>
        <v>0410700330就労継続支援(Ａ型)</v>
      </c>
      <c r="B277" s="275" t="s">
        <v>6739</v>
      </c>
      <c r="C277" s="275" t="s">
        <v>6740</v>
      </c>
      <c r="D277" s="276">
        <v>9811217</v>
      </c>
      <c r="E277" s="275" t="s">
        <v>6741</v>
      </c>
      <c r="F277" s="275" t="s">
        <v>6742</v>
      </c>
      <c r="G277" s="275" t="s">
        <v>6743</v>
      </c>
      <c r="H277" s="275" t="s">
        <v>129</v>
      </c>
      <c r="I277" s="275" t="s">
        <v>6744</v>
      </c>
      <c r="J277" s="275" t="s">
        <v>6745</v>
      </c>
      <c r="K277" s="275" t="s">
        <v>6746</v>
      </c>
      <c r="L277" s="275" t="s">
        <v>6746</v>
      </c>
      <c r="M277" s="275" t="s">
        <v>6747</v>
      </c>
      <c r="N277" s="276">
        <v>9811217</v>
      </c>
      <c r="O277" s="275" t="s">
        <v>1106</v>
      </c>
      <c r="P277" s="275" t="s">
        <v>6748</v>
      </c>
      <c r="Q277" s="275" t="s">
        <v>6742</v>
      </c>
      <c r="R277" s="275" t="s">
        <v>6743</v>
      </c>
      <c r="T277" s="275" t="s">
        <v>6537</v>
      </c>
      <c r="U277" s="275" t="s">
        <v>6749</v>
      </c>
      <c r="V277" s="275" t="s">
        <v>6750</v>
      </c>
      <c r="W277" s="275" t="s">
        <v>6486</v>
      </c>
      <c r="X277" s="277">
        <v>43732</v>
      </c>
      <c r="Y277" s="275" t="s">
        <v>6501</v>
      </c>
      <c r="Z277" s="275" t="s">
        <v>6488</v>
      </c>
      <c r="AA277" s="277">
        <v>41699</v>
      </c>
      <c r="AB277" s="277">
        <v>41699</v>
      </c>
      <c r="AD277" s="277">
        <v>43732</v>
      </c>
      <c r="AG277" s="275" t="s">
        <v>6533</v>
      </c>
      <c r="AH277" s="275">
        <v>10</v>
      </c>
      <c r="AI277" s="275">
        <v>0</v>
      </c>
      <c r="AJ277" s="275" t="s">
        <v>6490</v>
      </c>
      <c r="AK277" s="276">
        <v>981</v>
      </c>
      <c r="AL277" s="275" t="s">
        <v>7974</v>
      </c>
    </row>
    <row r="278" spans="1:38" s="275" customFormat="1">
      <c r="A278" s="275" t="str">
        <f t="shared" si="4"/>
        <v>0410700330就労定着支援</v>
      </c>
      <c r="B278" s="275" t="s">
        <v>6739</v>
      </c>
      <c r="C278" s="275" t="s">
        <v>6740</v>
      </c>
      <c r="D278" s="276">
        <v>9811217</v>
      </c>
      <c r="E278" s="275" t="s">
        <v>6741</v>
      </c>
      <c r="F278" s="275" t="s">
        <v>6742</v>
      </c>
      <c r="G278" s="275" t="s">
        <v>6743</v>
      </c>
      <c r="H278" s="275" t="s">
        <v>129</v>
      </c>
      <c r="I278" s="275" t="s">
        <v>6744</v>
      </c>
      <c r="J278" s="275" t="s">
        <v>6745</v>
      </c>
      <c r="K278" s="275" t="s">
        <v>6746</v>
      </c>
      <c r="L278" s="275" t="s">
        <v>6746</v>
      </c>
      <c r="M278" s="275" t="s">
        <v>6747</v>
      </c>
      <c r="N278" s="276">
        <v>9811217</v>
      </c>
      <c r="O278" s="275" t="s">
        <v>1106</v>
      </c>
      <c r="P278" s="275" t="s">
        <v>6748</v>
      </c>
      <c r="Q278" s="275" t="s">
        <v>6742</v>
      </c>
      <c r="R278" s="275" t="s">
        <v>6743</v>
      </c>
      <c r="T278" s="275" t="s">
        <v>314</v>
      </c>
      <c r="U278" s="275" t="s">
        <v>6749</v>
      </c>
      <c r="V278" s="275" t="s">
        <v>6750</v>
      </c>
      <c r="W278" s="275" t="s">
        <v>6486</v>
      </c>
      <c r="X278" s="277">
        <v>43732</v>
      </c>
      <c r="Y278" s="275" t="s">
        <v>6501</v>
      </c>
      <c r="AA278" s="277">
        <v>43405</v>
      </c>
      <c r="AB278" s="277">
        <v>43405</v>
      </c>
      <c r="AD278" s="277">
        <v>43732</v>
      </c>
      <c r="AJ278" s="275" t="s">
        <v>6490</v>
      </c>
      <c r="AK278" s="276">
        <v>981</v>
      </c>
      <c r="AL278" s="275" t="s">
        <v>7974</v>
      </c>
    </row>
    <row r="279" spans="1:38" s="275" customFormat="1">
      <c r="A279" s="275" t="str">
        <f t="shared" si="4"/>
        <v>0410700348居宅介護</v>
      </c>
      <c r="B279" s="275" t="s">
        <v>1203</v>
      </c>
      <c r="C279" s="275" t="s">
        <v>1204</v>
      </c>
      <c r="D279" s="276">
        <v>9894802</v>
      </c>
      <c r="E279" s="275" t="s">
        <v>1205</v>
      </c>
      <c r="F279" s="275" t="s">
        <v>1206</v>
      </c>
      <c r="G279" s="275" t="s">
        <v>1207</v>
      </c>
      <c r="H279" s="275" t="s">
        <v>63</v>
      </c>
      <c r="I279" s="275" t="s">
        <v>1208</v>
      </c>
      <c r="J279" s="275" t="s">
        <v>6751</v>
      </c>
      <c r="K279" s="275" t="s">
        <v>1209</v>
      </c>
      <c r="L279" s="275" t="s">
        <v>1209</v>
      </c>
      <c r="M279" s="275" t="s">
        <v>1210</v>
      </c>
      <c r="N279" s="276">
        <v>9811227</v>
      </c>
      <c r="O279" s="275" t="s">
        <v>1106</v>
      </c>
      <c r="P279" s="275" t="s">
        <v>1214</v>
      </c>
      <c r="Q279" s="275" t="s">
        <v>1215</v>
      </c>
      <c r="R279" s="275" t="s">
        <v>1212</v>
      </c>
      <c r="T279" s="275" t="s">
        <v>137</v>
      </c>
      <c r="U279" s="275" t="s">
        <v>74</v>
      </c>
      <c r="V279" s="275" t="s">
        <v>1213</v>
      </c>
      <c r="W279" s="275" t="s">
        <v>6486</v>
      </c>
      <c r="X279" s="277">
        <v>44287</v>
      </c>
      <c r="Y279" s="275" t="s">
        <v>6487</v>
      </c>
      <c r="AA279" s="277">
        <v>41791</v>
      </c>
      <c r="AB279" s="277">
        <v>41791</v>
      </c>
      <c r="AJ279" s="275" t="s">
        <v>6490</v>
      </c>
      <c r="AK279" s="276">
        <v>989</v>
      </c>
      <c r="AL279" s="275" t="s">
        <v>7975</v>
      </c>
    </row>
    <row r="280" spans="1:38" s="275" customFormat="1">
      <c r="A280" s="275" t="str">
        <f t="shared" si="4"/>
        <v>0410700348重度訪問介護</v>
      </c>
      <c r="B280" s="275" t="s">
        <v>1203</v>
      </c>
      <c r="C280" s="275" t="s">
        <v>1204</v>
      </c>
      <c r="D280" s="276">
        <v>9894802</v>
      </c>
      <c r="E280" s="275" t="s">
        <v>1205</v>
      </c>
      <c r="F280" s="275" t="s">
        <v>1206</v>
      </c>
      <c r="G280" s="275" t="s">
        <v>1207</v>
      </c>
      <c r="H280" s="275" t="s">
        <v>63</v>
      </c>
      <c r="I280" s="275" t="s">
        <v>1208</v>
      </c>
      <c r="J280" s="275" t="s">
        <v>6751</v>
      </c>
      <c r="K280" s="275" t="s">
        <v>1209</v>
      </c>
      <c r="L280" s="275" t="s">
        <v>1209</v>
      </c>
      <c r="M280" s="275" t="s">
        <v>1210</v>
      </c>
      <c r="N280" s="276">
        <v>9811227</v>
      </c>
      <c r="O280" s="275" t="s">
        <v>1106</v>
      </c>
      <c r="P280" s="275" t="s">
        <v>1214</v>
      </c>
      <c r="Q280" s="275" t="s">
        <v>1211</v>
      </c>
      <c r="R280" s="275" t="s">
        <v>1212</v>
      </c>
      <c r="T280" s="275" t="s">
        <v>138</v>
      </c>
      <c r="U280" s="275" t="s">
        <v>74</v>
      </c>
      <c r="V280" s="275" t="s">
        <v>1213</v>
      </c>
      <c r="W280" s="275" t="s">
        <v>6486</v>
      </c>
      <c r="X280" s="277">
        <v>44287</v>
      </c>
      <c r="Y280" s="275" t="s">
        <v>6487</v>
      </c>
      <c r="AA280" s="277">
        <v>41791</v>
      </c>
      <c r="AB280" s="277">
        <v>41791</v>
      </c>
      <c r="AJ280" s="275" t="s">
        <v>6490</v>
      </c>
      <c r="AK280" s="276">
        <v>989</v>
      </c>
      <c r="AL280" s="275" t="s">
        <v>7975</v>
      </c>
    </row>
    <row r="281" spans="1:38" s="275" customFormat="1">
      <c r="A281" s="275" t="str">
        <f t="shared" si="4"/>
        <v>0410700363生活介護</v>
      </c>
      <c r="B281" s="275" t="s">
        <v>1216</v>
      </c>
      <c r="C281" s="275" t="s">
        <v>1217</v>
      </c>
      <c r="D281" s="276">
        <v>9813103</v>
      </c>
      <c r="E281" s="275" t="s">
        <v>1218</v>
      </c>
      <c r="F281" s="275" t="s">
        <v>1219</v>
      </c>
      <c r="G281" s="275" t="s">
        <v>1220</v>
      </c>
      <c r="H281" s="275" t="s">
        <v>129</v>
      </c>
      <c r="I281" s="275" t="s">
        <v>1221</v>
      </c>
      <c r="J281" s="275" t="s">
        <v>6752</v>
      </c>
      <c r="K281" s="275" t="s">
        <v>1222</v>
      </c>
      <c r="L281" s="275" t="s">
        <v>1222</v>
      </c>
      <c r="M281" s="275" t="s">
        <v>1223</v>
      </c>
      <c r="N281" s="276">
        <v>9811244</v>
      </c>
      <c r="O281" s="275" t="s">
        <v>1106</v>
      </c>
      <c r="P281" s="275" t="s">
        <v>1224</v>
      </c>
      <c r="Q281" s="275" t="s">
        <v>1225</v>
      </c>
      <c r="R281" s="275" t="s">
        <v>1226</v>
      </c>
      <c r="T281" s="275" t="s">
        <v>71</v>
      </c>
      <c r="U281" s="275" t="s">
        <v>74</v>
      </c>
      <c r="V281" s="275" t="s">
        <v>1227</v>
      </c>
      <c r="W281" s="275" t="s">
        <v>6486</v>
      </c>
      <c r="X281" s="277">
        <v>44287</v>
      </c>
      <c r="Y281" s="275" t="s">
        <v>6487</v>
      </c>
      <c r="Z281" s="275" t="s">
        <v>6497</v>
      </c>
      <c r="AA281" s="277">
        <v>42064</v>
      </c>
      <c r="AB281" s="277">
        <v>42064</v>
      </c>
      <c r="AF281" s="275" t="s">
        <v>6492</v>
      </c>
      <c r="AG281" s="275" t="s">
        <v>6533</v>
      </c>
      <c r="AH281" s="275">
        <v>20</v>
      </c>
      <c r="AI281" s="275">
        <v>20</v>
      </c>
      <c r="AJ281" s="275" t="s">
        <v>6490</v>
      </c>
      <c r="AK281" s="276">
        <v>981</v>
      </c>
      <c r="AL281" s="275" t="s">
        <v>7976</v>
      </c>
    </row>
    <row r="282" spans="1:38" s="275" customFormat="1">
      <c r="A282" s="275" t="str">
        <f t="shared" si="4"/>
        <v>0410700371就労継続支援(Ｂ型)</v>
      </c>
      <c r="B282" s="275" t="s">
        <v>1228</v>
      </c>
      <c r="C282" s="275" t="s">
        <v>1229</v>
      </c>
      <c r="D282" s="276">
        <v>9811232</v>
      </c>
      <c r="E282" s="275" t="s">
        <v>1230</v>
      </c>
      <c r="F282" s="275" t="s">
        <v>1231</v>
      </c>
      <c r="G282" s="275" t="s">
        <v>1232</v>
      </c>
      <c r="H282" s="275" t="s">
        <v>402</v>
      </c>
      <c r="I282" s="275" t="s">
        <v>1233</v>
      </c>
      <c r="J282" s="275" t="s">
        <v>6753</v>
      </c>
      <c r="K282" s="275" t="s">
        <v>1234</v>
      </c>
      <c r="L282" s="275" t="s">
        <v>1234</v>
      </c>
      <c r="M282" s="275" t="s">
        <v>1235</v>
      </c>
      <c r="N282" s="276">
        <v>9811232</v>
      </c>
      <c r="O282" s="275" t="s">
        <v>1106</v>
      </c>
      <c r="P282" s="275" t="s">
        <v>1236</v>
      </c>
      <c r="Q282" s="275" t="s">
        <v>1231</v>
      </c>
      <c r="R282" s="275" t="s">
        <v>1232</v>
      </c>
      <c r="T282" s="275" t="s">
        <v>6491</v>
      </c>
      <c r="U282" s="275" t="s">
        <v>74</v>
      </c>
      <c r="V282" s="275" t="s">
        <v>1237</v>
      </c>
      <c r="W282" s="275" t="s">
        <v>6486</v>
      </c>
      <c r="X282" s="277">
        <v>44835</v>
      </c>
      <c r="Y282" s="275" t="s">
        <v>6487</v>
      </c>
      <c r="Z282" s="275" t="s">
        <v>6497</v>
      </c>
      <c r="AA282" s="277">
        <v>42125</v>
      </c>
      <c r="AB282" s="277">
        <v>42125</v>
      </c>
      <c r="AG282" s="275" t="s">
        <v>6533</v>
      </c>
      <c r="AH282" s="275">
        <v>20</v>
      </c>
      <c r="AI282" s="275">
        <v>30</v>
      </c>
      <c r="AJ282" s="275" t="s">
        <v>6490</v>
      </c>
      <c r="AK282" s="276">
        <v>981</v>
      </c>
      <c r="AL282" s="275" t="s">
        <v>7972</v>
      </c>
    </row>
    <row r="283" spans="1:38" s="275" customFormat="1">
      <c r="A283" s="275" t="str">
        <f t="shared" si="4"/>
        <v>0410700389就労継続支援(Ｂ型)</v>
      </c>
      <c r="B283" s="275" t="s">
        <v>1098</v>
      </c>
      <c r="C283" s="275" t="s">
        <v>1099</v>
      </c>
      <c r="D283" s="276">
        <v>9811222</v>
      </c>
      <c r="E283" s="275" t="s">
        <v>1100</v>
      </c>
      <c r="F283" s="275" t="s">
        <v>1101</v>
      </c>
      <c r="G283" s="275" t="s">
        <v>1102</v>
      </c>
      <c r="H283" s="275" t="s">
        <v>63</v>
      </c>
      <c r="I283" s="275" t="s">
        <v>1103</v>
      </c>
      <c r="J283" s="275" t="s">
        <v>6730</v>
      </c>
      <c r="K283" s="275" t="s">
        <v>1238</v>
      </c>
      <c r="L283" s="275" t="s">
        <v>1238</v>
      </c>
      <c r="M283" s="275" t="s">
        <v>1239</v>
      </c>
      <c r="N283" s="276">
        <v>9811224</v>
      </c>
      <c r="O283" s="275" t="s">
        <v>1106</v>
      </c>
      <c r="P283" s="275" t="s">
        <v>1240</v>
      </c>
      <c r="Q283" s="275" t="s">
        <v>1241</v>
      </c>
      <c r="R283" s="275" t="s">
        <v>1241</v>
      </c>
      <c r="T283" s="275" t="s">
        <v>6491</v>
      </c>
      <c r="U283" s="275" t="s">
        <v>74</v>
      </c>
      <c r="V283" s="275" t="s">
        <v>1242</v>
      </c>
      <c r="W283" s="275" t="s">
        <v>6486</v>
      </c>
      <c r="X283" s="277">
        <v>44835</v>
      </c>
      <c r="Y283" s="275" t="s">
        <v>6487</v>
      </c>
      <c r="Z283" s="275" t="s">
        <v>6497</v>
      </c>
      <c r="AA283" s="277">
        <v>42125</v>
      </c>
      <c r="AB283" s="277">
        <v>42125</v>
      </c>
      <c r="AG283" s="275" t="s">
        <v>6489</v>
      </c>
      <c r="AH283" s="275">
        <v>35</v>
      </c>
      <c r="AI283" s="275">
        <v>0</v>
      </c>
      <c r="AJ283" s="275" t="s">
        <v>6490</v>
      </c>
      <c r="AK283" s="276">
        <v>981</v>
      </c>
      <c r="AL283" s="275" t="s">
        <v>7966</v>
      </c>
    </row>
    <row r="284" spans="1:38" s="275" customFormat="1">
      <c r="A284" s="275" t="str">
        <f t="shared" si="4"/>
        <v>0410700397就労継続支援(Ｂ型)</v>
      </c>
      <c r="B284" s="275" t="s">
        <v>1243</v>
      </c>
      <c r="C284" s="275" t="s">
        <v>1244</v>
      </c>
      <c r="D284" s="276">
        <v>9811242</v>
      </c>
      <c r="E284" s="275" t="s">
        <v>1245</v>
      </c>
      <c r="F284" s="275" t="s">
        <v>1246</v>
      </c>
      <c r="G284" s="275" t="s">
        <v>1247</v>
      </c>
      <c r="H284" s="275" t="s">
        <v>129</v>
      </c>
      <c r="I284" s="275" t="s">
        <v>1248</v>
      </c>
      <c r="J284" s="275" t="s">
        <v>6754</v>
      </c>
      <c r="K284" s="275" t="s">
        <v>1249</v>
      </c>
      <c r="L284" s="275" t="s">
        <v>1249</v>
      </c>
      <c r="M284" s="275" t="s">
        <v>1250</v>
      </c>
      <c r="N284" s="276">
        <v>9811242</v>
      </c>
      <c r="O284" s="275" t="s">
        <v>1106</v>
      </c>
      <c r="P284" s="275" t="s">
        <v>1245</v>
      </c>
      <c r="Q284" s="275" t="s">
        <v>1246</v>
      </c>
      <c r="R284" s="275" t="s">
        <v>1247</v>
      </c>
      <c r="T284" s="275" t="s">
        <v>6491</v>
      </c>
      <c r="U284" s="275" t="s">
        <v>74</v>
      </c>
      <c r="V284" s="275" t="s">
        <v>1251</v>
      </c>
      <c r="W284" s="275" t="s">
        <v>6486</v>
      </c>
      <c r="X284" s="277">
        <v>45017</v>
      </c>
      <c r="Y284" s="275" t="s">
        <v>6487</v>
      </c>
      <c r="Z284" s="275" t="s">
        <v>6488</v>
      </c>
      <c r="AA284" s="277">
        <v>42217</v>
      </c>
      <c r="AB284" s="277">
        <v>42217</v>
      </c>
      <c r="AG284" s="275" t="s">
        <v>6533</v>
      </c>
      <c r="AH284" s="275">
        <v>20</v>
      </c>
      <c r="AI284" s="275">
        <v>0</v>
      </c>
      <c r="AJ284" s="275" t="s">
        <v>6490</v>
      </c>
      <c r="AK284" s="276">
        <v>981</v>
      </c>
      <c r="AL284" s="275" t="s">
        <v>7967</v>
      </c>
    </row>
    <row r="285" spans="1:38" s="275" customFormat="1">
      <c r="A285" s="275" t="str">
        <f t="shared" si="4"/>
        <v>0410700405居宅介護</v>
      </c>
      <c r="B285" s="275" t="s">
        <v>1252</v>
      </c>
      <c r="C285" s="275" t="s">
        <v>1253</v>
      </c>
      <c r="D285" s="276">
        <v>4750859</v>
      </c>
      <c r="E285" s="275" t="s">
        <v>1254</v>
      </c>
      <c r="F285" s="275" t="s">
        <v>1255</v>
      </c>
      <c r="G285" s="275" t="s">
        <v>1256</v>
      </c>
      <c r="H285" s="275" t="s">
        <v>63</v>
      </c>
      <c r="I285" s="275" t="s">
        <v>1257</v>
      </c>
      <c r="J285" s="275" t="s">
        <v>6755</v>
      </c>
      <c r="K285" s="275" t="s">
        <v>1258</v>
      </c>
      <c r="L285" s="275" t="s">
        <v>1258</v>
      </c>
      <c r="M285" s="275" t="s">
        <v>1259</v>
      </c>
      <c r="N285" s="276">
        <v>9811201</v>
      </c>
      <c r="O285" s="275" t="s">
        <v>1106</v>
      </c>
      <c r="P285" s="275" t="s">
        <v>1260</v>
      </c>
      <c r="Q285" s="275" t="s">
        <v>1261</v>
      </c>
      <c r="R285" s="275" t="s">
        <v>1262</v>
      </c>
      <c r="T285" s="275" t="s">
        <v>137</v>
      </c>
      <c r="U285" s="275" t="s">
        <v>74</v>
      </c>
      <c r="V285" s="275" t="s">
        <v>1263</v>
      </c>
      <c r="W285" s="275" t="s">
        <v>6486</v>
      </c>
      <c r="X285" s="277">
        <v>44835</v>
      </c>
      <c r="Y285" s="275" t="s">
        <v>6487</v>
      </c>
      <c r="AA285" s="277">
        <v>42217</v>
      </c>
      <c r="AB285" s="277">
        <v>42217</v>
      </c>
      <c r="AJ285" s="275" t="s">
        <v>6490</v>
      </c>
      <c r="AK285" s="276">
        <v>475</v>
      </c>
      <c r="AL285" s="275" t="s">
        <v>7977</v>
      </c>
    </row>
    <row r="286" spans="1:38" s="275" customFormat="1">
      <c r="A286" s="275" t="str">
        <f t="shared" si="4"/>
        <v>0410700405行動援護</v>
      </c>
      <c r="B286" s="275" t="s">
        <v>1252</v>
      </c>
      <c r="C286" s="275" t="s">
        <v>1253</v>
      </c>
      <c r="D286" s="276">
        <v>4750859</v>
      </c>
      <c r="E286" s="275" t="s">
        <v>1254</v>
      </c>
      <c r="F286" s="275" t="s">
        <v>1255</v>
      </c>
      <c r="G286" s="275" t="s">
        <v>1256</v>
      </c>
      <c r="H286" s="275" t="s">
        <v>63</v>
      </c>
      <c r="I286" s="275" t="s">
        <v>1257</v>
      </c>
      <c r="J286" s="275" t="s">
        <v>6755</v>
      </c>
      <c r="K286" s="275" t="s">
        <v>1258</v>
      </c>
      <c r="L286" s="275" t="s">
        <v>1258</v>
      </c>
      <c r="M286" s="275" t="s">
        <v>1259</v>
      </c>
      <c r="N286" s="276">
        <v>9811201</v>
      </c>
      <c r="O286" s="275" t="s">
        <v>1106</v>
      </c>
      <c r="P286" s="275" t="s">
        <v>1260</v>
      </c>
      <c r="Q286" s="275" t="s">
        <v>1261</v>
      </c>
      <c r="R286" s="275" t="s">
        <v>1262</v>
      </c>
      <c r="T286" s="275" t="s">
        <v>172</v>
      </c>
      <c r="U286" s="275" t="s">
        <v>76</v>
      </c>
      <c r="V286" s="275" t="s">
        <v>1263</v>
      </c>
      <c r="W286" s="275" t="s">
        <v>6486</v>
      </c>
      <c r="X286" s="277">
        <v>43556</v>
      </c>
      <c r="Y286" s="275" t="s">
        <v>6487</v>
      </c>
      <c r="AA286" s="277">
        <v>42217</v>
      </c>
      <c r="AB286" s="277">
        <v>42217</v>
      </c>
      <c r="AC286" s="277">
        <v>43556</v>
      </c>
      <c r="AJ286" s="275" t="s">
        <v>6490</v>
      </c>
      <c r="AK286" s="276">
        <v>475</v>
      </c>
      <c r="AL286" s="275" t="s">
        <v>7977</v>
      </c>
    </row>
    <row r="287" spans="1:38" s="275" customFormat="1">
      <c r="A287" s="275" t="str">
        <f t="shared" si="4"/>
        <v>0410700405重度訪問介護</v>
      </c>
      <c r="B287" s="275" t="s">
        <v>1252</v>
      </c>
      <c r="C287" s="275" t="s">
        <v>1253</v>
      </c>
      <c r="D287" s="276">
        <v>4750859</v>
      </c>
      <c r="E287" s="275" t="s">
        <v>1254</v>
      </c>
      <c r="F287" s="275" t="s">
        <v>1255</v>
      </c>
      <c r="G287" s="275" t="s">
        <v>1256</v>
      </c>
      <c r="H287" s="275" t="s">
        <v>63</v>
      </c>
      <c r="I287" s="275" t="s">
        <v>1257</v>
      </c>
      <c r="J287" s="275" t="s">
        <v>6755</v>
      </c>
      <c r="K287" s="275" t="s">
        <v>1258</v>
      </c>
      <c r="L287" s="275" t="s">
        <v>1258</v>
      </c>
      <c r="M287" s="275" t="s">
        <v>1259</v>
      </c>
      <c r="N287" s="276">
        <v>9811201</v>
      </c>
      <c r="O287" s="275" t="s">
        <v>1106</v>
      </c>
      <c r="P287" s="275" t="s">
        <v>1260</v>
      </c>
      <c r="Q287" s="275" t="s">
        <v>1261</v>
      </c>
      <c r="R287" s="275" t="s">
        <v>1262</v>
      </c>
      <c r="T287" s="275" t="s">
        <v>138</v>
      </c>
      <c r="U287" s="275" t="s">
        <v>74</v>
      </c>
      <c r="V287" s="275" t="s">
        <v>1263</v>
      </c>
      <c r="W287" s="275" t="s">
        <v>6486</v>
      </c>
      <c r="X287" s="277">
        <v>45017</v>
      </c>
      <c r="Y287" s="275" t="s">
        <v>6487</v>
      </c>
      <c r="AA287" s="277">
        <v>42217</v>
      </c>
      <c r="AB287" s="277">
        <v>42217</v>
      </c>
      <c r="AJ287" s="275" t="s">
        <v>6490</v>
      </c>
      <c r="AK287" s="276">
        <v>475</v>
      </c>
      <c r="AL287" s="275" t="s">
        <v>7977</v>
      </c>
    </row>
    <row r="288" spans="1:38" s="275" customFormat="1">
      <c r="A288" s="275" t="str">
        <f t="shared" si="4"/>
        <v>0410700439自立訓練(生活訓練)</v>
      </c>
      <c r="B288" s="275" t="s">
        <v>1264</v>
      </c>
      <c r="C288" s="275" t="s">
        <v>1265</v>
      </c>
      <c r="D288" s="276">
        <v>9811222</v>
      </c>
      <c r="E288" s="275" t="s">
        <v>1266</v>
      </c>
      <c r="F288" s="275" t="s">
        <v>1267</v>
      </c>
      <c r="G288" s="275" t="s">
        <v>1267</v>
      </c>
      <c r="H288" s="275" t="s">
        <v>319</v>
      </c>
      <c r="I288" s="275" t="s">
        <v>1268</v>
      </c>
      <c r="J288" s="275" t="s">
        <v>6756</v>
      </c>
      <c r="K288" s="275" t="s">
        <v>1269</v>
      </c>
      <c r="L288" s="275" t="s">
        <v>1269</v>
      </c>
      <c r="M288" s="275" t="s">
        <v>1270</v>
      </c>
      <c r="N288" s="276">
        <v>9811222</v>
      </c>
      <c r="O288" s="275" t="s">
        <v>1106</v>
      </c>
      <c r="P288" s="275" t="s">
        <v>1271</v>
      </c>
      <c r="Q288" s="275" t="s">
        <v>1272</v>
      </c>
      <c r="R288" s="275" t="s">
        <v>1273</v>
      </c>
      <c r="T288" s="275" t="s">
        <v>6485</v>
      </c>
      <c r="U288" s="275" t="s">
        <v>74</v>
      </c>
      <c r="V288" s="275" t="s">
        <v>1274</v>
      </c>
      <c r="W288" s="275" t="s">
        <v>6486</v>
      </c>
      <c r="X288" s="277">
        <v>44652</v>
      </c>
      <c r="Y288" s="275" t="s">
        <v>6487</v>
      </c>
      <c r="Z288" s="275" t="s">
        <v>6497</v>
      </c>
      <c r="AA288" s="277">
        <v>42552</v>
      </c>
      <c r="AB288" s="277">
        <v>42552</v>
      </c>
      <c r="AG288" s="275" t="s">
        <v>6533</v>
      </c>
      <c r="AH288" s="275">
        <v>20</v>
      </c>
      <c r="AI288" s="275">
        <v>20</v>
      </c>
      <c r="AJ288" s="275" t="s">
        <v>6490</v>
      </c>
      <c r="AK288" s="276">
        <v>981</v>
      </c>
      <c r="AL288" s="275" t="s">
        <v>7966</v>
      </c>
    </row>
    <row r="289" spans="1:38" s="275" customFormat="1">
      <c r="A289" s="275" t="str">
        <f t="shared" si="4"/>
        <v>0410700447短期入所</v>
      </c>
      <c r="B289" s="275" t="s">
        <v>1275</v>
      </c>
      <c r="C289" s="275" t="s">
        <v>1276</v>
      </c>
      <c r="D289" s="276">
        <v>9820801</v>
      </c>
      <c r="E289" s="275" t="s">
        <v>1277</v>
      </c>
      <c r="F289" s="275" t="s">
        <v>1278</v>
      </c>
      <c r="G289" s="275" t="s">
        <v>1279</v>
      </c>
      <c r="H289" s="275" t="s">
        <v>129</v>
      </c>
      <c r="I289" s="275" t="s">
        <v>1280</v>
      </c>
      <c r="J289" s="275" t="s">
        <v>6757</v>
      </c>
      <c r="K289" s="275" t="s">
        <v>1281</v>
      </c>
      <c r="L289" s="275" t="s">
        <v>1281</v>
      </c>
      <c r="M289" s="275" t="s">
        <v>1286</v>
      </c>
      <c r="N289" s="276">
        <v>9892411</v>
      </c>
      <c r="O289" s="275" t="s">
        <v>1106</v>
      </c>
      <c r="P289" s="275" t="s">
        <v>1282</v>
      </c>
      <c r="Q289" s="275" t="s">
        <v>1283</v>
      </c>
      <c r="R289" s="275" t="s">
        <v>1284</v>
      </c>
      <c r="T289" s="275" t="s">
        <v>91</v>
      </c>
      <c r="U289" s="275" t="s">
        <v>74</v>
      </c>
      <c r="V289" s="275" t="s">
        <v>1285</v>
      </c>
      <c r="W289" s="275" t="s">
        <v>6486</v>
      </c>
      <c r="X289" s="277">
        <v>44287</v>
      </c>
      <c r="Y289" s="275" t="s">
        <v>6487</v>
      </c>
      <c r="AA289" s="277">
        <v>42736</v>
      </c>
      <c r="AB289" s="277">
        <v>42736</v>
      </c>
      <c r="AF289" s="275" t="s">
        <v>6498</v>
      </c>
      <c r="AH289" s="275">
        <v>1</v>
      </c>
      <c r="AJ289" s="275" t="s">
        <v>6490</v>
      </c>
      <c r="AK289" s="276">
        <v>982</v>
      </c>
      <c r="AL289" s="275" t="s">
        <v>7978</v>
      </c>
    </row>
    <row r="290" spans="1:38" s="275" customFormat="1">
      <c r="A290" s="275" t="str">
        <f t="shared" si="4"/>
        <v>0410700454居宅介護</v>
      </c>
      <c r="B290" s="275" t="s">
        <v>1287</v>
      </c>
      <c r="C290" s="275" t="s">
        <v>1288</v>
      </c>
      <c r="D290" s="276">
        <v>9892411</v>
      </c>
      <c r="E290" s="275" t="s">
        <v>1289</v>
      </c>
      <c r="F290" s="275" t="s">
        <v>1290</v>
      </c>
      <c r="H290" s="275" t="s">
        <v>129</v>
      </c>
      <c r="I290" s="275" t="s">
        <v>1291</v>
      </c>
      <c r="J290" s="275" t="s">
        <v>6758</v>
      </c>
      <c r="K290" s="275" t="s">
        <v>1292</v>
      </c>
      <c r="L290" s="275" t="s">
        <v>1292</v>
      </c>
      <c r="M290" s="275" t="s">
        <v>1293</v>
      </c>
      <c r="N290" s="276">
        <v>9892411</v>
      </c>
      <c r="O290" s="275" t="s">
        <v>1106</v>
      </c>
      <c r="P290" s="275" t="s">
        <v>1289</v>
      </c>
      <c r="Q290" s="275" t="s">
        <v>1290</v>
      </c>
      <c r="T290" s="275" t="s">
        <v>137</v>
      </c>
      <c r="U290" s="275" t="s">
        <v>74</v>
      </c>
      <c r="V290" s="275" t="s">
        <v>1294</v>
      </c>
      <c r="W290" s="275" t="s">
        <v>6486</v>
      </c>
      <c r="X290" s="277">
        <v>45017</v>
      </c>
      <c r="Y290" s="275" t="s">
        <v>6487</v>
      </c>
      <c r="AA290" s="277">
        <v>42826</v>
      </c>
      <c r="AB290" s="277">
        <v>42826</v>
      </c>
      <c r="AC290" s="277">
        <v>43308</v>
      </c>
      <c r="AE290" s="277">
        <v>43309</v>
      </c>
      <c r="AJ290" s="275" t="s">
        <v>6490</v>
      </c>
      <c r="AK290" s="276">
        <v>989</v>
      </c>
      <c r="AL290" s="275" t="s">
        <v>7979</v>
      </c>
    </row>
    <row r="291" spans="1:38" s="275" customFormat="1">
      <c r="A291" s="275" t="str">
        <f t="shared" si="4"/>
        <v>0410700454重度訪問介護</v>
      </c>
      <c r="B291" s="275" t="s">
        <v>1287</v>
      </c>
      <c r="C291" s="275" t="s">
        <v>1288</v>
      </c>
      <c r="D291" s="276">
        <v>9892411</v>
      </c>
      <c r="E291" s="275" t="s">
        <v>1289</v>
      </c>
      <c r="F291" s="275" t="s">
        <v>1290</v>
      </c>
      <c r="H291" s="275" t="s">
        <v>129</v>
      </c>
      <c r="I291" s="275" t="s">
        <v>1291</v>
      </c>
      <c r="J291" s="275" t="s">
        <v>6758</v>
      </c>
      <c r="K291" s="275" t="s">
        <v>1292</v>
      </c>
      <c r="L291" s="275" t="s">
        <v>1292</v>
      </c>
      <c r="M291" s="275" t="s">
        <v>1293</v>
      </c>
      <c r="N291" s="276">
        <v>9892411</v>
      </c>
      <c r="O291" s="275" t="s">
        <v>1106</v>
      </c>
      <c r="P291" s="275" t="s">
        <v>1289</v>
      </c>
      <c r="Q291" s="275" t="s">
        <v>1290</v>
      </c>
      <c r="T291" s="275" t="s">
        <v>138</v>
      </c>
      <c r="U291" s="275" t="s">
        <v>74</v>
      </c>
      <c r="V291" s="275" t="s">
        <v>1294</v>
      </c>
      <c r="W291" s="275" t="s">
        <v>6486</v>
      </c>
      <c r="X291" s="277">
        <v>45017</v>
      </c>
      <c r="Y291" s="275" t="s">
        <v>6487</v>
      </c>
      <c r="AA291" s="277">
        <v>42826</v>
      </c>
      <c r="AB291" s="277">
        <v>42826</v>
      </c>
      <c r="AJ291" s="275" t="s">
        <v>6490</v>
      </c>
      <c r="AK291" s="276">
        <v>989</v>
      </c>
      <c r="AL291" s="275" t="s">
        <v>7979</v>
      </c>
    </row>
    <row r="292" spans="1:38" s="275" customFormat="1">
      <c r="A292" s="275" t="str">
        <f t="shared" si="4"/>
        <v>0410700462生活介護</v>
      </c>
      <c r="B292" s="275" t="s">
        <v>1252</v>
      </c>
      <c r="C292" s="275" t="s">
        <v>1253</v>
      </c>
      <c r="D292" s="276">
        <v>4750859</v>
      </c>
      <c r="E292" s="275" t="s">
        <v>1254</v>
      </c>
      <c r="F292" s="275" t="s">
        <v>1255</v>
      </c>
      <c r="G292" s="275" t="s">
        <v>1256</v>
      </c>
      <c r="H292" s="275" t="s">
        <v>63</v>
      </c>
      <c r="I292" s="275" t="s">
        <v>1257</v>
      </c>
      <c r="J292" s="275" t="s">
        <v>6755</v>
      </c>
      <c r="K292" s="275" t="s">
        <v>1295</v>
      </c>
      <c r="L292" s="275" t="s">
        <v>1295</v>
      </c>
      <c r="M292" s="275" t="s">
        <v>1296</v>
      </c>
      <c r="N292" s="276">
        <v>9811224</v>
      </c>
      <c r="O292" s="275" t="s">
        <v>1106</v>
      </c>
      <c r="P292" s="275" t="s">
        <v>1298</v>
      </c>
      <c r="Q292" s="275" t="s">
        <v>1299</v>
      </c>
      <c r="T292" s="275" t="s">
        <v>71</v>
      </c>
      <c r="U292" s="275" t="s">
        <v>74</v>
      </c>
      <c r="V292" s="275" t="s">
        <v>1297</v>
      </c>
      <c r="W292" s="275" t="s">
        <v>6486</v>
      </c>
      <c r="X292" s="277">
        <v>45017</v>
      </c>
      <c r="Y292" s="275" t="s">
        <v>6487</v>
      </c>
      <c r="Z292" s="275" t="s">
        <v>6497</v>
      </c>
      <c r="AA292" s="277">
        <v>42856</v>
      </c>
      <c r="AB292" s="277">
        <v>42856</v>
      </c>
      <c r="AF292" s="275" t="s">
        <v>6492</v>
      </c>
      <c r="AG292" s="275" t="s">
        <v>6533</v>
      </c>
      <c r="AH292" s="275">
        <v>20</v>
      </c>
      <c r="AI292" s="275">
        <v>20</v>
      </c>
      <c r="AJ292" s="275" t="s">
        <v>6490</v>
      </c>
      <c r="AK292" s="276">
        <v>475</v>
      </c>
      <c r="AL292" s="275" t="s">
        <v>7977</v>
      </c>
    </row>
    <row r="293" spans="1:38" s="275" customFormat="1">
      <c r="A293" s="275" t="str">
        <f t="shared" si="4"/>
        <v>0410700470短期入所</v>
      </c>
      <c r="B293" s="275" t="s">
        <v>1216</v>
      </c>
      <c r="C293" s="275" t="s">
        <v>1217</v>
      </c>
      <c r="D293" s="276">
        <v>9813103</v>
      </c>
      <c r="E293" s="275" t="s">
        <v>1218</v>
      </c>
      <c r="F293" s="275" t="s">
        <v>1219</v>
      </c>
      <c r="G293" s="275" t="s">
        <v>1220</v>
      </c>
      <c r="H293" s="275" t="s">
        <v>129</v>
      </c>
      <c r="I293" s="275" t="s">
        <v>1221</v>
      </c>
      <c r="J293" s="275" t="s">
        <v>6752</v>
      </c>
      <c r="K293" s="275" t="s">
        <v>1300</v>
      </c>
      <c r="L293" s="275" t="s">
        <v>1300</v>
      </c>
      <c r="M293" s="275" t="s">
        <v>1301</v>
      </c>
      <c r="N293" s="276">
        <v>9811244</v>
      </c>
      <c r="O293" s="275" t="s">
        <v>1106</v>
      </c>
      <c r="P293" s="275" t="s">
        <v>1302</v>
      </c>
      <c r="Q293" s="275" t="s">
        <v>1303</v>
      </c>
      <c r="R293" s="275" t="s">
        <v>1304</v>
      </c>
      <c r="T293" s="275" t="s">
        <v>91</v>
      </c>
      <c r="U293" s="275" t="s">
        <v>74</v>
      </c>
      <c r="V293" s="275" t="s">
        <v>1305</v>
      </c>
      <c r="W293" s="275" t="s">
        <v>6486</v>
      </c>
      <c r="X293" s="277">
        <v>44287</v>
      </c>
      <c r="Y293" s="275" t="s">
        <v>6487</v>
      </c>
      <c r="AA293" s="277">
        <v>43070</v>
      </c>
      <c r="AB293" s="277">
        <v>43070</v>
      </c>
      <c r="AF293" s="275" t="s">
        <v>6654</v>
      </c>
      <c r="AH293" s="275">
        <v>1</v>
      </c>
      <c r="AJ293" s="275" t="s">
        <v>6490</v>
      </c>
      <c r="AK293" s="276">
        <v>981</v>
      </c>
      <c r="AL293" s="275" t="s">
        <v>7976</v>
      </c>
    </row>
    <row r="294" spans="1:38" s="275" customFormat="1">
      <c r="A294" s="275" t="str">
        <f t="shared" si="4"/>
        <v>0410700488短期入所</v>
      </c>
      <c r="B294" s="275" t="s">
        <v>1306</v>
      </c>
      <c r="C294" s="275" t="s">
        <v>1307</v>
      </c>
      <c r="D294" s="276">
        <v>9811223</v>
      </c>
      <c r="E294" s="275" t="s">
        <v>1308</v>
      </c>
      <c r="F294" s="275" t="s">
        <v>1309</v>
      </c>
      <c r="G294" s="275" t="s">
        <v>1310</v>
      </c>
      <c r="H294" s="275" t="s">
        <v>63</v>
      </c>
      <c r="I294" s="275" t="s">
        <v>1311</v>
      </c>
      <c r="J294" s="275" t="s">
        <v>6759</v>
      </c>
      <c r="K294" s="275" t="s">
        <v>1312</v>
      </c>
      <c r="L294" s="275" t="s">
        <v>1312</v>
      </c>
      <c r="M294" s="275" t="s">
        <v>1313</v>
      </c>
      <c r="N294" s="276">
        <v>9811223</v>
      </c>
      <c r="O294" s="275" t="s">
        <v>1106</v>
      </c>
      <c r="P294" s="275" t="s">
        <v>1308</v>
      </c>
      <c r="Q294" s="275" t="s">
        <v>1314</v>
      </c>
      <c r="R294" s="275" t="s">
        <v>1310</v>
      </c>
      <c r="T294" s="275" t="s">
        <v>91</v>
      </c>
      <c r="U294" s="275" t="s">
        <v>74</v>
      </c>
      <c r="V294" s="275" t="s">
        <v>1315</v>
      </c>
      <c r="W294" s="275" t="s">
        <v>6486</v>
      </c>
      <c r="X294" s="277">
        <v>45017</v>
      </c>
      <c r="Y294" s="275" t="s">
        <v>6487</v>
      </c>
      <c r="AA294" s="277">
        <v>43132</v>
      </c>
      <c r="AB294" s="277">
        <v>43132</v>
      </c>
      <c r="AF294" s="275" t="s">
        <v>6498</v>
      </c>
      <c r="AH294" s="275">
        <v>5</v>
      </c>
      <c r="AJ294" s="275" t="s">
        <v>6490</v>
      </c>
      <c r="AK294" s="276">
        <v>981</v>
      </c>
      <c r="AL294" s="275" t="s">
        <v>7980</v>
      </c>
    </row>
    <row r="295" spans="1:38" s="275" customFormat="1">
      <c r="A295" s="275" t="str">
        <f t="shared" si="4"/>
        <v>0410700496就労継続支援(Ｂ型)</v>
      </c>
      <c r="B295" s="275" t="s">
        <v>1228</v>
      </c>
      <c r="C295" s="275" t="s">
        <v>1229</v>
      </c>
      <c r="D295" s="276">
        <v>9811232</v>
      </c>
      <c r="E295" s="275" t="s">
        <v>1230</v>
      </c>
      <c r="F295" s="275" t="s">
        <v>1231</v>
      </c>
      <c r="G295" s="275" t="s">
        <v>1232</v>
      </c>
      <c r="H295" s="275" t="s">
        <v>402</v>
      </c>
      <c r="I295" s="275" t="s">
        <v>1233</v>
      </c>
      <c r="J295" s="275" t="s">
        <v>6753</v>
      </c>
      <c r="K295" s="275" t="s">
        <v>1316</v>
      </c>
      <c r="L295" s="275" t="s">
        <v>1316</v>
      </c>
      <c r="M295" s="275" t="s">
        <v>1317</v>
      </c>
      <c r="N295" s="276">
        <v>9811224</v>
      </c>
      <c r="O295" s="275" t="s">
        <v>1106</v>
      </c>
      <c r="P295" s="275" t="s">
        <v>1321</v>
      </c>
      <c r="Q295" s="275" t="s">
        <v>1231</v>
      </c>
      <c r="R295" s="275" t="s">
        <v>1232</v>
      </c>
      <c r="T295" s="275" t="s">
        <v>6491</v>
      </c>
      <c r="U295" s="275" t="s">
        <v>74</v>
      </c>
      <c r="V295" s="275" t="s">
        <v>1320</v>
      </c>
      <c r="W295" s="275" t="s">
        <v>6486</v>
      </c>
      <c r="X295" s="277">
        <v>45017</v>
      </c>
      <c r="Y295" s="275" t="s">
        <v>6487</v>
      </c>
      <c r="Z295" s="275" t="s">
        <v>6488</v>
      </c>
      <c r="AA295" s="277">
        <v>43678</v>
      </c>
      <c r="AB295" s="277">
        <v>43678</v>
      </c>
      <c r="AG295" s="275" t="s">
        <v>6533</v>
      </c>
      <c r="AH295" s="275">
        <v>20</v>
      </c>
      <c r="AI295" s="275">
        <v>10</v>
      </c>
      <c r="AJ295" s="275" t="s">
        <v>6490</v>
      </c>
      <c r="AK295" s="276">
        <v>981</v>
      </c>
      <c r="AL295" s="275" t="s">
        <v>7972</v>
      </c>
    </row>
    <row r="296" spans="1:38" s="275" customFormat="1">
      <c r="A296" s="275" t="str">
        <f t="shared" si="4"/>
        <v>0410700512就労継続支援(Ｂ型)</v>
      </c>
      <c r="B296" s="275" t="s">
        <v>1322</v>
      </c>
      <c r="C296" s="275" t="s">
        <v>1323</v>
      </c>
      <c r="D296" s="276">
        <v>9813133</v>
      </c>
      <c r="E296" s="275" t="s">
        <v>1324</v>
      </c>
      <c r="F296" s="275" t="s">
        <v>1325</v>
      </c>
      <c r="G296" s="275" t="s">
        <v>1325</v>
      </c>
      <c r="H296" s="275" t="s">
        <v>129</v>
      </c>
      <c r="I296" s="275" t="s">
        <v>1326</v>
      </c>
      <c r="J296" s="275" t="s">
        <v>6760</v>
      </c>
      <c r="K296" s="275" t="s">
        <v>1327</v>
      </c>
      <c r="L296" s="275" t="s">
        <v>1327</v>
      </c>
      <c r="M296" s="275" t="s">
        <v>1328</v>
      </c>
      <c r="N296" s="276">
        <v>9811222</v>
      </c>
      <c r="O296" s="275" t="s">
        <v>1106</v>
      </c>
      <c r="P296" s="275" t="s">
        <v>1330</v>
      </c>
      <c r="Q296" s="275" t="s">
        <v>1325</v>
      </c>
      <c r="R296" s="275" t="s">
        <v>1325</v>
      </c>
      <c r="T296" s="275" t="s">
        <v>6491</v>
      </c>
      <c r="U296" s="275" t="s">
        <v>74</v>
      </c>
      <c r="V296" s="275" t="s">
        <v>1329</v>
      </c>
      <c r="W296" s="275" t="s">
        <v>6486</v>
      </c>
      <c r="X296" s="277">
        <v>44835</v>
      </c>
      <c r="Y296" s="275" t="s">
        <v>6487</v>
      </c>
      <c r="Z296" s="275" t="s">
        <v>6497</v>
      </c>
      <c r="AA296" s="277">
        <v>43556</v>
      </c>
      <c r="AB296" s="277">
        <v>43556</v>
      </c>
      <c r="AG296" s="275" t="s">
        <v>6533</v>
      </c>
      <c r="AH296" s="275">
        <v>20</v>
      </c>
      <c r="AI296" s="275">
        <v>0</v>
      </c>
      <c r="AJ296" s="275" t="s">
        <v>6490</v>
      </c>
      <c r="AK296" s="276">
        <v>981</v>
      </c>
      <c r="AL296" s="275" t="s">
        <v>7981</v>
      </c>
    </row>
    <row r="297" spans="1:38" s="275" customFormat="1">
      <c r="A297" s="275" t="str">
        <f t="shared" si="4"/>
        <v>0410700520短期入所</v>
      </c>
      <c r="B297" s="275" t="s">
        <v>1331</v>
      </c>
      <c r="C297" s="275" t="s">
        <v>1332</v>
      </c>
      <c r="D297" s="276">
        <v>9800811</v>
      </c>
      <c r="E297" s="275" t="s">
        <v>1333</v>
      </c>
      <c r="F297" s="275" t="s">
        <v>1334</v>
      </c>
      <c r="G297" s="275" t="s">
        <v>1335</v>
      </c>
      <c r="H297" s="275" t="s">
        <v>129</v>
      </c>
      <c r="I297" s="275" t="s">
        <v>1336</v>
      </c>
      <c r="J297" s="275" t="s">
        <v>6761</v>
      </c>
      <c r="K297" s="275" t="s">
        <v>1337</v>
      </c>
      <c r="L297" s="275" t="s">
        <v>1337</v>
      </c>
      <c r="M297" s="275" t="s">
        <v>1338</v>
      </c>
      <c r="N297" s="276">
        <v>9811217</v>
      </c>
      <c r="O297" s="275" t="s">
        <v>1106</v>
      </c>
      <c r="P297" s="275" t="s">
        <v>1339</v>
      </c>
      <c r="Q297" s="275" t="s">
        <v>1340</v>
      </c>
      <c r="R297" s="275" t="s">
        <v>1341</v>
      </c>
      <c r="T297" s="275" t="s">
        <v>91</v>
      </c>
      <c r="U297" s="275" t="s">
        <v>76</v>
      </c>
      <c r="V297" s="275" t="s">
        <v>1342</v>
      </c>
      <c r="W297" s="275" t="s">
        <v>6486</v>
      </c>
      <c r="X297" s="277">
        <v>45017</v>
      </c>
      <c r="Y297" s="275" t="s">
        <v>6487</v>
      </c>
      <c r="AA297" s="277">
        <v>43678</v>
      </c>
      <c r="AB297" s="277">
        <v>43678</v>
      </c>
      <c r="AC297" s="277">
        <v>45017</v>
      </c>
      <c r="AF297" s="275" t="s">
        <v>6498</v>
      </c>
      <c r="AH297" s="275">
        <v>6</v>
      </c>
      <c r="AJ297" s="275" t="s">
        <v>6490</v>
      </c>
      <c r="AK297" s="276">
        <v>980</v>
      </c>
      <c r="AL297" s="275" t="s">
        <v>7982</v>
      </c>
    </row>
    <row r="298" spans="1:38" s="275" customFormat="1">
      <c r="A298" s="275" t="str">
        <f t="shared" si="4"/>
        <v>0410700553居宅介護</v>
      </c>
      <c r="B298" s="275" t="s">
        <v>1343</v>
      </c>
      <c r="C298" s="275" t="s">
        <v>1344</v>
      </c>
      <c r="D298" s="276">
        <v>9811231</v>
      </c>
      <c r="E298" s="275" t="s">
        <v>1345</v>
      </c>
      <c r="F298" s="275" t="s">
        <v>1346</v>
      </c>
      <c r="G298" s="275" t="s">
        <v>1347</v>
      </c>
      <c r="H298" s="275" t="s">
        <v>129</v>
      </c>
      <c r="I298" s="275" t="s">
        <v>1348</v>
      </c>
      <c r="J298" s="275" t="s">
        <v>6762</v>
      </c>
      <c r="K298" s="275" t="s">
        <v>1349</v>
      </c>
      <c r="L298" s="275" t="s">
        <v>1349</v>
      </c>
      <c r="M298" s="275" t="s">
        <v>1350</v>
      </c>
      <c r="N298" s="276">
        <v>9811231</v>
      </c>
      <c r="O298" s="275" t="s">
        <v>1106</v>
      </c>
      <c r="P298" s="275" t="s">
        <v>1345</v>
      </c>
      <c r="Q298" s="275" t="s">
        <v>1346</v>
      </c>
      <c r="R298" s="275" t="s">
        <v>1347</v>
      </c>
      <c r="T298" s="275" t="s">
        <v>137</v>
      </c>
      <c r="U298" s="275" t="s">
        <v>74</v>
      </c>
      <c r="V298" s="275" t="s">
        <v>1351</v>
      </c>
      <c r="W298" s="275" t="s">
        <v>6486</v>
      </c>
      <c r="X298" s="277">
        <v>45017</v>
      </c>
      <c r="Y298" s="275" t="s">
        <v>6487</v>
      </c>
      <c r="AA298" s="277">
        <v>43739</v>
      </c>
      <c r="AB298" s="277">
        <v>43739</v>
      </c>
      <c r="AJ298" s="275" t="s">
        <v>6490</v>
      </c>
      <c r="AK298" s="276">
        <v>981</v>
      </c>
      <c r="AL298" s="275" t="s">
        <v>7983</v>
      </c>
    </row>
    <row r="299" spans="1:38" s="275" customFormat="1">
      <c r="A299" s="275" t="str">
        <f t="shared" si="4"/>
        <v>0410700553重度訪問介護</v>
      </c>
      <c r="B299" s="275" t="s">
        <v>1343</v>
      </c>
      <c r="C299" s="275" t="s">
        <v>1344</v>
      </c>
      <c r="D299" s="276">
        <v>9811231</v>
      </c>
      <c r="E299" s="275" t="s">
        <v>1345</v>
      </c>
      <c r="F299" s="275" t="s">
        <v>1346</v>
      </c>
      <c r="G299" s="275" t="s">
        <v>1347</v>
      </c>
      <c r="H299" s="275" t="s">
        <v>129</v>
      </c>
      <c r="I299" s="275" t="s">
        <v>1348</v>
      </c>
      <c r="J299" s="275" t="s">
        <v>6762</v>
      </c>
      <c r="K299" s="275" t="s">
        <v>1349</v>
      </c>
      <c r="L299" s="275" t="s">
        <v>1349</v>
      </c>
      <c r="M299" s="275" t="s">
        <v>1350</v>
      </c>
      <c r="N299" s="276">
        <v>9811231</v>
      </c>
      <c r="O299" s="275" t="s">
        <v>1106</v>
      </c>
      <c r="P299" s="275" t="s">
        <v>1345</v>
      </c>
      <c r="Q299" s="275" t="s">
        <v>1346</v>
      </c>
      <c r="R299" s="275" t="s">
        <v>1347</v>
      </c>
      <c r="T299" s="275" t="s">
        <v>138</v>
      </c>
      <c r="U299" s="275" t="s">
        <v>74</v>
      </c>
      <c r="V299" s="275" t="s">
        <v>1351</v>
      </c>
      <c r="W299" s="275" t="s">
        <v>6486</v>
      </c>
      <c r="X299" s="277">
        <v>45017</v>
      </c>
      <c r="Y299" s="275" t="s">
        <v>6487</v>
      </c>
      <c r="AA299" s="277">
        <v>43739</v>
      </c>
      <c r="AB299" s="277">
        <v>43739</v>
      </c>
      <c r="AJ299" s="275" t="s">
        <v>6490</v>
      </c>
      <c r="AK299" s="276">
        <v>981</v>
      </c>
      <c r="AL299" s="275" t="s">
        <v>7983</v>
      </c>
    </row>
    <row r="300" spans="1:38" s="275" customFormat="1">
      <c r="A300" s="275" t="str">
        <f t="shared" si="4"/>
        <v>0410700579生活介護</v>
      </c>
      <c r="B300" s="275" t="s">
        <v>1331</v>
      </c>
      <c r="C300" s="275" t="s">
        <v>1332</v>
      </c>
      <c r="D300" s="276">
        <v>9800811</v>
      </c>
      <c r="E300" s="275" t="s">
        <v>1333</v>
      </c>
      <c r="F300" s="275" t="s">
        <v>1334</v>
      </c>
      <c r="G300" s="275" t="s">
        <v>1335</v>
      </c>
      <c r="H300" s="275" t="s">
        <v>129</v>
      </c>
      <c r="I300" s="275" t="s">
        <v>1336</v>
      </c>
      <c r="J300" s="275" t="s">
        <v>6761</v>
      </c>
      <c r="K300" s="275" t="s">
        <v>1352</v>
      </c>
      <c r="L300" s="275" t="s">
        <v>1354</v>
      </c>
      <c r="M300" s="275" t="s">
        <v>1355</v>
      </c>
      <c r="N300" s="276">
        <v>9811217</v>
      </c>
      <c r="O300" s="275" t="s">
        <v>1106</v>
      </c>
      <c r="P300" s="275" t="s">
        <v>1339</v>
      </c>
      <c r="Q300" s="275" t="s">
        <v>1340</v>
      </c>
      <c r="R300" s="275" t="s">
        <v>1341</v>
      </c>
      <c r="T300" s="275" t="s">
        <v>71</v>
      </c>
      <c r="U300" s="275" t="s">
        <v>76</v>
      </c>
      <c r="V300" s="275" t="s">
        <v>1353</v>
      </c>
      <c r="W300" s="275" t="s">
        <v>6486</v>
      </c>
      <c r="X300" s="277">
        <v>44592</v>
      </c>
      <c r="Y300" s="275" t="s">
        <v>6487</v>
      </c>
      <c r="Z300" s="275" t="s">
        <v>6497</v>
      </c>
      <c r="AA300" s="277">
        <v>43770</v>
      </c>
      <c r="AB300" s="277">
        <v>43770</v>
      </c>
      <c r="AC300" s="277">
        <v>44592</v>
      </c>
      <c r="AF300" s="275" t="s">
        <v>6492</v>
      </c>
      <c r="AG300" s="275" t="s">
        <v>6533</v>
      </c>
      <c r="AH300" s="275">
        <v>20</v>
      </c>
      <c r="AI300" s="275">
        <v>0</v>
      </c>
      <c r="AJ300" s="275" t="s">
        <v>6490</v>
      </c>
      <c r="AK300" s="276">
        <v>980</v>
      </c>
      <c r="AL300" s="275" t="s">
        <v>7982</v>
      </c>
    </row>
    <row r="301" spans="1:38" s="275" customFormat="1">
      <c r="A301" s="275" t="str">
        <f t="shared" si="4"/>
        <v>0410700587居宅介護</v>
      </c>
      <c r="B301" s="275" t="s">
        <v>1356</v>
      </c>
      <c r="C301" s="275" t="s">
        <v>1357</v>
      </c>
      <c r="D301" s="276">
        <v>9893123</v>
      </c>
      <c r="E301" s="275" t="s">
        <v>1358</v>
      </c>
      <c r="F301" s="275" t="s">
        <v>1359</v>
      </c>
      <c r="G301" s="275" t="s">
        <v>1359</v>
      </c>
      <c r="H301" s="275" t="s">
        <v>730</v>
      </c>
      <c r="I301" s="275" t="s">
        <v>1360</v>
      </c>
      <c r="J301" s="275" t="s">
        <v>6763</v>
      </c>
      <c r="K301" s="275" t="s">
        <v>1361</v>
      </c>
      <c r="L301" s="275" t="s">
        <v>1361</v>
      </c>
      <c r="M301" s="275" t="s">
        <v>1362</v>
      </c>
      <c r="N301" s="276">
        <v>9811226</v>
      </c>
      <c r="O301" s="275" t="s">
        <v>1106</v>
      </c>
      <c r="P301" s="275" t="s">
        <v>1363</v>
      </c>
      <c r="Q301" s="275" t="s">
        <v>1364</v>
      </c>
      <c r="R301" s="275" t="s">
        <v>1364</v>
      </c>
      <c r="T301" s="275" t="s">
        <v>137</v>
      </c>
      <c r="U301" s="275" t="s">
        <v>74</v>
      </c>
      <c r="V301" s="275" t="s">
        <v>1365</v>
      </c>
      <c r="W301" s="275" t="s">
        <v>6486</v>
      </c>
      <c r="X301" s="277">
        <v>44287</v>
      </c>
      <c r="Y301" s="275" t="s">
        <v>6487</v>
      </c>
      <c r="AA301" s="277">
        <v>43831</v>
      </c>
      <c r="AB301" s="277">
        <v>43831</v>
      </c>
      <c r="AJ301" s="275" t="s">
        <v>6490</v>
      </c>
      <c r="AK301" s="276">
        <v>989</v>
      </c>
      <c r="AL301" s="275" t="s">
        <v>7984</v>
      </c>
    </row>
    <row r="302" spans="1:38" s="275" customFormat="1">
      <c r="A302" s="275" t="str">
        <f t="shared" si="4"/>
        <v>0410700595居宅介護</v>
      </c>
      <c r="B302" s="275" t="s">
        <v>1366</v>
      </c>
      <c r="C302" s="275" t="s">
        <v>1367</v>
      </c>
      <c r="D302" s="276">
        <v>9811251</v>
      </c>
      <c r="E302" s="275" t="s">
        <v>1368</v>
      </c>
      <c r="F302" s="275" t="s">
        <v>1369</v>
      </c>
      <c r="G302" s="275" t="s">
        <v>1370</v>
      </c>
      <c r="H302" s="275" t="s">
        <v>402</v>
      </c>
      <c r="I302" s="275" t="s">
        <v>1371</v>
      </c>
      <c r="J302" s="275" t="s">
        <v>6764</v>
      </c>
      <c r="K302" s="275" t="s">
        <v>1372</v>
      </c>
      <c r="L302" s="275" t="s">
        <v>1372</v>
      </c>
      <c r="M302" s="275" t="s">
        <v>1373</v>
      </c>
      <c r="N302" s="276">
        <v>9811224</v>
      </c>
      <c r="O302" s="275" t="s">
        <v>1106</v>
      </c>
      <c r="P302" s="275" t="s">
        <v>1374</v>
      </c>
      <c r="Q302" s="275" t="s">
        <v>1369</v>
      </c>
      <c r="R302" s="275" t="s">
        <v>1370</v>
      </c>
      <c r="T302" s="275" t="s">
        <v>137</v>
      </c>
      <c r="U302" s="275" t="s">
        <v>74</v>
      </c>
      <c r="V302" s="275" t="s">
        <v>1375</v>
      </c>
      <c r="W302" s="275" t="s">
        <v>6486</v>
      </c>
      <c r="X302" s="277">
        <v>45017</v>
      </c>
      <c r="Y302" s="275" t="s">
        <v>6487</v>
      </c>
      <c r="AA302" s="277">
        <v>43952</v>
      </c>
      <c r="AB302" s="277">
        <v>43952</v>
      </c>
      <c r="AJ302" s="275" t="s">
        <v>6490</v>
      </c>
      <c r="AK302" s="276">
        <v>981</v>
      </c>
      <c r="AL302" s="275" t="s">
        <v>7985</v>
      </c>
    </row>
    <row r="303" spans="1:38" s="275" customFormat="1">
      <c r="A303" s="275" t="str">
        <f t="shared" si="4"/>
        <v>0410700595重度訪問介護</v>
      </c>
      <c r="B303" s="275" t="s">
        <v>1366</v>
      </c>
      <c r="C303" s="275" t="s">
        <v>1367</v>
      </c>
      <c r="D303" s="276">
        <v>9811251</v>
      </c>
      <c r="E303" s="275" t="s">
        <v>1368</v>
      </c>
      <c r="F303" s="275" t="s">
        <v>1369</v>
      </c>
      <c r="G303" s="275" t="s">
        <v>1370</v>
      </c>
      <c r="H303" s="275" t="s">
        <v>402</v>
      </c>
      <c r="I303" s="275" t="s">
        <v>1371</v>
      </c>
      <c r="J303" s="275" t="s">
        <v>6764</v>
      </c>
      <c r="K303" s="275" t="s">
        <v>1372</v>
      </c>
      <c r="L303" s="275" t="s">
        <v>1372</v>
      </c>
      <c r="M303" s="275" t="s">
        <v>1373</v>
      </c>
      <c r="N303" s="276">
        <v>9811224</v>
      </c>
      <c r="O303" s="275" t="s">
        <v>1106</v>
      </c>
      <c r="P303" s="275" t="s">
        <v>1374</v>
      </c>
      <c r="Q303" s="275" t="s">
        <v>1369</v>
      </c>
      <c r="R303" s="275" t="s">
        <v>1370</v>
      </c>
      <c r="T303" s="275" t="s">
        <v>138</v>
      </c>
      <c r="U303" s="275" t="s">
        <v>74</v>
      </c>
      <c r="V303" s="275" t="s">
        <v>1375</v>
      </c>
      <c r="W303" s="275" t="s">
        <v>6486</v>
      </c>
      <c r="X303" s="277">
        <v>45017</v>
      </c>
      <c r="Y303" s="275" t="s">
        <v>6487</v>
      </c>
      <c r="AA303" s="277">
        <v>43952</v>
      </c>
      <c r="AB303" s="277">
        <v>43952</v>
      </c>
      <c r="AJ303" s="275" t="s">
        <v>6490</v>
      </c>
      <c r="AK303" s="276">
        <v>981</v>
      </c>
      <c r="AL303" s="275" t="s">
        <v>7985</v>
      </c>
    </row>
    <row r="304" spans="1:38" s="275" customFormat="1">
      <c r="A304" s="275" t="str">
        <f t="shared" si="4"/>
        <v>0410700603就労継続支援(Ａ型)</v>
      </c>
      <c r="B304" s="275" t="s">
        <v>1376</v>
      </c>
      <c r="C304" s="275" t="s">
        <v>1377</v>
      </c>
      <c r="D304" s="276">
        <v>1920082</v>
      </c>
      <c r="E304" s="275" t="s">
        <v>1378</v>
      </c>
      <c r="F304" s="275" t="s">
        <v>1379</v>
      </c>
      <c r="G304" s="275" t="s">
        <v>1380</v>
      </c>
      <c r="H304" s="275" t="s">
        <v>402</v>
      </c>
      <c r="I304" s="275" t="s">
        <v>1381</v>
      </c>
      <c r="J304" s="275" t="s">
        <v>6765</v>
      </c>
      <c r="K304" s="275" t="s">
        <v>1382</v>
      </c>
      <c r="L304" s="275" t="s">
        <v>1382</v>
      </c>
      <c r="M304" s="275" t="s">
        <v>1383</v>
      </c>
      <c r="N304" s="276">
        <v>9811231</v>
      </c>
      <c r="O304" s="275" t="s">
        <v>1106</v>
      </c>
      <c r="P304" s="275" t="s">
        <v>1384</v>
      </c>
      <c r="Q304" s="275" t="s">
        <v>1385</v>
      </c>
      <c r="R304" s="275" t="s">
        <v>1386</v>
      </c>
      <c r="T304" s="275" t="s">
        <v>6537</v>
      </c>
      <c r="U304" s="275" t="s">
        <v>74</v>
      </c>
      <c r="V304" s="275" t="s">
        <v>1387</v>
      </c>
      <c r="W304" s="275" t="s">
        <v>6486</v>
      </c>
      <c r="X304" s="277">
        <v>44866</v>
      </c>
      <c r="Y304" s="275" t="s">
        <v>6487</v>
      </c>
      <c r="Z304" s="275" t="s">
        <v>6497</v>
      </c>
      <c r="AA304" s="277">
        <v>44075</v>
      </c>
      <c r="AB304" s="277">
        <v>44075</v>
      </c>
      <c r="AG304" s="275" t="s">
        <v>6533</v>
      </c>
      <c r="AH304" s="275">
        <v>20</v>
      </c>
      <c r="AI304" s="275">
        <v>20</v>
      </c>
      <c r="AJ304" s="275" t="s">
        <v>6490</v>
      </c>
      <c r="AK304" s="276">
        <v>192</v>
      </c>
      <c r="AL304" s="275" t="s">
        <v>7986</v>
      </c>
    </row>
    <row r="305" spans="1:38" s="275" customFormat="1">
      <c r="A305" s="275" t="str">
        <f t="shared" si="4"/>
        <v>0410700611就労継続支援(Ｂ型)</v>
      </c>
      <c r="B305" s="275" t="s">
        <v>1388</v>
      </c>
      <c r="C305" s="275" t="s">
        <v>1389</v>
      </c>
      <c r="D305" s="276">
        <v>9811224</v>
      </c>
      <c r="E305" s="275" t="s">
        <v>1390</v>
      </c>
      <c r="F305" s="275" t="s">
        <v>1391</v>
      </c>
      <c r="G305" s="275" t="s">
        <v>1392</v>
      </c>
      <c r="H305" s="275" t="s">
        <v>129</v>
      </c>
      <c r="I305" s="275" t="s">
        <v>1393</v>
      </c>
      <c r="J305" s="275" t="s">
        <v>6766</v>
      </c>
      <c r="K305" s="275" t="s">
        <v>1394</v>
      </c>
      <c r="L305" s="275" t="s">
        <v>1394</v>
      </c>
      <c r="M305" s="275" t="s">
        <v>1395</v>
      </c>
      <c r="N305" s="276">
        <v>9811224</v>
      </c>
      <c r="O305" s="275" t="s">
        <v>1106</v>
      </c>
      <c r="P305" s="275" t="s">
        <v>1396</v>
      </c>
      <c r="Q305" s="275" t="s">
        <v>1391</v>
      </c>
      <c r="R305" s="275" t="s">
        <v>1392</v>
      </c>
      <c r="T305" s="275" t="s">
        <v>6491</v>
      </c>
      <c r="U305" s="275" t="s">
        <v>74</v>
      </c>
      <c r="V305" s="275" t="s">
        <v>1397</v>
      </c>
      <c r="W305" s="275" t="s">
        <v>6486</v>
      </c>
      <c r="X305" s="277">
        <v>45047</v>
      </c>
      <c r="Y305" s="275" t="s">
        <v>6487</v>
      </c>
      <c r="Z305" s="275" t="s">
        <v>6497</v>
      </c>
      <c r="AA305" s="277">
        <v>44348</v>
      </c>
      <c r="AB305" s="277">
        <v>44348</v>
      </c>
      <c r="AG305" s="275" t="s">
        <v>6533</v>
      </c>
      <c r="AH305" s="275">
        <v>20</v>
      </c>
      <c r="AI305" s="275">
        <v>20</v>
      </c>
      <c r="AJ305" s="275" t="s">
        <v>6490</v>
      </c>
      <c r="AK305" s="276">
        <v>981</v>
      </c>
      <c r="AL305" s="275" t="s">
        <v>7968</v>
      </c>
    </row>
    <row r="306" spans="1:38" s="275" customFormat="1">
      <c r="A306" s="275" t="str">
        <f t="shared" si="4"/>
        <v>0410700637就労継続支援(Ｂ型)</v>
      </c>
      <c r="B306" s="275" t="s">
        <v>1376</v>
      </c>
      <c r="C306" s="275" t="s">
        <v>1377</v>
      </c>
      <c r="D306" s="276">
        <v>1920082</v>
      </c>
      <c r="E306" s="275" t="s">
        <v>1378</v>
      </c>
      <c r="F306" s="275" t="s">
        <v>1379</v>
      </c>
      <c r="G306" s="275" t="s">
        <v>1380</v>
      </c>
      <c r="H306" s="275" t="s">
        <v>402</v>
      </c>
      <c r="I306" s="275" t="s">
        <v>1381</v>
      </c>
      <c r="J306" s="275" t="s">
        <v>6765</v>
      </c>
      <c r="K306" s="275" t="s">
        <v>1402</v>
      </c>
      <c r="L306" s="275" t="s">
        <v>1402</v>
      </c>
      <c r="M306" s="275" t="s">
        <v>1403</v>
      </c>
      <c r="N306" s="276">
        <v>9811231</v>
      </c>
      <c r="O306" s="275" t="s">
        <v>1106</v>
      </c>
      <c r="P306" s="275" t="s">
        <v>1407</v>
      </c>
      <c r="Q306" s="275" t="s">
        <v>1404</v>
      </c>
      <c r="R306" s="275" t="s">
        <v>1405</v>
      </c>
      <c r="T306" s="275" t="s">
        <v>6491</v>
      </c>
      <c r="U306" s="275" t="s">
        <v>74</v>
      </c>
      <c r="V306" s="275" t="s">
        <v>1406</v>
      </c>
      <c r="W306" s="275" t="s">
        <v>6486</v>
      </c>
      <c r="X306" s="277">
        <v>45017</v>
      </c>
      <c r="Y306" s="275" t="s">
        <v>6487</v>
      </c>
      <c r="Z306" s="275" t="s">
        <v>6497</v>
      </c>
      <c r="AA306" s="277">
        <v>44470</v>
      </c>
      <c r="AB306" s="277">
        <v>44470</v>
      </c>
      <c r="AG306" s="275" t="s">
        <v>6533</v>
      </c>
      <c r="AH306" s="275">
        <v>20</v>
      </c>
      <c r="AI306" s="275">
        <v>20</v>
      </c>
      <c r="AJ306" s="275" t="s">
        <v>6490</v>
      </c>
      <c r="AK306" s="276">
        <v>192</v>
      </c>
      <c r="AL306" s="275" t="s">
        <v>7986</v>
      </c>
    </row>
    <row r="307" spans="1:38" s="275" customFormat="1">
      <c r="A307" s="275" t="str">
        <f t="shared" si="4"/>
        <v>0410700645生活介護</v>
      </c>
      <c r="B307" s="275" t="s">
        <v>1408</v>
      </c>
      <c r="C307" s="275" t="s">
        <v>1409</v>
      </c>
      <c r="D307" s="276">
        <v>9811104</v>
      </c>
      <c r="E307" s="275" t="s">
        <v>1410</v>
      </c>
      <c r="F307" s="275" t="s">
        <v>1411</v>
      </c>
      <c r="G307" s="275" t="s">
        <v>1412</v>
      </c>
      <c r="H307" s="275" t="s">
        <v>402</v>
      </c>
      <c r="I307" s="275" t="s">
        <v>1413</v>
      </c>
      <c r="J307" s="275" t="s">
        <v>6767</v>
      </c>
      <c r="K307" s="275" t="s">
        <v>1414</v>
      </c>
      <c r="L307" s="275" t="s">
        <v>1414</v>
      </c>
      <c r="M307" s="275" t="s">
        <v>1415</v>
      </c>
      <c r="N307" s="276">
        <v>9811239</v>
      </c>
      <c r="O307" s="275" t="s">
        <v>1106</v>
      </c>
      <c r="P307" s="275" t="s">
        <v>1416</v>
      </c>
      <c r="Q307" s="275" t="s">
        <v>1411</v>
      </c>
      <c r="R307" s="275" t="s">
        <v>1412</v>
      </c>
      <c r="T307" s="275" t="s">
        <v>71</v>
      </c>
      <c r="U307" s="275" t="s">
        <v>74</v>
      </c>
      <c r="V307" s="275" t="s">
        <v>1417</v>
      </c>
      <c r="W307" s="275" t="s">
        <v>6486</v>
      </c>
      <c r="X307" s="277">
        <v>44835</v>
      </c>
      <c r="Y307" s="275" t="s">
        <v>6487</v>
      </c>
      <c r="Z307" s="275" t="s">
        <v>6488</v>
      </c>
      <c r="AA307" s="277">
        <v>44501</v>
      </c>
      <c r="AB307" s="277">
        <v>44501</v>
      </c>
      <c r="AF307" s="275" t="s">
        <v>6492</v>
      </c>
      <c r="AG307" s="275" t="s">
        <v>6533</v>
      </c>
      <c r="AH307" s="275">
        <v>5</v>
      </c>
      <c r="AI307" s="275">
        <v>5</v>
      </c>
      <c r="AJ307" s="275" t="s">
        <v>6490</v>
      </c>
      <c r="AK307" s="276">
        <v>981</v>
      </c>
      <c r="AL307" s="275" t="s">
        <v>7987</v>
      </c>
    </row>
    <row r="308" spans="1:38" s="275" customFormat="1">
      <c r="A308" s="275" t="str">
        <f t="shared" si="4"/>
        <v>0410700660短期入所</v>
      </c>
      <c r="B308" s="275" t="s">
        <v>6768</v>
      </c>
      <c r="C308" s="275" t="s">
        <v>6769</v>
      </c>
      <c r="D308" s="276">
        <v>9811217</v>
      </c>
      <c r="E308" s="275" t="s">
        <v>5560</v>
      </c>
      <c r="F308" s="275" t="s">
        <v>5561</v>
      </c>
      <c r="G308" s="275" t="s">
        <v>5562</v>
      </c>
      <c r="H308" s="275" t="s">
        <v>129</v>
      </c>
      <c r="I308" s="275" t="s">
        <v>5563</v>
      </c>
      <c r="J308" s="275" t="s">
        <v>6770</v>
      </c>
      <c r="K308" s="275" t="s">
        <v>6771</v>
      </c>
      <c r="L308" s="275" t="s">
        <v>6771</v>
      </c>
      <c r="M308" s="275" t="s">
        <v>6772</v>
      </c>
      <c r="N308" s="276">
        <v>9811217</v>
      </c>
      <c r="O308" s="275" t="s">
        <v>1106</v>
      </c>
      <c r="P308" s="275" t="s">
        <v>5560</v>
      </c>
      <c r="Q308" s="275" t="s">
        <v>5561</v>
      </c>
      <c r="R308" s="275" t="s">
        <v>5562</v>
      </c>
      <c r="T308" s="275" t="s">
        <v>91</v>
      </c>
      <c r="U308" s="275" t="s">
        <v>74</v>
      </c>
      <c r="V308" s="275" t="s">
        <v>6773</v>
      </c>
      <c r="W308" s="275" t="s">
        <v>6486</v>
      </c>
      <c r="X308" s="277">
        <v>44835</v>
      </c>
      <c r="Y308" s="275" t="s">
        <v>6487</v>
      </c>
      <c r="AA308" s="277">
        <v>44607</v>
      </c>
      <c r="AB308" s="277">
        <v>44607</v>
      </c>
      <c r="AF308" s="275" t="s">
        <v>6654</v>
      </c>
      <c r="AH308" s="275">
        <v>10</v>
      </c>
      <c r="AJ308" s="275" t="s">
        <v>6490</v>
      </c>
      <c r="AK308" s="276">
        <v>981</v>
      </c>
      <c r="AL308" s="275" t="s">
        <v>7974</v>
      </c>
    </row>
    <row r="309" spans="1:38" s="275" customFormat="1">
      <c r="A309" s="275" t="str">
        <f t="shared" si="4"/>
        <v>0410700678短期入所</v>
      </c>
      <c r="B309" s="275" t="s">
        <v>1832</v>
      </c>
      <c r="C309" s="275" t="s">
        <v>1833</v>
      </c>
      <c r="D309" s="276">
        <v>5300011</v>
      </c>
      <c r="E309" s="275" t="s">
        <v>1834</v>
      </c>
      <c r="F309" s="275" t="s">
        <v>1835</v>
      </c>
      <c r="H309" s="275" t="s">
        <v>129</v>
      </c>
      <c r="I309" s="275" t="s">
        <v>630</v>
      </c>
      <c r="J309" s="275" t="s">
        <v>6774</v>
      </c>
      <c r="K309" s="275" t="s">
        <v>6775</v>
      </c>
      <c r="L309" s="275" t="s">
        <v>6775</v>
      </c>
      <c r="M309" s="275" t="s">
        <v>6776</v>
      </c>
      <c r="N309" s="276">
        <v>9811232</v>
      </c>
      <c r="O309" s="275" t="s">
        <v>1106</v>
      </c>
      <c r="P309" s="275" t="s">
        <v>6777</v>
      </c>
      <c r="Q309" s="275" t="s">
        <v>6778</v>
      </c>
      <c r="R309" s="275" t="s">
        <v>6779</v>
      </c>
      <c r="T309" s="275" t="s">
        <v>91</v>
      </c>
      <c r="U309" s="275" t="s">
        <v>74</v>
      </c>
      <c r="V309" s="275" t="s">
        <v>6780</v>
      </c>
      <c r="W309" s="275" t="s">
        <v>6486</v>
      </c>
      <c r="X309" s="277">
        <v>44835</v>
      </c>
      <c r="Y309" s="275" t="s">
        <v>6487</v>
      </c>
      <c r="AA309" s="277">
        <v>44652</v>
      </c>
      <c r="AB309" s="277">
        <v>44652</v>
      </c>
      <c r="AF309" s="275" t="s">
        <v>6498</v>
      </c>
      <c r="AH309" s="275">
        <v>1</v>
      </c>
      <c r="AJ309" s="275" t="s">
        <v>6490</v>
      </c>
      <c r="AK309" s="276">
        <v>530</v>
      </c>
      <c r="AL309" s="275" t="s">
        <v>7988</v>
      </c>
    </row>
    <row r="310" spans="1:38" s="275" customFormat="1">
      <c r="A310" s="275" t="str">
        <f t="shared" si="4"/>
        <v>0410700686居宅介護</v>
      </c>
      <c r="B310" s="275" t="s">
        <v>6781</v>
      </c>
      <c r="C310" s="275" t="s">
        <v>6782</v>
      </c>
      <c r="D310" s="276">
        <v>9811241</v>
      </c>
      <c r="E310" s="275" t="s">
        <v>6783</v>
      </c>
      <c r="F310" s="275" t="s">
        <v>6784</v>
      </c>
      <c r="H310" s="275" t="s">
        <v>129</v>
      </c>
      <c r="I310" s="275" t="s">
        <v>6785</v>
      </c>
      <c r="J310" s="275" t="s">
        <v>6786</v>
      </c>
      <c r="K310" s="275" t="s">
        <v>6781</v>
      </c>
      <c r="L310" s="275" t="s">
        <v>6781</v>
      </c>
      <c r="M310" s="275" t="s">
        <v>6782</v>
      </c>
      <c r="N310" s="276">
        <v>9811241</v>
      </c>
      <c r="O310" s="275" t="s">
        <v>1106</v>
      </c>
      <c r="P310" s="275" t="s">
        <v>6783</v>
      </c>
      <c r="Q310" s="275" t="s">
        <v>6784</v>
      </c>
      <c r="T310" s="275" t="s">
        <v>137</v>
      </c>
      <c r="U310" s="275" t="s">
        <v>74</v>
      </c>
      <c r="V310" s="275" t="s">
        <v>6787</v>
      </c>
      <c r="W310" s="275" t="s">
        <v>6486</v>
      </c>
      <c r="X310" s="277">
        <v>45017</v>
      </c>
      <c r="Y310" s="275" t="s">
        <v>6487</v>
      </c>
      <c r="AA310" s="277">
        <v>44652</v>
      </c>
      <c r="AB310" s="277">
        <v>44652</v>
      </c>
      <c r="AJ310" s="275" t="s">
        <v>6490</v>
      </c>
      <c r="AK310" s="276">
        <v>981</v>
      </c>
      <c r="AL310" s="275" t="s">
        <v>7989</v>
      </c>
    </row>
    <row r="311" spans="1:38" s="275" customFormat="1">
      <c r="A311" s="275" t="str">
        <f t="shared" si="4"/>
        <v>0410700686重度訪問介護</v>
      </c>
      <c r="B311" s="275" t="s">
        <v>6781</v>
      </c>
      <c r="C311" s="275" t="s">
        <v>6782</v>
      </c>
      <c r="D311" s="276">
        <v>9811241</v>
      </c>
      <c r="E311" s="275" t="s">
        <v>6783</v>
      </c>
      <c r="F311" s="275" t="s">
        <v>6784</v>
      </c>
      <c r="H311" s="275" t="s">
        <v>129</v>
      </c>
      <c r="I311" s="275" t="s">
        <v>6785</v>
      </c>
      <c r="J311" s="275" t="s">
        <v>6786</v>
      </c>
      <c r="K311" s="275" t="s">
        <v>6781</v>
      </c>
      <c r="L311" s="275" t="s">
        <v>6781</v>
      </c>
      <c r="M311" s="275" t="s">
        <v>6782</v>
      </c>
      <c r="N311" s="276">
        <v>9811241</v>
      </c>
      <c r="O311" s="275" t="s">
        <v>1106</v>
      </c>
      <c r="P311" s="275" t="s">
        <v>6783</v>
      </c>
      <c r="Q311" s="275" t="s">
        <v>6784</v>
      </c>
      <c r="T311" s="275" t="s">
        <v>138</v>
      </c>
      <c r="U311" s="275" t="s">
        <v>74</v>
      </c>
      <c r="V311" s="275" t="s">
        <v>6787</v>
      </c>
      <c r="W311" s="275" t="s">
        <v>6486</v>
      </c>
      <c r="X311" s="277">
        <v>45017</v>
      </c>
      <c r="Y311" s="275" t="s">
        <v>6487</v>
      </c>
      <c r="AA311" s="277">
        <v>44652</v>
      </c>
      <c r="AB311" s="277">
        <v>44652</v>
      </c>
      <c r="AJ311" s="275" t="s">
        <v>6490</v>
      </c>
      <c r="AK311" s="276">
        <v>981</v>
      </c>
      <c r="AL311" s="275" t="s">
        <v>7989</v>
      </c>
    </row>
    <row r="312" spans="1:38" s="275" customFormat="1">
      <c r="A312" s="275" t="str">
        <f t="shared" si="4"/>
        <v>0410700694就労継続支援(Ｂ型)</v>
      </c>
      <c r="B312" s="275" t="s">
        <v>785</v>
      </c>
      <c r="C312" s="275" t="s">
        <v>786</v>
      </c>
      <c r="D312" s="276">
        <v>380004</v>
      </c>
      <c r="E312" s="275" t="s">
        <v>787</v>
      </c>
      <c r="F312" s="275" t="s">
        <v>788</v>
      </c>
      <c r="G312" s="275" t="s">
        <v>789</v>
      </c>
      <c r="H312" s="275" t="s">
        <v>129</v>
      </c>
      <c r="I312" s="275" t="s">
        <v>790</v>
      </c>
      <c r="J312" s="275" t="s">
        <v>6624</v>
      </c>
      <c r="K312" s="275" t="s">
        <v>6788</v>
      </c>
      <c r="L312" s="275" t="s">
        <v>6788</v>
      </c>
      <c r="M312" s="275" t="s">
        <v>6789</v>
      </c>
      <c r="N312" s="276">
        <v>9811224</v>
      </c>
      <c r="O312" s="275" t="s">
        <v>1106</v>
      </c>
      <c r="P312" s="275" t="s">
        <v>6790</v>
      </c>
      <c r="Q312" s="275" t="s">
        <v>6791</v>
      </c>
      <c r="R312" s="275" t="s">
        <v>6792</v>
      </c>
      <c r="T312" s="275" t="s">
        <v>6491</v>
      </c>
      <c r="U312" s="275" t="s">
        <v>74</v>
      </c>
      <c r="V312" s="275" t="s">
        <v>6793</v>
      </c>
      <c r="W312" s="275" t="s">
        <v>6486</v>
      </c>
      <c r="X312" s="277">
        <v>45078</v>
      </c>
      <c r="Y312" s="275" t="s">
        <v>6487</v>
      </c>
      <c r="Z312" s="275" t="s">
        <v>6497</v>
      </c>
      <c r="AA312" s="277">
        <v>44682</v>
      </c>
      <c r="AB312" s="277">
        <v>44682</v>
      </c>
      <c r="AG312" s="275" t="s">
        <v>6533</v>
      </c>
      <c r="AH312" s="275">
        <v>20</v>
      </c>
      <c r="AI312" s="275">
        <v>20</v>
      </c>
      <c r="AJ312" s="275" t="s">
        <v>6490</v>
      </c>
      <c r="AK312" s="276">
        <v>38</v>
      </c>
      <c r="AL312" s="275" t="s">
        <v>7947</v>
      </c>
    </row>
    <row r="313" spans="1:38" s="275" customFormat="1">
      <c r="A313" s="275" t="str">
        <f t="shared" si="4"/>
        <v>0410700710居宅介護</v>
      </c>
      <c r="B313" s="275" t="s">
        <v>1098</v>
      </c>
      <c r="C313" s="275" t="s">
        <v>1099</v>
      </c>
      <c r="D313" s="276">
        <v>9811222</v>
      </c>
      <c r="E313" s="275" t="s">
        <v>1100</v>
      </c>
      <c r="F313" s="275" t="s">
        <v>1101</v>
      </c>
      <c r="G313" s="275" t="s">
        <v>1102</v>
      </c>
      <c r="H313" s="275" t="s">
        <v>63</v>
      </c>
      <c r="I313" s="275" t="s">
        <v>1103</v>
      </c>
      <c r="J313" s="275" t="s">
        <v>6730</v>
      </c>
      <c r="K313" s="275" t="s">
        <v>6794</v>
      </c>
      <c r="L313" s="275" t="s">
        <v>6794</v>
      </c>
      <c r="M313" s="275" t="s">
        <v>6795</v>
      </c>
      <c r="N313" s="276">
        <v>9811222</v>
      </c>
      <c r="O313" s="275" t="s">
        <v>1106</v>
      </c>
      <c r="P313" s="275" t="s">
        <v>1100</v>
      </c>
      <c r="Q313" s="275" t="s">
        <v>1101</v>
      </c>
      <c r="R313" s="275" t="s">
        <v>1102</v>
      </c>
      <c r="T313" s="275" t="s">
        <v>137</v>
      </c>
      <c r="U313" s="275" t="s">
        <v>74</v>
      </c>
      <c r="V313" s="275" t="s">
        <v>6796</v>
      </c>
      <c r="W313" s="275" t="s">
        <v>6486</v>
      </c>
      <c r="X313" s="277">
        <v>44835</v>
      </c>
      <c r="Y313" s="275" t="s">
        <v>6487</v>
      </c>
      <c r="AA313" s="277">
        <v>44713</v>
      </c>
      <c r="AB313" s="277">
        <v>44713</v>
      </c>
      <c r="AJ313" s="275" t="s">
        <v>6490</v>
      </c>
      <c r="AK313" s="276">
        <v>981</v>
      </c>
      <c r="AL313" s="275" t="s">
        <v>7966</v>
      </c>
    </row>
    <row r="314" spans="1:38" s="275" customFormat="1">
      <c r="A314" s="275" t="str">
        <f t="shared" si="4"/>
        <v>0410700710行動援護</v>
      </c>
      <c r="B314" s="275" t="s">
        <v>1098</v>
      </c>
      <c r="C314" s="275" t="s">
        <v>1099</v>
      </c>
      <c r="D314" s="276">
        <v>9811222</v>
      </c>
      <c r="E314" s="275" t="s">
        <v>1100</v>
      </c>
      <c r="F314" s="275" t="s">
        <v>1101</v>
      </c>
      <c r="G314" s="275" t="s">
        <v>1102</v>
      </c>
      <c r="H314" s="275" t="s">
        <v>63</v>
      </c>
      <c r="I314" s="275" t="s">
        <v>1103</v>
      </c>
      <c r="J314" s="275" t="s">
        <v>6730</v>
      </c>
      <c r="K314" s="275" t="s">
        <v>6794</v>
      </c>
      <c r="L314" s="275" t="s">
        <v>6794</v>
      </c>
      <c r="M314" s="275" t="s">
        <v>6795</v>
      </c>
      <c r="N314" s="276">
        <v>9811222</v>
      </c>
      <c r="O314" s="275" t="s">
        <v>1106</v>
      </c>
      <c r="P314" s="275" t="s">
        <v>1100</v>
      </c>
      <c r="Q314" s="275" t="s">
        <v>1101</v>
      </c>
      <c r="R314" s="275" t="s">
        <v>1102</v>
      </c>
      <c r="T314" s="275" t="s">
        <v>172</v>
      </c>
      <c r="U314" s="275" t="s">
        <v>74</v>
      </c>
      <c r="V314" s="275" t="s">
        <v>6796</v>
      </c>
      <c r="W314" s="275" t="s">
        <v>6486</v>
      </c>
      <c r="X314" s="277">
        <v>44835</v>
      </c>
      <c r="Y314" s="275" t="s">
        <v>6487</v>
      </c>
      <c r="AA314" s="277">
        <v>44713</v>
      </c>
      <c r="AB314" s="277">
        <v>44713</v>
      </c>
      <c r="AJ314" s="275" t="s">
        <v>6490</v>
      </c>
      <c r="AK314" s="276">
        <v>981</v>
      </c>
      <c r="AL314" s="275" t="s">
        <v>7966</v>
      </c>
    </row>
    <row r="315" spans="1:38" s="275" customFormat="1">
      <c r="A315" s="275" t="str">
        <f t="shared" si="4"/>
        <v>0410700710重度訪問介護</v>
      </c>
      <c r="B315" s="275" t="s">
        <v>1098</v>
      </c>
      <c r="C315" s="275" t="s">
        <v>1099</v>
      </c>
      <c r="D315" s="276">
        <v>9811222</v>
      </c>
      <c r="E315" s="275" t="s">
        <v>1100</v>
      </c>
      <c r="F315" s="275" t="s">
        <v>1101</v>
      </c>
      <c r="G315" s="275" t="s">
        <v>1102</v>
      </c>
      <c r="H315" s="275" t="s">
        <v>63</v>
      </c>
      <c r="I315" s="275" t="s">
        <v>1103</v>
      </c>
      <c r="J315" s="275" t="s">
        <v>6730</v>
      </c>
      <c r="K315" s="275" t="s">
        <v>6794</v>
      </c>
      <c r="L315" s="275" t="s">
        <v>6794</v>
      </c>
      <c r="M315" s="275" t="s">
        <v>6795</v>
      </c>
      <c r="N315" s="276">
        <v>9811222</v>
      </c>
      <c r="O315" s="275" t="s">
        <v>1106</v>
      </c>
      <c r="P315" s="275" t="s">
        <v>1100</v>
      </c>
      <c r="Q315" s="275" t="s">
        <v>1101</v>
      </c>
      <c r="R315" s="275" t="s">
        <v>1102</v>
      </c>
      <c r="T315" s="275" t="s">
        <v>138</v>
      </c>
      <c r="U315" s="275" t="s">
        <v>74</v>
      </c>
      <c r="V315" s="275" t="s">
        <v>6796</v>
      </c>
      <c r="W315" s="275" t="s">
        <v>6486</v>
      </c>
      <c r="X315" s="277">
        <v>44835</v>
      </c>
      <c r="Y315" s="275" t="s">
        <v>6487</v>
      </c>
      <c r="AA315" s="277">
        <v>44713</v>
      </c>
      <c r="AB315" s="277">
        <v>44713</v>
      </c>
      <c r="AJ315" s="275" t="s">
        <v>6490</v>
      </c>
      <c r="AK315" s="276">
        <v>981</v>
      </c>
      <c r="AL315" s="275" t="s">
        <v>7966</v>
      </c>
    </row>
    <row r="316" spans="1:38" s="275" customFormat="1">
      <c r="A316" s="275" t="str">
        <f t="shared" si="4"/>
        <v>0410700710同行援護</v>
      </c>
      <c r="B316" s="275" t="s">
        <v>1098</v>
      </c>
      <c r="C316" s="275" t="s">
        <v>1099</v>
      </c>
      <c r="D316" s="276">
        <v>9811222</v>
      </c>
      <c r="E316" s="275" t="s">
        <v>1100</v>
      </c>
      <c r="F316" s="275" t="s">
        <v>1101</v>
      </c>
      <c r="G316" s="275" t="s">
        <v>1102</v>
      </c>
      <c r="H316" s="275" t="s">
        <v>63</v>
      </c>
      <c r="I316" s="275" t="s">
        <v>1103</v>
      </c>
      <c r="J316" s="275" t="s">
        <v>6730</v>
      </c>
      <c r="K316" s="275" t="s">
        <v>6794</v>
      </c>
      <c r="L316" s="275" t="s">
        <v>6794</v>
      </c>
      <c r="M316" s="275" t="s">
        <v>6795</v>
      </c>
      <c r="N316" s="276">
        <v>9811222</v>
      </c>
      <c r="O316" s="275" t="s">
        <v>1106</v>
      </c>
      <c r="P316" s="275" t="s">
        <v>1100</v>
      </c>
      <c r="Q316" s="275" t="s">
        <v>1101</v>
      </c>
      <c r="R316" s="275" t="s">
        <v>1102</v>
      </c>
      <c r="T316" s="275" t="s">
        <v>218</v>
      </c>
      <c r="U316" s="275" t="s">
        <v>74</v>
      </c>
      <c r="V316" s="275" t="s">
        <v>6796</v>
      </c>
      <c r="W316" s="275" t="s">
        <v>6486</v>
      </c>
      <c r="X316" s="277">
        <v>44835</v>
      </c>
      <c r="Y316" s="275" t="s">
        <v>6487</v>
      </c>
      <c r="AA316" s="277">
        <v>44713</v>
      </c>
      <c r="AB316" s="277">
        <v>44713</v>
      </c>
      <c r="AJ316" s="275" t="s">
        <v>6490</v>
      </c>
      <c r="AK316" s="276">
        <v>981</v>
      </c>
      <c r="AL316" s="275" t="s">
        <v>7966</v>
      </c>
    </row>
    <row r="317" spans="1:38" s="275" customFormat="1">
      <c r="A317" s="275" t="str">
        <f t="shared" si="4"/>
        <v>0410700728就労移行支援</v>
      </c>
      <c r="B317" s="275" t="s">
        <v>2727</v>
      </c>
      <c r="C317" s="275" t="s">
        <v>2728</v>
      </c>
      <c r="D317" s="276">
        <v>9808442</v>
      </c>
      <c r="E317" s="275" t="s">
        <v>2729</v>
      </c>
      <c r="F317" s="275" t="s">
        <v>2730</v>
      </c>
      <c r="G317" s="275" t="s">
        <v>2731</v>
      </c>
      <c r="H317" s="275" t="s">
        <v>210</v>
      </c>
      <c r="I317" s="275" t="s">
        <v>2732</v>
      </c>
      <c r="J317" s="275" t="s">
        <v>6797</v>
      </c>
      <c r="K317" s="275" t="s">
        <v>6798</v>
      </c>
      <c r="L317" s="275" t="s">
        <v>6798</v>
      </c>
      <c r="M317" s="275" t="s">
        <v>6799</v>
      </c>
      <c r="N317" s="276">
        <v>9811294</v>
      </c>
      <c r="O317" s="275" t="s">
        <v>1106</v>
      </c>
      <c r="P317" s="275" t="s">
        <v>6800</v>
      </c>
      <c r="Q317" s="275" t="s">
        <v>6801</v>
      </c>
      <c r="R317" s="275" t="s">
        <v>6802</v>
      </c>
      <c r="T317" s="275" t="s">
        <v>75</v>
      </c>
      <c r="U317" s="275" t="s">
        <v>74</v>
      </c>
      <c r="V317" s="275" t="s">
        <v>6803</v>
      </c>
      <c r="W317" s="275" t="s">
        <v>6486</v>
      </c>
      <c r="X317" s="277">
        <v>45017</v>
      </c>
      <c r="Y317" s="275" t="s">
        <v>6487</v>
      </c>
      <c r="Z317" s="275" t="s">
        <v>6497</v>
      </c>
      <c r="AA317" s="277">
        <v>44743</v>
      </c>
      <c r="AB317" s="277">
        <v>44743</v>
      </c>
      <c r="AG317" s="275" t="s">
        <v>6533</v>
      </c>
      <c r="AH317" s="275">
        <v>20</v>
      </c>
      <c r="AI317" s="275">
        <v>20</v>
      </c>
      <c r="AJ317" s="275" t="s">
        <v>6490</v>
      </c>
      <c r="AK317" s="276">
        <v>980</v>
      </c>
      <c r="AL317" s="275" t="s">
        <v>7990</v>
      </c>
    </row>
    <row r="318" spans="1:38" s="275" customFormat="1">
      <c r="A318" s="275" t="str">
        <f t="shared" si="4"/>
        <v>0410700728就労定着支援</v>
      </c>
      <c r="B318" s="275" t="s">
        <v>2727</v>
      </c>
      <c r="C318" s="275" t="s">
        <v>2728</v>
      </c>
      <c r="D318" s="276">
        <v>9808442</v>
      </c>
      <c r="E318" s="275" t="s">
        <v>2729</v>
      </c>
      <c r="F318" s="275" t="s">
        <v>2730</v>
      </c>
      <c r="G318" s="275" t="s">
        <v>2731</v>
      </c>
      <c r="H318" s="275" t="s">
        <v>210</v>
      </c>
      <c r="I318" s="275" t="s">
        <v>2732</v>
      </c>
      <c r="J318" s="275" t="s">
        <v>6797</v>
      </c>
      <c r="K318" s="275" t="s">
        <v>6798</v>
      </c>
      <c r="L318" s="275" t="s">
        <v>6798</v>
      </c>
      <c r="M318" s="275" t="s">
        <v>6799</v>
      </c>
      <c r="N318" s="276">
        <v>9811294</v>
      </c>
      <c r="O318" s="275" t="s">
        <v>1106</v>
      </c>
      <c r="P318" s="275" t="s">
        <v>6800</v>
      </c>
      <c r="Q318" s="275" t="s">
        <v>6801</v>
      </c>
      <c r="R318" s="275" t="s">
        <v>6802</v>
      </c>
      <c r="T318" s="275" t="s">
        <v>314</v>
      </c>
      <c r="U318" s="275" t="s">
        <v>74</v>
      </c>
      <c r="V318" s="275" t="s">
        <v>6803</v>
      </c>
      <c r="W318" s="275" t="s">
        <v>6486</v>
      </c>
      <c r="X318" s="277">
        <v>45017</v>
      </c>
      <c r="Y318" s="275" t="s">
        <v>6487</v>
      </c>
      <c r="AA318" s="277">
        <v>44743</v>
      </c>
      <c r="AB318" s="277">
        <v>44743</v>
      </c>
      <c r="AJ318" s="275" t="s">
        <v>6490</v>
      </c>
      <c r="AK318" s="276">
        <v>980</v>
      </c>
      <c r="AL318" s="275" t="s">
        <v>7990</v>
      </c>
    </row>
    <row r="319" spans="1:38" s="275" customFormat="1">
      <c r="A319" s="275" t="str">
        <f t="shared" si="4"/>
        <v>0410700736自立生活援助</v>
      </c>
      <c r="B319" s="275" t="s">
        <v>1306</v>
      </c>
      <c r="C319" s="275" t="s">
        <v>1307</v>
      </c>
      <c r="D319" s="276">
        <v>9811223</v>
      </c>
      <c r="E319" s="275" t="s">
        <v>1308</v>
      </c>
      <c r="F319" s="275" t="s">
        <v>1309</v>
      </c>
      <c r="G319" s="275" t="s">
        <v>1310</v>
      </c>
      <c r="H319" s="275" t="s">
        <v>63</v>
      </c>
      <c r="I319" s="275" t="s">
        <v>1311</v>
      </c>
      <c r="J319" s="275" t="s">
        <v>6759</v>
      </c>
      <c r="K319" s="275" t="s">
        <v>4238</v>
      </c>
      <c r="L319" s="275" t="s">
        <v>4238</v>
      </c>
      <c r="M319" s="275" t="s">
        <v>4239</v>
      </c>
      <c r="N319" s="276">
        <v>9811235</v>
      </c>
      <c r="O319" s="275" t="s">
        <v>1106</v>
      </c>
      <c r="P319" s="275" t="s">
        <v>4240</v>
      </c>
      <c r="Q319" s="275" t="s">
        <v>4243</v>
      </c>
      <c r="R319" s="275" t="s">
        <v>4241</v>
      </c>
      <c r="T319" s="275" t="s">
        <v>607</v>
      </c>
      <c r="U319" s="275" t="s">
        <v>74</v>
      </c>
      <c r="V319" s="275" t="s">
        <v>6804</v>
      </c>
      <c r="W319" s="275" t="s">
        <v>6486</v>
      </c>
      <c r="X319" s="277">
        <v>44774</v>
      </c>
      <c r="Y319" s="275" t="s">
        <v>6554</v>
      </c>
      <c r="AA319" s="277">
        <v>44774</v>
      </c>
      <c r="AB319" s="277">
        <v>44774</v>
      </c>
      <c r="AJ319" s="275" t="s">
        <v>6490</v>
      </c>
      <c r="AK319" s="276">
        <v>981</v>
      </c>
      <c r="AL319" s="275" t="s">
        <v>7980</v>
      </c>
    </row>
    <row r="320" spans="1:38" s="275" customFormat="1">
      <c r="A320" s="275" t="str">
        <f t="shared" si="4"/>
        <v>0410700744短期入所</v>
      </c>
      <c r="B320" s="275" t="s">
        <v>6805</v>
      </c>
      <c r="C320" s="275" t="s">
        <v>6806</v>
      </c>
      <c r="D320" s="276">
        <v>9896123</v>
      </c>
      <c r="E320" s="275" t="s">
        <v>2904</v>
      </c>
      <c r="F320" s="275" t="s">
        <v>2905</v>
      </c>
      <c r="H320" s="275" t="s">
        <v>129</v>
      </c>
      <c r="I320" s="275" t="s">
        <v>2906</v>
      </c>
      <c r="J320" s="275" t="s">
        <v>6807</v>
      </c>
      <c r="K320" s="275" t="s">
        <v>6808</v>
      </c>
      <c r="L320" s="275" t="s">
        <v>6808</v>
      </c>
      <c r="M320" s="275" t="s">
        <v>6809</v>
      </c>
      <c r="N320" s="276">
        <v>9811245</v>
      </c>
      <c r="O320" s="275" t="s">
        <v>1106</v>
      </c>
      <c r="P320" s="275" t="s">
        <v>6810</v>
      </c>
      <c r="Q320" s="275" t="s">
        <v>2905</v>
      </c>
      <c r="T320" s="275" t="s">
        <v>91</v>
      </c>
      <c r="U320" s="275" t="s">
        <v>74</v>
      </c>
      <c r="V320" s="275" t="s">
        <v>6811</v>
      </c>
      <c r="W320" s="275" t="s">
        <v>6486</v>
      </c>
      <c r="X320" s="277">
        <v>45017</v>
      </c>
      <c r="Y320" s="275" t="s">
        <v>6487</v>
      </c>
      <c r="AA320" s="277">
        <v>44774</v>
      </c>
      <c r="AB320" s="277">
        <v>44774</v>
      </c>
      <c r="AF320" s="275" t="s">
        <v>6498</v>
      </c>
      <c r="AH320" s="275">
        <v>6</v>
      </c>
      <c r="AJ320" s="275" t="s">
        <v>6490</v>
      </c>
      <c r="AK320" s="276">
        <v>989</v>
      </c>
      <c r="AL320" s="275" t="s">
        <v>7991</v>
      </c>
    </row>
    <row r="321" spans="1:38" s="275" customFormat="1">
      <c r="A321" s="275" t="str">
        <f t="shared" si="4"/>
        <v>0410700751就労継続支援(Ａ型)</v>
      </c>
      <c r="B321" s="275" t="s">
        <v>1228</v>
      </c>
      <c r="C321" s="275" t="s">
        <v>1229</v>
      </c>
      <c r="D321" s="276">
        <v>9811232</v>
      </c>
      <c r="E321" s="275" t="s">
        <v>1230</v>
      </c>
      <c r="F321" s="275" t="s">
        <v>1231</v>
      </c>
      <c r="G321" s="275" t="s">
        <v>1232</v>
      </c>
      <c r="H321" s="275" t="s">
        <v>402</v>
      </c>
      <c r="I321" s="275" t="s">
        <v>1233</v>
      </c>
      <c r="J321" s="275" t="s">
        <v>6753</v>
      </c>
      <c r="K321" s="275" t="s">
        <v>1316</v>
      </c>
      <c r="L321" s="275" t="s">
        <v>1316</v>
      </c>
      <c r="M321" s="275" t="s">
        <v>1317</v>
      </c>
      <c r="N321" s="276">
        <v>9811243</v>
      </c>
      <c r="O321" s="275" t="s">
        <v>1106</v>
      </c>
      <c r="P321" s="275" t="s">
        <v>6812</v>
      </c>
      <c r="Q321" s="275" t="s">
        <v>1318</v>
      </c>
      <c r="R321" s="275" t="s">
        <v>6813</v>
      </c>
      <c r="T321" s="275" t="s">
        <v>6537</v>
      </c>
      <c r="U321" s="275" t="s">
        <v>74</v>
      </c>
      <c r="V321" s="275" t="s">
        <v>6814</v>
      </c>
      <c r="W321" s="275" t="s">
        <v>6486</v>
      </c>
      <c r="X321" s="277">
        <v>45017</v>
      </c>
      <c r="Y321" s="275" t="s">
        <v>6487</v>
      </c>
      <c r="Z321" s="275" t="s">
        <v>6497</v>
      </c>
      <c r="AA321" s="277">
        <v>44835</v>
      </c>
      <c r="AB321" s="277">
        <v>44835</v>
      </c>
      <c r="AG321" s="275" t="s">
        <v>6533</v>
      </c>
      <c r="AH321" s="275">
        <v>20</v>
      </c>
      <c r="AI321" s="275">
        <v>20</v>
      </c>
      <c r="AJ321" s="275" t="s">
        <v>6490</v>
      </c>
      <c r="AK321" s="276">
        <v>981</v>
      </c>
      <c r="AL321" s="275" t="s">
        <v>7972</v>
      </c>
    </row>
    <row r="322" spans="1:38" s="275" customFormat="1">
      <c r="A322" s="275" t="str">
        <f t="shared" si="4"/>
        <v>0410700769生活介護</v>
      </c>
      <c r="B322" s="275" t="s">
        <v>6768</v>
      </c>
      <c r="C322" s="275" t="s">
        <v>6769</v>
      </c>
      <c r="D322" s="276">
        <v>9811217</v>
      </c>
      <c r="E322" s="275" t="s">
        <v>5560</v>
      </c>
      <c r="F322" s="275" t="s">
        <v>5561</v>
      </c>
      <c r="G322" s="275" t="s">
        <v>5562</v>
      </c>
      <c r="H322" s="275" t="s">
        <v>129</v>
      </c>
      <c r="I322" s="275" t="s">
        <v>5563</v>
      </c>
      <c r="J322" s="275" t="s">
        <v>6770</v>
      </c>
      <c r="K322" s="275" t="s">
        <v>6815</v>
      </c>
      <c r="L322" s="275" t="s">
        <v>6815</v>
      </c>
      <c r="M322" s="275" t="s">
        <v>6816</v>
      </c>
      <c r="N322" s="276">
        <v>9811217</v>
      </c>
      <c r="O322" s="275" t="s">
        <v>1106</v>
      </c>
      <c r="P322" s="275" t="s">
        <v>6817</v>
      </c>
      <c r="Q322" s="275" t="s">
        <v>6818</v>
      </c>
      <c r="T322" s="275" t="s">
        <v>71</v>
      </c>
      <c r="U322" s="275" t="s">
        <v>74</v>
      </c>
      <c r="V322" s="275" t="s">
        <v>6819</v>
      </c>
      <c r="W322" s="275" t="s">
        <v>6486</v>
      </c>
      <c r="X322" s="277">
        <v>44835</v>
      </c>
      <c r="Y322" s="275" t="s">
        <v>6554</v>
      </c>
      <c r="Z322" s="275" t="s">
        <v>6497</v>
      </c>
      <c r="AA322" s="277">
        <v>44835</v>
      </c>
      <c r="AB322" s="277">
        <v>44835</v>
      </c>
      <c r="AF322" s="275" t="s">
        <v>6492</v>
      </c>
      <c r="AG322" s="275" t="s">
        <v>6533</v>
      </c>
      <c r="AH322" s="275">
        <v>19</v>
      </c>
      <c r="AI322" s="275">
        <v>0</v>
      </c>
      <c r="AJ322" s="275" t="s">
        <v>6490</v>
      </c>
      <c r="AK322" s="276">
        <v>981</v>
      </c>
      <c r="AL322" s="275" t="s">
        <v>7974</v>
      </c>
    </row>
    <row r="323" spans="1:38" s="275" customFormat="1">
      <c r="A323" s="275" t="str">
        <f t="shared" ref="A323:A386" si="5">V323&amp;T323</f>
        <v>0410700777就労継続支援(Ｂ型)</v>
      </c>
      <c r="B323" s="275" t="s">
        <v>3066</v>
      </c>
      <c r="C323" s="275" t="s">
        <v>3067</v>
      </c>
      <c r="D323" s="276">
        <v>9891273</v>
      </c>
      <c r="E323" s="275" t="s">
        <v>7172</v>
      </c>
      <c r="F323" s="275" t="s">
        <v>3069</v>
      </c>
      <c r="G323" s="275" t="s">
        <v>3070</v>
      </c>
      <c r="H323" s="275" t="s">
        <v>129</v>
      </c>
      <c r="I323" s="275" t="s">
        <v>3071</v>
      </c>
      <c r="J323" s="275" t="s">
        <v>7173</v>
      </c>
      <c r="K323" s="275" t="s">
        <v>8235</v>
      </c>
      <c r="L323" s="275" t="s">
        <v>8235</v>
      </c>
      <c r="M323" s="275" t="s">
        <v>8236</v>
      </c>
      <c r="N323" s="276">
        <v>9811226</v>
      </c>
      <c r="O323" s="275" t="s">
        <v>1106</v>
      </c>
      <c r="P323" s="275" t="s">
        <v>8237</v>
      </c>
      <c r="Q323" s="275" t="s">
        <v>8238</v>
      </c>
      <c r="T323" s="275" t="s">
        <v>6491</v>
      </c>
      <c r="U323" s="275" t="s">
        <v>74</v>
      </c>
      <c r="V323" s="275" t="s">
        <v>8239</v>
      </c>
      <c r="W323" s="275" t="s">
        <v>6486</v>
      </c>
      <c r="X323" s="277">
        <v>45017</v>
      </c>
      <c r="Y323" s="275" t="s">
        <v>6554</v>
      </c>
      <c r="Z323" s="275" t="s">
        <v>6488</v>
      </c>
      <c r="AA323" s="277">
        <v>45017</v>
      </c>
      <c r="AB323" s="277">
        <v>45017</v>
      </c>
      <c r="AG323" s="275" t="s">
        <v>6533</v>
      </c>
      <c r="AH323" s="275">
        <v>10</v>
      </c>
      <c r="AI323" s="275">
        <v>10</v>
      </c>
      <c r="AJ323" s="275" t="s">
        <v>6490</v>
      </c>
      <c r="AK323" s="276">
        <v>989</v>
      </c>
      <c r="AL323" s="275" t="s">
        <v>8083</v>
      </c>
    </row>
    <row r="324" spans="1:38" s="275" customFormat="1">
      <c r="A324" s="275" t="str">
        <f t="shared" si="5"/>
        <v>0410700777生活介護</v>
      </c>
      <c r="B324" s="275" t="s">
        <v>3066</v>
      </c>
      <c r="C324" s="275" t="s">
        <v>3067</v>
      </c>
      <c r="D324" s="276">
        <v>9891273</v>
      </c>
      <c r="E324" s="275" t="s">
        <v>7172</v>
      </c>
      <c r="F324" s="275" t="s">
        <v>3069</v>
      </c>
      <c r="G324" s="275" t="s">
        <v>3070</v>
      </c>
      <c r="H324" s="275" t="s">
        <v>129</v>
      </c>
      <c r="I324" s="275" t="s">
        <v>3071</v>
      </c>
      <c r="J324" s="275" t="s">
        <v>7173</v>
      </c>
      <c r="K324" s="275" t="s">
        <v>8235</v>
      </c>
      <c r="L324" s="275" t="s">
        <v>8235</v>
      </c>
      <c r="M324" s="275" t="s">
        <v>8236</v>
      </c>
      <c r="N324" s="276">
        <v>9811226</v>
      </c>
      <c r="O324" s="275" t="s">
        <v>1106</v>
      </c>
      <c r="P324" s="275" t="s">
        <v>8237</v>
      </c>
      <c r="Q324" s="275" t="s">
        <v>8238</v>
      </c>
      <c r="T324" s="275" t="s">
        <v>71</v>
      </c>
      <c r="U324" s="275" t="s">
        <v>74</v>
      </c>
      <c r="V324" s="275" t="s">
        <v>8239</v>
      </c>
      <c r="W324" s="275" t="s">
        <v>6486</v>
      </c>
      <c r="X324" s="277">
        <v>45017</v>
      </c>
      <c r="Y324" s="275" t="s">
        <v>6554</v>
      </c>
      <c r="Z324" s="275" t="s">
        <v>6488</v>
      </c>
      <c r="AA324" s="277">
        <v>45017</v>
      </c>
      <c r="AB324" s="277">
        <v>45017</v>
      </c>
      <c r="AF324" s="275" t="s">
        <v>6492</v>
      </c>
      <c r="AG324" s="275" t="s">
        <v>6533</v>
      </c>
      <c r="AH324" s="275">
        <v>10</v>
      </c>
      <c r="AI324" s="275">
        <v>10</v>
      </c>
      <c r="AJ324" s="275" t="s">
        <v>6490</v>
      </c>
      <c r="AK324" s="276">
        <v>989</v>
      </c>
      <c r="AL324" s="275" t="s">
        <v>8083</v>
      </c>
    </row>
    <row r="325" spans="1:38" s="275" customFormat="1">
      <c r="A325" s="275" t="str">
        <f t="shared" si="5"/>
        <v>0410700785生活介護</v>
      </c>
      <c r="B325" s="275" t="s">
        <v>8240</v>
      </c>
      <c r="C325" s="275" t="s">
        <v>8241</v>
      </c>
      <c r="D325" s="276">
        <v>200132</v>
      </c>
      <c r="E325" s="275" t="s">
        <v>8242</v>
      </c>
      <c r="F325" s="275" t="s">
        <v>8243</v>
      </c>
      <c r="H325" s="275" t="s">
        <v>319</v>
      </c>
      <c r="I325" s="275" t="s">
        <v>8244</v>
      </c>
      <c r="J325" s="275" t="s">
        <v>8245</v>
      </c>
      <c r="K325" s="275" t="s">
        <v>6815</v>
      </c>
      <c r="L325" s="275" t="s">
        <v>6815</v>
      </c>
      <c r="M325" s="275" t="s">
        <v>6816</v>
      </c>
      <c r="N325" s="276">
        <v>9811217</v>
      </c>
      <c r="O325" s="275" t="s">
        <v>1106</v>
      </c>
      <c r="P325" s="275" t="s">
        <v>8246</v>
      </c>
      <c r="Q325" s="275" t="s">
        <v>6818</v>
      </c>
      <c r="T325" s="275" t="s">
        <v>71</v>
      </c>
      <c r="U325" s="275" t="s">
        <v>74</v>
      </c>
      <c r="V325" s="275" t="s">
        <v>8247</v>
      </c>
      <c r="W325" s="275" t="s">
        <v>6486</v>
      </c>
      <c r="X325" s="277">
        <v>45047</v>
      </c>
      <c r="Y325" s="275" t="s">
        <v>6554</v>
      </c>
      <c r="Z325" s="275" t="s">
        <v>6497</v>
      </c>
      <c r="AA325" s="277">
        <v>45047</v>
      </c>
      <c r="AB325" s="277">
        <v>45047</v>
      </c>
      <c r="AF325" s="275" t="s">
        <v>6492</v>
      </c>
      <c r="AG325" s="275" t="s">
        <v>6533</v>
      </c>
      <c r="AH325" s="275">
        <v>19</v>
      </c>
      <c r="AI325" s="275">
        <v>19</v>
      </c>
      <c r="AJ325" s="275" t="s">
        <v>6490</v>
      </c>
      <c r="AK325" s="276">
        <v>20</v>
      </c>
      <c r="AL325" s="275" t="s">
        <v>8146</v>
      </c>
    </row>
    <row r="326" spans="1:38" s="275" customFormat="1">
      <c r="A326" s="275" t="str">
        <f t="shared" si="5"/>
        <v>0410800015就労継続支援(Ｂ型)</v>
      </c>
      <c r="B326" s="275" t="s">
        <v>1418</v>
      </c>
      <c r="C326" s="275" t="s">
        <v>1419</v>
      </c>
      <c r="D326" s="276">
        <v>9811522</v>
      </c>
      <c r="E326" s="275" t="s">
        <v>1420</v>
      </c>
      <c r="F326" s="275" t="s">
        <v>1421</v>
      </c>
      <c r="G326" s="275" t="s">
        <v>1422</v>
      </c>
      <c r="H326" s="275" t="s">
        <v>63</v>
      </c>
      <c r="I326" s="275" t="s">
        <v>1423</v>
      </c>
      <c r="J326" s="275" t="s">
        <v>6820</v>
      </c>
      <c r="K326" s="275" t="s">
        <v>1424</v>
      </c>
      <c r="L326" s="275" t="s">
        <v>1424</v>
      </c>
      <c r="M326" s="275" t="s">
        <v>1425</v>
      </c>
      <c r="N326" s="276">
        <v>9811522</v>
      </c>
      <c r="O326" s="275" t="s">
        <v>1426</v>
      </c>
      <c r="P326" s="275" t="s">
        <v>1427</v>
      </c>
      <c r="Q326" s="275" t="s">
        <v>1421</v>
      </c>
      <c r="R326" s="275" t="s">
        <v>1422</v>
      </c>
      <c r="T326" s="275" t="s">
        <v>6491</v>
      </c>
      <c r="U326" s="275" t="s">
        <v>74</v>
      </c>
      <c r="V326" s="275" t="s">
        <v>1428</v>
      </c>
      <c r="W326" s="275" t="s">
        <v>6486</v>
      </c>
      <c r="X326" s="277">
        <v>44287</v>
      </c>
      <c r="Y326" s="275" t="s">
        <v>6487</v>
      </c>
      <c r="Z326" s="275" t="s">
        <v>6497</v>
      </c>
      <c r="AA326" s="277">
        <v>40269</v>
      </c>
      <c r="AB326" s="277">
        <v>40269</v>
      </c>
      <c r="AG326" s="275" t="s">
        <v>6489</v>
      </c>
      <c r="AH326" s="275">
        <v>40</v>
      </c>
      <c r="AI326" s="275">
        <v>70</v>
      </c>
      <c r="AJ326" s="275" t="s">
        <v>6490</v>
      </c>
      <c r="AK326" s="276">
        <v>981</v>
      </c>
      <c r="AL326" s="275" t="s">
        <v>7992</v>
      </c>
    </row>
    <row r="327" spans="1:38" s="275" customFormat="1">
      <c r="A327" s="275" t="str">
        <f t="shared" si="5"/>
        <v>0410800015短期入所</v>
      </c>
      <c r="B327" s="275" t="s">
        <v>1418</v>
      </c>
      <c r="C327" s="275" t="s">
        <v>1419</v>
      </c>
      <c r="D327" s="276">
        <v>9811522</v>
      </c>
      <c r="E327" s="275" t="s">
        <v>1420</v>
      </c>
      <c r="F327" s="275" t="s">
        <v>1421</v>
      </c>
      <c r="G327" s="275" t="s">
        <v>1422</v>
      </c>
      <c r="H327" s="275" t="s">
        <v>63</v>
      </c>
      <c r="I327" s="275" t="s">
        <v>1423</v>
      </c>
      <c r="J327" s="275" t="s">
        <v>6820</v>
      </c>
      <c r="K327" s="275" t="s">
        <v>1424</v>
      </c>
      <c r="L327" s="275" t="s">
        <v>1424</v>
      </c>
      <c r="M327" s="275" t="s">
        <v>1425</v>
      </c>
      <c r="N327" s="276">
        <v>9811522</v>
      </c>
      <c r="O327" s="275" t="s">
        <v>1426</v>
      </c>
      <c r="P327" s="275" t="s">
        <v>1427</v>
      </c>
      <c r="Q327" s="275" t="s">
        <v>1421</v>
      </c>
      <c r="R327" s="275" t="s">
        <v>1422</v>
      </c>
      <c r="T327" s="275" t="s">
        <v>91</v>
      </c>
      <c r="U327" s="275" t="s">
        <v>6525</v>
      </c>
      <c r="V327" s="275" t="s">
        <v>1428</v>
      </c>
      <c r="W327" s="275" t="s">
        <v>6486</v>
      </c>
      <c r="X327" s="277">
        <v>43411</v>
      </c>
      <c r="Y327" s="275" t="s">
        <v>6501</v>
      </c>
      <c r="AA327" s="277">
        <v>39029</v>
      </c>
      <c r="AB327" s="277">
        <v>39029</v>
      </c>
      <c r="AD327" s="277">
        <v>43411</v>
      </c>
      <c r="AF327" s="275" t="s">
        <v>6498</v>
      </c>
      <c r="AH327" s="275">
        <v>1</v>
      </c>
      <c r="AJ327" s="275" t="s">
        <v>6490</v>
      </c>
      <c r="AK327" s="276">
        <v>981</v>
      </c>
      <c r="AL327" s="275" t="s">
        <v>7992</v>
      </c>
    </row>
    <row r="328" spans="1:38" s="275" customFormat="1">
      <c r="A328" s="275" t="str">
        <f t="shared" si="5"/>
        <v>0410800015知的障害者通所授産施設</v>
      </c>
      <c r="B328" s="275" t="s">
        <v>1418</v>
      </c>
      <c r="C328" s="275" t="s">
        <v>1419</v>
      </c>
      <c r="D328" s="276">
        <v>9811522</v>
      </c>
      <c r="E328" s="275" t="s">
        <v>1420</v>
      </c>
      <c r="F328" s="275" t="s">
        <v>1421</v>
      </c>
      <c r="G328" s="275" t="s">
        <v>1422</v>
      </c>
      <c r="H328" s="275" t="s">
        <v>63</v>
      </c>
      <c r="I328" s="275" t="s">
        <v>1423</v>
      </c>
      <c r="J328" s="275" t="s">
        <v>6820</v>
      </c>
      <c r="K328" s="275" t="s">
        <v>1424</v>
      </c>
      <c r="L328" s="275" t="s">
        <v>1424</v>
      </c>
      <c r="M328" s="275" t="s">
        <v>6821</v>
      </c>
      <c r="N328" s="276">
        <v>9811522</v>
      </c>
      <c r="O328" s="275" t="s">
        <v>1426</v>
      </c>
      <c r="P328" s="275" t="s">
        <v>1427</v>
      </c>
      <c r="Q328" s="275" t="s">
        <v>1421</v>
      </c>
      <c r="R328" s="275" t="s">
        <v>1422</v>
      </c>
      <c r="T328" s="275" t="s">
        <v>6528</v>
      </c>
      <c r="U328" s="275" t="s">
        <v>6500</v>
      </c>
      <c r="V328" s="275" t="s">
        <v>1428</v>
      </c>
      <c r="W328" s="275" t="s">
        <v>6486</v>
      </c>
      <c r="X328" s="277">
        <v>40268</v>
      </c>
      <c r="Y328" s="275" t="s">
        <v>6501</v>
      </c>
      <c r="Z328" s="275" t="s">
        <v>6497</v>
      </c>
      <c r="AA328" s="277">
        <v>38991</v>
      </c>
      <c r="AB328" s="277">
        <v>38991</v>
      </c>
      <c r="AD328" s="277">
        <v>40268</v>
      </c>
      <c r="AF328" s="275" t="s">
        <v>6506</v>
      </c>
      <c r="AG328" s="275" t="s">
        <v>6489</v>
      </c>
      <c r="AI328" s="275">
        <v>40</v>
      </c>
      <c r="AJ328" s="275" t="s">
        <v>6490</v>
      </c>
      <c r="AK328" s="276">
        <v>981</v>
      </c>
      <c r="AL328" s="275" t="s">
        <v>7992</v>
      </c>
    </row>
    <row r="329" spans="1:38" s="275" customFormat="1">
      <c r="A329" s="275" t="str">
        <f t="shared" si="5"/>
        <v>0410800015知的障害者通所授産施設</v>
      </c>
      <c r="B329" s="275" t="s">
        <v>1418</v>
      </c>
      <c r="C329" s="275" t="s">
        <v>1419</v>
      </c>
      <c r="D329" s="276">
        <v>9811522</v>
      </c>
      <c r="E329" s="275" t="s">
        <v>1420</v>
      </c>
      <c r="F329" s="275" t="s">
        <v>1421</v>
      </c>
      <c r="G329" s="275" t="s">
        <v>1422</v>
      </c>
      <c r="H329" s="275" t="s">
        <v>63</v>
      </c>
      <c r="I329" s="275" t="s">
        <v>1423</v>
      </c>
      <c r="J329" s="275" t="s">
        <v>6820</v>
      </c>
      <c r="K329" s="275" t="s">
        <v>1424</v>
      </c>
      <c r="L329" s="275" t="s">
        <v>1424</v>
      </c>
      <c r="M329" s="275" t="s">
        <v>6821</v>
      </c>
      <c r="N329" s="276">
        <v>9811522</v>
      </c>
      <c r="O329" s="275" t="s">
        <v>1426</v>
      </c>
      <c r="P329" s="275" t="s">
        <v>1427</v>
      </c>
      <c r="Q329" s="275" t="s">
        <v>1421</v>
      </c>
      <c r="R329" s="275" t="s">
        <v>1422</v>
      </c>
      <c r="T329" s="275" t="s">
        <v>6528</v>
      </c>
      <c r="U329" s="275" t="s">
        <v>6500</v>
      </c>
      <c r="V329" s="275" t="s">
        <v>1428</v>
      </c>
      <c r="W329" s="275" t="s">
        <v>6507</v>
      </c>
      <c r="X329" s="277">
        <v>40268</v>
      </c>
      <c r="Y329" s="275" t="s">
        <v>6501</v>
      </c>
      <c r="Z329" s="275" t="s">
        <v>6497</v>
      </c>
      <c r="AA329" s="277">
        <v>38991</v>
      </c>
      <c r="AB329" s="277">
        <v>38991</v>
      </c>
      <c r="AD329" s="277">
        <v>40268</v>
      </c>
      <c r="AF329" s="275" t="s">
        <v>6508</v>
      </c>
      <c r="AG329" s="275" t="s">
        <v>6509</v>
      </c>
      <c r="AI329" s="275">
        <v>15</v>
      </c>
      <c r="AJ329" s="275" t="s">
        <v>6490</v>
      </c>
      <c r="AK329" s="276">
        <v>981</v>
      </c>
      <c r="AL329" s="275" t="s">
        <v>7992</v>
      </c>
    </row>
    <row r="330" spans="1:38" s="275" customFormat="1">
      <c r="A330" s="275" t="str">
        <f t="shared" si="5"/>
        <v>0410800015知的障害者通所授産施設</v>
      </c>
      <c r="B330" s="275" t="s">
        <v>1418</v>
      </c>
      <c r="C330" s="275" t="s">
        <v>1419</v>
      </c>
      <c r="D330" s="276">
        <v>9811522</v>
      </c>
      <c r="E330" s="275" t="s">
        <v>1420</v>
      </c>
      <c r="F330" s="275" t="s">
        <v>1421</v>
      </c>
      <c r="G330" s="275" t="s">
        <v>1422</v>
      </c>
      <c r="H330" s="275" t="s">
        <v>63</v>
      </c>
      <c r="I330" s="275" t="s">
        <v>1423</v>
      </c>
      <c r="J330" s="275" t="s">
        <v>6820</v>
      </c>
      <c r="K330" s="275" t="s">
        <v>1424</v>
      </c>
      <c r="L330" s="275" t="s">
        <v>1424</v>
      </c>
      <c r="M330" s="275" t="s">
        <v>6821</v>
      </c>
      <c r="N330" s="276">
        <v>9811522</v>
      </c>
      <c r="O330" s="275" t="s">
        <v>1426</v>
      </c>
      <c r="P330" s="275" t="s">
        <v>1427</v>
      </c>
      <c r="Q330" s="275" t="s">
        <v>1421</v>
      </c>
      <c r="R330" s="275" t="s">
        <v>1422</v>
      </c>
      <c r="T330" s="275" t="s">
        <v>6528</v>
      </c>
      <c r="U330" s="275" t="s">
        <v>6500</v>
      </c>
      <c r="V330" s="275" t="s">
        <v>1428</v>
      </c>
      <c r="W330" s="275" t="s">
        <v>6598</v>
      </c>
      <c r="X330" s="277">
        <v>40268</v>
      </c>
      <c r="Y330" s="275" t="s">
        <v>6501</v>
      </c>
      <c r="Z330" s="275" t="s">
        <v>6497</v>
      </c>
      <c r="AA330" s="277">
        <v>38991</v>
      </c>
      <c r="AB330" s="277">
        <v>38991</v>
      </c>
      <c r="AD330" s="277">
        <v>40268</v>
      </c>
      <c r="AF330" s="275" t="s">
        <v>6508</v>
      </c>
      <c r="AG330" s="275" t="s">
        <v>6509</v>
      </c>
      <c r="AI330" s="275">
        <v>15</v>
      </c>
      <c r="AJ330" s="275" t="s">
        <v>6490</v>
      </c>
      <c r="AK330" s="276">
        <v>981</v>
      </c>
      <c r="AL330" s="275" t="s">
        <v>7992</v>
      </c>
    </row>
    <row r="331" spans="1:38" s="275" customFormat="1">
      <c r="A331" s="275" t="str">
        <f t="shared" si="5"/>
        <v>0410800023施設入所支援</v>
      </c>
      <c r="B331" s="275" t="s">
        <v>1429</v>
      </c>
      <c r="C331" s="275" t="s">
        <v>1430</v>
      </c>
      <c r="D331" s="276">
        <v>9811503</v>
      </c>
      <c r="E331" s="275" t="s">
        <v>1431</v>
      </c>
      <c r="F331" s="275" t="s">
        <v>1432</v>
      </c>
      <c r="G331" s="275" t="s">
        <v>1433</v>
      </c>
      <c r="H331" s="275" t="s">
        <v>63</v>
      </c>
      <c r="I331" s="275" t="s">
        <v>1434</v>
      </c>
      <c r="J331" s="275" t="s">
        <v>6822</v>
      </c>
      <c r="K331" s="275" t="s">
        <v>1435</v>
      </c>
      <c r="L331" s="275" t="s">
        <v>1435</v>
      </c>
      <c r="M331" s="275" t="s">
        <v>1436</v>
      </c>
      <c r="N331" s="276">
        <v>9811503</v>
      </c>
      <c r="O331" s="275" t="s">
        <v>1426</v>
      </c>
      <c r="P331" s="275" t="s">
        <v>1438</v>
      </c>
      <c r="Q331" s="275" t="s">
        <v>1432</v>
      </c>
      <c r="R331" s="275" t="s">
        <v>1433</v>
      </c>
      <c r="T331" s="275" t="s">
        <v>6494</v>
      </c>
      <c r="U331" s="275" t="s">
        <v>74</v>
      </c>
      <c r="V331" s="275" t="s">
        <v>1437</v>
      </c>
      <c r="W331" s="275" t="s">
        <v>6486</v>
      </c>
      <c r="X331" s="277">
        <v>45017</v>
      </c>
      <c r="Y331" s="275" t="s">
        <v>6487</v>
      </c>
      <c r="AA331" s="277">
        <v>41000</v>
      </c>
      <c r="AB331" s="277">
        <v>41000</v>
      </c>
      <c r="AF331" s="275" t="s">
        <v>6495</v>
      </c>
      <c r="AG331" s="275" t="s">
        <v>6823</v>
      </c>
      <c r="AH331" s="275">
        <v>100</v>
      </c>
      <c r="AI331" s="275">
        <v>100</v>
      </c>
      <c r="AJ331" s="275" t="s">
        <v>6490</v>
      </c>
      <c r="AK331" s="276">
        <v>981</v>
      </c>
      <c r="AL331" s="275" t="s">
        <v>7993</v>
      </c>
    </row>
    <row r="332" spans="1:38" s="275" customFormat="1">
      <c r="A332" s="275" t="str">
        <f t="shared" si="5"/>
        <v>0410800023生活介護</v>
      </c>
      <c r="B332" s="275" t="s">
        <v>1429</v>
      </c>
      <c r="C332" s="275" t="s">
        <v>1430</v>
      </c>
      <c r="D332" s="276">
        <v>9811503</v>
      </c>
      <c r="E332" s="275" t="s">
        <v>1431</v>
      </c>
      <c r="F332" s="275" t="s">
        <v>1432</v>
      </c>
      <c r="G332" s="275" t="s">
        <v>1433</v>
      </c>
      <c r="H332" s="275" t="s">
        <v>63</v>
      </c>
      <c r="I332" s="275" t="s">
        <v>1434</v>
      </c>
      <c r="J332" s="275" t="s">
        <v>6822</v>
      </c>
      <c r="K332" s="275" t="s">
        <v>1435</v>
      </c>
      <c r="L332" s="275" t="s">
        <v>1435</v>
      </c>
      <c r="M332" s="275" t="s">
        <v>1436</v>
      </c>
      <c r="N332" s="276">
        <v>9811503</v>
      </c>
      <c r="O332" s="275" t="s">
        <v>1426</v>
      </c>
      <c r="P332" s="275" t="s">
        <v>1438</v>
      </c>
      <c r="Q332" s="275" t="s">
        <v>1432</v>
      </c>
      <c r="R332" s="275" t="s">
        <v>1433</v>
      </c>
      <c r="T332" s="275" t="s">
        <v>71</v>
      </c>
      <c r="U332" s="275" t="s">
        <v>74</v>
      </c>
      <c r="V332" s="275" t="s">
        <v>1437</v>
      </c>
      <c r="W332" s="275" t="s">
        <v>6486</v>
      </c>
      <c r="X332" s="277">
        <v>45017</v>
      </c>
      <c r="Y332" s="275" t="s">
        <v>6487</v>
      </c>
      <c r="Z332" s="275" t="s">
        <v>6497</v>
      </c>
      <c r="AA332" s="277">
        <v>41000</v>
      </c>
      <c r="AB332" s="277">
        <v>41000</v>
      </c>
      <c r="AF332" s="275" t="s">
        <v>6492</v>
      </c>
      <c r="AG332" s="275" t="s">
        <v>6824</v>
      </c>
      <c r="AH332" s="275">
        <v>100</v>
      </c>
      <c r="AI332" s="275">
        <v>100</v>
      </c>
      <c r="AJ332" s="275" t="s">
        <v>6490</v>
      </c>
      <c r="AK332" s="276">
        <v>981</v>
      </c>
      <c r="AL332" s="275" t="s">
        <v>7993</v>
      </c>
    </row>
    <row r="333" spans="1:38" s="275" customFormat="1">
      <c r="A333" s="275" t="str">
        <f t="shared" si="5"/>
        <v>0410800023短期入所</v>
      </c>
      <c r="B333" s="275" t="s">
        <v>1429</v>
      </c>
      <c r="C333" s="275" t="s">
        <v>1430</v>
      </c>
      <c r="D333" s="276">
        <v>9811503</v>
      </c>
      <c r="E333" s="275" t="s">
        <v>1431</v>
      </c>
      <c r="F333" s="275" t="s">
        <v>1432</v>
      </c>
      <c r="G333" s="275" t="s">
        <v>1433</v>
      </c>
      <c r="H333" s="275" t="s">
        <v>63</v>
      </c>
      <c r="I333" s="275" t="s">
        <v>1434</v>
      </c>
      <c r="J333" s="275" t="s">
        <v>6822</v>
      </c>
      <c r="K333" s="275" t="s">
        <v>1435</v>
      </c>
      <c r="L333" s="275" t="s">
        <v>1435</v>
      </c>
      <c r="M333" s="275" t="s">
        <v>1436</v>
      </c>
      <c r="N333" s="276">
        <v>9811503</v>
      </c>
      <c r="O333" s="275" t="s">
        <v>1426</v>
      </c>
      <c r="P333" s="275" t="s">
        <v>1431</v>
      </c>
      <c r="Q333" s="275" t="s">
        <v>1432</v>
      </c>
      <c r="R333" s="275" t="s">
        <v>1433</v>
      </c>
      <c r="T333" s="275" t="s">
        <v>91</v>
      </c>
      <c r="U333" s="275" t="s">
        <v>74</v>
      </c>
      <c r="V333" s="275" t="s">
        <v>1437</v>
      </c>
      <c r="W333" s="275" t="s">
        <v>6486</v>
      </c>
      <c r="X333" s="277">
        <v>45017</v>
      </c>
      <c r="Y333" s="275" t="s">
        <v>6487</v>
      </c>
      <c r="AA333" s="277">
        <v>38991</v>
      </c>
      <c r="AB333" s="277">
        <v>38991</v>
      </c>
      <c r="AF333" s="275" t="s">
        <v>6498</v>
      </c>
      <c r="AH333" s="275">
        <v>3</v>
      </c>
      <c r="AJ333" s="275" t="s">
        <v>6490</v>
      </c>
      <c r="AK333" s="276">
        <v>981</v>
      </c>
      <c r="AL333" s="275" t="s">
        <v>7993</v>
      </c>
    </row>
    <row r="334" spans="1:38" s="275" customFormat="1">
      <c r="A334" s="275" t="str">
        <f t="shared" si="5"/>
        <v>0410800023知的障害者入所更生施設</v>
      </c>
      <c r="B334" s="275" t="s">
        <v>1429</v>
      </c>
      <c r="C334" s="275" t="s">
        <v>1430</v>
      </c>
      <c r="D334" s="276">
        <v>9811503</v>
      </c>
      <c r="E334" s="275" t="s">
        <v>1431</v>
      </c>
      <c r="F334" s="275" t="s">
        <v>1432</v>
      </c>
      <c r="G334" s="275" t="s">
        <v>1433</v>
      </c>
      <c r="H334" s="275" t="s">
        <v>63</v>
      </c>
      <c r="I334" s="275" t="s">
        <v>1434</v>
      </c>
      <c r="J334" s="275" t="s">
        <v>6822</v>
      </c>
      <c r="K334" s="275" t="s">
        <v>1435</v>
      </c>
      <c r="L334" s="275" t="s">
        <v>1435</v>
      </c>
      <c r="M334" s="275" t="s">
        <v>1436</v>
      </c>
      <c r="N334" s="276">
        <v>9811503</v>
      </c>
      <c r="O334" s="275" t="s">
        <v>1426</v>
      </c>
      <c r="P334" s="275" t="s">
        <v>1438</v>
      </c>
      <c r="Q334" s="275" t="s">
        <v>1432</v>
      </c>
      <c r="R334" s="275" t="s">
        <v>1433</v>
      </c>
      <c r="T334" s="275" t="s">
        <v>6499</v>
      </c>
      <c r="U334" s="275" t="s">
        <v>6500</v>
      </c>
      <c r="V334" s="275" t="s">
        <v>1437</v>
      </c>
      <c r="W334" s="275" t="s">
        <v>6486</v>
      </c>
      <c r="X334" s="277">
        <v>40999</v>
      </c>
      <c r="Y334" s="275" t="s">
        <v>6501</v>
      </c>
      <c r="Z334" s="275" t="s">
        <v>6497</v>
      </c>
      <c r="AA334" s="277">
        <v>38991</v>
      </c>
      <c r="AB334" s="277">
        <v>38991</v>
      </c>
      <c r="AD334" s="277">
        <v>40999</v>
      </c>
      <c r="AF334" s="275" t="s">
        <v>6502</v>
      </c>
      <c r="AG334" s="275" t="s">
        <v>6825</v>
      </c>
      <c r="AI334" s="275">
        <v>100</v>
      </c>
      <c r="AJ334" s="275" t="s">
        <v>6490</v>
      </c>
      <c r="AK334" s="276">
        <v>981</v>
      </c>
      <c r="AL334" s="275" t="s">
        <v>7993</v>
      </c>
    </row>
    <row r="335" spans="1:38" s="275" customFormat="1">
      <c r="A335" s="275" t="str">
        <f t="shared" si="5"/>
        <v>0410800031就労継続支援(Ｂ型)</v>
      </c>
      <c r="B335" s="275" t="s">
        <v>1418</v>
      </c>
      <c r="C335" s="275" t="s">
        <v>1419</v>
      </c>
      <c r="D335" s="276">
        <v>9811522</v>
      </c>
      <c r="E335" s="275" t="s">
        <v>1420</v>
      </c>
      <c r="F335" s="275" t="s">
        <v>1421</v>
      </c>
      <c r="G335" s="275" t="s">
        <v>1422</v>
      </c>
      <c r="H335" s="275" t="s">
        <v>63</v>
      </c>
      <c r="I335" s="275" t="s">
        <v>1423</v>
      </c>
      <c r="J335" s="275" t="s">
        <v>6820</v>
      </c>
      <c r="K335" s="275" t="s">
        <v>1439</v>
      </c>
      <c r="L335" s="275" t="s">
        <v>1439</v>
      </c>
      <c r="M335" s="275" t="s">
        <v>1440</v>
      </c>
      <c r="N335" s="276">
        <v>9811522</v>
      </c>
      <c r="O335" s="275" t="s">
        <v>1426</v>
      </c>
      <c r="P335" s="275" t="s">
        <v>1427</v>
      </c>
      <c r="Q335" s="275" t="s">
        <v>1421</v>
      </c>
      <c r="R335" s="275" t="s">
        <v>1422</v>
      </c>
      <c r="T335" s="275" t="s">
        <v>6491</v>
      </c>
      <c r="U335" s="275" t="s">
        <v>74</v>
      </c>
      <c r="V335" s="275" t="s">
        <v>1441</v>
      </c>
      <c r="W335" s="275" t="s">
        <v>6486</v>
      </c>
      <c r="X335" s="277">
        <v>45017</v>
      </c>
      <c r="Y335" s="275" t="s">
        <v>6487</v>
      </c>
      <c r="Z335" s="275" t="s">
        <v>6497</v>
      </c>
      <c r="AA335" s="277">
        <v>40269</v>
      </c>
      <c r="AB335" s="277">
        <v>40269</v>
      </c>
      <c r="AG335" s="275" t="s">
        <v>6489</v>
      </c>
      <c r="AH335" s="275">
        <v>40</v>
      </c>
      <c r="AI335" s="275">
        <v>35</v>
      </c>
      <c r="AJ335" s="275" t="s">
        <v>6490</v>
      </c>
      <c r="AK335" s="276">
        <v>981</v>
      </c>
      <c r="AL335" s="275" t="s">
        <v>7992</v>
      </c>
    </row>
    <row r="336" spans="1:38" s="275" customFormat="1">
      <c r="A336" s="275" t="str">
        <f t="shared" si="5"/>
        <v>0410800031身体障害者通所授産施設</v>
      </c>
      <c r="B336" s="275" t="s">
        <v>1418</v>
      </c>
      <c r="C336" s="275" t="s">
        <v>1419</v>
      </c>
      <c r="D336" s="276">
        <v>9811522</v>
      </c>
      <c r="E336" s="275" t="s">
        <v>1420</v>
      </c>
      <c r="F336" s="275" t="s">
        <v>1421</v>
      </c>
      <c r="G336" s="275" t="s">
        <v>1422</v>
      </c>
      <c r="H336" s="275" t="s">
        <v>63</v>
      </c>
      <c r="I336" s="275" t="s">
        <v>1423</v>
      </c>
      <c r="J336" s="275" t="s">
        <v>6820</v>
      </c>
      <c r="K336" s="275" t="s">
        <v>1439</v>
      </c>
      <c r="L336" s="275" t="s">
        <v>1439</v>
      </c>
      <c r="M336" s="275" t="s">
        <v>1440</v>
      </c>
      <c r="N336" s="276">
        <v>9811522</v>
      </c>
      <c r="O336" s="275" t="s">
        <v>1426</v>
      </c>
      <c r="P336" s="275" t="s">
        <v>1427</v>
      </c>
      <c r="Q336" s="275" t="s">
        <v>1421</v>
      </c>
      <c r="R336" s="275" t="s">
        <v>1422</v>
      </c>
      <c r="T336" s="275" t="s">
        <v>6826</v>
      </c>
      <c r="U336" s="275" t="s">
        <v>6500</v>
      </c>
      <c r="V336" s="275" t="s">
        <v>1441</v>
      </c>
      <c r="W336" s="275" t="s">
        <v>6486</v>
      </c>
      <c r="X336" s="277">
        <v>40268</v>
      </c>
      <c r="Y336" s="275" t="s">
        <v>6501</v>
      </c>
      <c r="Z336" s="275" t="s">
        <v>6497</v>
      </c>
      <c r="AA336" s="277">
        <v>38991</v>
      </c>
      <c r="AB336" s="277">
        <v>38991</v>
      </c>
      <c r="AD336" s="277">
        <v>40268</v>
      </c>
      <c r="AF336" s="275" t="s">
        <v>6506</v>
      </c>
      <c r="AG336" s="275" t="s">
        <v>6509</v>
      </c>
      <c r="AI336" s="275">
        <v>20</v>
      </c>
      <c r="AJ336" s="275" t="s">
        <v>6490</v>
      </c>
      <c r="AK336" s="276">
        <v>981</v>
      </c>
      <c r="AL336" s="275" t="s">
        <v>7992</v>
      </c>
    </row>
    <row r="337" spans="1:38" s="275" customFormat="1">
      <c r="A337" s="275" t="str">
        <f t="shared" si="5"/>
        <v>0410800031身体障害者通所授産施設</v>
      </c>
      <c r="B337" s="275" t="s">
        <v>1418</v>
      </c>
      <c r="C337" s="275" t="s">
        <v>1419</v>
      </c>
      <c r="D337" s="276">
        <v>9811522</v>
      </c>
      <c r="E337" s="275" t="s">
        <v>1420</v>
      </c>
      <c r="F337" s="275" t="s">
        <v>1421</v>
      </c>
      <c r="G337" s="275" t="s">
        <v>1422</v>
      </c>
      <c r="H337" s="275" t="s">
        <v>63</v>
      </c>
      <c r="I337" s="275" t="s">
        <v>1423</v>
      </c>
      <c r="J337" s="275" t="s">
        <v>6820</v>
      </c>
      <c r="K337" s="275" t="s">
        <v>1439</v>
      </c>
      <c r="L337" s="275" t="s">
        <v>1439</v>
      </c>
      <c r="M337" s="275" t="s">
        <v>1440</v>
      </c>
      <c r="N337" s="276">
        <v>9811522</v>
      </c>
      <c r="O337" s="275" t="s">
        <v>1426</v>
      </c>
      <c r="P337" s="275" t="s">
        <v>1427</v>
      </c>
      <c r="Q337" s="275" t="s">
        <v>1421</v>
      </c>
      <c r="R337" s="275" t="s">
        <v>1422</v>
      </c>
      <c r="T337" s="275" t="s">
        <v>6826</v>
      </c>
      <c r="U337" s="275" t="s">
        <v>6500</v>
      </c>
      <c r="V337" s="275" t="s">
        <v>1441</v>
      </c>
      <c r="W337" s="275" t="s">
        <v>6507</v>
      </c>
      <c r="X337" s="277">
        <v>40268</v>
      </c>
      <c r="Y337" s="275" t="s">
        <v>6501</v>
      </c>
      <c r="Z337" s="275" t="s">
        <v>6497</v>
      </c>
      <c r="AA337" s="277">
        <v>38991</v>
      </c>
      <c r="AB337" s="277">
        <v>38991</v>
      </c>
      <c r="AD337" s="277">
        <v>40268</v>
      </c>
      <c r="AF337" s="275" t="s">
        <v>6508</v>
      </c>
      <c r="AG337" s="275" t="s">
        <v>6509</v>
      </c>
      <c r="AI337" s="275">
        <v>15</v>
      </c>
      <c r="AJ337" s="275" t="s">
        <v>6490</v>
      </c>
      <c r="AK337" s="276">
        <v>981</v>
      </c>
      <c r="AL337" s="275" t="s">
        <v>7992</v>
      </c>
    </row>
    <row r="338" spans="1:38" s="275" customFormat="1">
      <c r="A338" s="275" t="str">
        <f t="shared" si="5"/>
        <v>0410800072居宅介護</v>
      </c>
      <c r="B338" s="275" t="s">
        <v>1442</v>
      </c>
      <c r="C338" s="275" t="s">
        <v>1443</v>
      </c>
      <c r="D338" s="276">
        <v>2330002</v>
      </c>
      <c r="E338" s="275" t="s">
        <v>1444</v>
      </c>
      <c r="F338" s="275" t="s">
        <v>1445</v>
      </c>
      <c r="G338" s="275" t="s">
        <v>1446</v>
      </c>
      <c r="H338" s="275" t="s">
        <v>129</v>
      </c>
      <c r="I338" s="275" t="s">
        <v>1447</v>
      </c>
      <c r="J338" s="275" t="s">
        <v>6827</v>
      </c>
      <c r="K338" s="275" t="s">
        <v>1448</v>
      </c>
      <c r="L338" s="275" t="s">
        <v>1448</v>
      </c>
      <c r="M338" s="275" t="s">
        <v>1449</v>
      </c>
      <c r="N338" s="276">
        <v>9811524</v>
      </c>
      <c r="O338" s="275" t="s">
        <v>1426</v>
      </c>
      <c r="P338" s="275" t="s">
        <v>1450</v>
      </c>
      <c r="Q338" s="275" t="s">
        <v>1451</v>
      </c>
      <c r="R338" s="275" t="s">
        <v>1452</v>
      </c>
      <c r="T338" s="275" t="s">
        <v>137</v>
      </c>
      <c r="U338" s="275" t="s">
        <v>74</v>
      </c>
      <c r="V338" s="275" t="s">
        <v>1453</v>
      </c>
      <c r="W338" s="275" t="s">
        <v>6486</v>
      </c>
      <c r="X338" s="277">
        <v>44287</v>
      </c>
      <c r="Y338" s="275" t="s">
        <v>6487</v>
      </c>
      <c r="AA338" s="277">
        <v>39083</v>
      </c>
      <c r="AB338" s="277">
        <v>39079</v>
      </c>
      <c r="AJ338" s="275" t="s">
        <v>6490</v>
      </c>
      <c r="AK338" s="276">
        <v>233</v>
      </c>
      <c r="AL338" s="275" t="s">
        <v>7994</v>
      </c>
    </row>
    <row r="339" spans="1:38" s="275" customFormat="1">
      <c r="A339" s="275" t="str">
        <f t="shared" si="5"/>
        <v>0410800072重度訪問介護</v>
      </c>
      <c r="B339" s="275" t="s">
        <v>1442</v>
      </c>
      <c r="C339" s="275" t="s">
        <v>1443</v>
      </c>
      <c r="D339" s="276">
        <v>2330002</v>
      </c>
      <c r="E339" s="275" t="s">
        <v>1444</v>
      </c>
      <c r="F339" s="275" t="s">
        <v>1445</v>
      </c>
      <c r="G339" s="275" t="s">
        <v>1446</v>
      </c>
      <c r="H339" s="275" t="s">
        <v>129</v>
      </c>
      <c r="I339" s="275" t="s">
        <v>1447</v>
      </c>
      <c r="J339" s="275" t="s">
        <v>6827</v>
      </c>
      <c r="K339" s="275" t="s">
        <v>1448</v>
      </c>
      <c r="L339" s="275" t="s">
        <v>1448</v>
      </c>
      <c r="M339" s="275" t="s">
        <v>1449</v>
      </c>
      <c r="N339" s="276">
        <v>9811524</v>
      </c>
      <c r="O339" s="275" t="s">
        <v>1426</v>
      </c>
      <c r="P339" s="275" t="s">
        <v>1450</v>
      </c>
      <c r="Q339" s="275" t="s">
        <v>1451</v>
      </c>
      <c r="R339" s="275" t="s">
        <v>1452</v>
      </c>
      <c r="T339" s="275" t="s">
        <v>138</v>
      </c>
      <c r="U339" s="275" t="s">
        <v>74</v>
      </c>
      <c r="V339" s="275" t="s">
        <v>1453</v>
      </c>
      <c r="W339" s="275" t="s">
        <v>6486</v>
      </c>
      <c r="X339" s="277">
        <v>44287</v>
      </c>
      <c r="Y339" s="275" t="s">
        <v>6487</v>
      </c>
      <c r="AA339" s="277">
        <v>39083</v>
      </c>
      <c r="AB339" s="277">
        <v>39079</v>
      </c>
      <c r="AJ339" s="275" t="s">
        <v>6490</v>
      </c>
      <c r="AK339" s="276">
        <v>233</v>
      </c>
      <c r="AL339" s="275" t="s">
        <v>7994</v>
      </c>
    </row>
    <row r="340" spans="1:38" s="275" customFormat="1">
      <c r="A340" s="275" t="str">
        <f t="shared" si="5"/>
        <v>0410800098居宅介護</v>
      </c>
      <c r="B340" s="275" t="s">
        <v>206</v>
      </c>
      <c r="C340" s="275" t="s">
        <v>207</v>
      </c>
      <c r="D340" s="276">
        <v>1018688</v>
      </c>
      <c r="E340" s="275" t="s">
        <v>6530</v>
      </c>
      <c r="F340" s="275" t="s">
        <v>208</v>
      </c>
      <c r="G340" s="275" t="s">
        <v>209</v>
      </c>
      <c r="H340" s="275" t="s">
        <v>210</v>
      </c>
      <c r="I340" s="275" t="s">
        <v>211</v>
      </c>
      <c r="J340" s="275" t="s">
        <v>6531</v>
      </c>
      <c r="K340" s="275" t="s">
        <v>1454</v>
      </c>
      <c r="L340" s="275" t="s">
        <v>1454</v>
      </c>
      <c r="M340" s="275" t="s">
        <v>1455</v>
      </c>
      <c r="N340" s="276">
        <v>9811505</v>
      </c>
      <c r="O340" s="275" t="s">
        <v>1426</v>
      </c>
      <c r="P340" s="275" t="s">
        <v>1456</v>
      </c>
      <c r="Q340" s="275" t="s">
        <v>1457</v>
      </c>
      <c r="R340" s="275" t="s">
        <v>1458</v>
      </c>
      <c r="T340" s="275" t="s">
        <v>137</v>
      </c>
      <c r="U340" s="275" t="s">
        <v>74</v>
      </c>
      <c r="V340" s="275" t="s">
        <v>1459</v>
      </c>
      <c r="W340" s="275" t="s">
        <v>6486</v>
      </c>
      <c r="X340" s="277">
        <v>44835</v>
      </c>
      <c r="Y340" s="275" t="s">
        <v>6487</v>
      </c>
      <c r="AA340" s="277">
        <v>39295</v>
      </c>
      <c r="AB340" s="277">
        <v>39295</v>
      </c>
      <c r="AJ340" s="275" t="s">
        <v>6490</v>
      </c>
      <c r="AK340" s="276">
        <v>101</v>
      </c>
      <c r="AL340" s="275" t="s">
        <v>7916</v>
      </c>
    </row>
    <row r="341" spans="1:38" s="275" customFormat="1">
      <c r="A341" s="275" t="str">
        <f t="shared" si="5"/>
        <v>0410800098重度訪問介護</v>
      </c>
      <c r="B341" s="275" t="s">
        <v>206</v>
      </c>
      <c r="C341" s="275" t="s">
        <v>207</v>
      </c>
      <c r="D341" s="276">
        <v>1018688</v>
      </c>
      <c r="E341" s="275" t="s">
        <v>6530</v>
      </c>
      <c r="F341" s="275" t="s">
        <v>208</v>
      </c>
      <c r="G341" s="275" t="s">
        <v>209</v>
      </c>
      <c r="H341" s="275" t="s">
        <v>210</v>
      </c>
      <c r="I341" s="275" t="s">
        <v>211</v>
      </c>
      <c r="J341" s="275" t="s">
        <v>6531</v>
      </c>
      <c r="K341" s="275" t="s">
        <v>1454</v>
      </c>
      <c r="L341" s="275" t="s">
        <v>1454</v>
      </c>
      <c r="M341" s="275" t="s">
        <v>1455</v>
      </c>
      <c r="N341" s="276">
        <v>9811505</v>
      </c>
      <c r="O341" s="275" t="s">
        <v>1426</v>
      </c>
      <c r="P341" s="275" t="s">
        <v>1456</v>
      </c>
      <c r="Q341" s="275" t="s">
        <v>1457</v>
      </c>
      <c r="R341" s="275" t="s">
        <v>1458</v>
      </c>
      <c r="T341" s="275" t="s">
        <v>138</v>
      </c>
      <c r="U341" s="275" t="s">
        <v>74</v>
      </c>
      <c r="V341" s="275" t="s">
        <v>1459</v>
      </c>
      <c r="W341" s="275" t="s">
        <v>6486</v>
      </c>
      <c r="X341" s="277">
        <v>44835</v>
      </c>
      <c r="Y341" s="275" t="s">
        <v>6487</v>
      </c>
      <c r="AA341" s="277">
        <v>39295</v>
      </c>
      <c r="AB341" s="277">
        <v>39295</v>
      </c>
      <c r="AJ341" s="275" t="s">
        <v>6490</v>
      </c>
      <c r="AK341" s="276">
        <v>101</v>
      </c>
      <c r="AL341" s="275" t="s">
        <v>7916</v>
      </c>
    </row>
    <row r="342" spans="1:38" s="275" customFormat="1">
      <c r="A342" s="275" t="str">
        <f t="shared" si="5"/>
        <v>0410800098同行援護</v>
      </c>
      <c r="B342" s="275" t="s">
        <v>206</v>
      </c>
      <c r="C342" s="275" t="s">
        <v>207</v>
      </c>
      <c r="D342" s="276">
        <v>1018688</v>
      </c>
      <c r="E342" s="275" t="s">
        <v>6530</v>
      </c>
      <c r="F342" s="275" t="s">
        <v>208</v>
      </c>
      <c r="G342" s="275" t="s">
        <v>209</v>
      </c>
      <c r="H342" s="275" t="s">
        <v>210</v>
      </c>
      <c r="I342" s="275" t="s">
        <v>211</v>
      </c>
      <c r="J342" s="275" t="s">
        <v>6531</v>
      </c>
      <c r="K342" s="275" t="s">
        <v>1454</v>
      </c>
      <c r="L342" s="275" t="s">
        <v>1454</v>
      </c>
      <c r="M342" s="275" t="s">
        <v>1455</v>
      </c>
      <c r="N342" s="276">
        <v>9811505</v>
      </c>
      <c r="O342" s="275" t="s">
        <v>1426</v>
      </c>
      <c r="P342" s="275" t="s">
        <v>1456</v>
      </c>
      <c r="Q342" s="275" t="s">
        <v>1457</v>
      </c>
      <c r="R342" s="275" t="s">
        <v>1458</v>
      </c>
      <c r="T342" s="275" t="s">
        <v>218</v>
      </c>
      <c r="U342" s="275" t="s">
        <v>74</v>
      </c>
      <c r="V342" s="275" t="s">
        <v>1459</v>
      </c>
      <c r="W342" s="275" t="s">
        <v>6486</v>
      </c>
      <c r="X342" s="277">
        <v>44287</v>
      </c>
      <c r="Y342" s="275" t="s">
        <v>6487</v>
      </c>
      <c r="AA342" s="277">
        <v>40848</v>
      </c>
      <c r="AB342" s="277">
        <v>40848</v>
      </c>
      <c r="AJ342" s="275" t="s">
        <v>6490</v>
      </c>
      <c r="AK342" s="276">
        <v>101</v>
      </c>
      <c r="AL342" s="275" t="s">
        <v>7916</v>
      </c>
    </row>
    <row r="343" spans="1:38" s="275" customFormat="1">
      <c r="A343" s="275" t="str">
        <f t="shared" si="5"/>
        <v>0410800106居宅介護</v>
      </c>
      <c r="B343" s="275" t="s">
        <v>219</v>
      </c>
      <c r="C343" s="275" t="s">
        <v>220</v>
      </c>
      <c r="D343" s="276">
        <v>9800014</v>
      </c>
      <c r="E343" s="275" t="s">
        <v>221</v>
      </c>
      <c r="F343" s="275" t="s">
        <v>222</v>
      </c>
      <c r="G343" s="275" t="s">
        <v>223</v>
      </c>
      <c r="H343" s="275" t="s">
        <v>210</v>
      </c>
      <c r="I343" s="275" t="s">
        <v>224</v>
      </c>
      <c r="J343" s="275" t="s">
        <v>6532</v>
      </c>
      <c r="K343" s="275" t="s">
        <v>1460</v>
      </c>
      <c r="L343" s="275" t="s">
        <v>1460</v>
      </c>
      <c r="M343" s="275" t="s">
        <v>1461</v>
      </c>
      <c r="N343" s="276">
        <v>9811505</v>
      </c>
      <c r="O343" s="275" t="s">
        <v>1426</v>
      </c>
      <c r="P343" s="275" t="s">
        <v>6828</v>
      </c>
      <c r="Q343" s="275" t="s">
        <v>1462</v>
      </c>
      <c r="R343" s="275" t="s">
        <v>1463</v>
      </c>
      <c r="T343" s="275" t="s">
        <v>137</v>
      </c>
      <c r="U343" s="275" t="s">
        <v>74</v>
      </c>
      <c r="V343" s="275" t="s">
        <v>1464</v>
      </c>
      <c r="W343" s="275" t="s">
        <v>6486</v>
      </c>
      <c r="X343" s="277">
        <v>44835</v>
      </c>
      <c r="Y343" s="275" t="s">
        <v>6487</v>
      </c>
      <c r="AA343" s="277">
        <v>39387</v>
      </c>
      <c r="AB343" s="277">
        <v>39387</v>
      </c>
      <c r="AJ343" s="275" t="s">
        <v>6490</v>
      </c>
      <c r="AK343" s="276">
        <v>980</v>
      </c>
      <c r="AL343" s="275" t="s">
        <v>7917</v>
      </c>
    </row>
    <row r="344" spans="1:38" s="275" customFormat="1">
      <c r="A344" s="275" t="str">
        <f t="shared" si="5"/>
        <v>0410800106重度訪問介護</v>
      </c>
      <c r="B344" s="275" t="s">
        <v>219</v>
      </c>
      <c r="C344" s="275" t="s">
        <v>220</v>
      </c>
      <c r="D344" s="276">
        <v>9800014</v>
      </c>
      <c r="E344" s="275" t="s">
        <v>221</v>
      </c>
      <c r="F344" s="275" t="s">
        <v>222</v>
      </c>
      <c r="G344" s="275" t="s">
        <v>223</v>
      </c>
      <c r="H344" s="275" t="s">
        <v>210</v>
      </c>
      <c r="I344" s="275" t="s">
        <v>224</v>
      </c>
      <c r="J344" s="275" t="s">
        <v>6532</v>
      </c>
      <c r="K344" s="275" t="s">
        <v>1460</v>
      </c>
      <c r="L344" s="275" t="s">
        <v>1460</v>
      </c>
      <c r="M344" s="275" t="s">
        <v>1461</v>
      </c>
      <c r="N344" s="276">
        <v>9811505</v>
      </c>
      <c r="O344" s="275" t="s">
        <v>1426</v>
      </c>
      <c r="P344" s="275" t="s">
        <v>6829</v>
      </c>
      <c r="Q344" s="275" t="s">
        <v>1462</v>
      </c>
      <c r="R344" s="275" t="s">
        <v>1463</v>
      </c>
      <c r="T344" s="275" t="s">
        <v>138</v>
      </c>
      <c r="U344" s="275" t="s">
        <v>74</v>
      </c>
      <c r="V344" s="275" t="s">
        <v>1464</v>
      </c>
      <c r="W344" s="275" t="s">
        <v>6486</v>
      </c>
      <c r="X344" s="277">
        <v>44835</v>
      </c>
      <c r="Y344" s="275" t="s">
        <v>6487</v>
      </c>
      <c r="AA344" s="277">
        <v>39387</v>
      </c>
      <c r="AB344" s="277">
        <v>39387</v>
      </c>
      <c r="AJ344" s="275" t="s">
        <v>6490</v>
      </c>
      <c r="AK344" s="276">
        <v>980</v>
      </c>
      <c r="AL344" s="275" t="s">
        <v>7917</v>
      </c>
    </row>
    <row r="345" spans="1:38" s="275" customFormat="1">
      <c r="A345" s="275" t="str">
        <f t="shared" si="5"/>
        <v>0410800114居宅介護</v>
      </c>
      <c r="B345" s="275" t="s">
        <v>6830</v>
      </c>
      <c r="C345" s="275" t="s">
        <v>6831</v>
      </c>
      <c r="D345" s="276">
        <v>9891214</v>
      </c>
      <c r="E345" s="275" t="s">
        <v>6832</v>
      </c>
      <c r="F345" s="275" t="s">
        <v>6833</v>
      </c>
      <c r="G345" s="275" t="s">
        <v>6834</v>
      </c>
      <c r="H345" s="275" t="s">
        <v>1165</v>
      </c>
      <c r="I345" s="275" t="s">
        <v>6835</v>
      </c>
      <c r="J345" s="275" t="s">
        <v>6836</v>
      </c>
      <c r="K345" s="275" t="s">
        <v>6837</v>
      </c>
      <c r="L345" s="275" t="s">
        <v>6837</v>
      </c>
      <c r="M345" s="275" t="s">
        <v>6838</v>
      </c>
      <c r="N345" s="276">
        <v>9811505</v>
      </c>
      <c r="O345" s="275" t="s">
        <v>1426</v>
      </c>
      <c r="P345" s="275" t="s">
        <v>6839</v>
      </c>
      <c r="Q345" s="275" t="s">
        <v>6840</v>
      </c>
      <c r="R345" s="275" t="s">
        <v>6841</v>
      </c>
      <c r="T345" s="275" t="s">
        <v>137</v>
      </c>
      <c r="U345" s="275" t="s">
        <v>6525</v>
      </c>
      <c r="V345" s="275" t="s">
        <v>6842</v>
      </c>
      <c r="W345" s="275" t="s">
        <v>6486</v>
      </c>
      <c r="X345" s="277">
        <v>42094</v>
      </c>
      <c r="Y345" s="275" t="s">
        <v>6501</v>
      </c>
      <c r="AA345" s="277">
        <v>39904</v>
      </c>
      <c r="AB345" s="277">
        <v>39904</v>
      </c>
      <c r="AD345" s="277">
        <v>42094</v>
      </c>
      <c r="AJ345" s="275" t="s">
        <v>6490</v>
      </c>
      <c r="AK345" s="276">
        <v>989</v>
      </c>
      <c r="AL345" s="275" t="s">
        <v>7995</v>
      </c>
    </row>
    <row r="346" spans="1:38" s="275" customFormat="1">
      <c r="A346" s="275" t="str">
        <f t="shared" si="5"/>
        <v>0410800114重度訪問介護</v>
      </c>
      <c r="B346" s="275" t="s">
        <v>6830</v>
      </c>
      <c r="C346" s="275" t="s">
        <v>6831</v>
      </c>
      <c r="D346" s="276">
        <v>9891214</v>
      </c>
      <c r="E346" s="275" t="s">
        <v>6832</v>
      </c>
      <c r="F346" s="275" t="s">
        <v>6833</v>
      </c>
      <c r="G346" s="275" t="s">
        <v>6834</v>
      </c>
      <c r="H346" s="275" t="s">
        <v>1165</v>
      </c>
      <c r="I346" s="275" t="s">
        <v>6835</v>
      </c>
      <c r="J346" s="275" t="s">
        <v>6836</v>
      </c>
      <c r="K346" s="275" t="s">
        <v>6837</v>
      </c>
      <c r="L346" s="275" t="s">
        <v>6843</v>
      </c>
      <c r="M346" s="275" t="s">
        <v>6844</v>
      </c>
      <c r="N346" s="276">
        <v>9811505</v>
      </c>
      <c r="O346" s="275" t="s">
        <v>1426</v>
      </c>
      <c r="P346" s="275" t="s">
        <v>6839</v>
      </c>
      <c r="Q346" s="275" t="s">
        <v>6840</v>
      </c>
      <c r="R346" s="275" t="s">
        <v>6841</v>
      </c>
      <c r="T346" s="275" t="s">
        <v>138</v>
      </c>
      <c r="U346" s="275" t="s">
        <v>6525</v>
      </c>
      <c r="V346" s="275" t="s">
        <v>6842</v>
      </c>
      <c r="W346" s="275" t="s">
        <v>6486</v>
      </c>
      <c r="X346" s="277">
        <v>42094</v>
      </c>
      <c r="Y346" s="275" t="s">
        <v>6501</v>
      </c>
      <c r="AA346" s="277">
        <v>39904</v>
      </c>
      <c r="AB346" s="277">
        <v>39904</v>
      </c>
      <c r="AD346" s="277">
        <v>42094</v>
      </c>
      <c r="AJ346" s="275" t="s">
        <v>6490</v>
      </c>
      <c r="AK346" s="276">
        <v>989</v>
      </c>
      <c r="AL346" s="275" t="s">
        <v>7995</v>
      </c>
    </row>
    <row r="347" spans="1:38" s="275" customFormat="1">
      <c r="A347" s="275" t="str">
        <f t="shared" si="5"/>
        <v>0410800130就労継続支援(Ｂ型)</v>
      </c>
      <c r="B347" s="275" t="s">
        <v>1418</v>
      </c>
      <c r="C347" s="275" t="s">
        <v>1419</v>
      </c>
      <c r="D347" s="276">
        <v>9811522</v>
      </c>
      <c r="E347" s="275" t="s">
        <v>1420</v>
      </c>
      <c r="F347" s="275" t="s">
        <v>1421</v>
      </c>
      <c r="G347" s="275" t="s">
        <v>1422</v>
      </c>
      <c r="H347" s="275" t="s">
        <v>63</v>
      </c>
      <c r="I347" s="275" t="s">
        <v>1423</v>
      </c>
      <c r="J347" s="275" t="s">
        <v>6820</v>
      </c>
      <c r="K347" s="275" t="s">
        <v>1465</v>
      </c>
      <c r="L347" s="275" t="s">
        <v>1465</v>
      </c>
      <c r="M347" s="275" t="s">
        <v>1466</v>
      </c>
      <c r="N347" s="276">
        <v>9811505</v>
      </c>
      <c r="O347" s="275" t="s">
        <v>1426</v>
      </c>
      <c r="P347" s="275" t="s">
        <v>1467</v>
      </c>
      <c r="Q347" s="275" t="s">
        <v>1468</v>
      </c>
      <c r="R347" s="275" t="s">
        <v>1468</v>
      </c>
      <c r="T347" s="275" t="s">
        <v>6491</v>
      </c>
      <c r="U347" s="275" t="s">
        <v>74</v>
      </c>
      <c r="V347" s="275" t="s">
        <v>1469</v>
      </c>
      <c r="W347" s="275" t="s">
        <v>6486</v>
      </c>
      <c r="X347" s="277">
        <v>44287</v>
      </c>
      <c r="Y347" s="275" t="s">
        <v>6487</v>
      </c>
      <c r="Z347" s="275" t="s">
        <v>6497</v>
      </c>
      <c r="AA347" s="277">
        <v>40269</v>
      </c>
      <c r="AB347" s="277">
        <v>40269</v>
      </c>
      <c r="AG347" s="275" t="s">
        <v>6489</v>
      </c>
      <c r="AH347" s="275">
        <v>40</v>
      </c>
      <c r="AI347" s="275">
        <v>15</v>
      </c>
      <c r="AJ347" s="275" t="s">
        <v>6490</v>
      </c>
      <c r="AK347" s="276">
        <v>981</v>
      </c>
      <c r="AL347" s="275" t="s">
        <v>7992</v>
      </c>
    </row>
    <row r="348" spans="1:38" s="275" customFormat="1">
      <c r="A348" s="275" t="str">
        <f t="shared" si="5"/>
        <v>0410800148居宅介護</v>
      </c>
      <c r="B348" s="275" t="s">
        <v>1470</v>
      </c>
      <c r="C348" s="275" t="s">
        <v>1471</v>
      </c>
      <c r="D348" s="276">
        <v>9811523</v>
      </c>
      <c r="E348" s="275" t="s">
        <v>1472</v>
      </c>
      <c r="F348" s="275" t="s">
        <v>1473</v>
      </c>
      <c r="G348" s="275" t="s">
        <v>1474</v>
      </c>
      <c r="H348" s="275" t="s">
        <v>1475</v>
      </c>
      <c r="I348" s="275" t="s">
        <v>1476</v>
      </c>
      <c r="J348" s="275" t="s">
        <v>6845</v>
      </c>
      <c r="K348" s="275" t="s">
        <v>1477</v>
      </c>
      <c r="L348" s="275" t="s">
        <v>1477</v>
      </c>
      <c r="M348" s="275" t="s">
        <v>1478</v>
      </c>
      <c r="N348" s="276">
        <v>9811523</v>
      </c>
      <c r="O348" s="275" t="s">
        <v>1426</v>
      </c>
      <c r="P348" s="275" t="s">
        <v>1472</v>
      </c>
      <c r="Q348" s="275" t="s">
        <v>1473</v>
      </c>
      <c r="R348" s="275" t="s">
        <v>1479</v>
      </c>
      <c r="T348" s="275" t="s">
        <v>137</v>
      </c>
      <c r="U348" s="275" t="s">
        <v>74</v>
      </c>
      <c r="V348" s="275" t="s">
        <v>1480</v>
      </c>
      <c r="W348" s="275" t="s">
        <v>6486</v>
      </c>
      <c r="X348" s="277">
        <v>44835</v>
      </c>
      <c r="Y348" s="275" t="s">
        <v>6487</v>
      </c>
      <c r="AA348" s="277">
        <v>40372</v>
      </c>
      <c r="AB348" s="277">
        <v>40372</v>
      </c>
      <c r="AJ348" s="275" t="s">
        <v>6490</v>
      </c>
      <c r="AK348" s="276">
        <v>981</v>
      </c>
      <c r="AL348" s="275" t="s">
        <v>7996</v>
      </c>
    </row>
    <row r="349" spans="1:38" s="275" customFormat="1">
      <c r="A349" s="275" t="str">
        <f t="shared" si="5"/>
        <v>0410800155就労継続支援(Ｂ型)</v>
      </c>
      <c r="B349" s="275" t="s">
        <v>1481</v>
      </c>
      <c r="C349" s="275" t="s">
        <v>1482</v>
      </c>
      <c r="D349" s="276">
        <v>9811505</v>
      </c>
      <c r="E349" s="275" t="s">
        <v>1483</v>
      </c>
      <c r="F349" s="275" t="s">
        <v>1484</v>
      </c>
      <c r="G349" s="275" t="s">
        <v>1485</v>
      </c>
      <c r="H349" s="275" t="s">
        <v>144</v>
      </c>
      <c r="I349" s="275" t="s">
        <v>1486</v>
      </c>
      <c r="J349" s="275" t="s">
        <v>6846</v>
      </c>
      <c r="K349" s="275" t="s">
        <v>1487</v>
      </c>
      <c r="L349" s="275" t="s">
        <v>1487</v>
      </c>
      <c r="M349" s="275" t="s">
        <v>1488</v>
      </c>
      <c r="N349" s="276">
        <v>9811505</v>
      </c>
      <c r="O349" s="275" t="s">
        <v>1426</v>
      </c>
      <c r="P349" s="275" t="s">
        <v>1489</v>
      </c>
      <c r="Q349" s="275" t="s">
        <v>1490</v>
      </c>
      <c r="R349" s="275" t="s">
        <v>1491</v>
      </c>
      <c r="T349" s="275" t="s">
        <v>6491</v>
      </c>
      <c r="U349" s="275" t="s">
        <v>74</v>
      </c>
      <c r="V349" s="275" t="s">
        <v>1492</v>
      </c>
      <c r="W349" s="275" t="s">
        <v>6486</v>
      </c>
      <c r="X349" s="277">
        <v>45017</v>
      </c>
      <c r="Y349" s="275" t="s">
        <v>6487</v>
      </c>
      <c r="Z349" s="275" t="s">
        <v>6497</v>
      </c>
      <c r="AA349" s="277">
        <v>41000</v>
      </c>
      <c r="AB349" s="277">
        <v>41000</v>
      </c>
      <c r="AG349" s="275" t="s">
        <v>6533</v>
      </c>
      <c r="AH349" s="275">
        <v>20</v>
      </c>
      <c r="AI349" s="275">
        <v>20</v>
      </c>
      <c r="AJ349" s="275" t="s">
        <v>6490</v>
      </c>
      <c r="AK349" s="276">
        <v>981</v>
      </c>
      <c r="AL349" s="275" t="s">
        <v>7997</v>
      </c>
    </row>
    <row r="350" spans="1:38" s="275" customFormat="1">
      <c r="A350" s="275" t="str">
        <f t="shared" si="5"/>
        <v>0410800163居宅介護</v>
      </c>
      <c r="B350" s="275" t="s">
        <v>1493</v>
      </c>
      <c r="C350" s="275" t="s">
        <v>1494</v>
      </c>
      <c r="D350" s="276">
        <v>9820825</v>
      </c>
      <c r="E350" s="275" t="s">
        <v>8248</v>
      </c>
      <c r="F350" s="275" t="s">
        <v>1495</v>
      </c>
      <c r="G350" s="275" t="s">
        <v>1496</v>
      </c>
      <c r="H350" s="275" t="s">
        <v>129</v>
      </c>
      <c r="I350" s="275" t="s">
        <v>1497</v>
      </c>
      <c r="J350" s="275" t="s">
        <v>6847</v>
      </c>
      <c r="K350" s="275" t="s">
        <v>1498</v>
      </c>
      <c r="L350" s="275" t="s">
        <v>1498</v>
      </c>
      <c r="M350" s="275" t="s">
        <v>1499</v>
      </c>
      <c r="N350" s="276">
        <v>9811512</v>
      </c>
      <c r="O350" s="275" t="s">
        <v>1426</v>
      </c>
      <c r="P350" s="275" t="s">
        <v>1500</v>
      </c>
      <c r="Q350" s="275" t="s">
        <v>1501</v>
      </c>
      <c r="R350" s="275" t="s">
        <v>1502</v>
      </c>
      <c r="T350" s="275" t="s">
        <v>137</v>
      </c>
      <c r="U350" s="275" t="s">
        <v>76</v>
      </c>
      <c r="V350" s="275" t="s">
        <v>1503</v>
      </c>
      <c r="W350" s="275" t="s">
        <v>6486</v>
      </c>
      <c r="X350" s="277">
        <v>43344</v>
      </c>
      <c r="Y350" s="275" t="s">
        <v>6487</v>
      </c>
      <c r="AA350" s="277">
        <v>41699</v>
      </c>
      <c r="AB350" s="277">
        <v>41699</v>
      </c>
      <c r="AC350" s="277">
        <v>43344</v>
      </c>
      <c r="AJ350" s="275" t="s">
        <v>6490</v>
      </c>
      <c r="AK350" s="276">
        <v>982</v>
      </c>
      <c r="AL350" s="275" t="s">
        <v>7913</v>
      </c>
    </row>
    <row r="351" spans="1:38" s="275" customFormat="1">
      <c r="A351" s="275" t="str">
        <f t="shared" si="5"/>
        <v>0410800163重度訪問介護</v>
      </c>
      <c r="B351" s="275" t="s">
        <v>1493</v>
      </c>
      <c r="C351" s="275" t="s">
        <v>1494</v>
      </c>
      <c r="D351" s="276">
        <v>9820825</v>
      </c>
      <c r="E351" s="275" t="s">
        <v>8248</v>
      </c>
      <c r="F351" s="275" t="s">
        <v>1495</v>
      </c>
      <c r="G351" s="275" t="s">
        <v>1496</v>
      </c>
      <c r="H351" s="275" t="s">
        <v>129</v>
      </c>
      <c r="I351" s="275" t="s">
        <v>1497</v>
      </c>
      <c r="J351" s="275" t="s">
        <v>6847</v>
      </c>
      <c r="K351" s="275" t="s">
        <v>1498</v>
      </c>
      <c r="L351" s="275" t="s">
        <v>1498</v>
      </c>
      <c r="M351" s="275" t="s">
        <v>1499</v>
      </c>
      <c r="N351" s="276">
        <v>9811512</v>
      </c>
      <c r="O351" s="275" t="s">
        <v>1426</v>
      </c>
      <c r="P351" s="275" t="s">
        <v>1500</v>
      </c>
      <c r="Q351" s="275" t="s">
        <v>1501</v>
      </c>
      <c r="R351" s="275" t="s">
        <v>1502</v>
      </c>
      <c r="T351" s="275" t="s">
        <v>138</v>
      </c>
      <c r="U351" s="275" t="s">
        <v>76</v>
      </c>
      <c r="V351" s="275" t="s">
        <v>1503</v>
      </c>
      <c r="W351" s="275" t="s">
        <v>6486</v>
      </c>
      <c r="X351" s="277">
        <v>43344</v>
      </c>
      <c r="Y351" s="275" t="s">
        <v>6487</v>
      </c>
      <c r="AA351" s="277">
        <v>41699</v>
      </c>
      <c r="AB351" s="277">
        <v>41699</v>
      </c>
      <c r="AC351" s="277">
        <v>43344</v>
      </c>
      <c r="AJ351" s="275" t="s">
        <v>6490</v>
      </c>
      <c r="AK351" s="276">
        <v>982</v>
      </c>
      <c r="AL351" s="275" t="s">
        <v>7913</v>
      </c>
    </row>
    <row r="352" spans="1:38" s="275" customFormat="1">
      <c r="A352" s="275" t="str">
        <f t="shared" si="5"/>
        <v>0410800171居宅介護</v>
      </c>
      <c r="B352" s="275" t="s">
        <v>1504</v>
      </c>
      <c r="C352" s="275" t="s">
        <v>1505</v>
      </c>
      <c r="D352" s="276">
        <v>9811523</v>
      </c>
      <c r="E352" s="275" t="s">
        <v>1506</v>
      </c>
      <c r="F352" s="275" t="s">
        <v>1507</v>
      </c>
      <c r="G352" s="275" t="s">
        <v>1508</v>
      </c>
      <c r="H352" s="275" t="s">
        <v>129</v>
      </c>
      <c r="I352" s="275" t="s">
        <v>1509</v>
      </c>
      <c r="J352" s="275" t="s">
        <v>6848</v>
      </c>
      <c r="K352" s="275" t="s">
        <v>1510</v>
      </c>
      <c r="L352" s="275" t="s">
        <v>1510</v>
      </c>
      <c r="M352" s="275" t="s">
        <v>1511</v>
      </c>
      <c r="N352" s="276">
        <v>9811523</v>
      </c>
      <c r="O352" s="275" t="s">
        <v>1426</v>
      </c>
      <c r="P352" s="275" t="s">
        <v>1513</v>
      </c>
      <c r="Q352" s="275" t="s">
        <v>1507</v>
      </c>
      <c r="R352" s="275" t="s">
        <v>1508</v>
      </c>
      <c r="T352" s="275" t="s">
        <v>137</v>
      </c>
      <c r="U352" s="275" t="s">
        <v>74</v>
      </c>
      <c r="V352" s="275" t="s">
        <v>1512</v>
      </c>
      <c r="W352" s="275" t="s">
        <v>6486</v>
      </c>
      <c r="X352" s="277">
        <v>44287</v>
      </c>
      <c r="Y352" s="275" t="s">
        <v>6487</v>
      </c>
      <c r="AA352" s="277">
        <v>41791</v>
      </c>
      <c r="AB352" s="277">
        <v>41791</v>
      </c>
      <c r="AJ352" s="275" t="s">
        <v>6490</v>
      </c>
      <c r="AK352" s="276">
        <v>981</v>
      </c>
      <c r="AL352" s="275" t="s">
        <v>7996</v>
      </c>
    </row>
    <row r="353" spans="1:38" s="275" customFormat="1">
      <c r="A353" s="275" t="str">
        <f t="shared" si="5"/>
        <v>0410800171行動援護</v>
      </c>
      <c r="B353" s="275" t="s">
        <v>1504</v>
      </c>
      <c r="C353" s="275" t="s">
        <v>1505</v>
      </c>
      <c r="D353" s="276">
        <v>9811523</v>
      </c>
      <c r="E353" s="275" t="s">
        <v>1506</v>
      </c>
      <c r="F353" s="275" t="s">
        <v>1507</v>
      </c>
      <c r="G353" s="275" t="s">
        <v>1508</v>
      </c>
      <c r="H353" s="275" t="s">
        <v>129</v>
      </c>
      <c r="I353" s="275" t="s">
        <v>1509</v>
      </c>
      <c r="J353" s="275" t="s">
        <v>6848</v>
      </c>
      <c r="K353" s="275" t="s">
        <v>1510</v>
      </c>
      <c r="L353" s="275" t="s">
        <v>1510</v>
      </c>
      <c r="M353" s="275" t="s">
        <v>1511</v>
      </c>
      <c r="N353" s="276">
        <v>9811523</v>
      </c>
      <c r="O353" s="275" t="s">
        <v>1426</v>
      </c>
      <c r="P353" s="275" t="s">
        <v>1513</v>
      </c>
      <c r="Q353" s="275" t="s">
        <v>1507</v>
      </c>
      <c r="R353" s="275" t="s">
        <v>1508</v>
      </c>
      <c r="T353" s="275" t="s">
        <v>172</v>
      </c>
      <c r="U353" s="275" t="s">
        <v>74</v>
      </c>
      <c r="V353" s="275" t="s">
        <v>1512</v>
      </c>
      <c r="W353" s="275" t="s">
        <v>6486</v>
      </c>
      <c r="X353" s="277">
        <v>44287</v>
      </c>
      <c r="Y353" s="275" t="s">
        <v>6487</v>
      </c>
      <c r="AA353" s="277">
        <v>41791</v>
      </c>
      <c r="AB353" s="277">
        <v>41791</v>
      </c>
      <c r="AJ353" s="275" t="s">
        <v>6490</v>
      </c>
      <c r="AK353" s="276">
        <v>981</v>
      </c>
      <c r="AL353" s="275" t="s">
        <v>7996</v>
      </c>
    </row>
    <row r="354" spans="1:38" s="275" customFormat="1">
      <c r="A354" s="275" t="str">
        <f t="shared" si="5"/>
        <v>0410800171重度訪問介護</v>
      </c>
      <c r="B354" s="275" t="s">
        <v>1504</v>
      </c>
      <c r="C354" s="275" t="s">
        <v>1505</v>
      </c>
      <c r="D354" s="276">
        <v>9811523</v>
      </c>
      <c r="E354" s="275" t="s">
        <v>1506</v>
      </c>
      <c r="F354" s="275" t="s">
        <v>1507</v>
      </c>
      <c r="G354" s="275" t="s">
        <v>1508</v>
      </c>
      <c r="H354" s="275" t="s">
        <v>129</v>
      </c>
      <c r="I354" s="275" t="s">
        <v>1509</v>
      </c>
      <c r="J354" s="275" t="s">
        <v>6848</v>
      </c>
      <c r="K354" s="275" t="s">
        <v>1510</v>
      </c>
      <c r="L354" s="275" t="s">
        <v>1510</v>
      </c>
      <c r="M354" s="275" t="s">
        <v>1511</v>
      </c>
      <c r="N354" s="276">
        <v>9811523</v>
      </c>
      <c r="O354" s="275" t="s">
        <v>1426</v>
      </c>
      <c r="P354" s="275" t="s">
        <v>1513</v>
      </c>
      <c r="Q354" s="275" t="s">
        <v>1507</v>
      </c>
      <c r="R354" s="275" t="s">
        <v>1508</v>
      </c>
      <c r="T354" s="275" t="s">
        <v>138</v>
      </c>
      <c r="U354" s="275" t="s">
        <v>74</v>
      </c>
      <c r="V354" s="275" t="s">
        <v>1512</v>
      </c>
      <c r="W354" s="275" t="s">
        <v>6486</v>
      </c>
      <c r="X354" s="277">
        <v>44287</v>
      </c>
      <c r="Y354" s="275" t="s">
        <v>6487</v>
      </c>
      <c r="AA354" s="277">
        <v>41791</v>
      </c>
      <c r="AB354" s="277">
        <v>41791</v>
      </c>
      <c r="AJ354" s="275" t="s">
        <v>6490</v>
      </c>
      <c r="AK354" s="276">
        <v>981</v>
      </c>
      <c r="AL354" s="275" t="s">
        <v>7996</v>
      </c>
    </row>
    <row r="355" spans="1:38" s="275" customFormat="1">
      <c r="A355" s="275" t="str">
        <f t="shared" si="5"/>
        <v>0410800171同行援護</v>
      </c>
      <c r="B355" s="275" t="s">
        <v>1504</v>
      </c>
      <c r="C355" s="275" t="s">
        <v>1505</v>
      </c>
      <c r="D355" s="276">
        <v>9811523</v>
      </c>
      <c r="E355" s="275" t="s">
        <v>1506</v>
      </c>
      <c r="F355" s="275" t="s">
        <v>1507</v>
      </c>
      <c r="G355" s="275" t="s">
        <v>1508</v>
      </c>
      <c r="H355" s="275" t="s">
        <v>129</v>
      </c>
      <c r="I355" s="275" t="s">
        <v>1509</v>
      </c>
      <c r="J355" s="275" t="s">
        <v>6848</v>
      </c>
      <c r="K355" s="275" t="s">
        <v>1510</v>
      </c>
      <c r="L355" s="275" t="s">
        <v>1510</v>
      </c>
      <c r="M355" s="275" t="s">
        <v>1511</v>
      </c>
      <c r="N355" s="276">
        <v>9811523</v>
      </c>
      <c r="O355" s="275" t="s">
        <v>1426</v>
      </c>
      <c r="P355" s="275" t="s">
        <v>1513</v>
      </c>
      <c r="Q355" s="275" t="s">
        <v>1507</v>
      </c>
      <c r="R355" s="275" t="s">
        <v>1508</v>
      </c>
      <c r="T355" s="275" t="s">
        <v>218</v>
      </c>
      <c r="U355" s="275" t="s">
        <v>74</v>
      </c>
      <c r="V355" s="275" t="s">
        <v>1512</v>
      </c>
      <c r="W355" s="275" t="s">
        <v>6486</v>
      </c>
      <c r="X355" s="277">
        <v>44287</v>
      </c>
      <c r="Y355" s="275" t="s">
        <v>6487</v>
      </c>
      <c r="AA355" s="277">
        <v>41791</v>
      </c>
      <c r="AB355" s="277">
        <v>41791</v>
      </c>
      <c r="AJ355" s="275" t="s">
        <v>6490</v>
      </c>
      <c r="AK355" s="276">
        <v>981</v>
      </c>
      <c r="AL355" s="275" t="s">
        <v>7996</v>
      </c>
    </row>
    <row r="356" spans="1:38" s="275" customFormat="1">
      <c r="A356" s="275" t="str">
        <f t="shared" si="5"/>
        <v>0410800221就労継続支援(Ｂ型)</v>
      </c>
      <c r="B356" s="275" t="s">
        <v>1514</v>
      </c>
      <c r="C356" s="275" t="s">
        <v>1515</v>
      </c>
      <c r="D356" s="276">
        <v>9811505</v>
      </c>
      <c r="E356" s="275" t="s">
        <v>1516</v>
      </c>
      <c r="F356" s="275" t="s">
        <v>1517</v>
      </c>
      <c r="G356" s="275" t="s">
        <v>1518</v>
      </c>
      <c r="H356" s="275" t="s">
        <v>402</v>
      </c>
      <c r="I356" s="275" t="s">
        <v>1519</v>
      </c>
      <c r="J356" s="275" t="s">
        <v>6849</v>
      </c>
      <c r="K356" s="275" t="s">
        <v>1520</v>
      </c>
      <c r="L356" s="275" t="s">
        <v>1520</v>
      </c>
      <c r="M356" s="275" t="s">
        <v>1521</v>
      </c>
      <c r="N356" s="276">
        <v>9811505</v>
      </c>
      <c r="O356" s="275" t="s">
        <v>1426</v>
      </c>
      <c r="P356" s="275" t="s">
        <v>1516</v>
      </c>
      <c r="Q356" s="275" t="s">
        <v>1517</v>
      </c>
      <c r="R356" s="275" t="s">
        <v>1518</v>
      </c>
      <c r="T356" s="275" t="s">
        <v>6491</v>
      </c>
      <c r="U356" s="275" t="s">
        <v>74</v>
      </c>
      <c r="V356" s="275" t="s">
        <v>1522</v>
      </c>
      <c r="W356" s="275" t="s">
        <v>6486</v>
      </c>
      <c r="X356" s="277">
        <v>45017</v>
      </c>
      <c r="Y356" s="275" t="s">
        <v>6487</v>
      </c>
      <c r="Z356" s="275" t="s">
        <v>6488</v>
      </c>
      <c r="AA356" s="277">
        <v>43405</v>
      </c>
      <c r="AB356" s="277">
        <v>43405</v>
      </c>
      <c r="AG356" s="275" t="s">
        <v>6533</v>
      </c>
      <c r="AH356" s="275">
        <v>20</v>
      </c>
      <c r="AI356" s="275">
        <v>20</v>
      </c>
      <c r="AJ356" s="275" t="s">
        <v>6490</v>
      </c>
      <c r="AK356" s="276">
        <v>981</v>
      </c>
      <c r="AL356" s="275" t="s">
        <v>7997</v>
      </c>
    </row>
    <row r="357" spans="1:38" s="275" customFormat="1">
      <c r="A357" s="275" t="str">
        <f t="shared" si="5"/>
        <v>0410800247居宅介護</v>
      </c>
      <c r="B357" s="275" t="s">
        <v>8249</v>
      </c>
      <c r="C357" s="275" t="s">
        <v>8250</v>
      </c>
      <c r="D357" s="276">
        <v>9811526</v>
      </c>
      <c r="E357" s="275" t="s">
        <v>8251</v>
      </c>
      <c r="F357" s="275" t="s">
        <v>8252</v>
      </c>
      <c r="G357" s="275" t="s">
        <v>8253</v>
      </c>
      <c r="H357" s="275" t="s">
        <v>129</v>
      </c>
      <c r="I357" s="275" t="s">
        <v>8254</v>
      </c>
      <c r="J357" s="275" t="s">
        <v>8255</v>
      </c>
      <c r="K357" s="275" t="s">
        <v>8256</v>
      </c>
      <c r="L357" s="275" t="s">
        <v>8256</v>
      </c>
      <c r="M357" s="275" t="s">
        <v>8257</v>
      </c>
      <c r="N357" s="276">
        <v>9811526</v>
      </c>
      <c r="O357" s="275" t="s">
        <v>1426</v>
      </c>
      <c r="P357" s="275" t="s">
        <v>8251</v>
      </c>
      <c r="Q357" s="275" t="s">
        <v>8252</v>
      </c>
      <c r="R357" s="275" t="s">
        <v>8253</v>
      </c>
      <c r="T357" s="275" t="s">
        <v>137</v>
      </c>
      <c r="U357" s="275" t="s">
        <v>74</v>
      </c>
      <c r="V357" s="275" t="s">
        <v>8258</v>
      </c>
      <c r="W357" s="275" t="s">
        <v>6486</v>
      </c>
      <c r="X357" s="277">
        <v>45017</v>
      </c>
      <c r="Y357" s="275" t="s">
        <v>6487</v>
      </c>
      <c r="AA357" s="277">
        <v>44986</v>
      </c>
      <c r="AB357" s="277">
        <v>44986</v>
      </c>
      <c r="AJ357" s="275" t="s">
        <v>6490</v>
      </c>
      <c r="AK357" s="276">
        <v>981</v>
      </c>
      <c r="AL357" s="275" t="s">
        <v>8259</v>
      </c>
    </row>
    <row r="358" spans="1:38" s="275" customFormat="1">
      <c r="A358" s="275" t="str">
        <f t="shared" si="5"/>
        <v>0410900039居宅介護</v>
      </c>
      <c r="B358" s="275" t="s">
        <v>691</v>
      </c>
      <c r="C358" s="275" t="s">
        <v>692</v>
      </c>
      <c r="D358" s="276">
        <v>9850835</v>
      </c>
      <c r="E358" s="275" t="s">
        <v>693</v>
      </c>
      <c r="F358" s="275" t="s">
        <v>694</v>
      </c>
      <c r="G358" s="275" t="s">
        <v>695</v>
      </c>
      <c r="H358" s="275" t="s">
        <v>402</v>
      </c>
      <c r="I358" s="275" t="s">
        <v>696</v>
      </c>
      <c r="J358" s="275" t="s">
        <v>6615</v>
      </c>
      <c r="K358" s="275" t="s">
        <v>1523</v>
      </c>
      <c r="L358" s="275" t="s">
        <v>1523</v>
      </c>
      <c r="M358" s="275" t="s">
        <v>1524</v>
      </c>
      <c r="N358" s="276">
        <v>9850831</v>
      </c>
      <c r="O358" s="275" t="s">
        <v>1525</v>
      </c>
      <c r="P358" s="275" t="s">
        <v>1529</v>
      </c>
      <c r="Q358" s="275" t="s">
        <v>1526</v>
      </c>
      <c r="R358" s="275" t="s">
        <v>1527</v>
      </c>
      <c r="T358" s="275" t="s">
        <v>137</v>
      </c>
      <c r="U358" s="275" t="s">
        <v>74</v>
      </c>
      <c r="V358" s="275" t="s">
        <v>1528</v>
      </c>
      <c r="W358" s="275" t="s">
        <v>6486</v>
      </c>
      <c r="X358" s="277">
        <v>44835</v>
      </c>
      <c r="Y358" s="275" t="s">
        <v>6487</v>
      </c>
      <c r="AA358" s="277">
        <v>38991</v>
      </c>
      <c r="AB358" s="277">
        <v>38991</v>
      </c>
      <c r="AJ358" s="275" t="s">
        <v>6490</v>
      </c>
      <c r="AK358" s="276">
        <v>985</v>
      </c>
      <c r="AL358" s="275" t="s">
        <v>7946</v>
      </c>
    </row>
    <row r="359" spans="1:38" s="275" customFormat="1">
      <c r="A359" s="275" t="str">
        <f t="shared" si="5"/>
        <v>0410900039重度訪問介護</v>
      </c>
      <c r="B359" s="275" t="s">
        <v>691</v>
      </c>
      <c r="C359" s="275" t="s">
        <v>692</v>
      </c>
      <c r="D359" s="276">
        <v>9850835</v>
      </c>
      <c r="E359" s="275" t="s">
        <v>693</v>
      </c>
      <c r="F359" s="275" t="s">
        <v>694</v>
      </c>
      <c r="G359" s="275" t="s">
        <v>695</v>
      </c>
      <c r="H359" s="275" t="s">
        <v>402</v>
      </c>
      <c r="I359" s="275" t="s">
        <v>696</v>
      </c>
      <c r="J359" s="275" t="s">
        <v>6615</v>
      </c>
      <c r="K359" s="275" t="s">
        <v>1523</v>
      </c>
      <c r="L359" s="275" t="s">
        <v>1523</v>
      </c>
      <c r="M359" s="275" t="s">
        <v>1524</v>
      </c>
      <c r="N359" s="276">
        <v>9850831</v>
      </c>
      <c r="O359" s="275" t="s">
        <v>1525</v>
      </c>
      <c r="P359" s="275" t="s">
        <v>1529</v>
      </c>
      <c r="Q359" s="275" t="s">
        <v>1526</v>
      </c>
      <c r="R359" s="275" t="s">
        <v>1527</v>
      </c>
      <c r="T359" s="275" t="s">
        <v>138</v>
      </c>
      <c r="U359" s="275" t="s">
        <v>74</v>
      </c>
      <c r="V359" s="275" t="s">
        <v>1528</v>
      </c>
      <c r="W359" s="275" t="s">
        <v>6486</v>
      </c>
      <c r="X359" s="277">
        <v>44835</v>
      </c>
      <c r="Y359" s="275" t="s">
        <v>6487</v>
      </c>
      <c r="AA359" s="277">
        <v>38991</v>
      </c>
      <c r="AB359" s="277">
        <v>38991</v>
      </c>
      <c r="AJ359" s="275" t="s">
        <v>6490</v>
      </c>
      <c r="AK359" s="276">
        <v>985</v>
      </c>
      <c r="AL359" s="275" t="s">
        <v>7946</v>
      </c>
    </row>
    <row r="360" spans="1:38" s="275" customFormat="1">
      <c r="A360" s="275" t="str">
        <f t="shared" si="5"/>
        <v>0410900047就労継続支援(Ｂ型)</v>
      </c>
      <c r="B360" s="275" t="s">
        <v>1530</v>
      </c>
      <c r="C360" s="275" t="s">
        <v>1531</v>
      </c>
      <c r="D360" s="276">
        <v>9850873</v>
      </c>
      <c r="E360" s="275" t="s">
        <v>1532</v>
      </c>
      <c r="F360" s="275" t="s">
        <v>1533</v>
      </c>
      <c r="G360" s="275" t="s">
        <v>1534</v>
      </c>
      <c r="H360" s="275" t="s">
        <v>144</v>
      </c>
      <c r="I360" s="275" t="s">
        <v>8260</v>
      </c>
      <c r="J360" s="275" t="s">
        <v>8261</v>
      </c>
      <c r="K360" s="275" t="s">
        <v>1535</v>
      </c>
      <c r="L360" s="275" t="s">
        <v>1535</v>
      </c>
      <c r="M360" s="275" t="s">
        <v>1536</v>
      </c>
      <c r="N360" s="276">
        <v>9850854</v>
      </c>
      <c r="O360" s="275" t="s">
        <v>1525</v>
      </c>
      <c r="P360" s="275" t="s">
        <v>1537</v>
      </c>
      <c r="Q360" s="275" t="s">
        <v>1538</v>
      </c>
      <c r="R360" s="275" t="s">
        <v>1539</v>
      </c>
      <c r="T360" s="275" t="s">
        <v>6491</v>
      </c>
      <c r="U360" s="275" t="s">
        <v>74</v>
      </c>
      <c r="V360" s="275" t="s">
        <v>1540</v>
      </c>
      <c r="W360" s="275" t="s">
        <v>6486</v>
      </c>
      <c r="X360" s="277">
        <v>45017</v>
      </c>
      <c r="Y360" s="275" t="s">
        <v>6487</v>
      </c>
      <c r="Z360" s="275" t="s">
        <v>6497</v>
      </c>
      <c r="AA360" s="277">
        <v>39083</v>
      </c>
      <c r="AB360" s="277">
        <v>39050</v>
      </c>
      <c r="AG360" s="275" t="s">
        <v>6489</v>
      </c>
      <c r="AH360" s="275">
        <v>40</v>
      </c>
      <c r="AI360" s="275">
        <v>0</v>
      </c>
      <c r="AJ360" s="275" t="s">
        <v>6490</v>
      </c>
      <c r="AK360" s="276">
        <v>985</v>
      </c>
      <c r="AL360" s="275" t="s">
        <v>7998</v>
      </c>
    </row>
    <row r="361" spans="1:38" s="275" customFormat="1">
      <c r="A361" s="275" t="str">
        <f t="shared" si="5"/>
        <v>0410900054就労継続支援(Ｂ型)</v>
      </c>
      <c r="B361" s="275" t="s">
        <v>1418</v>
      </c>
      <c r="C361" s="275" t="s">
        <v>1419</v>
      </c>
      <c r="D361" s="276">
        <v>9811522</v>
      </c>
      <c r="E361" s="275" t="s">
        <v>1420</v>
      </c>
      <c r="F361" s="275" t="s">
        <v>1421</v>
      </c>
      <c r="G361" s="275" t="s">
        <v>1422</v>
      </c>
      <c r="H361" s="275" t="s">
        <v>63</v>
      </c>
      <c r="I361" s="275" t="s">
        <v>1423</v>
      </c>
      <c r="J361" s="275" t="s">
        <v>6820</v>
      </c>
      <c r="K361" s="275" t="s">
        <v>1541</v>
      </c>
      <c r="L361" s="275" t="s">
        <v>1541</v>
      </c>
      <c r="M361" s="275" t="s">
        <v>1542</v>
      </c>
      <c r="N361" s="276">
        <v>9850841</v>
      </c>
      <c r="O361" s="275" t="s">
        <v>1525</v>
      </c>
      <c r="P361" s="275" t="s">
        <v>1543</v>
      </c>
      <c r="Q361" s="275" t="s">
        <v>1544</v>
      </c>
      <c r="R361" s="275" t="s">
        <v>1545</v>
      </c>
      <c r="T361" s="275" t="s">
        <v>6491</v>
      </c>
      <c r="U361" s="275" t="s">
        <v>74</v>
      </c>
      <c r="V361" s="275" t="s">
        <v>1546</v>
      </c>
      <c r="W361" s="275" t="s">
        <v>6486</v>
      </c>
      <c r="X361" s="277">
        <v>45017</v>
      </c>
      <c r="Y361" s="275" t="s">
        <v>6487</v>
      </c>
      <c r="Z361" s="275" t="s">
        <v>6497</v>
      </c>
      <c r="AA361" s="277">
        <v>39173</v>
      </c>
      <c r="AB361" s="277">
        <v>39173</v>
      </c>
      <c r="AG361" s="275" t="s">
        <v>6533</v>
      </c>
      <c r="AH361" s="275">
        <v>20</v>
      </c>
      <c r="AI361" s="275">
        <v>0</v>
      </c>
      <c r="AJ361" s="275" t="s">
        <v>6490</v>
      </c>
      <c r="AK361" s="276">
        <v>981</v>
      </c>
      <c r="AL361" s="275" t="s">
        <v>7992</v>
      </c>
    </row>
    <row r="362" spans="1:38" s="275" customFormat="1">
      <c r="A362" s="275" t="str">
        <f t="shared" si="5"/>
        <v>0410900062居宅介護</v>
      </c>
      <c r="B362" s="275" t="s">
        <v>1547</v>
      </c>
      <c r="C362" s="275" t="s">
        <v>1548</v>
      </c>
      <c r="D362" s="276">
        <v>9850067</v>
      </c>
      <c r="E362" s="275" t="s">
        <v>1549</v>
      </c>
      <c r="F362" s="275" t="s">
        <v>1550</v>
      </c>
      <c r="G362" s="275" t="s">
        <v>1551</v>
      </c>
      <c r="H362" s="275" t="s">
        <v>129</v>
      </c>
      <c r="I362" s="275" t="s">
        <v>1552</v>
      </c>
      <c r="J362" s="275" t="s">
        <v>6850</v>
      </c>
      <c r="K362" s="275" t="s">
        <v>1553</v>
      </c>
      <c r="L362" s="275" t="s">
        <v>1553</v>
      </c>
      <c r="M362" s="275" t="s">
        <v>1554</v>
      </c>
      <c r="N362" s="276">
        <v>9850835</v>
      </c>
      <c r="O362" s="275" t="s">
        <v>1525</v>
      </c>
      <c r="P362" s="275" t="s">
        <v>1555</v>
      </c>
      <c r="Q362" s="275" t="s">
        <v>1550</v>
      </c>
      <c r="R362" s="275" t="s">
        <v>1551</v>
      </c>
      <c r="T362" s="275" t="s">
        <v>137</v>
      </c>
      <c r="U362" s="275" t="s">
        <v>74</v>
      </c>
      <c r="V362" s="275" t="s">
        <v>1556</v>
      </c>
      <c r="W362" s="275" t="s">
        <v>6486</v>
      </c>
      <c r="X362" s="277">
        <v>45017</v>
      </c>
      <c r="Y362" s="275" t="s">
        <v>6487</v>
      </c>
      <c r="AA362" s="277">
        <v>39479</v>
      </c>
      <c r="AB362" s="277">
        <v>39479</v>
      </c>
      <c r="AJ362" s="275" t="s">
        <v>6490</v>
      </c>
      <c r="AK362" s="276">
        <v>985</v>
      </c>
      <c r="AL362" s="275" t="s">
        <v>7999</v>
      </c>
    </row>
    <row r="363" spans="1:38" s="275" customFormat="1">
      <c r="A363" s="275" t="str">
        <f t="shared" si="5"/>
        <v>0410900062重度訪問介護</v>
      </c>
      <c r="B363" s="275" t="s">
        <v>1547</v>
      </c>
      <c r="C363" s="275" t="s">
        <v>1548</v>
      </c>
      <c r="D363" s="276">
        <v>9850067</v>
      </c>
      <c r="E363" s="275" t="s">
        <v>1549</v>
      </c>
      <c r="F363" s="275" t="s">
        <v>1550</v>
      </c>
      <c r="G363" s="275" t="s">
        <v>1551</v>
      </c>
      <c r="H363" s="275" t="s">
        <v>129</v>
      </c>
      <c r="I363" s="275" t="s">
        <v>1552</v>
      </c>
      <c r="J363" s="275" t="s">
        <v>6850</v>
      </c>
      <c r="K363" s="275" t="s">
        <v>1553</v>
      </c>
      <c r="L363" s="275" t="s">
        <v>1553</v>
      </c>
      <c r="M363" s="275" t="s">
        <v>1554</v>
      </c>
      <c r="N363" s="276">
        <v>9850835</v>
      </c>
      <c r="O363" s="275" t="s">
        <v>1525</v>
      </c>
      <c r="P363" s="275" t="s">
        <v>1555</v>
      </c>
      <c r="Q363" s="275" t="s">
        <v>1550</v>
      </c>
      <c r="R363" s="275" t="s">
        <v>1551</v>
      </c>
      <c r="T363" s="275" t="s">
        <v>138</v>
      </c>
      <c r="U363" s="275" t="s">
        <v>74</v>
      </c>
      <c r="V363" s="275" t="s">
        <v>1556</v>
      </c>
      <c r="W363" s="275" t="s">
        <v>6486</v>
      </c>
      <c r="X363" s="277">
        <v>45017</v>
      </c>
      <c r="Y363" s="275" t="s">
        <v>6487</v>
      </c>
      <c r="AA363" s="277">
        <v>39479</v>
      </c>
      <c r="AB363" s="277">
        <v>39479</v>
      </c>
      <c r="AJ363" s="275" t="s">
        <v>6490</v>
      </c>
      <c r="AK363" s="276">
        <v>985</v>
      </c>
      <c r="AL363" s="275" t="s">
        <v>7999</v>
      </c>
    </row>
    <row r="364" spans="1:38" s="275" customFormat="1">
      <c r="A364" s="275" t="str">
        <f t="shared" si="5"/>
        <v>0410900070居宅介護</v>
      </c>
      <c r="B364" s="275" t="s">
        <v>715</v>
      </c>
      <c r="C364" s="275" t="s">
        <v>716</v>
      </c>
      <c r="D364" s="276">
        <v>9850005</v>
      </c>
      <c r="E364" s="275" t="s">
        <v>717</v>
      </c>
      <c r="F364" s="275" t="s">
        <v>718</v>
      </c>
      <c r="G364" s="275" t="s">
        <v>719</v>
      </c>
      <c r="H364" s="275" t="s">
        <v>63</v>
      </c>
      <c r="I364" s="275" t="s">
        <v>720</v>
      </c>
      <c r="J364" s="275" t="s">
        <v>6595</v>
      </c>
      <c r="K364" s="275" t="s">
        <v>6851</v>
      </c>
      <c r="L364" s="275" t="s">
        <v>6851</v>
      </c>
      <c r="M364" s="275" t="s">
        <v>6852</v>
      </c>
      <c r="N364" s="276">
        <v>9850833</v>
      </c>
      <c r="O364" s="275" t="s">
        <v>1525</v>
      </c>
      <c r="P364" s="275" t="s">
        <v>6853</v>
      </c>
      <c r="Q364" s="275" t="s">
        <v>6854</v>
      </c>
      <c r="R364" s="275" t="s">
        <v>6855</v>
      </c>
      <c r="T364" s="275" t="s">
        <v>137</v>
      </c>
      <c r="U364" s="275" t="s">
        <v>6525</v>
      </c>
      <c r="V364" s="275" t="s">
        <v>6856</v>
      </c>
      <c r="W364" s="275" t="s">
        <v>6486</v>
      </c>
      <c r="X364" s="277">
        <v>41729</v>
      </c>
      <c r="Y364" s="275" t="s">
        <v>6501</v>
      </c>
      <c r="Z364" s="275" t="s">
        <v>6497</v>
      </c>
      <c r="AA364" s="277">
        <v>39539</v>
      </c>
      <c r="AB364" s="277">
        <v>39539</v>
      </c>
      <c r="AC364" s="277">
        <v>40695</v>
      </c>
      <c r="AD364" s="277">
        <v>41729</v>
      </c>
      <c r="AJ364" s="275" t="s">
        <v>6490</v>
      </c>
      <c r="AK364" s="276">
        <v>985</v>
      </c>
      <c r="AL364" s="275" t="s">
        <v>7942</v>
      </c>
    </row>
    <row r="365" spans="1:38" s="275" customFormat="1">
      <c r="A365" s="275" t="str">
        <f t="shared" si="5"/>
        <v>0410900070重度訪問介護</v>
      </c>
      <c r="B365" s="275" t="s">
        <v>715</v>
      </c>
      <c r="C365" s="275" t="s">
        <v>716</v>
      </c>
      <c r="D365" s="276">
        <v>9850005</v>
      </c>
      <c r="E365" s="275" t="s">
        <v>717</v>
      </c>
      <c r="F365" s="275" t="s">
        <v>718</v>
      </c>
      <c r="G365" s="275" t="s">
        <v>719</v>
      </c>
      <c r="H365" s="275" t="s">
        <v>63</v>
      </c>
      <c r="I365" s="275" t="s">
        <v>720</v>
      </c>
      <c r="J365" s="275" t="s">
        <v>6595</v>
      </c>
      <c r="K365" s="275" t="s">
        <v>6851</v>
      </c>
      <c r="L365" s="275" t="s">
        <v>6851</v>
      </c>
      <c r="M365" s="275" t="s">
        <v>6852</v>
      </c>
      <c r="N365" s="276">
        <v>9850833</v>
      </c>
      <c r="O365" s="275" t="s">
        <v>1525</v>
      </c>
      <c r="P365" s="275" t="s">
        <v>6853</v>
      </c>
      <c r="Q365" s="275" t="s">
        <v>6854</v>
      </c>
      <c r="R365" s="275" t="s">
        <v>6855</v>
      </c>
      <c r="T365" s="275" t="s">
        <v>138</v>
      </c>
      <c r="U365" s="275" t="s">
        <v>6525</v>
      </c>
      <c r="V365" s="275" t="s">
        <v>6856</v>
      </c>
      <c r="W365" s="275" t="s">
        <v>6486</v>
      </c>
      <c r="X365" s="277">
        <v>41729</v>
      </c>
      <c r="Y365" s="275" t="s">
        <v>6501</v>
      </c>
      <c r="Z365" s="275" t="s">
        <v>6497</v>
      </c>
      <c r="AA365" s="277">
        <v>39539</v>
      </c>
      <c r="AB365" s="277">
        <v>39539</v>
      </c>
      <c r="AC365" s="277">
        <v>40695</v>
      </c>
      <c r="AD365" s="277">
        <v>41729</v>
      </c>
      <c r="AJ365" s="275" t="s">
        <v>6490</v>
      </c>
      <c r="AK365" s="276">
        <v>985</v>
      </c>
      <c r="AL365" s="275" t="s">
        <v>7942</v>
      </c>
    </row>
    <row r="366" spans="1:38" s="275" customFormat="1">
      <c r="A366" s="275" t="str">
        <f t="shared" si="5"/>
        <v>0410900112居宅介護</v>
      </c>
      <c r="B366" s="275" t="s">
        <v>1557</v>
      </c>
      <c r="C366" s="275" t="s">
        <v>1558</v>
      </c>
      <c r="D366" s="276">
        <v>9813117</v>
      </c>
      <c r="E366" s="275" t="s">
        <v>1559</v>
      </c>
      <c r="F366" s="275" t="s">
        <v>1560</v>
      </c>
      <c r="G366" s="275" t="s">
        <v>1561</v>
      </c>
      <c r="H366" s="275" t="s">
        <v>129</v>
      </c>
      <c r="I366" s="275" t="s">
        <v>1562</v>
      </c>
      <c r="J366" s="275" t="s">
        <v>6857</v>
      </c>
      <c r="K366" s="275" t="s">
        <v>1563</v>
      </c>
      <c r="L366" s="275" t="s">
        <v>1563</v>
      </c>
      <c r="M366" s="275" t="s">
        <v>1564</v>
      </c>
      <c r="N366" s="276">
        <v>9850853</v>
      </c>
      <c r="O366" s="275" t="s">
        <v>1525</v>
      </c>
      <c r="P366" s="275" t="s">
        <v>1565</v>
      </c>
      <c r="Q366" s="275" t="s">
        <v>1566</v>
      </c>
      <c r="R366" s="275" t="s">
        <v>1567</v>
      </c>
      <c r="T366" s="275" t="s">
        <v>137</v>
      </c>
      <c r="U366" s="275" t="s">
        <v>74</v>
      </c>
      <c r="V366" s="275" t="s">
        <v>1568</v>
      </c>
      <c r="W366" s="275" t="s">
        <v>6486</v>
      </c>
      <c r="X366" s="277">
        <v>44835</v>
      </c>
      <c r="Y366" s="275" t="s">
        <v>6487</v>
      </c>
      <c r="AA366" s="277">
        <v>39783</v>
      </c>
      <c r="AB366" s="277">
        <v>39783</v>
      </c>
      <c r="AJ366" s="275" t="s">
        <v>6490</v>
      </c>
      <c r="AK366" s="276">
        <v>981</v>
      </c>
      <c r="AL366" s="275" t="s">
        <v>8000</v>
      </c>
    </row>
    <row r="367" spans="1:38" s="275" customFormat="1">
      <c r="A367" s="275" t="str">
        <f t="shared" si="5"/>
        <v>0410900112重度訪問介護</v>
      </c>
      <c r="B367" s="275" t="s">
        <v>1557</v>
      </c>
      <c r="C367" s="275" t="s">
        <v>1558</v>
      </c>
      <c r="D367" s="276">
        <v>9813117</v>
      </c>
      <c r="E367" s="275" t="s">
        <v>1559</v>
      </c>
      <c r="F367" s="275" t="s">
        <v>1560</v>
      </c>
      <c r="G367" s="275" t="s">
        <v>1561</v>
      </c>
      <c r="H367" s="275" t="s">
        <v>129</v>
      </c>
      <c r="I367" s="275" t="s">
        <v>1562</v>
      </c>
      <c r="J367" s="275" t="s">
        <v>6857</v>
      </c>
      <c r="K367" s="275" t="s">
        <v>1563</v>
      </c>
      <c r="L367" s="275" t="s">
        <v>1563</v>
      </c>
      <c r="M367" s="275" t="s">
        <v>1564</v>
      </c>
      <c r="N367" s="276">
        <v>9850853</v>
      </c>
      <c r="O367" s="275" t="s">
        <v>1525</v>
      </c>
      <c r="P367" s="275" t="s">
        <v>1565</v>
      </c>
      <c r="Q367" s="275" t="s">
        <v>1566</v>
      </c>
      <c r="R367" s="275" t="s">
        <v>1567</v>
      </c>
      <c r="T367" s="275" t="s">
        <v>138</v>
      </c>
      <c r="U367" s="275" t="s">
        <v>74</v>
      </c>
      <c r="V367" s="275" t="s">
        <v>1568</v>
      </c>
      <c r="W367" s="275" t="s">
        <v>6486</v>
      </c>
      <c r="X367" s="277">
        <v>44835</v>
      </c>
      <c r="Y367" s="275" t="s">
        <v>6487</v>
      </c>
      <c r="AA367" s="277">
        <v>39783</v>
      </c>
      <c r="AB367" s="277">
        <v>39783</v>
      </c>
      <c r="AJ367" s="275" t="s">
        <v>6490</v>
      </c>
      <c r="AK367" s="276">
        <v>981</v>
      </c>
      <c r="AL367" s="275" t="s">
        <v>8000</v>
      </c>
    </row>
    <row r="368" spans="1:38" s="275" customFormat="1">
      <c r="A368" s="275" t="str">
        <f t="shared" si="5"/>
        <v>0410900120居宅介護</v>
      </c>
      <c r="B368" s="275" t="s">
        <v>254</v>
      </c>
      <c r="C368" s="275" t="s">
        <v>255</v>
      </c>
      <c r="D368" s="276">
        <v>1510071</v>
      </c>
      <c r="E368" s="275" t="s">
        <v>256</v>
      </c>
      <c r="F368" s="275" t="s">
        <v>257</v>
      </c>
      <c r="G368" s="275" t="s">
        <v>258</v>
      </c>
      <c r="H368" s="275" t="s">
        <v>129</v>
      </c>
      <c r="I368" s="275" t="s">
        <v>259</v>
      </c>
      <c r="J368" s="275" t="s">
        <v>6534</v>
      </c>
      <c r="K368" s="275" t="s">
        <v>1569</v>
      </c>
      <c r="L368" s="275" t="s">
        <v>1569</v>
      </c>
      <c r="M368" s="275" t="s">
        <v>1570</v>
      </c>
      <c r="N368" s="276">
        <v>9850872</v>
      </c>
      <c r="O368" s="275" t="s">
        <v>1525</v>
      </c>
      <c r="P368" s="275" t="s">
        <v>1571</v>
      </c>
      <c r="Q368" s="275" t="s">
        <v>1572</v>
      </c>
      <c r="R368" s="275" t="s">
        <v>1573</v>
      </c>
      <c r="T368" s="275" t="s">
        <v>137</v>
      </c>
      <c r="U368" s="275" t="s">
        <v>74</v>
      </c>
      <c r="V368" s="275" t="s">
        <v>1574</v>
      </c>
      <c r="W368" s="275" t="s">
        <v>6486</v>
      </c>
      <c r="X368" s="277">
        <v>45017</v>
      </c>
      <c r="Y368" s="275" t="s">
        <v>6487</v>
      </c>
      <c r="AA368" s="277">
        <v>39814</v>
      </c>
      <c r="AB368" s="277">
        <v>39814</v>
      </c>
      <c r="AJ368" s="275" t="s">
        <v>6490</v>
      </c>
      <c r="AK368" s="276">
        <v>151</v>
      </c>
      <c r="AL368" s="275" t="s">
        <v>7919</v>
      </c>
    </row>
    <row r="369" spans="1:38" s="275" customFormat="1">
      <c r="A369" s="275" t="str">
        <f t="shared" si="5"/>
        <v>0410900120重度訪問介護</v>
      </c>
      <c r="B369" s="275" t="s">
        <v>254</v>
      </c>
      <c r="C369" s="275" t="s">
        <v>255</v>
      </c>
      <c r="D369" s="276">
        <v>1510071</v>
      </c>
      <c r="E369" s="275" t="s">
        <v>256</v>
      </c>
      <c r="F369" s="275" t="s">
        <v>257</v>
      </c>
      <c r="G369" s="275" t="s">
        <v>258</v>
      </c>
      <c r="H369" s="275" t="s">
        <v>129</v>
      </c>
      <c r="I369" s="275" t="s">
        <v>259</v>
      </c>
      <c r="J369" s="275" t="s">
        <v>6534</v>
      </c>
      <c r="K369" s="275" t="s">
        <v>1569</v>
      </c>
      <c r="L369" s="275" t="s">
        <v>1569</v>
      </c>
      <c r="M369" s="275" t="s">
        <v>1570</v>
      </c>
      <c r="N369" s="276">
        <v>9850872</v>
      </c>
      <c r="O369" s="275" t="s">
        <v>1525</v>
      </c>
      <c r="P369" s="275" t="s">
        <v>1575</v>
      </c>
      <c r="Q369" s="275" t="s">
        <v>1572</v>
      </c>
      <c r="R369" s="275" t="s">
        <v>1573</v>
      </c>
      <c r="T369" s="275" t="s">
        <v>138</v>
      </c>
      <c r="U369" s="275" t="s">
        <v>74</v>
      </c>
      <c r="V369" s="275" t="s">
        <v>1574</v>
      </c>
      <c r="W369" s="275" t="s">
        <v>6486</v>
      </c>
      <c r="X369" s="277">
        <v>45017</v>
      </c>
      <c r="Y369" s="275" t="s">
        <v>6487</v>
      </c>
      <c r="AA369" s="277">
        <v>39814</v>
      </c>
      <c r="AB369" s="277">
        <v>39814</v>
      </c>
      <c r="AJ369" s="275" t="s">
        <v>6490</v>
      </c>
      <c r="AK369" s="276">
        <v>151</v>
      </c>
      <c r="AL369" s="275" t="s">
        <v>7919</v>
      </c>
    </row>
    <row r="370" spans="1:38" s="275" customFormat="1">
      <c r="A370" s="275" t="str">
        <f t="shared" si="5"/>
        <v>0410913032就労継続支援(Ｂ型)</v>
      </c>
      <c r="B370" s="275" t="s">
        <v>1576</v>
      </c>
      <c r="C370" s="275" t="s">
        <v>1577</v>
      </c>
      <c r="D370" s="276">
        <v>9850842</v>
      </c>
      <c r="E370" s="275" t="s">
        <v>1578</v>
      </c>
      <c r="F370" s="275" t="s">
        <v>1579</v>
      </c>
      <c r="H370" s="275" t="s">
        <v>402</v>
      </c>
      <c r="I370" s="275" t="s">
        <v>1580</v>
      </c>
      <c r="J370" s="275" t="s">
        <v>6858</v>
      </c>
      <c r="K370" s="275" t="s">
        <v>1581</v>
      </c>
      <c r="L370" s="275" t="s">
        <v>1581</v>
      </c>
      <c r="M370" s="275" t="s">
        <v>1585</v>
      </c>
      <c r="N370" s="276">
        <v>9850842</v>
      </c>
      <c r="O370" s="275" t="s">
        <v>1525</v>
      </c>
      <c r="P370" s="275" t="s">
        <v>1582</v>
      </c>
      <c r="Q370" s="275" t="s">
        <v>1583</v>
      </c>
      <c r="T370" s="275" t="s">
        <v>6491</v>
      </c>
      <c r="U370" s="275" t="s">
        <v>74</v>
      </c>
      <c r="V370" s="275" t="s">
        <v>1584</v>
      </c>
      <c r="W370" s="275" t="s">
        <v>6486</v>
      </c>
      <c r="X370" s="277">
        <v>44287</v>
      </c>
      <c r="Y370" s="275" t="s">
        <v>6487</v>
      </c>
      <c r="Z370" s="275" t="s">
        <v>6488</v>
      </c>
      <c r="AA370" s="277">
        <v>41562</v>
      </c>
      <c r="AB370" s="277">
        <v>41562</v>
      </c>
      <c r="AG370" s="275" t="s">
        <v>6533</v>
      </c>
      <c r="AH370" s="275">
        <v>14</v>
      </c>
      <c r="AI370" s="275">
        <v>0</v>
      </c>
      <c r="AJ370" s="275" t="s">
        <v>6490</v>
      </c>
      <c r="AK370" s="276">
        <v>985</v>
      </c>
      <c r="AL370" s="275" t="s">
        <v>8001</v>
      </c>
    </row>
    <row r="371" spans="1:38" s="275" customFormat="1">
      <c r="A371" s="275" t="str">
        <f t="shared" si="5"/>
        <v>0410915045居宅介護</v>
      </c>
      <c r="B371" s="275" t="s">
        <v>1586</v>
      </c>
      <c r="C371" s="275" t="s">
        <v>1587</v>
      </c>
      <c r="D371" s="276">
        <v>9850842</v>
      </c>
      <c r="E371" s="275" t="s">
        <v>1588</v>
      </c>
      <c r="F371" s="275" t="s">
        <v>1589</v>
      </c>
      <c r="G371" s="275" t="s">
        <v>1590</v>
      </c>
      <c r="H371" s="275" t="s">
        <v>129</v>
      </c>
      <c r="I371" s="275" t="s">
        <v>1591</v>
      </c>
      <c r="J371" s="275" t="s">
        <v>6859</v>
      </c>
      <c r="K371" s="275" t="s">
        <v>1592</v>
      </c>
      <c r="L371" s="275" t="s">
        <v>1592</v>
      </c>
      <c r="M371" s="275" t="s">
        <v>1593</v>
      </c>
      <c r="N371" s="276">
        <v>9850842</v>
      </c>
      <c r="O371" s="275" t="s">
        <v>1525</v>
      </c>
      <c r="P371" s="275" t="s">
        <v>1594</v>
      </c>
      <c r="Q371" s="275" t="s">
        <v>1589</v>
      </c>
      <c r="R371" s="275" t="s">
        <v>1590</v>
      </c>
      <c r="T371" s="275" t="s">
        <v>137</v>
      </c>
      <c r="U371" s="275" t="s">
        <v>74</v>
      </c>
      <c r="V371" s="275" t="s">
        <v>1595</v>
      </c>
      <c r="W371" s="275" t="s">
        <v>6486</v>
      </c>
      <c r="X371" s="277">
        <v>44287</v>
      </c>
      <c r="Y371" s="275" t="s">
        <v>6487</v>
      </c>
      <c r="AA371" s="277">
        <v>42767</v>
      </c>
      <c r="AB371" s="277">
        <v>42767</v>
      </c>
      <c r="AJ371" s="275" t="s">
        <v>6490</v>
      </c>
      <c r="AK371" s="276">
        <v>985</v>
      </c>
      <c r="AL371" s="275" t="s">
        <v>8001</v>
      </c>
    </row>
    <row r="372" spans="1:38" s="275" customFormat="1">
      <c r="A372" s="275" t="str">
        <f t="shared" si="5"/>
        <v>0410915045重度訪問介護</v>
      </c>
      <c r="B372" s="275" t="s">
        <v>1586</v>
      </c>
      <c r="C372" s="275" t="s">
        <v>1587</v>
      </c>
      <c r="D372" s="276">
        <v>9850842</v>
      </c>
      <c r="E372" s="275" t="s">
        <v>1588</v>
      </c>
      <c r="F372" s="275" t="s">
        <v>1589</v>
      </c>
      <c r="G372" s="275" t="s">
        <v>1590</v>
      </c>
      <c r="H372" s="275" t="s">
        <v>129</v>
      </c>
      <c r="I372" s="275" t="s">
        <v>1591</v>
      </c>
      <c r="J372" s="275" t="s">
        <v>6859</v>
      </c>
      <c r="K372" s="275" t="s">
        <v>1592</v>
      </c>
      <c r="L372" s="275" t="s">
        <v>1592</v>
      </c>
      <c r="M372" s="275" t="s">
        <v>1593</v>
      </c>
      <c r="N372" s="276">
        <v>9850842</v>
      </c>
      <c r="O372" s="275" t="s">
        <v>1525</v>
      </c>
      <c r="P372" s="275" t="s">
        <v>1594</v>
      </c>
      <c r="Q372" s="275" t="s">
        <v>1589</v>
      </c>
      <c r="R372" s="275" t="s">
        <v>1590</v>
      </c>
      <c r="T372" s="275" t="s">
        <v>138</v>
      </c>
      <c r="U372" s="275" t="s">
        <v>74</v>
      </c>
      <c r="V372" s="275" t="s">
        <v>1595</v>
      </c>
      <c r="W372" s="275" t="s">
        <v>6486</v>
      </c>
      <c r="X372" s="277">
        <v>44287</v>
      </c>
      <c r="Y372" s="275" t="s">
        <v>6487</v>
      </c>
      <c r="AA372" s="277">
        <v>42767</v>
      </c>
      <c r="AB372" s="277">
        <v>42767</v>
      </c>
      <c r="AJ372" s="275" t="s">
        <v>6490</v>
      </c>
      <c r="AK372" s="276">
        <v>985</v>
      </c>
      <c r="AL372" s="275" t="s">
        <v>8001</v>
      </c>
    </row>
    <row r="373" spans="1:38" s="275" customFormat="1">
      <c r="A373" s="275" t="str">
        <f t="shared" si="5"/>
        <v>0410917025居宅介護</v>
      </c>
      <c r="B373" s="275" t="s">
        <v>1596</v>
      </c>
      <c r="C373" s="275" t="s">
        <v>1597</v>
      </c>
      <c r="D373" s="276">
        <v>1400002</v>
      </c>
      <c r="E373" s="275" t="s">
        <v>1598</v>
      </c>
      <c r="F373" s="275" t="s">
        <v>1599</v>
      </c>
      <c r="G373" s="275" t="s">
        <v>1600</v>
      </c>
      <c r="H373" s="275" t="s">
        <v>129</v>
      </c>
      <c r="I373" s="275" t="s">
        <v>6860</v>
      </c>
      <c r="J373" s="275" t="s">
        <v>6861</v>
      </c>
      <c r="K373" s="275" t="s">
        <v>1601</v>
      </c>
      <c r="L373" s="275" t="s">
        <v>1601</v>
      </c>
      <c r="M373" s="275" t="s">
        <v>1602</v>
      </c>
      <c r="N373" s="276">
        <v>9850832</v>
      </c>
      <c r="O373" s="275" t="s">
        <v>1525</v>
      </c>
      <c r="P373" s="275" t="s">
        <v>1603</v>
      </c>
      <c r="Q373" s="275" t="s">
        <v>1604</v>
      </c>
      <c r="R373" s="275" t="s">
        <v>1605</v>
      </c>
      <c r="T373" s="275" t="s">
        <v>137</v>
      </c>
      <c r="U373" s="275" t="s">
        <v>74</v>
      </c>
      <c r="V373" s="275" t="s">
        <v>1606</v>
      </c>
      <c r="W373" s="275" t="s">
        <v>6486</v>
      </c>
      <c r="X373" s="277">
        <v>44835</v>
      </c>
      <c r="Y373" s="275" t="s">
        <v>6487</v>
      </c>
      <c r="AA373" s="277">
        <v>43282</v>
      </c>
      <c r="AB373" s="277">
        <v>43282</v>
      </c>
      <c r="AJ373" s="275" t="s">
        <v>6490</v>
      </c>
      <c r="AK373" s="276">
        <v>140</v>
      </c>
      <c r="AL373" s="275" t="s">
        <v>7994</v>
      </c>
    </row>
    <row r="374" spans="1:38" s="275" customFormat="1">
      <c r="A374" s="275" t="str">
        <f t="shared" si="5"/>
        <v>0410917033居宅介護</v>
      </c>
      <c r="B374" s="275" t="s">
        <v>1607</v>
      </c>
      <c r="C374" s="275" t="s">
        <v>1608</v>
      </c>
      <c r="D374" s="276">
        <v>9820811</v>
      </c>
      <c r="E374" s="275" t="s">
        <v>1609</v>
      </c>
      <c r="F374" s="275" t="s">
        <v>1610</v>
      </c>
      <c r="G374" s="275" t="s">
        <v>1611</v>
      </c>
      <c r="H374" s="275" t="s">
        <v>129</v>
      </c>
      <c r="I374" s="275" t="s">
        <v>1612</v>
      </c>
      <c r="J374" s="275" t="s">
        <v>6862</v>
      </c>
      <c r="K374" s="275" t="s">
        <v>1613</v>
      </c>
      <c r="L374" s="275" t="s">
        <v>1613</v>
      </c>
      <c r="M374" s="275" t="s">
        <v>1614</v>
      </c>
      <c r="N374" s="276">
        <v>9850865</v>
      </c>
      <c r="O374" s="275" t="s">
        <v>1525</v>
      </c>
      <c r="P374" s="275" t="s">
        <v>1615</v>
      </c>
      <c r="Q374" s="275" t="s">
        <v>1616</v>
      </c>
      <c r="R374" s="275" t="s">
        <v>1617</v>
      </c>
      <c r="T374" s="275" t="s">
        <v>137</v>
      </c>
      <c r="U374" s="275" t="s">
        <v>74</v>
      </c>
      <c r="V374" s="275" t="s">
        <v>1618</v>
      </c>
      <c r="W374" s="275" t="s">
        <v>6486</v>
      </c>
      <c r="X374" s="277">
        <v>44287</v>
      </c>
      <c r="Y374" s="275" t="s">
        <v>6487</v>
      </c>
      <c r="AA374" s="277">
        <v>43344</v>
      </c>
      <c r="AB374" s="277">
        <v>43344</v>
      </c>
      <c r="AJ374" s="275" t="s">
        <v>6490</v>
      </c>
      <c r="AK374" s="276">
        <v>982</v>
      </c>
      <c r="AL374" s="275" t="s">
        <v>7982</v>
      </c>
    </row>
    <row r="375" spans="1:38" s="275" customFormat="1">
      <c r="A375" s="275" t="str">
        <f t="shared" si="5"/>
        <v>0410917033重度訪問介護</v>
      </c>
      <c r="B375" s="275" t="s">
        <v>1607</v>
      </c>
      <c r="C375" s="275" t="s">
        <v>1608</v>
      </c>
      <c r="D375" s="276">
        <v>9820811</v>
      </c>
      <c r="E375" s="275" t="s">
        <v>1609</v>
      </c>
      <c r="F375" s="275" t="s">
        <v>1610</v>
      </c>
      <c r="G375" s="275" t="s">
        <v>1611</v>
      </c>
      <c r="H375" s="275" t="s">
        <v>129</v>
      </c>
      <c r="I375" s="275" t="s">
        <v>1612</v>
      </c>
      <c r="J375" s="275" t="s">
        <v>6862</v>
      </c>
      <c r="K375" s="275" t="s">
        <v>1613</v>
      </c>
      <c r="L375" s="275" t="s">
        <v>1613</v>
      </c>
      <c r="M375" s="275" t="s">
        <v>1614</v>
      </c>
      <c r="N375" s="276">
        <v>9850865</v>
      </c>
      <c r="O375" s="275" t="s">
        <v>1525</v>
      </c>
      <c r="P375" s="275" t="s">
        <v>1615</v>
      </c>
      <c r="Q375" s="275" t="s">
        <v>1616</v>
      </c>
      <c r="R375" s="275" t="s">
        <v>1617</v>
      </c>
      <c r="T375" s="275" t="s">
        <v>138</v>
      </c>
      <c r="U375" s="275" t="s">
        <v>74</v>
      </c>
      <c r="V375" s="275" t="s">
        <v>1618</v>
      </c>
      <c r="W375" s="275" t="s">
        <v>6486</v>
      </c>
      <c r="X375" s="277">
        <v>44287</v>
      </c>
      <c r="Y375" s="275" t="s">
        <v>6487</v>
      </c>
      <c r="AA375" s="277">
        <v>43344</v>
      </c>
      <c r="AB375" s="277">
        <v>43344</v>
      </c>
      <c r="AJ375" s="275" t="s">
        <v>6490</v>
      </c>
      <c r="AK375" s="276">
        <v>982</v>
      </c>
      <c r="AL375" s="275" t="s">
        <v>7982</v>
      </c>
    </row>
    <row r="376" spans="1:38" s="275" customFormat="1">
      <c r="A376" s="275" t="str">
        <f t="shared" si="5"/>
        <v>0410917041居宅介護</v>
      </c>
      <c r="B376" s="275" t="s">
        <v>1619</v>
      </c>
      <c r="C376" s="275" t="s">
        <v>1620</v>
      </c>
      <c r="D376" s="276">
        <v>9850852</v>
      </c>
      <c r="E376" s="275" t="s">
        <v>1621</v>
      </c>
      <c r="F376" s="275" t="s">
        <v>1622</v>
      </c>
      <c r="G376" s="275" t="s">
        <v>1623</v>
      </c>
      <c r="H376" s="275" t="s">
        <v>129</v>
      </c>
      <c r="I376" s="275" t="s">
        <v>1624</v>
      </c>
      <c r="J376" s="275" t="s">
        <v>6863</v>
      </c>
      <c r="K376" s="275" t="s">
        <v>1619</v>
      </c>
      <c r="L376" s="275" t="s">
        <v>1619</v>
      </c>
      <c r="M376" s="275" t="s">
        <v>1620</v>
      </c>
      <c r="N376" s="276">
        <v>9850852</v>
      </c>
      <c r="O376" s="275" t="s">
        <v>1525</v>
      </c>
      <c r="P376" s="275" t="s">
        <v>1621</v>
      </c>
      <c r="Q376" s="275" t="s">
        <v>1622</v>
      </c>
      <c r="R376" s="275" t="s">
        <v>1623</v>
      </c>
      <c r="T376" s="275" t="s">
        <v>137</v>
      </c>
      <c r="U376" s="275" t="s">
        <v>74</v>
      </c>
      <c r="V376" s="275" t="s">
        <v>1625</v>
      </c>
      <c r="W376" s="275" t="s">
        <v>6486</v>
      </c>
      <c r="X376" s="277">
        <v>45017</v>
      </c>
      <c r="Y376" s="275" t="s">
        <v>6487</v>
      </c>
      <c r="AA376" s="277">
        <v>43374</v>
      </c>
      <c r="AB376" s="277">
        <v>43374</v>
      </c>
      <c r="AJ376" s="275" t="s">
        <v>6490</v>
      </c>
      <c r="AK376" s="276">
        <v>985</v>
      </c>
      <c r="AL376" s="275" t="s">
        <v>7926</v>
      </c>
    </row>
    <row r="377" spans="1:38" s="275" customFormat="1">
      <c r="A377" s="275" t="str">
        <f t="shared" si="5"/>
        <v>0410917041重度訪問介護</v>
      </c>
      <c r="B377" s="275" t="s">
        <v>1619</v>
      </c>
      <c r="C377" s="275" t="s">
        <v>1620</v>
      </c>
      <c r="D377" s="276">
        <v>9850852</v>
      </c>
      <c r="E377" s="275" t="s">
        <v>1621</v>
      </c>
      <c r="F377" s="275" t="s">
        <v>1622</v>
      </c>
      <c r="G377" s="275" t="s">
        <v>1623</v>
      </c>
      <c r="H377" s="275" t="s">
        <v>129</v>
      </c>
      <c r="I377" s="275" t="s">
        <v>1624</v>
      </c>
      <c r="J377" s="275" t="s">
        <v>6863</v>
      </c>
      <c r="K377" s="275" t="s">
        <v>1619</v>
      </c>
      <c r="L377" s="275" t="s">
        <v>1619</v>
      </c>
      <c r="M377" s="275" t="s">
        <v>1620</v>
      </c>
      <c r="N377" s="276">
        <v>9850852</v>
      </c>
      <c r="O377" s="275" t="s">
        <v>1525</v>
      </c>
      <c r="P377" s="275" t="s">
        <v>1621</v>
      </c>
      <c r="Q377" s="275" t="s">
        <v>1622</v>
      </c>
      <c r="R377" s="275" t="s">
        <v>1623</v>
      </c>
      <c r="T377" s="275" t="s">
        <v>138</v>
      </c>
      <c r="U377" s="275" t="s">
        <v>74</v>
      </c>
      <c r="V377" s="275" t="s">
        <v>1625</v>
      </c>
      <c r="W377" s="275" t="s">
        <v>6486</v>
      </c>
      <c r="X377" s="277">
        <v>45017</v>
      </c>
      <c r="Y377" s="275" t="s">
        <v>6487</v>
      </c>
      <c r="AA377" s="277">
        <v>43374</v>
      </c>
      <c r="AB377" s="277">
        <v>43374</v>
      </c>
      <c r="AJ377" s="275" t="s">
        <v>6490</v>
      </c>
      <c r="AK377" s="276">
        <v>985</v>
      </c>
      <c r="AL377" s="275" t="s">
        <v>7926</v>
      </c>
    </row>
    <row r="378" spans="1:38" s="275" customFormat="1">
      <c r="A378" s="275" t="str">
        <f t="shared" si="5"/>
        <v>0410917066居宅介護</v>
      </c>
      <c r="B378" s="275" t="s">
        <v>206</v>
      </c>
      <c r="C378" s="275" t="s">
        <v>207</v>
      </c>
      <c r="D378" s="276">
        <v>1018688</v>
      </c>
      <c r="E378" s="275" t="s">
        <v>6530</v>
      </c>
      <c r="F378" s="275" t="s">
        <v>208</v>
      </c>
      <c r="G378" s="275" t="s">
        <v>209</v>
      </c>
      <c r="H378" s="275" t="s">
        <v>210</v>
      </c>
      <c r="I378" s="275" t="s">
        <v>211</v>
      </c>
      <c r="J378" s="275" t="s">
        <v>6531</v>
      </c>
      <c r="K378" s="275" t="s">
        <v>1626</v>
      </c>
      <c r="L378" s="275" t="s">
        <v>1626</v>
      </c>
      <c r="M378" s="275" t="s">
        <v>1627</v>
      </c>
      <c r="N378" s="276">
        <v>9850874</v>
      </c>
      <c r="O378" s="275" t="s">
        <v>1525</v>
      </c>
      <c r="P378" s="275" t="s">
        <v>1628</v>
      </c>
      <c r="Q378" s="275" t="s">
        <v>1629</v>
      </c>
      <c r="R378" s="275" t="s">
        <v>1630</v>
      </c>
      <c r="T378" s="275" t="s">
        <v>137</v>
      </c>
      <c r="U378" s="275" t="s">
        <v>74</v>
      </c>
      <c r="V378" s="275" t="s">
        <v>1631</v>
      </c>
      <c r="W378" s="275" t="s">
        <v>6486</v>
      </c>
      <c r="X378" s="277">
        <v>44835</v>
      </c>
      <c r="Y378" s="275" t="s">
        <v>6487</v>
      </c>
      <c r="AA378" s="277">
        <v>43723</v>
      </c>
      <c r="AB378" s="277">
        <v>43723</v>
      </c>
      <c r="AJ378" s="275" t="s">
        <v>6490</v>
      </c>
      <c r="AK378" s="276">
        <v>101</v>
      </c>
      <c r="AL378" s="275" t="s">
        <v>7916</v>
      </c>
    </row>
    <row r="379" spans="1:38" s="275" customFormat="1">
      <c r="A379" s="275" t="str">
        <f t="shared" si="5"/>
        <v>0410917066重度訪問介護</v>
      </c>
      <c r="B379" s="275" t="s">
        <v>206</v>
      </c>
      <c r="C379" s="275" t="s">
        <v>207</v>
      </c>
      <c r="D379" s="276">
        <v>1018688</v>
      </c>
      <c r="E379" s="275" t="s">
        <v>6530</v>
      </c>
      <c r="F379" s="275" t="s">
        <v>208</v>
      </c>
      <c r="G379" s="275" t="s">
        <v>209</v>
      </c>
      <c r="H379" s="275" t="s">
        <v>210</v>
      </c>
      <c r="I379" s="275" t="s">
        <v>211</v>
      </c>
      <c r="J379" s="275" t="s">
        <v>6531</v>
      </c>
      <c r="K379" s="275" t="s">
        <v>1626</v>
      </c>
      <c r="L379" s="275" t="s">
        <v>1626</v>
      </c>
      <c r="M379" s="275" t="s">
        <v>1627</v>
      </c>
      <c r="N379" s="276">
        <v>9850874</v>
      </c>
      <c r="O379" s="275" t="s">
        <v>1525</v>
      </c>
      <c r="P379" s="275" t="s">
        <v>1628</v>
      </c>
      <c r="Q379" s="275" t="s">
        <v>1629</v>
      </c>
      <c r="R379" s="275" t="s">
        <v>1630</v>
      </c>
      <c r="T379" s="275" t="s">
        <v>138</v>
      </c>
      <c r="U379" s="275" t="s">
        <v>74</v>
      </c>
      <c r="V379" s="275" t="s">
        <v>1631</v>
      </c>
      <c r="W379" s="275" t="s">
        <v>6486</v>
      </c>
      <c r="X379" s="277">
        <v>44835</v>
      </c>
      <c r="Y379" s="275" t="s">
        <v>6487</v>
      </c>
      <c r="AA379" s="277">
        <v>43723</v>
      </c>
      <c r="AB379" s="277">
        <v>43723</v>
      </c>
      <c r="AJ379" s="275" t="s">
        <v>6490</v>
      </c>
      <c r="AK379" s="276">
        <v>101</v>
      </c>
      <c r="AL379" s="275" t="s">
        <v>7916</v>
      </c>
    </row>
    <row r="380" spans="1:38" s="275" customFormat="1">
      <c r="A380" s="275" t="str">
        <f t="shared" si="5"/>
        <v>0410917066同行援護</v>
      </c>
      <c r="B380" s="275" t="s">
        <v>206</v>
      </c>
      <c r="C380" s="275" t="s">
        <v>207</v>
      </c>
      <c r="D380" s="276">
        <v>1018688</v>
      </c>
      <c r="E380" s="275" t="s">
        <v>6530</v>
      </c>
      <c r="F380" s="275" t="s">
        <v>208</v>
      </c>
      <c r="G380" s="275" t="s">
        <v>209</v>
      </c>
      <c r="H380" s="275" t="s">
        <v>210</v>
      </c>
      <c r="I380" s="275" t="s">
        <v>211</v>
      </c>
      <c r="J380" s="275" t="s">
        <v>6531</v>
      </c>
      <c r="K380" s="275" t="s">
        <v>1626</v>
      </c>
      <c r="L380" s="275" t="s">
        <v>1626</v>
      </c>
      <c r="M380" s="275" t="s">
        <v>1627</v>
      </c>
      <c r="N380" s="276">
        <v>9850874</v>
      </c>
      <c r="O380" s="275" t="s">
        <v>1525</v>
      </c>
      <c r="P380" s="275" t="s">
        <v>1628</v>
      </c>
      <c r="Q380" s="275" t="s">
        <v>1629</v>
      </c>
      <c r="R380" s="275" t="s">
        <v>1630</v>
      </c>
      <c r="T380" s="275" t="s">
        <v>218</v>
      </c>
      <c r="U380" s="275" t="s">
        <v>74</v>
      </c>
      <c r="V380" s="275" t="s">
        <v>1631</v>
      </c>
      <c r="W380" s="275" t="s">
        <v>6486</v>
      </c>
      <c r="X380" s="277">
        <v>44835</v>
      </c>
      <c r="Y380" s="275" t="s">
        <v>6487</v>
      </c>
      <c r="AA380" s="277">
        <v>44044</v>
      </c>
      <c r="AB380" s="277">
        <v>44044</v>
      </c>
      <c r="AJ380" s="275" t="s">
        <v>6490</v>
      </c>
      <c r="AK380" s="276">
        <v>101</v>
      </c>
      <c r="AL380" s="275" t="s">
        <v>7916</v>
      </c>
    </row>
    <row r="381" spans="1:38" s="275" customFormat="1">
      <c r="A381" s="275" t="str">
        <f t="shared" si="5"/>
        <v>0410917074居宅介護</v>
      </c>
      <c r="B381" s="275" t="s">
        <v>1632</v>
      </c>
      <c r="C381" s="275" t="s">
        <v>1633</v>
      </c>
      <c r="D381" s="276">
        <v>9810961</v>
      </c>
      <c r="E381" s="275" t="s">
        <v>1634</v>
      </c>
      <c r="F381" s="275" t="s">
        <v>1635</v>
      </c>
      <c r="G381" s="275" t="s">
        <v>1636</v>
      </c>
      <c r="H381" s="275" t="s">
        <v>129</v>
      </c>
      <c r="I381" s="275" t="s">
        <v>1637</v>
      </c>
      <c r="J381" s="275" t="s">
        <v>6864</v>
      </c>
      <c r="K381" s="275" t="s">
        <v>1638</v>
      </c>
      <c r="L381" s="275" t="s">
        <v>1638</v>
      </c>
      <c r="M381" s="275" t="s">
        <v>1639</v>
      </c>
      <c r="N381" s="276">
        <v>9850873</v>
      </c>
      <c r="O381" s="275" t="s">
        <v>1525</v>
      </c>
      <c r="P381" s="275" t="s">
        <v>1640</v>
      </c>
      <c r="Q381" s="275" t="s">
        <v>1635</v>
      </c>
      <c r="R381" s="275" t="s">
        <v>1636</v>
      </c>
      <c r="T381" s="275" t="s">
        <v>137</v>
      </c>
      <c r="U381" s="275" t="s">
        <v>74</v>
      </c>
      <c r="V381" s="275" t="s">
        <v>1641</v>
      </c>
      <c r="W381" s="275" t="s">
        <v>6486</v>
      </c>
      <c r="X381" s="277">
        <v>44287</v>
      </c>
      <c r="Y381" s="275" t="s">
        <v>6487</v>
      </c>
      <c r="AA381" s="277">
        <v>43739</v>
      </c>
      <c r="AB381" s="277">
        <v>43739</v>
      </c>
      <c r="AJ381" s="275" t="s">
        <v>6490</v>
      </c>
      <c r="AK381" s="276">
        <v>981</v>
      </c>
      <c r="AL381" s="275" t="s">
        <v>8002</v>
      </c>
    </row>
    <row r="382" spans="1:38" s="275" customFormat="1">
      <c r="A382" s="275" t="str">
        <f t="shared" si="5"/>
        <v>0410917082就労継続支援(Ｂ型)</v>
      </c>
      <c r="B382" s="275" t="s">
        <v>1642</v>
      </c>
      <c r="C382" s="275" t="s">
        <v>1643</v>
      </c>
      <c r="D382" s="276">
        <v>9850833</v>
      </c>
      <c r="E382" s="275" t="s">
        <v>1644</v>
      </c>
      <c r="F382" s="275" t="s">
        <v>1645</v>
      </c>
      <c r="H382" s="275" t="s">
        <v>63</v>
      </c>
      <c r="I382" s="275" t="s">
        <v>1646</v>
      </c>
      <c r="J382" s="275" t="s">
        <v>6865</v>
      </c>
      <c r="K382" s="275" t="s">
        <v>1647</v>
      </c>
      <c r="L382" s="275" t="s">
        <v>1647</v>
      </c>
      <c r="M382" s="275" t="s">
        <v>1648</v>
      </c>
      <c r="N382" s="276">
        <v>9850833</v>
      </c>
      <c r="O382" s="275" t="s">
        <v>1525</v>
      </c>
      <c r="P382" s="275" t="s">
        <v>1644</v>
      </c>
      <c r="Q382" s="275" t="s">
        <v>1645</v>
      </c>
      <c r="T382" s="275" t="s">
        <v>6491</v>
      </c>
      <c r="U382" s="275" t="s">
        <v>74</v>
      </c>
      <c r="V382" s="275" t="s">
        <v>1649</v>
      </c>
      <c r="W382" s="275" t="s">
        <v>6486</v>
      </c>
      <c r="X382" s="277">
        <v>44835</v>
      </c>
      <c r="Y382" s="275" t="s">
        <v>6487</v>
      </c>
      <c r="Z382" s="275" t="s">
        <v>6497</v>
      </c>
      <c r="AA382" s="277">
        <v>43770</v>
      </c>
      <c r="AB382" s="277">
        <v>43770</v>
      </c>
      <c r="AG382" s="275" t="s">
        <v>6533</v>
      </c>
      <c r="AH382" s="275">
        <v>20</v>
      </c>
      <c r="AI382" s="275">
        <v>20</v>
      </c>
      <c r="AJ382" s="275" t="s">
        <v>6490</v>
      </c>
      <c r="AK382" s="276">
        <v>985</v>
      </c>
      <c r="AL382" s="275" t="s">
        <v>7945</v>
      </c>
    </row>
    <row r="383" spans="1:38" s="275" customFormat="1">
      <c r="A383" s="275" t="str">
        <f t="shared" si="5"/>
        <v>0410917090居宅介護</v>
      </c>
      <c r="B383" s="275" t="s">
        <v>1650</v>
      </c>
      <c r="C383" s="275" t="s">
        <v>1651</v>
      </c>
      <c r="D383" s="276">
        <v>9850852</v>
      </c>
      <c r="E383" s="275" t="s">
        <v>1652</v>
      </c>
      <c r="F383" s="275" t="s">
        <v>1653</v>
      </c>
      <c r="G383" s="275" t="s">
        <v>1654</v>
      </c>
      <c r="H383" s="275" t="s">
        <v>129</v>
      </c>
      <c r="I383" s="275" t="s">
        <v>1655</v>
      </c>
      <c r="J383" s="275" t="s">
        <v>6866</v>
      </c>
      <c r="K383" s="275" t="s">
        <v>1656</v>
      </c>
      <c r="L383" s="275" t="s">
        <v>1656</v>
      </c>
      <c r="M383" s="275" t="s">
        <v>1657</v>
      </c>
      <c r="N383" s="276">
        <v>9850852</v>
      </c>
      <c r="O383" s="275" t="s">
        <v>1525</v>
      </c>
      <c r="P383" s="275" t="s">
        <v>1658</v>
      </c>
      <c r="Q383" s="275" t="s">
        <v>1659</v>
      </c>
      <c r="R383" s="275" t="s">
        <v>1654</v>
      </c>
      <c r="T383" s="275" t="s">
        <v>137</v>
      </c>
      <c r="U383" s="275" t="s">
        <v>74</v>
      </c>
      <c r="V383" s="275" t="s">
        <v>1660</v>
      </c>
      <c r="W383" s="275" t="s">
        <v>6486</v>
      </c>
      <c r="X383" s="277">
        <v>45017</v>
      </c>
      <c r="Y383" s="275" t="s">
        <v>6487</v>
      </c>
      <c r="AA383" s="277">
        <v>43891</v>
      </c>
      <c r="AB383" s="277">
        <v>43891</v>
      </c>
      <c r="AJ383" s="275" t="s">
        <v>6490</v>
      </c>
      <c r="AK383" s="276">
        <v>985</v>
      </c>
      <c r="AL383" s="275" t="s">
        <v>7926</v>
      </c>
    </row>
    <row r="384" spans="1:38" s="275" customFormat="1">
      <c r="A384" s="275" t="str">
        <f t="shared" si="5"/>
        <v>0410917108就労継続支援(Ａ型)</v>
      </c>
      <c r="B384" s="275" t="s">
        <v>1376</v>
      </c>
      <c r="C384" s="275" t="s">
        <v>1377</v>
      </c>
      <c r="D384" s="276">
        <v>1920082</v>
      </c>
      <c r="E384" s="275" t="s">
        <v>1378</v>
      </c>
      <c r="F384" s="275" t="s">
        <v>1379</v>
      </c>
      <c r="G384" s="275" t="s">
        <v>1380</v>
      </c>
      <c r="H384" s="275" t="s">
        <v>402</v>
      </c>
      <c r="I384" s="275" t="s">
        <v>1381</v>
      </c>
      <c r="J384" s="275" t="s">
        <v>6765</v>
      </c>
      <c r="K384" s="275" t="s">
        <v>1661</v>
      </c>
      <c r="L384" s="275" t="s">
        <v>1661</v>
      </c>
      <c r="M384" s="275" t="s">
        <v>1662</v>
      </c>
      <c r="N384" s="276">
        <v>9850874</v>
      </c>
      <c r="O384" s="275" t="s">
        <v>1525</v>
      </c>
      <c r="P384" s="275" t="s">
        <v>1663</v>
      </c>
      <c r="Q384" s="275" t="s">
        <v>1664</v>
      </c>
      <c r="R384" s="275" t="s">
        <v>1665</v>
      </c>
      <c r="T384" s="275" t="s">
        <v>6537</v>
      </c>
      <c r="U384" s="275" t="s">
        <v>74</v>
      </c>
      <c r="V384" s="275" t="s">
        <v>1666</v>
      </c>
      <c r="W384" s="275" t="s">
        <v>6486</v>
      </c>
      <c r="X384" s="277">
        <v>45017</v>
      </c>
      <c r="Y384" s="275" t="s">
        <v>6487</v>
      </c>
      <c r="Z384" s="275" t="s">
        <v>6497</v>
      </c>
      <c r="AA384" s="277">
        <v>44228</v>
      </c>
      <c r="AB384" s="277">
        <v>44228</v>
      </c>
      <c r="AG384" s="275" t="s">
        <v>6533</v>
      </c>
      <c r="AH384" s="275">
        <v>20</v>
      </c>
      <c r="AI384" s="275">
        <v>20</v>
      </c>
      <c r="AJ384" s="275" t="s">
        <v>6490</v>
      </c>
      <c r="AK384" s="276">
        <v>192</v>
      </c>
      <c r="AL384" s="275" t="s">
        <v>7986</v>
      </c>
    </row>
    <row r="385" spans="1:38" s="275" customFormat="1">
      <c r="A385" s="275" t="str">
        <f t="shared" si="5"/>
        <v>0410917116就労継続支援(Ｂ型)</v>
      </c>
      <c r="B385" s="275" t="s">
        <v>1667</v>
      </c>
      <c r="C385" s="275" t="s">
        <v>1668</v>
      </c>
      <c r="D385" s="276">
        <v>9850841</v>
      </c>
      <c r="E385" s="275" t="s">
        <v>1669</v>
      </c>
      <c r="F385" s="275" t="s">
        <v>1670</v>
      </c>
      <c r="H385" s="275" t="s">
        <v>129</v>
      </c>
      <c r="I385" s="275" t="s">
        <v>1671</v>
      </c>
      <c r="J385" s="275" t="s">
        <v>6867</v>
      </c>
      <c r="K385" s="275" t="s">
        <v>1672</v>
      </c>
      <c r="L385" s="275" t="s">
        <v>1672</v>
      </c>
      <c r="M385" s="275" t="s">
        <v>1673</v>
      </c>
      <c r="N385" s="276">
        <v>9850841</v>
      </c>
      <c r="O385" s="275" t="s">
        <v>1525</v>
      </c>
      <c r="P385" s="275" t="s">
        <v>1674</v>
      </c>
      <c r="Q385" s="275" t="s">
        <v>1675</v>
      </c>
      <c r="R385" s="275" t="s">
        <v>1675</v>
      </c>
      <c r="T385" s="275" t="s">
        <v>6491</v>
      </c>
      <c r="U385" s="275" t="s">
        <v>74</v>
      </c>
      <c r="V385" s="275" t="s">
        <v>1676</v>
      </c>
      <c r="W385" s="275" t="s">
        <v>6486</v>
      </c>
      <c r="X385" s="277">
        <v>45047</v>
      </c>
      <c r="Y385" s="275" t="s">
        <v>6487</v>
      </c>
      <c r="Z385" s="275" t="s">
        <v>6497</v>
      </c>
      <c r="AA385" s="277">
        <v>44317</v>
      </c>
      <c r="AB385" s="277">
        <v>44317</v>
      </c>
      <c r="AG385" s="275" t="s">
        <v>6533</v>
      </c>
      <c r="AH385" s="275">
        <v>20</v>
      </c>
      <c r="AI385" s="275">
        <v>20</v>
      </c>
      <c r="AJ385" s="275" t="s">
        <v>6490</v>
      </c>
      <c r="AK385" s="276">
        <v>985</v>
      </c>
      <c r="AL385" s="275" t="s">
        <v>8003</v>
      </c>
    </row>
    <row r="386" spans="1:38" s="275" customFormat="1">
      <c r="A386" s="275" t="str">
        <f t="shared" si="5"/>
        <v>0410917124就労継続支援(Ｂ型)</v>
      </c>
      <c r="B386" s="275" t="s">
        <v>1677</v>
      </c>
      <c r="C386" s="275" t="s">
        <v>1678</v>
      </c>
      <c r="D386" s="276">
        <v>9638002</v>
      </c>
      <c r="E386" s="275" t="s">
        <v>1679</v>
      </c>
      <c r="F386" s="275" t="s">
        <v>1680</v>
      </c>
      <c r="G386" s="275" t="s">
        <v>1681</v>
      </c>
      <c r="H386" s="275" t="s">
        <v>129</v>
      </c>
      <c r="I386" s="275" t="s">
        <v>1682</v>
      </c>
      <c r="J386" s="275" t="s">
        <v>6868</v>
      </c>
      <c r="K386" s="275" t="s">
        <v>1683</v>
      </c>
      <c r="L386" s="275" t="s">
        <v>1683</v>
      </c>
      <c r="M386" s="275" t="s">
        <v>1684</v>
      </c>
      <c r="N386" s="276">
        <v>9850873</v>
      </c>
      <c r="O386" s="275" t="s">
        <v>1525</v>
      </c>
      <c r="P386" s="275" t="s">
        <v>1685</v>
      </c>
      <c r="Q386" s="275" t="s">
        <v>1686</v>
      </c>
      <c r="R386" s="275" t="s">
        <v>1687</v>
      </c>
      <c r="T386" s="275" t="s">
        <v>6491</v>
      </c>
      <c r="U386" s="275" t="s">
        <v>74</v>
      </c>
      <c r="V386" s="275" t="s">
        <v>1688</v>
      </c>
      <c r="W386" s="275" t="s">
        <v>6486</v>
      </c>
      <c r="X386" s="277">
        <v>44835</v>
      </c>
      <c r="Y386" s="275" t="s">
        <v>6487</v>
      </c>
      <c r="Z386" s="275" t="s">
        <v>6497</v>
      </c>
      <c r="AA386" s="277">
        <v>44317</v>
      </c>
      <c r="AB386" s="277">
        <v>44317</v>
      </c>
      <c r="AG386" s="275" t="s">
        <v>6533</v>
      </c>
      <c r="AH386" s="275">
        <v>20</v>
      </c>
      <c r="AI386" s="275">
        <v>20</v>
      </c>
      <c r="AJ386" s="275" t="s">
        <v>6490</v>
      </c>
      <c r="AK386" s="276">
        <v>963</v>
      </c>
      <c r="AL386" s="275" t="s">
        <v>8004</v>
      </c>
    </row>
    <row r="387" spans="1:38" s="275" customFormat="1">
      <c r="A387" s="275" t="str">
        <f t="shared" ref="A387:A450" si="6">V387&amp;T387</f>
        <v>0410917157短期入所</v>
      </c>
      <c r="B387" s="275" t="s">
        <v>6574</v>
      </c>
      <c r="C387" s="275" t="s">
        <v>6575</v>
      </c>
      <c r="D387" s="276">
        <v>1400014</v>
      </c>
      <c r="E387" s="275" t="s">
        <v>6576</v>
      </c>
      <c r="F387" s="275" t="s">
        <v>6577</v>
      </c>
      <c r="G387" s="275" t="s">
        <v>6578</v>
      </c>
      <c r="H387" s="275" t="s">
        <v>129</v>
      </c>
      <c r="I387" s="275" t="s">
        <v>8227</v>
      </c>
      <c r="J387" s="275" t="s">
        <v>8228</v>
      </c>
      <c r="K387" s="275" t="s">
        <v>8262</v>
      </c>
      <c r="L387" s="275" t="s">
        <v>8263</v>
      </c>
      <c r="M387" s="275" t="s">
        <v>8264</v>
      </c>
      <c r="N387" s="276">
        <v>9850842</v>
      </c>
      <c r="O387" s="275" t="s">
        <v>1525</v>
      </c>
      <c r="P387" s="275" t="s">
        <v>8265</v>
      </c>
      <c r="Q387" s="275" t="s">
        <v>8266</v>
      </c>
      <c r="R387" s="275" t="s">
        <v>8267</v>
      </c>
      <c r="T387" s="275" t="s">
        <v>91</v>
      </c>
      <c r="U387" s="275" t="s">
        <v>74</v>
      </c>
      <c r="V387" s="275" t="s">
        <v>8268</v>
      </c>
      <c r="W387" s="275" t="s">
        <v>6486</v>
      </c>
      <c r="X387" s="277">
        <v>45017</v>
      </c>
      <c r="Y387" s="275" t="s">
        <v>6554</v>
      </c>
      <c r="AA387" s="277">
        <v>45017</v>
      </c>
      <c r="AB387" s="277">
        <v>45017</v>
      </c>
      <c r="AF387" s="275" t="s">
        <v>6498</v>
      </c>
      <c r="AH387" s="275">
        <v>1</v>
      </c>
      <c r="AJ387" s="275" t="s">
        <v>6490</v>
      </c>
      <c r="AK387" s="276">
        <v>140</v>
      </c>
      <c r="AL387" s="275" t="s">
        <v>7917</v>
      </c>
    </row>
    <row r="388" spans="1:38" s="275" customFormat="1">
      <c r="A388" s="275" t="str">
        <f t="shared" si="6"/>
        <v>0411100068居宅介護</v>
      </c>
      <c r="B388" s="275" t="s">
        <v>206</v>
      </c>
      <c r="C388" s="275" t="s">
        <v>207</v>
      </c>
      <c r="D388" s="276">
        <v>1018688</v>
      </c>
      <c r="E388" s="275" t="s">
        <v>6530</v>
      </c>
      <c r="F388" s="275" t="s">
        <v>208</v>
      </c>
      <c r="G388" s="275" t="s">
        <v>209</v>
      </c>
      <c r="H388" s="275" t="s">
        <v>210</v>
      </c>
      <c r="I388" s="275" t="s">
        <v>211</v>
      </c>
      <c r="J388" s="275" t="s">
        <v>6531</v>
      </c>
      <c r="K388" s="275" t="s">
        <v>1696</v>
      </c>
      <c r="L388" s="275" t="s">
        <v>1696</v>
      </c>
      <c r="M388" s="275" t="s">
        <v>1697</v>
      </c>
      <c r="N388" s="276">
        <v>9892432</v>
      </c>
      <c r="O388" s="275" t="s">
        <v>1695</v>
      </c>
      <c r="P388" s="275" t="s">
        <v>1698</v>
      </c>
      <c r="Q388" s="275" t="s">
        <v>1699</v>
      </c>
      <c r="T388" s="275" t="s">
        <v>137</v>
      </c>
      <c r="U388" s="275" t="s">
        <v>74</v>
      </c>
      <c r="V388" s="275" t="s">
        <v>1700</v>
      </c>
      <c r="W388" s="275" t="s">
        <v>6486</v>
      </c>
      <c r="X388" s="277">
        <v>44835</v>
      </c>
      <c r="Y388" s="275" t="s">
        <v>6487</v>
      </c>
      <c r="AA388" s="277">
        <v>38991</v>
      </c>
      <c r="AB388" s="277">
        <v>38991</v>
      </c>
      <c r="AJ388" s="275" t="s">
        <v>6490</v>
      </c>
      <c r="AK388" s="276">
        <v>101</v>
      </c>
      <c r="AL388" s="275" t="s">
        <v>7916</v>
      </c>
    </row>
    <row r="389" spans="1:38" s="275" customFormat="1">
      <c r="A389" s="275" t="str">
        <f t="shared" si="6"/>
        <v>0411100068重度訪問介護</v>
      </c>
      <c r="B389" s="275" t="s">
        <v>206</v>
      </c>
      <c r="C389" s="275" t="s">
        <v>207</v>
      </c>
      <c r="D389" s="276">
        <v>1018688</v>
      </c>
      <c r="E389" s="275" t="s">
        <v>6530</v>
      </c>
      <c r="F389" s="275" t="s">
        <v>208</v>
      </c>
      <c r="G389" s="275" t="s">
        <v>209</v>
      </c>
      <c r="H389" s="275" t="s">
        <v>210</v>
      </c>
      <c r="I389" s="275" t="s">
        <v>211</v>
      </c>
      <c r="J389" s="275" t="s">
        <v>6531</v>
      </c>
      <c r="K389" s="275" t="s">
        <v>1696</v>
      </c>
      <c r="L389" s="275" t="s">
        <v>1696</v>
      </c>
      <c r="M389" s="275" t="s">
        <v>1697</v>
      </c>
      <c r="N389" s="276">
        <v>9892432</v>
      </c>
      <c r="O389" s="275" t="s">
        <v>1695</v>
      </c>
      <c r="P389" s="275" t="s">
        <v>1698</v>
      </c>
      <c r="Q389" s="275" t="s">
        <v>1699</v>
      </c>
      <c r="T389" s="275" t="s">
        <v>138</v>
      </c>
      <c r="U389" s="275" t="s">
        <v>74</v>
      </c>
      <c r="V389" s="275" t="s">
        <v>1700</v>
      </c>
      <c r="W389" s="275" t="s">
        <v>6486</v>
      </c>
      <c r="X389" s="277">
        <v>44835</v>
      </c>
      <c r="Y389" s="275" t="s">
        <v>6487</v>
      </c>
      <c r="AA389" s="277">
        <v>38991</v>
      </c>
      <c r="AB389" s="277">
        <v>38991</v>
      </c>
      <c r="AJ389" s="275" t="s">
        <v>6490</v>
      </c>
      <c r="AK389" s="276">
        <v>101</v>
      </c>
      <c r="AL389" s="275" t="s">
        <v>7916</v>
      </c>
    </row>
    <row r="390" spans="1:38" s="275" customFormat="1">
      <c r="A390" s="275" t="str">
        <f t="shared" si="6"/>
        <v>0411100084知的障害者通所授産施設</v>
      </c>
      <c r="B390" s="275" t="s">
        <v>1695</v>
      </c>
      <c r="C390" s="275" t="s">
        <v>6869</v>
      </c>
      <c r="D390" s="276">
        <v>9892480</v>
      </c>
      <c r="E390" s="275" t="s">
        <v>6870</v>
      </c>
      <c r="F390" s="275" t="s">
        <v>6871</v>
      </c>
      <c r="G390" s="275" t="s">
        <v>6872</v>
      </c>
      <c r="H390" s="275" t="s">
        <v>4101</v>
      </c>
      <c r="I390" s="275" t="s">
        <v>6873</v>
      </c>
      <c r="J390" s="275" t="s">
        <v>6874</v>
      </c>
      <c r="K390" s="275" t="s">
        <v>1760</v>
      </c>
      <c r="L390" s="275" t="s">
        <v>6875</v>
      </c>
      <c r="M390" s="275" t="s">
        <v>6876</v>
      </c>
      <c r="N390" s="276">
        <v>9892427</v>
      </c>
      <c r="O390" s="275" t="s">
        <v>1695</v>
      </c>
      <c r="P390" s="275" t="s">
        <v>6877</v>
      </c>
      <c r="Q390" s="275" t="s">
        <v>1748</v>
      </c>
      <c r="R390" s="275" t="s">
        <v>1749</v>
      </c>
      <c r="T390" s="275" t="s">
        <v>6528</v>
      </c>
      <c r="U390" s="275" t="s">
        <v>6500</v>
      </c>
      <c r="V390" s="275" t="s">
        <v>6878</v>
      </c>
      <c r="W390" s="275" t="s">
        <v>6486</v>
      </c>
      <c r="X390" s="277">
        <v>40999</v>
      </c>
      <c r="Y390" s="275" t="s">
        <v>6501</v>
      </c>
      <c r="Z390" s="275" t="s">
        <v>6497</v>
      </c>
      <c r="AA390" s="277">
        <v>38991</v>
      </c>
      <c r="AB390" s="277">
        <v>38991</v>
      </c>
      <c r="AD390" s="277">
        <v>40999</v>
      </c>
      <c r="AF390" s="275" t="s">
        <v>6506</v>
      </c>
      <c r="AG390" s="275" t="s">
        <v>6489</v>
      </c>
      <c r="AI390" s="275">
        <v>35</v>
      </c>
      <c r="AJ390" s="275" t="s">
        <v>6490</v>
      </c>
      <c r="AK390" s="276">
        <v>989</v>
      </c>
      <c r="AL390" s="275" t="s">
        <v>8006</v>
      </c>
    </row>
    <row r="391" spans="1:38" s="275" customFormat="1">
      <c r="A391" s="275" t="str">
        <f t="shared" si="6"/>
        <v>0411100100就労継続支援(Ｂ型)</v>
      </c>
      <c r="B391" s="275" t="s">
        <v>1701</v>
      </c>
      <c r="C391" s="275" t="s">
        <v>1702</v>
      </c>
      <c r="D391" s="276">
        <v>9892424</v>
      </c>
      <c r="E391" s="275" t="s">
        <v>1703</v>
      </c>
      <c r="F391" s="275" t="s">
        <v>1704</v>
      </c>
      <c r="G391" s="275" t="s">
        <v>1705</v>
      </c>
      <c r="H391" s="275" t="s">
        <v>63</v>
      </c>
      <c r="I391" s="275" t="s">
        <v>1706</v>
      </c>
      <c r="J391" s="275" t="s">
        <v>6879</v>
      </c>
      <c r="K391" s="275" t="s">
        <v>1707</v>
      </c>
      <c r="L391" s="275" t="s">
        <v>1707</v>
      </c>
      <c r="M391" s="275" t="s">
        <v>1708</v>
      </c>
      <c r="N391" s="276">
        <v>9892424</v>
      </c>
      <c r="O391" s="275" t="s">
        <v>1695</v>
      </c>
      <c r="P391" s="275" t="s">
        <v>1703</v>
      </c>
      <c r="Q391" s="275" t="s">
        <v>1704</v>
      </c>
      <c r="R391" s="275" t="s">
        <v>1705</v>
      </c>
      <c r="T391" s="275" t="s">
        <v>6491</v>
      </c>
      <c r="U391" s="275" t="s">
        <v>74</v>
      </c>
      <c r="V391" s="275" t="s">
        <v>1709</v>
      </c>
      <c r="W391" s="275" t="s">
        <v>6486</v>
      </c>
      <c r="X391" s="277">
        <v>45017</v>
      </c>
      <c r="Y391" s="275" t="s">
        <v>6487</v>
      </c>
      <c r="Z391" s="275" t="s">
        <v>6488</v>
      </c>
      <c r="AA391" s="277">
        <v>39203</v>
      </c>
      <c r="AB391" s="277">
        <v>39203</v>
      </c>
      <c r="AG391" s="275" t="s">
        <v>6489</v>
      </c>
      <c r="AH391" s="275">
        <v>11</v>
      </c>
      <c r="AI391" s="275">
        <v>0</v>
      </c>
      <c r="AJ391" s="275" t="s">
        <v>6490</v>
      </c>
      <c r="AK391" s="276">
        <v>989</v>
      </c>
      <c r="AL391" s="275" t="s">
        <v>8007</v>
      </c>
    </row>
    <row r="392" spans="1:38" s="275" customFormat="1">
      <c r="A392" s="275" t="str">
        <f t="shared" si="6"/>
        <v>0411100100生活介護</v>
      </c>
      <c r="B392" s="275" t="s">
        <v>1701</v>
      </c>
      <c r="C392" s="275" t="s">
        <v>1702</v>
      </c>
      <c r="D392" s="276">
        <v>9892424</v>
      </c>
      <c r="E392" s="275" t="s">
        <v>1703</v>
      </c>
      <c r="F392" s="275" t="s">
        <v>1704</v>
      </c>
      <c r="G392" s="275" t="s">
        <v>1705</v>
      </c>
      <c r="H392" s="275" t="s">
        <v>63</v>
      </c>
      <c r="I392" s="275" t="s">
        <v>1706</v>
      </c>
      <c r="J392" s="275" t="s">
        <v>6879</v>
      </c>
      <c r="K392" s="275" t="s">
        <v>1707</v>
      </c>
      <c r="L392" s="275" t="s">
        <v>1707</v>
      </c>
      <c r="M392" s="275" t="s">
        <v>1708</v>
      </c>
      <c r="N392" s="276">
        <v>9892424</v>
      </c>
      <c r="O392" s="275" t="s">
        <v>1695</v>
      </c>
      <c r="P392" s="275" t="s">
        <v>1703</v>
      </c>
      <c r="Q392" s="275" t="s">
        <v>1704</v>
      </c>
      <c r="R392" s="275" t="s">
        <v>1705</v>
      </c>
      <c r="T392" s="275" t="s">
        <v>71</v>
      </c>
      <c r="U392" s="275" t="s">
        <v>74</v>
      </c>
      <c r="V392" s="275" t="s">
        <v>1709</v>
      </c>
      <c r="W392" s="275" t="s">
        <v>6486</v>
      </c>
      <c r="X392" s="277">
        <v>45017</v>
      </c>
      <c r="Y392" s="275" t="s">
        <v>6487</v>
      </c>
      <c r="Z392" s="275" t="s">
        <v>6488</v>
      </c>
      <c r="AA392" s="277">
        <v>41730</v>
      </c>
      <c r="AB392" s="277">
        <v>41730</v>
      </c>
      <c r="AF392" s="275" t="s">
        <v>6492</v>
      </c>
      <c r="AG392" s="275" t="s">
        <v>6489</v>
      </c>
      <c r="AH392" s="275">
        <v>29</v>
      </c>
      <c r="AI392" s="275">
        <v>0</v>
      </c>
      <c r="AJ392" s="275" t="s">
        <v>6490</v>
      </c>
      <c r="AK392" s="276">
        <v>989</v>
      </c>
      <c r="AL392" s="275" t="s">
        <v>8007</v>
      </c>
    </row>
    <row r="393" spans="1:38" s="275" customFormat="1">
      <c r="A393" s="275" t="str">
        <f t="shared" si="6"/>
        <v>0411100100短期入所</v>
      </c>
      <c r="B393" s="275" t="s">
        <v>1701</v>
      </c>
      <c r="C393" s="275" t="s">
        <v>1702</v>
      </c>
      <c r="D393" s="276">
        <v>9892424</v>
      </c>
      <c r="E393" s="275" t="s">
        <v>1703</v>
      </c>
      <c r="F393" s="275" t="s">
        <v>1704</v>
      </c>
      <c r="G393" s="275" t="s">
        <v>1705</v>
      </c>
      <c r="H393" s="275" t="s">
        <v>63</v>
      </c>
      <c r="I393" s="275" t="s">
        <v>1706</v>
      </c>
      <c r="J393" s="275" t="s">
        <v>6879</v>
      </c>
      <c r="K393" s="275" t="s">
        <v>1707</v>
      </c>
      <c r="L393" s="275" t="s">
        <v>1707</v>
      </c>
      <c r="M393" s="275" t="s">
        <v>1708</v>
      </c>
      <c r="N393" s="276">
        <v>9892424</v>
      </c>
      <c r="O393" s="275" t="s">
        <v>1695</v>
      </c>
      <c r="P393" s="275" t="s">
        <v>1703</v>
      </c>
      <c r="Q393" s="275" t="s">
        <v>1704</v>
      </c>
      <c r="R393" s="275" t="s">
        <v>1705</v>
      </c>
      <c r="T393" s="275" t="s">
        <v>91</v>
      </c>
      <c r="U393" s="275" t="s">
        <v>74</v>
      </c>
      <c r="V393" s="275" t="s">
        <v>1709</v>
      </c>
      <c r="W393" s="275" t="s">
        <v>6486</v>
      </c>
      <c r="X393" s="277">
        <v>44835</v>
      </c>
      <c r="Y393" s="275" t="s">
        <v>6487</v>
      </c>
      <c r="AA393" s="277">
        <v>39295</v>
      </c>
      <c r="AB393" s="277">
        <v>39295</v>
      </c>
      <c r="AF393" s="275" t="s">
        <v>6498</v>
      </c>
      <c r="AH393" s="275">
        <v>1</v>
      </c>
      <c r="AJ393" s="275" t="s">
        <v>6490</v>
      </c>
      <c r="AK393" s="276">
        <v>989</v>
      </c>
      <c r="AL393" s="275" t="s">
        <v>8007</v>
      </c>
    </row>
    <row r="394" spans="1:38" s="275" customFormat="1">
      <c r="A394" s="275" t="str">
        <f t="shared" si="6"/>
        <v>0411100126居宅介護</v>
      </c>
      <c r="B394" s="275" t="s">
        <v>219</v>
      </c>
      <c r="C394" s="275" t="s">
        <v>220</v>
      </c>
      <c r="D394" s="276">
        <v>9800014</v>
      </c>
      <c r="E394" s="275" t="s">
        <v>221</v>
      </c>
      <c r="F394" s="275" t="s">
        <v>222</v>
      </c>
      <c r="G394" s="275" t="s">
        <v>223</v>
      </c>
      <c r="H394" s="275" t="s">
        <v>210</v>
      </c>
      <c r="I394" s="275" t="s">
        <v>224</v>
      </c>
      <c r="J394" s="275" t="s">
        <v>6532</v>
      </c>
      <c r="K394" s="275" t="s">
        <v>1710</v>
      </c>
      <c r="L394" s="275" t="s">
        <v>1710</v>
      </c>
      <c r="M394" s="275" t="s">
        <v>1711</v>
      </c>
      <c r="N394" s="276">
        <v>9892432</v>
      </c>
      <c r="O394" s="275" t="s">
        <v>1695</v>
      </c>
      <c r="P394" s="275" t="s">
        <v>1712</v>
      </c>
      <c r="Q394" s="275" t="s">
        <v>1713</v>
      </c>
      <c r="R394" s="275" t="s">
        <v>1714</v>
      </c>
      <c r="T394" s="275" t="s">
        <v>137</v>
      </c>
      <c r="U394" s="275" t="s">
        <v>74</v>
      </c>
      <c r="V394" s="275" t="s">
        <v>1715</v>
      </c>
      <c r="W394" s="275" t="s">
        <v>6486</v>
      </c>
      <c r="X394" s="277">
        <v>44835</v>
      </c>
      <c r="Y394" s="275" t="s">
        <v>6487</v>
      </c>
      <c r="AA394" s="277">
        <v>39387</v>
      </c>
      <c r="AB394" s="277">
        <v>39387</v>
      </c>
      <c r="AJ394" s="275" t="s">
        <v>6490</v>
      </c>
      <c r="AK394" s="276">
        <v>980</v>
      </c>
      <c r="AL394" s="275" t="s">
        <v>7917</v>
      </c>
    </row>
    <row r="395" spans="1:38" s="275" customFormat="1">
      <c r="A395" s="275" t="str">
        <f t="shared" si="6"/>
        <v>0411100126重度訪問介護</v>
      </c>
      <c r="B395" s="275" t="s">
        <v>219</v>
      </c>
      <c r="C395" s="275" t="s">
        <v>220</v>
      </c>
      <c r="D395" s="276">
        <v>9800014</v>
      </c>
      <c r="E395" s="275" t="s">
        <v>221</v>
      </c>
      <c r="F395" s="275" t="s">
        <v>222</v>
      </c>
      <c r="G395" s="275" t="s">
        <v>223</v>
      </c>
      <c r="H395" s="275" t="s">
        <v>210</v>
      </c>
      <c r="I395" s="275" t="s">
        <v>224</v>
      </c>
      <c r="J395" s="275" t="s">
        <v>6532</v>
      </c>
      <c r="K395" s="275" t="s">
        <v>1710</v>
      </c>
      <c r="L395" s="275" t="s">
        <v>1710</v>
      </c>
      <c r="M395" s="275" t="s">
        <v>1711</v>
      </c>
      <c r="N395" s="276">
        <v>9892432</v>
      </c>
      <c r="O395" s="275" t="s">
        <v>1695</v>
      </c>
      <c r="P395" s="275" t="s">
        <v>1712</v>
      </c>
      <c r="Q395" s="275" t="s">
        <v>1713</v>
      </c>
      <c r="R395" s="275" t="s">
        <v>1714</v>
      </c>
      <c r="T395" s="275" t="s">
        <v>138</v>
      </c>
      <c r="U395" s="275" t="s">
        <v>74</v>
      </c>
      <c r="V395" s="275" t="s">
        <v>1715</v>
      </c>
      <c r="W395" s="275" t="s">
        <v>6486</v>
      </c>
      <c r="X395" s="277">
        <v>44835</v>
      </c>
      <c r="Y395" s="275" t="s">
        <v>6487</v>
      </c>
      <c r="AA395" s="277">
        <v>39387</v>
      </c>
      <c r="AB395" s="277">
        <v>39387</v>
      </c>
      <c r="AJ395" s="275" t="s">
        <v>6490</v>
      </c>
      <c r="AK395" s="276">
        <v>980</v>
      </c>
      <c r="AL395" s="275" t="s">
        <v>7917</v>
      </c>
    </row>
    <row r="396" spans="1:38" s="275" customFormat="1">
      <c r="A396" s="275" t="str">
        <f t="shared" si="6"/>
        <v>0411100217就労継続支援(Ｂ型)</v>
      </c>
      <c r="B396" s="275" t="s">
        <v>1716</v>
      </c>
      <c r="C396" s="275" t="s">
        <v>1717</v>
      </c>
      <c r="D396" s="276">
        <v>9892441</v>
      </c>
      <c r="E396" s="275" t="s">
        <v>1718</v>
      </c>
      <c r="F396" s="275" t="s">
        <v>1719</v>
      </c>
      <c r="G396" s="275" t="s">
        <v>1720</v>
      </c>
      <c r="H396" s="275" t="s">
        <v>63</v>
      </c>
      <c r="I396" s="275" t="s">
        <v>1721</v>
      </c>
      <c r="J396" s="275" t="s">
        <v>6880</v>
      </c>
      <c r="K396" s="275" t="s">
        <v>1722</v>
      </c>
      <c r="L396" s="275" t="s">
        <v>1722</v>
      </c>
      <c r="M396" s="275" t="s">
        <v>1723</v>
      </c>
      <c r="N396" s="276">
        <v>9892441</v>
      </c>
      <c r="O396" s="275" t="s">
        <v>1695</v>
      </c>
      <c r="P396" s="275" t="s">
        <v>1724</v>
      </c>
      <c r="Q396" s="275" t="s">
        <v>1725</v>
      </c>
      <c r="R396" s="275" t="s">
        <v>1726</v>
      </c>
      <c r="T396" s="275" t="s">
        <v>6491</v>
      </c>
      <c r="U396" s="275" t="s">
        <v>74</v>
      </c>
      <c r="V396" s="275" t="s">
        <v>1727</v>
      </c>
      <c r="W396" s="275" t="s">
        <v>6486</v>
      </c>
      <c r="X396" s="277">
        <v>45017</v>
      </c>
      <c r="Y396" s="275" t="s">
        <v>6487</v>
      </c>
      <c r="Z396" s="275" t="s">
        <v>6488</v>
      </c>
      <c r="AA396" s="277">
        <v>41334</v>
      </c>
      <c r="AB396" s="277">
        <v>41334</v>
      </c>
      <c r="AG396" s="275" t="s">
        <v>6489</v>
      </c>
      <c r="AH396" s="275">
        <v>30</v>
      </c>
      <c r="AI396" s="275">
        <v>0</v>
      </c>
      <c r="AJ396" s="275" t="s">
        <v>6490</v>
      </c>
      <c r="AK396" s="276">
        <v>989</v>
      </c>
      <c r="AL396" s="275" t="s">
        <v>8008</v>
      </c>
    </row>
    <row r="397" spans="1:38" s="275" customFormat="1">
      <c r="A397" s="275" t="str">
        <f t="shared" si="6"/>
        <v>0411100217生活介護</v>
      </c>
      <c r="B397" s="275" t="s">
        <v>1716</v>
      </c>
      <c r="C397" s="275" t="s">
        <v>1717</v>
      </c>
      <c r="D397" s="276">
        <v>9892441</v>
      </c>
      <c r="E397" s="275" t="s">
        <v>1718</v>
      </c>
      <c r="F397" s="275" t="s">
        <v>1719</v>
      </c>
      <c r="G397" s="275" t="s">
        <v>1720</v>
      </c>
      <c r="H397" s="275" t="s">
        <v>63</v>
      </c>
      <c r="I397" s="275" t="s">
        <v>1721</v>
      </c>
      <c r="J397" s="275" t="s">
        <v>6880</v>
      </c>
      <c r="K397" s="275" t="s">
        <v>1722</v>
      </c>
      <c r="L397" s="275" t="s">
        <v>1722</v>
      </c>
      <c r="M397" s="275" t="s">
        <v>1723</v>
      </c>
      <c r="N397" s="276">
        <v>9892441</v>
      </c>
      <c r="O397" s="275" t="s">
        <v>1695</v>
      </c>
      <c r="P397" s="275" t="s">
        <v>1724</v>
      </c>
      <c r="Q397" s="275" t="s">
        <v>1725</v>
      </c>
      <c r="R397" s="275" t="s">
        <v>1726</v>
      </c>
      <c r="T397" s="275" t="s">
        <v>71</v>
      </c>
      <c r="U397" s="275" t="s">
        <v>74</v>
      </c>
      <c r="V397" s="275" t="s">
        <v>1727</v>
      </c>
      <c r="W397" s="275" t="s">
        <v>6486</v>
      </c>
      <c r="X397" s="277">
        <v>45017</v>
      </c>
      <c r="Y397" s="275" t="s">
        <v>6487</v>
      </c>
      <c r="Z397" s="275" t="s">
        <v>6488</v>
      </c>
      <c r="AA397" s="277">
        <v>41334</v>
      </c>
      <c r="AB397" s="277">
        <v>41334</v>
      </c>
      <c r="AF397" s="275" t="s">
        <v>6492</v>
      </c>
      <c r="AG397" s="275" t="s">
        <v>6489</v>
      </c>
      <c r="AH397" s="275">
        <v>8</v>
      </c>
      <c r="AI397" s="275">
        <v>0</v>
      </c>
      <c r="AJ397" s="275" t="s">
        <v>6490</v>
      </c>
      <c r="AK397" s="276">
        <v>989</v>
      </c>
      <c r="AL397" s="275" t="s">
        <v>8008</v>
      </c>
    </row>
    <row r="398" spans="1:38" s="275" customFormat="1">
      <c r="A398" s="275" t="str">
        <f t="shared" si="6"/>
        <v>0411100241就労移行支援</v>
      </c>
      <c r="B398" s="275" t="s">
        <v>1728</v>
      </c>
      <c r="C398" s="275" t="s">
        <v>1729</v>
      </c>
      <c r="D398" s="276">
        <v>9892432</v>
      </c>
      <c r="E398" s="275" t="s">
        <v>1730</v>
      </c>
      <c r="F398" s="275" t="s">
        <v>1731</v>
      </c>
      <c r="G398" s="275" t="s">
        <v>1732</v>
      </c>
      <c r="H398" s="275" t="s">
        <v>129</v>
      </c>
      <c r="I398" s="275" t="s">
        <v>1733</v>
      </c>
      <c r="J398" s="275" t="s">
        <v>6881</v>
      </c>
      <c r="K398" s="275" t="s">
        <v>1734</v>
      </c>
      <c r="L398" s="275" t="s">
        <v>1734</v>
      </c>
      <c r="M398" s="275" t="s">
        <v>1735</v>
      </c>
      <c r="N398" s="276">
        <v>9892433</v>
      </c>
      <c r="O398" s="275" t="s">
        <v>1695</v>
      </c>
      <c r="P398" s="275" t="s">
        <v>1736</v>
      </c>
      <c r="Q398" s="275" t="s">
        <v>1731</v>
      </c>
      <c r="R398" s="275" t="s">
        <v>1737</v>
      </c>
      <c r="T398" s="275" t="s">
        <v>75</v>
      </c>
      <c r="U398" s="275" t="s">
        <v>76</v>
      </c>
      <c r="V398" s="275" t="s">
        <v>1738</v>
      </c>
      <c r="W398" s="275" t="s">
        <v>6486</v>
      </c>
      <c r="X398" s="277">
        <v>43556</v>
      </c>
      <c r="Y398" s="275" t="s">
        <v>6487</v>
      </c>
      <c r="Z398" s="275" t="s">
        <v>6488</v>
      </c>
      <c r="AA398" s="277">
        <v>42370</v>
      </c>
      <c r="AB398" s="277">
        <v>42370</v>
      </c>
      <c r="AC398" s="277">
        <v>43556</v>
      </c>
      <c r="AG398" s="275" t="s">
        <v>6533</v>
      </c>
      <c r="AH398" s="275">
        <v>10</v>
      </c>
      <c r="AI398" s="275">
        <v>0</v>
      </c>
      <c r="AJ398" s="275" t="s">
        <v>6490</v>
      </c>
      <c r="AK398" s="276">
        <v>989</v>
      </c>
      <c r="AL398" s="275" t="s">
        <v>8009</v>
      </c>
    </row>
    <row r="399" spans="1:38" s="275" customFormat="1">
      <c r="A399" s="275" t="str">
        <f t="shared" si="6"/>
        <v>0411100266居宅介護</v>
      </c>
      <c r="B399" s="275" t="s">
        <v>1739</v>
      </c>
      <c r="C399" s="275" t="s">
        <v>1740</v>
      </c>
      <c r="D399" s="276">
        <v>3994112</v>
      </c>
      <c r="E399" s="275" t="s">
        <v>1741</v>
      </c>
      <c r="F399" s="275" t="s">
        <v>1742</v>
      </c>
      <c r="G399" s="275" t="s">
        <v>1743</v>
      </c>
      <c r="H399" s="275" t="s">
        <v>402</v>
      </c>
      <c r="I399" s="275" t="s">
        <v>1744</v>
      </c>
      <c r="J399" s="275" t="s">
        <v>6882</v>
      </c>
      <c r="K399" s="275" t="s">
        <v>1745</v>
      </c>
      <c r="L399" s="275" t="s">
        <v>1745</v>
      </c>
      <c r="M399" s="275" t="s">
        <v>1746</v>
      </c>
      <c r="N399" s="276">
        <v>9892427</v>
      </c>
      <c r="O399" s="275" t="s">
        <v>1695</v>
      </c>
      <c r="P399" s="275" t="s">
        <v>1747</v>
      </c>
      <c r="Q399" s="275" t="s">
        <v>1748</v>
      </c>
      <c r="R399" s="275" t="s">
        <v>1749</v>
      </c>
      <c r="T399" s="275" t="s">
        <v>137</v>
      </c>
      <c r="U399" s="275" t="s">
        <v>74</v>
      </c>
      <c r="V399" s="275" t="s">
        <v>1750</v>
      </c>
      <c r="W399" s="275" t="s">
        <v>6486</v>
      </c>
      <c r="X399" s="277">
        <v>44287</v>
      </c>
      <c r="Y399" s="275" t="s">
        <v>6487</v>
      </c>
      <c r="AA399" s="277">
        <v>42461</v>
      </c>
      <c r="AB399" s="277">
        <v>42461</v>
      </c>
      <c r="AJ399" s="275" t="s">
        <v>6490</v>
      </c>
      <c r="AK399" s="276">
        <v>399</v>
      </c>
      <c r="AL399" s="275" t="s">
        <v>8010</v>
      </c>
    </row>
    <row r="400" spans="1:38" s="275" customFormat="1">
      <c r="A400" s="275" t="str">
        <f t="shared" si="6"/>
        <v>0411100266重度訪問介護</v>
      </c>
      <c r="B400" s="275" t="s">
        <v>1739</v>
      </c>
      <c r="C400" s="275" t="s">
        <v>1740</v>
      </c>
      <c r="D400" s="276">
        <v>3994112</v>
      </c>
      <c r="E400" s="275" t="s">
        <v>1741</v>
      </c>
      <c r="F400" s="275" t="s">
        <v>1742</v>
      </c>
      <c r="G400" s="275" t="s">
        <v>1743</v>
      </c>
      <c r="H400" s="275" t="s">
        <v>402</v>
      </c>
      <c r="I400" s="275" t="s">
        <v>1744</v>
      </c>
      <c r="J400" s="275" t="s">
        <v>6882</v>
      </c>
      <c r="K400" s="275" t="s">
        <v>1745</v>
      </c>
      <c r="L400" s="275" t="s">
        <v>1745</v>
      </c>
      <c r="M400" s="275" t="s">
        <v>1746</v>
      </c>
      <c r="N400" s="276">
        <v>9892427</v>
      </c>
      <c r="O400" s="275" t="s">
        <v>1695</v>
      </c>
      <c r="P400" s="275" t="s">
        <v>1747</v>
      </c>
      <c r="Q400" s="275" t="s">
        <v>1748</v>
      </c>
      <c r="R400" s="275" t="s">
        <v>1749</v>
      </c>
      <c r="T400" s="275" t="s">
        <v>138</v>
      </c>
      <c r="U400" s="275" t="s">
        <v>74</v>
      </c>
      <c r="V400" s="275" t="s">
        <v>1750</v>
      </c>
      <c r="W400" s="275" t="s">
        <v>6486</v>
      </c>
      <c r="X400" s="277">
        <v>44287</v>
      </c>
      <c r="Y400" s="275" t="s">
        <v>6487</v>
      </c>
      <c r="AA400" s="277">
        <v>42461</v>
      </c>
      <c r="AB400" s="277">
        <v>42461</v>
      </c>
      <c r="AJ400" s="275" t="s">
        <v>6490</v>
      </c>
      <c r="AK400" s="276">
        <v>399</v>
      </c>
      <c r="AL400" s="275" t="s">
        <v>8010</v>
      </c>
    </row>
    <row r="401" spans="1:38" s="275" customFormat="1">
      <c r="A401" s="275" t="str">
        <f t="shared" si="6"/>
        <v>0411100266同行援護</v>
      </c>
      <c r="B401" s="275" t="s">
        <v>1739</v>
      </c>
      <c r="C401" s="275" t="s">
        <v>1740</v>
      </c>
      <c r="D401" s="276">
        <v>3994112</v>
      </c>
      <c r="E401" s="275" t="s">
        <v>1741</v>
      </c>
      <c r="F401" s="275" t="s">
        <v>1742</v>
      </c>
      <c r="G401" s="275" t="s">
        <v>1743</v>
      </c>
      <c r="H401" s="275" t="s">
        <v>402</v>
      </c>
      <c r="I401" s="275" t="s">
        <v>1744</v>
      </c>
      <c r="J401" s="275" t="s">
        <v>6882</v>
      </c>
      <c r="K401" s="275" t="s">
        <v>1745</v>
      </c>
      <c r="L401" s="275" t="s">
        <v>1745</v>
      </c>
      <c r="M401" s="275" t="s">
        <v>1746</v>
      </c>
      <c r="N401" s="276">
        <v>9892427</v>
      </c>
      <c r="O401" s="275" t="s">
        <v>1695</v>
      </c>
      <c r="P401" s="275" t="s">
        <v>1747</v>
      </c>
      <c r="Q401" s="275" t="s">
        <v>1748</v>
      </c>
      <c r="R401" s="275" t="s">
        <v>1749</v>
      </c>
      <c r="T401" s="275" t="s">
        <v>218</v>
      </c>
      <c r="U401" s="275" t="s">
        <v>74</v>
      </c>
      <c r="V401" s="275" t="s">
        <v>1750</v>
      </c>
      <c r="W401" s="275" t="s">
        <v>6486</v>
      </c>
      <c r="X401" s="277">
        <v>44287</v>
      </c>
      <c r="Y401" s="275" t="s">
        <v>6487</v>
      </c>
      <c r="AA401" s="277">
        <v>42461</v>
      </c>
      <c r="AB401" s="277">
        <v>42461</v>
      </c>
      <c r="AJ401" s="275" t="s">
        <v>6490</v>
      </c>
      <c r="AK401" s="276">
        <v>399</v>
      </c>
      <c r="AL401" s="275" t="s">
        <v>8010</v>
      </c>
    </row>
    <row r="402" spans="1:38" s="275" customFormat="1">
      <c r="A402" s="275" t="str">
        <f t="shared" si="6"/>
        <v>0411100274短期入所</v>
      </c>
      <c r="B402" s="275" t="s">
        <v>1739</v>
      </c>
      <c r="C402" s="275" t="s">
        <v>1740</v>
      </c>
      <c r="D402" s="276">
        <v>3994112</v>
      </c>
      <c r="E402" s="275" t="s">
        <v>1741</v>
      </c>
      <c r="F402" s="275" t="s">
        <v>1742</v>
      </c>
      <c r="G402" s="275" t="s">
        <v>1743</v>
      </c>
      <c r="H402" s="275" t="s">
        <v>402</v>
      </c>
      <c r="I402" s="275" t="s">
        <v>1744</v>
      </c>
      <c r="J402" s="275" t="s">
        <v>6882</v>
      </c>
      <c r="K402" s="275" t="s">
        <v>1745</v>
      </c>
      <c r="L402" s="275" t="s">
        <v>1745</v>
      </c>
      <c r="M402" s="275" t="s">
        <v>1746</v>
      </c>
      <c r="N402" s="276">
        <v>9892427</v>
      </c>
      <c r="O402" s="275" t="s">
        <v>1695</v>
      </c>
      <c r="P402" s="275" t="s">
        <v>1747</v>
      </c>
      <c r="Q402" s="275" t="s">
        <v>1751</v>
      </c>
      <c r="R402" s="275" t="s">
        <v>1752</v>
      </c>
      <c r="T402" s="275" t="s">
        <v>91</v>
      </c>
      <c r="U402" s="275" t="s">
        <v>74</v>
      </c>
      <c r="V402" s="275" t="s">
        <v>1753</v>
      </c>
      <c r="W402" s="275" t="s">
        <v>6486</v>
      </c>
      <c r="X402" s="277">
        <v>44287</v>
      </c>
      <c r="Y402" s="275" t="s">
        <v>6487</v>
      </c>
      <c r="AA402" s="277">
        <v>42461</v>
      </c>
      <c r="AB402" s="277">
        <v>42461</v>
      </c>
      <c r="AF402" s="275" t="s">
        <v>6498</v>
      </c>
      <c r="AH402" s="275">
        <v>1</v>
      </c>
      <c r="AJ402" s="275" t="s">
        <v>6490</v>
      </c>
      <c r="AK402" s="276">
        <v>399</v>
      </c>
      <c r="AL402" s="275" t="s">
        <v>8010</v>
      </c>
    </row>
    <row r="403" spans="1:38" s="275" customFormat="1">
      <c r="A403" s="275" t="str">
        <f t="shared" si="6"/>
        <v>0411100282就労移行支援</v>
      </c>
      <c r="B403" s="275" t="s">
        <v>1754</v>
      </c>
      <c r="C403" s="275" t="s">
        <v>1755</v>
      </c>
      <c r="D403" s="276">
        <v>1020082</v>
      </c>
      <c r="E403" s="275" t="s">
        <v>1756</v>
      </c>
      <c r="F403" s="275" t="s">
        <v>1757</v>
      </c>
      <c r="G403" s="275" t="s">
        <v>1758</v>
      </c>
      <c r="H403" s="275" t="s">
        <v>402</v>
      </c>
      <c r="I403" s="275" t="s">
        <v>1759</v>
      </c>
      <c r="J403" s="275" t="s">
        <v>6883</v>
      </c>
      <c r="K403" s="275" t="s">
        <v>1760</v>
      </c>
      <c r="L403" s="275" t="s">
        <v>1760</v>
      </c>
      <c r="M403" s="275" t="s">
        <v>1761</v>
      </c>
      <c r="N403" s="276">
        <v>9892427</v>
      </c>
      <c r="O403" s="275" t="s">
        <v>1695</v>
      </c>
      <c r="P403" s="275" t="s">
        <v>1762</v>
      </c>
      <c r="Q403" s="275" t="s">
        <v>1748</v>
      </c>
      <c r="R403" s="275" t="s">
        <v>1749</v>
      </c>
      <c r="T403" s="275" t="s">
        <v>75</v>
      </c>
      <c r="U403" s="275" t="s">
        <v>74</v>
      </c>
      <c r="V403" s="275" t="s">
        <v>1763</v>
      </c>
      <c r="W403" s="275" t="s">
        <v>6486</v>
      </c>
      <c r="X403" s="277">
        <v>45017</v>
      </c>
      <c r="Y403" s="275" t="s">
        <v>6487</v>
      </c>
      <c r="Z403" s="275" t="s">
        <v>6488</v>
      </c>
      <c r="AA403" s="277">
        <v>42461</v>
      </c>
      <c r="AB403" s="277">
        <v>42461</v>
      </c>
      <c r="AG403" s="275" t="s">
        <v>6527</v>
      </c>
      <c r="AH403" s="275">
        <v>6</v>
      </c>
      <c r="AI403" s="275">
        <v>0</v>
      </c>
      <c r="AJ403" s="275" t="s">
        <v>6490</v>
      </c>
      <c r="AK403" s="276">
        <v>102</v>
      </c>
      <c r="AL403" s="275" t="s">
        <v>7986</v>
      </c>
    </row>
    <row r="404" spans="1:38" s="275" customFormat="1">
      <c r="A404" s="275" t="str">
        <f t="shared" si="6"/>
        <v>0411100282就労継続支援(Ｂ型)</v>
      </c>
      <c r="B404" s="275" t="s">
        <v>1754</v>
      </c>
      <c r="C404" s="275" t="s">
        <v>1755</v>
      </c>
      <c r="D404" s="276">
        <v>1020082</v>
      </c>
      <c r="E404" s="275" t="s">
        <v>1756</v>
      </c>
      <c r="F404" s="275" t="s">
        <v>1757</v>
      </c>
      <c r="G404" s="275" t="s">
        <v>1758</v>
      </c>
      <c r="H404" s="275" t="s">
        <v>402</v>
      </c>
      <c r="I404" s="275" t="s">
        <v>1759</v>
      </c>
      <c r="J404" s="275" t="s">
        <v>6883</v>
      </c>
      <c r="K404" s="275" t="s">
        <v>1760</v>
      </c>
      <c r="L404" s="275" t="s">
        <v>1760</v>
      </c>
      <c r="M404" s="275" t="s">
        <v>1761</v>
      </c>
      <c r="N404" s="276">
        <v>9892427</v>
      </c>
      <c r="O404" s="275" t="s">
        <v>1695</v>
      </c>
      <c r="P404" s="275" t="s">
        <v>1762</v>
      </c>
      <c r="Q404" s="275" t="s">
        <v>1748</v>
      </c>
      <c r="R404" s="275" t="s">
        <v>1749</v>
      </c>
      <c r="T404" s="275" t="s">
        <v>6491</v>
      </c>
      <c r="U404" s="275" t="s">
        <v>74</v>
      </c>
      <c r="V404" s="275" t="s">
        <v>1763</v>
      </c>
      <c r="W404" s="275" t="s">
        <v>6486</v>
      </c>
      <c r="X404" s="277">
        <v>45017</v>
      </c>
      <c r="Y404" s="275" t="s">
        <v>6487</v>
      </c>
      <c r="Z404" s="275" t="s">
        <v>6488</v>
      </c>
      <c r="AA404" s="277">
        <v>42461</v>
      </c>
      <c r="AB404" s="277">
        <v>42461</v>
      </c>
      <c r="AG404" s="275" t="s">
        <v>6527</v>
      </c>
      <c r="AH404" s="275">
        <v>35</v>
      </c>
      <c r="AI404" s="275">
        <v>0</v>
      </c>
      <c r="AJ404" s="275" t="s">
        <v>6490</v>
      </c>
      <c r="AK404" s="276">
        <v>102</v>
      </c>
      <c r="AL404" s="275" t="s">
        <v>7986</v>
      </c>
    </row>
    <row r="405" spans="1:38" s="275" customFormat="1">
      <c r="A405" s="275" t="str">
        <f t="shared" si="6"/>
        <v>0411100290居宅介護</v>
      </c>
      <c r="B405" s="275" t="s">
        <v>1764</v>
      </c>
      <c r="C405" s="275" t="s">
        <v>1765</v>
      </c>
      <c r="D405" s="276">
        <v>9840825</v>
      </c>
      <c r="E405" s="275" t="s">
        <v>1766</v>
      </c>
      <c r="F405" s="275" t="s">
        <v>1767</v>
      </c>
      <c r="H405" s="275" t="s">
        <v>129</v>
      </c>
      <c r="I405" s="275" t="s">
        <v>1768</v>
      </c>
      <c r="J405" s="275" t="s">
        <v>6884</v>
      </c>
      <c r="K405" s="275" t="s">
        <v>1769</v>
      </c>
      <c r="L405" s="275" t="s">
        <v>1769</v>
      </c>
      <c r="M405" s="275" t="s">
        <v>1770</v>
      </c>
      <c r="N405" s="276">
        <v>9892432</v>
      </c>
      <c r="O405" s="275" t="s">
        <v>1695</v>
      </c>
      <c r="P405" s="275" t="s">
        <v>1771</v>
      </c>
      <c r="Q405" s="275" t="s">
        <v>1772</v>
      </c>
      <c r="R405" s="275" t="s">
        <v>1773</v>
      </c>
      <c r="T405" s="275" t="s">
        <v>137</v>
      </c>
      <c r="U405" s="275" t="s">
        <v>74</v>
      </c>
      <c r="V405" s="275" t="s">
        <v>1774</v>
      </c>
      <c r="W405" s="275" t="s">
        <v>6486</v>
      </c>
      <c r="X405" s="277">
        <v>45017</v>
      </c>
      <c r="Y405" s="275" t="s">
        <v>6487</v>
      </c>
      <c r="AA405" s="277">
        <v>42614</v>
      </c>
      <c r="AB405" s="277">
        <v>42614</v>
      </c>
      <c r="AJ405" s="275" t="s">
        <v>6490</v>
      </c>
      <c r="AK405" s="276">
        <v>984</v>
      </c>
      <c r="AL405" s="275" t="s">
        <v>7913</v>
      </c>
    </row>
    <row r="406" spans="1:38" s="275" customFormat="1">
      <c r="A406" s="275" t="str">
        <f t="shared" si="6"/>
        <v>0411100290重度訪問介護</v>
      </c>
      <c r="B406" s="275" t="s">
        <v>1764</v>
      </c>
      <c r="C406" s="275" t="s">
        <v>1765</v>
      </c>
      <c r="D406" s="276">
        <v>9840825</v>
      </c>
      <c r="E406" s="275" t="s">
        <v>1766</v>
      </c>
      <c r="F406" s="275" t="s">
        <v>1767</v>
      </c>
      <c r="H406" s="275" t="s">
        <v>129</v>
      </c>
      <c r="I406" s="275" t="s">
        <v>1768</v>
      </c>
      <c r="J406" s="275" t="s">
        <v>6884</v>
      </c>
      <c r="K406" s="275" t="s">
        <v>1769</v>
      </c>
      <c r="L406" s="275" t="s">
        <v>1769</v>
      </c>
      <c r="M406" s="275" t="s">
        <v>1770</v>
      </c>
      <c r="N406" s="276">
        <v>9892432</v>
      </c>
      <c r="O406" s="275" t="s">
        <v>1695</v>
      </c>
      <c r="P406" s="275" t="s">
        <v>1771</v>
      </c>
      <c r="Q406" s="275" t="s">
        <v>1772</v>
      </c>
      <c r="R406" s="275" t="s">
        <v>1773</v>
      </c>
      <c r="T406" s="275" t="s">
        <v>138</v>
      </c>
      <c r="U406" s="275" t="s">
        <v>74</v>
      </c>
      <c r="V406" s="275" t="s">
        <v>1774</v>
      </c>
      <c r="W406" s="275" t="s">
        <v>6486</v>
      </c>
      <c r="X406" s="277">
        <v>45017</v>
      </c>
      <c r="Y406" s="275" t="s">
        <v>6487</v>
      </c>
      <c r="AA406" s="277">
        <v>42614</v>
      </c>
      <c r="AB406" s="277">
        <v>42614</v>
      </c>
      <c r="AJ406" s="275" t="s">
        <v>6490</v>
      </c>
      <c r="AK406" s="276">
        <v>984</v>
      </c>
      <c r="AL406" s="275" t="s">
        <v>7913</v>
      </c>
    </row>
    <row r="407" spans="1:38" s="275" customFormat="1">
      <c r="A407" s="275" t="str">
        <f t="shared" si="6"/>
        <v>0411100316居宅介護</v>
      </c>
      <c r="B407" s="275" t="s">
        <v>1775</v>
      </c>
      <c r="C407" s="275" t="s">
        <v>1776</v>
      </c>
      <c r="D407" s="276">
        <v>9892433</v>
      </c>
      <c r="E407" s="275" t="s">
        <v>1777</v>
      </c>
      <c r="F407" s="275" t="s">
        <v>1778</v>
      </c>
      <c r="G407" s="275" t="s">
        <v>1778</v>
      </c>
      <c r="H407" s="275" t="s">
        <v>129</v>
      </c>
      <c r="I407" s="275" t="s">
        <v>1779</v>
      </c>
      <c r="J407" s="275" t="s">
        <v>6885</v>
      </c>
      <c r="K407" s="275" t="s">
        <v>1780</v>
      </c>
      <c r="L407" s="275" t="s">
        <v>1780</v>
      </c>
      <c r="M407" s="275" t="s">
        <v>1781</v>
      </c>
      <c r="N407" s="276">
        <v>9892434</v>
      </c>
      <c r="O407" s="275" t="s">
        <v>1695</v>
      </c>
      <c r="P407" s="275" t="s">
        <v>1782</v>
      </c>
      <c r="Q407" s="275" t="s">
        <v>1783</v>
      </c>
      <c r="R407" s="275" t="s">
        <v>1784</v>
      </c>
      <c r="T407" s="275" t="s">
        <v>137</v>
      </c>
      <c r="U407" s="275" t="s">
        <v>74</v>
      </c>
      <c r="V407" s="275" t="s">
        <v>1785</v>
      </c>
      <c r="W407" s="275" t="s">
        <v>6486</v>
      </c>
      <c r="X407" s="277">
        <v>45017</v>
      </c>
      <c r="Y407" s="275" t="s">
        <v>6487</v>
      </c>
      <c r="AA407" s="277">
        <v>42917</v>
      </c>
      <c r="AB407" s="277">
        <v>42917</v>
      </c>
      <c r="AJ407" s="275" t="s">
        <v>6490</v>
      </c>
      <c r="AK407" s="276">
        <v>989</v>
      </c>
      <c r="AL407" s="275" t="s">
        <v>8005</v>
      </c>
    </row>
    <row r="408" spans="1:38" s="275" customFormat="1">
      <c r="A408" s="275" t="str">
        <f t="shared" si="6"/>
        <v>0411100316重度訪問介護</v>
      </c>
      <c r="B408" s="275" t="s">
        <v>1775</v>
      </c>
      <c r="C408" s="275" t="s">
        <v>1776</v>
      </c>
      <c r="D408" s="276">
        <v>9892433</v>
      </c>
      <c r="E408" s="275" t="s">
        <v>1777</v>
      </c>
      <c r="F408" s="275" t="s">
        <v>1778</v>
      </c>
      <c r="G408" s="275" t="s">
        <v>1778</v>
      </c>
      <c r="H408" s="275" t="s">
        <v>129</v>
      </c>
      <c r="I408" s="275" t="s">
        <v>1779</v>
      </c>
      <c r="J408" s="275" t="s">
        <v>6885</v>
      </c>
      <c r="K408" s="275" t="s">
        <v>1780</v>
      </c>
      <c r="L408" s="275" t="s">
        <v>1780</v>
      </c>
      <c r="M408" s="275" t="s">
        <v>1781</v>
      </c>
      <c r="N408" s="276">
        <v>9892434</v>
      </c>
      <c r="O408" s="275" t="s">
        <v>1695</v>
      </c>
      <c r="P408" s="275" t="s">
        <v>1782</v>
      </c>
      <c r="Q408" s="275" t="s">
        <v>1783</v>
      </c>
      <c r="R408" s="275" t="s">
        <v>1784</v>
      </c>
      <c r="T408" s="275" t="s">
        <v>138</v>
      </c>
      <c r="U408" s="275" t="s">
        <v>74</v>
      </c>
      <c r="V408" s="275" t="s">
        <v>1785</v>
      </c>
      <c r="W408" s="275" t="s">
        <v>6486</v>
      </c>
      <c r="X408" s="277">
        <v>45017</v>
      </c>
      <c r="Y408" s="275" t="s">
        <v>6487</v>
      </c>
      <c r="AA408" s="277">
        <v>42917</v>
      </c>
      <c r="AB408" s="277">
        <v>42917</v>
      </c>
      <c r="AJ408" s="275" t="s">
        <v>6490</v>
      </c>
      <c r="AK408" s="276">
        <v>989</v>
      </c>
      <c r="AL408" s="275" t="s">
        <v>8005</v>
      </c>
    </row>
    <row r="409" spans="1:38" s="275" customFormat="1">
      <c r="A409" s="275" t="str">
        <f t="shared" si="6"/>
        <v>0411100316同行援護</v>
      </c>
      <c r="B409" s="275" t="s">
        <v>1775</v>
      </c>
      <c r="C409" s="275" t="s">
        <v>1776</v>
      </c>
      <c r="D409" s="276">
        <v>9892433</v>
      </c>
      <c r="E409" s="275" t="s">
        <v>1777</v>
      </c>
      <c r="F409" s="275" t="s">
        <v>1778</v>
      </c>
      <c r="G409" s="275" t="s">
        <v>1778</v>
      </c>
      <c r="H409" s="275" t="s">
        <v>129</v>
      </c>
      <c r="I409" s="275" t="s">
        <v>1779</v>
      </c>
      <c r="J409" s="275" t="s">
        <v>6885</v>
      </c>
      <c r="K409" s="275" t="s">
        <v>1780</v>
      </c>
      <c r="L409" s="275" t="s">
        <v>1780</v>
      </c>
      <c r="M409" s="275" t="s">
        <v>1781</v>
      </c>
      <c r="N409" s="276">
        <v>9892434</v>
      </c>
      <c r="O409" s="275" t="s">
        <v>1695</v>
      </c>
      <c r="P409" s="275" t="s">
        <v>1782</v>
      </c>
      <c r="Q409" s="275" t="s">
        <v>1783</v>
      </c>
      <c r="R409" s="275" t="s">
        <v>1784</v>
      </c>
      <c r="T409" s="275" t="s">
        <v>218</v>
      </c>
      <c r="U409" s="275" t="s">
        <v>74</v>
      </c>
      <c r="V409" s="275" t="s">
        <v>1785</v>
      </c>
      <c r="W409" s="275" t="s">
        <v>6486</v>
      </c>
      <c r="X409" s="277">
        <v>45017</v>
      </c>
      <c r="Y409" s="275" t="s">
        <v>6554</v>
      </c>
      <c r="AA409" s="277">
        <v>45017</v>
      </c>
      <c r="AB409" s="277">
        <v>45017</v>
      </c>
      <c r="AJ409" s="275" t="s">
        <v>6490</v>
      </c>
      <c r="AK409" s="276">
        <v>989</v>
      </c>
      <c r="AL409" s="275" t="s">
        <v>8005</v>
      </c>
    </row>
    <row r="410" spans="1:38" s="275" customFormat="1">
      <c r="A410" s="275" t="str">
        <f t="shared" si="6"/>
        <v>0411100332居宅介護</v>
      </c>
      <c r="B410" s="275" t="s">
        <v>206</v>
      </c>
      <c r="C410" s="275" t="s">
        <v>207</v>
      </c>
      <c r="D410" s="276">
        <v>1018688</v>
      </c>
      <c r="E410" s="275" t="s">
        <v>6530</v>
      </c>
      <c r="F410" s="275" t="s">
        <v>208</v>
      </c>
      <c r="G410" s="275" t="s">
        <v>209</v>
      </c>
      <c r="H410" s="275" t="s">
        <v>210</v>
      </c>
      <c r="I410" s="275" t="s">
        <v>211</v>
      </c>
      <c r="J410" s="275" t="s">
        <v>6531</v>
      </c>
      <c r="K410" s="275" t="s">
        <v>1786</v>
      </c>
      <c r="L410" s="275" t="s">
        <v>1786</v>
      </c>
      <c r="M410" s="275" t="s">
        <v>1787</v>
      </c>
      <c r="N410" s="276">
        <v>9892421</v>
      </c>
      <c r="O410" s="275" t="s">
        <v>1695</v>
      </c>
      <c r="P410" s="275" t="s">
        <v>1791</v>
      </c>
      <c r="Q410" s="275" t="s">
        <v>1792</v>
      </c>
      <c r="R410" s="275" t="s">
        <v>1793</v>
      </c>
      <c r="T410" s="275" t="s">
        <v>137</v>
      </c>
      <c r="U410" s="275" t="s">
        <v>74</v>
      </c>
      <c r="V410" s="275" t="s">
        <v>1790</v>
      </c>
      <c r="W410" s="275" t="s">
        <v>6486</v>
      </c>
      <c r="X410" s="277">
        <v>44835</v>
      </c>
      <c r="Y410" s="275" t="s">
        <v>6487</v>
      </c>
      <c r="AA410" s="277">
        <v>44105</v>
      </c>
      <c r="AB410" s="277">
        <v>44105</v>
      </c>
      <c r="AJ410" s="275" t="s">
        <v>6490</v>
      </c>
      <c r="AK410" s="276">
        <v>101</v>
      </c>
      <c r="AL410" s="275" t="s">
        <v>7916</v>
      </c>
    </row>
    <row r="411" spans="1:38" s="275" customFormat="1">
      <c r="A411" s="275" t="str">
        <f t="shared" si="6"/>
        <v>0411100332重度訪問介護</v>
      </c>
      <c r="B411" s="275" t="s">
        <v>206</v>
      </c>
      <c r="C411" s="275" t="s">
        <v>207</v>
      </c>
      <c r="D411" s="276">
        <v>1018688</v>
      </c>
      <c r="E411" s="275" t="s">
        <v>6530</v>
      </c>
      <c r="F411" s="275" t="s">
        <v>208</v>
      </c>
      <c r="G411" s="275" t="s">
        <v>209</v>
      </c>
      <c r="H411" s="275" t="s">
        <v>210</v>
      </c>
      <c r="I411" s="275" t="s">
        <v>211</v>
      </c>
      <c r="J411" s="275" t="s">
        <v>6531</v>
      </c>
      <c r="K411" s="275" t="s">
        <v>1786</v>
      </c>
      <c r="L411" s="275" t="s">
        <v>1786</v>
      </c>
      <c r="M411" s="275" t="s">
        <v>1787</v>
      </c>
      <c r="N411" s="276">
        <v>9892421</v>
      </c>
      <c r="O411" s="275" t="s">
        <v>1695</v>
      </c>
      <c r="P411" s="275" t="s">
        <v>1794</v>
      </c>
      <c r="Q411" s="275" t="s">
        <v>1788</v>
      </c>
      <c r="R411" s="275" t="s">
        <v>1789</v>
      </c>
      <c r="T411" s="275" t="s">
        <v>138</v>
      </c>
      <c r="U411" s="275" t="s">
        <v>74</v>
      </c>
      <c r="V411" s="275" t="s">
        <v>1790</v>
      </c>
      <c r="W411" s="275" t="s">
        <v>6486</v>
      </c>
      <c r="X411" s="277">
        <v>44835</v>
      </c>
      <c r="Y411" s="275" t="s">
        <v>6487</v>
      </c>
      <c r="AA411" s="277">
        <v>44105</v>
      </c>
      <c r="AB411" s="277">
        <v>44105</v>
      </c>
      <c r="AJ411" s="275" t="s">
        <v>6490</v>
      </c>
      <c r="AK411" s="276">
        <v>101</v>
      </c>
      <c r="AL411" s="275" t="s">
        <v>7916</v>
      </c>
    </row>
    <row r="412" spans="1:38" s="275" customFormat="1">
      <c r="A412" s="275" t="str">
        <f t="shared" si="6"/>
        <v>0411100340就労継続支援(Ａ型)</v>
      </c>
      <c r="B412" s="275" t="s">
        <v>1739</v>
      </c>
      <c r="C412" s="275" t="s">
        <v>1740</v>
      </c>
      <c r="D412" s="276">
        <v>3994112</v>
      </c>
      <c r="E412" s="275" t="s">
        <v>1741</v>
      </c>
      <c r="F412" s="275" t="s">
        <v>1742</v>
      </c>
      <c r="G412" s="275" t="s">
        <v>1743</v>
      </c>
      <c r="H412" s="275" t="s">
        <v>402</v>
      </c>
      <c r="I412" s="275" t="s">
        <v>1744</v>
      </c>
      <c r="J412" s="275" t="s">
        <v>6882</v>
      </c>
      <c r="K412" s="275" t="s">
        <v>1795</v>
      </c>
      <c r="L412" s="275" t="s">
        <v>1800</v>
      </c>
      <c r="M412" s="275" t="s">
        <v>1801</v>
      </c>
      <c r="N412" s="276">
        <v>9892432</v>
      </c>
      <c r="O412" s="275" t="s">
        <v>1695</v>
      </c>
      <c r="P412" s="275" t="s">
        <v>1796</v>
      </c>
      <c r="Q412" s="275" t="s">
        <v>1797</v>
      </c>
      <c r="R412" s="275" t="s">
        <v>1798</v>
      </c>
      <c r="T412" s="275" t="s">
        <v>6537</v>
      </c>
      <c r="U412" s="275" t="s">
        <v>74</v>
      </c>
      <c r="V412" s="275" t="s">
        <v>1799</v>
      </c>
      <c r="W412" s="275" t="s">
        <v>6486</v>
      </c>
      <c r="X412" s="277">
        <v>45017</v>
      </c>
      <c r="Y412" s="275" t="s">
        <v>6487</v>
      </c>
      <c r="Z412" s="275" t="s">
        <v>6488</v>
      </c>
      <c r="AA412" s="277">
        <v>44256</v>
      </c>
      <c r="AB412" s="277">
        <v>44256</v>
      </c>
      <c r="AG412" s="275" t="s">
        <v>6886</v>
      </c>
      <c r="AH412" s="275">
        <v>20</v>
      </c>
      <c r="AI412" s="275">
        <v>20</v>
      </c>
      <c r="AJ412" s="275" t="s">
        <v>6490</v>
      </c>
      <c r="AK412" s="276">
        <v>399</v>
      </c>
      <c r="AL412" s="275" t="s">
        <v>8010</v>
      </c>
    </row>
    <row r="413" spans="1:38" s="275" customFormat="1">
      <c r="A413" s="275" t="str">
        <f t="shared" si="6"/>
        <v>0411100340就労継続支援(Ｂ型)</v>
      </c>
      <c r="B413" s="275" t="s">
        <v>1739</v>
      </c>
      <c r="C413" s="275" t="s">
        <v>1740</v>
      </c>
      <c r="D413" s="276">
        <v>3994112</v>
      </c>
      <c r="E413" s="275" t="s">
        <v>1741</v>
      </c>
      <c r="F413" s="275" t="s">
        <v>1742</v>
      </c>
      <c r="G413" s="275" t="s">
        <v>1743</v>
      </c>
      <c r="H413" s="275" t="s">
        <v>402</v>
      </c>
      <c r="I413" s="275" t="s">
        <v>1744</v>
      </c>
      <c r="J413" s="275" t="s">
        <v>6882</v>
      </c>
      <c r="K413" s="275" t="s">
        <v>1795</v>
      </c>
      <c r="L413" s="275" t="s">
        <v>1800</v>
      </c>
      <c r="M413" s="275" t="s">
        <v>1801</v>
      </c>
      <c r="N413" s="276">
        <v>9892432</v>
      </c>
      <c r="O413" s="275" t="s">
        <v>1695</v>
      </c>
      <c r="P413" s="275" t="s">
        <v>1796</v>
      </c>
      <c r="Q413" s="275" t="s">
        <v>1797</v>
      </c>
      <c r="R413" s="275" t="s">
        <v>1798</v>
      </c>
      <c r="T413" s="275" t="s">
        <v>6491</v>
      </c>
      <c r="U413" s="275" t="s">
        <v>74</v>
      </c>
      <c r="V413" s="275" t="s">
        <v>1799</v>
      </c>
      <c r="W413" s="275" t="s">
        <v>6486</v>
      </c>
      <c r="X413" s="277">
        <v>45017</v>
      </c>
      <c r="Y413" s="275" t="s">
        <v>6487</v>
      </c>
      <c r="Z413" s="275" t="s">
        <v>6488</v>
      </c>
      <c r="AA413" s="277">
        <v>44256</v>
      </c>
      <c r="AB413" s="277">
        <v>44256</v>
      </c>
      <c r="AG413" s="275" t="s">
        <v>6886</v>
      </c>
      <c r="AH413" s="275">
        <v>30</v>
      </c>
      <c r="AI413" s="275">
        <v>30</v>
      </c>
      <c r="AJ413" s="275" t="s">
        <v>6490</v>
      </c>
      <c r="AK413" s="276">
        <v>399</v>
      </c>
      <c r="AL413" s="275" t="s">
        <v>8010</v>
      </c>
    </row>
    <row r="414" spans="1:38" s="275" customFormat="1">
      <c r="A414" s="275" t="str">
        <f t="shared" si="6"/>
        <v>0411100340生活介護</v>
      </c>
      <c r="B414" s="275" t="s">
        <v>1739</v>
      </c>
      <c r="C414" s="275" t="s">
        <v>1740</v>
      </c>
      <c r="D414" s="276">
        <v>3994112</v>
      </c>
      <c r="E414" s="275" t="s">
        <v>1741</v>
      </c>
      <c r="F414" s="275" t="s">
        <v>1742</v>
      </c>
      <c r="G414" s="275" t="s">
        <v>1743</v>
      </c>
      <c r="H414" s="275" t="s">
        <v>402</v>
      </c>
      <c r="I414" s="275" t="s">
        <v>1744</v>
      </c>
      <c r="J414" s="275" t="s">
        <v>6882</v>
      </c>
      <c r="K414" s="275" t="s">
        <v>1795</v>
      </c>
      <c r="L414" s="275" t="s">
        <v>1800</v>
      </c>
      <c r="M414" s="275" t="s">
        <v>1801</v>
      </c>
      <c r="N414" s="276">
        <v>9892432</v>
      </c>
      <c r="O414" s="275" t="s">
        <v>1695</v>
      </c>
      <c r="P414" s="275" t="s">
        <v>1796</v>
      </c>
      <c r="Q414" s="275" t="s">
        <v>1797</v>
      </c>
      <c r="R414" s="275" t="s">
        <v>1798</v>
      </c>
      <c r="T414" s="275" t="s">
        <v>71</v>
      </c>
      <c r="U414" s="275" t="s">
        <v>74</v>
      </c>
      <c r="V414" s="275" t="s">
        <v>1799</v>
      </c>
      <c r="W414" s="275" t="s">
        <v>6486</v>
      </c>
      <c r="X414" s="277">
        <v>45078</v>
      </c>
      <c r="Y414" s="275" t="s">
        <v>6487</v>
      </c>
      <c r="Z414" s="275" t="s">
        <v>6488</v>
      </c>
      <c r="AA414" s="277">
        <v>44256</v>
      </c>
      <c r="AB414" s="277">
        <v>44256</v>
      </c>
      <c r="AF414" s="275" t="s">
        <v>6492</v>
      </c>
      <c r="AG414" s="275" t="s">
        <v>6886</v>
      </c>
      <c r="AH414" s="275">
        <v>30</v>
      </c>
      <c r="AI414" s="275">
        <v>30</v>
      </c>
      <c r="AJ414" s="275" t="s">
        <v>6490</v>
      </c>
      <c r="AK414" s="276">
        <v>399</v>
      </c>
      <c r="AL414" s="275" t="s">
        <v>8010</v>
      </c>
    </row>
    <row r="415" spans="1:38" s="275" customFormat="1">
      <c r="A415" s="275" t="str">
        <f t="shared" si="6"/>
        <v>0411100357居宅介護</v>
      </c>
      <c r="B415" s="275" t="s">
        <v>1802</v>
      </c>
      <c r="C415" s="275" t="s">
        <v>1803</v>
      </c>
      <c r="D415" s="276">
        <v>9892431</v>
      </c>
      <c r="E415" s="275" t="s">
        <v>1804</v>
      </c>
      <c r="F415" s="275" t="s">
        <v>1805</v>
      </c>
      <c r="G415" s="275" t="s">
        <v>1806</v>
      </c>
      <c r="H415" s="275" t="s">
        <v>129</v>
      </c>
      <c r="I415" s="275" t="s">
        <v>1807</v>
      </c>
      <c r="J415" s="275" t="s">
        <v>6887</v>
      </c>
      <c r="K415" s="275" t="s">
        <v>1808</v>
      </c>
      <c r="L415" s="275" t="s">
        <v>1808</v>
      </c>
      <c r="M415" s="275" t="s">
        <v>1809</v>
      </c>
      <c r="N415" s="276">
        <v>9892431</v>
      </c>
      <c r="O415" s="275" t="s">
        <v>1695</v>
      </c>
      <c r="P415" s="275" t="s">
        <v>1804</v>
      </c>
      <c r="Q415" s="275" t="s">
        <v>1805</v>
      </c>
      <c r="R415" s="275" t="s">
        <v>1806</v>
      </c>
      <c r="T415" s="275" t="s">
        <v>137</v>
      </c>
      <c r="U415" s="275" t="s">
        <v>74</v>
      </c>
      <c r="V415" s="275" t="s">
        <v>1810</v>
      </c>
      <c r="W415" s="275" t="s">
        <v>6486</v>
      </c>
      <c r="X415" s="277">
        <v>44440</v>
      </c>
      <c r="Y415" s="275" t="s">
        <v>6487</v>
      </c>
      <c r="AA415" s="277">
        <v>44287</v>
      </c>
      <c r="AB415" s="277">
        <v>44287</v>
      </c>
      <c r="AJ415" s="275" t="s">
        <v>6490</v>
      </c>
      <c r="AK415" s="276">
        <v>989</v>
      </c>
      <c r="AL415" s="275" t="s">
        <v>8011</v>
      </c>
    </row>
    <row r="416" spans="1:38" s="275" customFormat="1">
      <c r="A416" s="275" t="str">
        <f t="shared" si="6"/>
        <v>0411100357重度訪問介護</v>
      </c>
      <c r="B416" s="275" t="s">
        <v>1802</v>
      </c>
      <c r="C416" s="275" t="s">
        <v>1803</v>
      </c>
      <c r="D416" s="276">
        <v>9892431</v>
      </c>
      <c r="E416" s="275" t="s">
        <v>1804</v>
      </c>
      <c r="F416" s="275" t="s">
        <v>1805</v>
      </c>
      <c r="G416" s="275" t="s">
        <v>1806</v>
      </c>
      <c r="H416" s="275" t="s">
        <v>129</v>
      </c>
      <c r="I416" s="275" t="s">
        <v>1807</v>
      </c>
      <c r="J416" s="275" t="s">
        <v>6887</v>
      </c>
      <c r="K416" s="275" t="s">
        <v>1808</v>
      </c>
      <c r="L416" s="275" t="s">
        <v>1808</v>
      </c>
      <c r="M416" s="275" t="s">
        <v>1809</v>
      </c>
      <c r="N416" s="276">
        <v>9892431</v>
      </c>
      <c r="O416" s="275" t="s">
        <v>1695</v>
      </c>
      <c r="P416" s="275" t="s">
        <v>1804</v>
      </c>
      <c r="Q416" s="275" t="s">
        <v>1805</v>
      </c>
      <c r="R416" s="275" t="s">
        <v>1806</v>
      </c>
      <c r="T416" s="275" t="s">
        <v>138</v>
      </c>
      <c r="U416" s="275" t="s">
        <v>74</v>
      </c>
      <c r="V416" s="275" t="s">
        <v>1810</v>
      </c>
      <c r="W416" s="275" t="s">
        <v>6486</v>
      </c>
      <c r="X416" s="277">
        <v>44440</v>
      </c>
      <c r="Y416" s="275" t="s">
        <v>6487</v>
      </c>
      <c r="AA416" s="277">
        <v>44287</v>
      </c>
      <c r="AB416" s="277">
        <v>44287</v>
      </c>
      <c r="AJ416" s="275" t="s">
        <v>6490</v>
      </c>
      <c r="AK416" s="276">
        <v>989</v>
      </c>
      <c r="AL416" s="275" t="s">
        <v>8011</v>
      </c>
    </row>
    <row r="417" spans="1:38" s="275" customFormat="1">
      <c r="A417" s="275" t="str">
        <f t="shared" si="6"/>
        <v>0411100357同行援護</v>
      </c>
      <c r="B417" s="275" t="s">
        <v>1802</v>
      </c>
      <c r="C417" s="275" t="s">
        <v>1803</v>
      </c>
      <c r="D417" s="276">
        <v>9892431</v>
      </c>
      <c r="E417" s="275" t="s">
        <v>1804</v>
      </c>
      <c r="F417" s="275" t="s">
        <v>1805</v>
      </c>
      <c r="G417" s="275" t="s">
        <v>1806</v>
      </c>
      <c r="H417" s="275" t="s">
        <v>129</v>
      </c>
      <c r="I417" s="275" t="s">
        <v>1807</v>
      </c>
      <c r="J417" s="275" t="s">
        <v>6887</v>
      </c>
      <c r="K417" s="275" t="s">
        <v>1808</v>
      </c>
      <c r="L417" s="275" t="s">
        <v>1808</v>
      </c>
      <c r="M417" s="275" t="s">
        <v>1809</v>
      </c>
      <c r="N417" s="276">
        <v>9892431</v>
      </c>
      <c r="O417" s="275" t="s">
        <v>1695</v>
      </c>
      <c r="P417" s="275" t="s">
        <v>1804</v>
      </c>
      <c r="Q417" s="275" t="s">
        <v>1805</v>
      </c>
      <c r="R417" s="275" t="s">
        <v>1806</v>
      </c>
      <c r="T417" s="275" t="s">
        <v>218</v>
      </c>
      <c r="U417" s="275" t="s">
        <v>74</v>
      </c>
      <c r="V417" s="275" t="s">
        <v>1810</v>
      </c>
      <c r="W417" s="275" t="s">
        <v>6486</v>
      </c>
      <c r="X417" s="277">
        <v>44440</v>
      </c>
      <c r="Y417" s="275" t="s">
        <v>6554</v>
      </c>
      <c r="AA417" s="277">
        <v>44440</v>
      </c>
      <c r="AB417" s="277">
        <v>44440</v>
      </c>
      <c r="AJ417" s="275" t="s">
        <v>6490</v>
      </c>
      <c r="AK417" s="276">
        <v>989</v>
      </c>
      <c r="AL417" s="275" t="s">
        <v>8011</v>
      </c>
    </row>
    <row r="418" spans="1:38" s="275" customFormat="1">
      <c r="A418" s="275" t="str">
        <f t="shared" si="6"/>
        <v>0411100365就労継続支援(Ｂ型)</v>
      </c>
      <c r="B418" s="275" t="s">
        <v>1811</v>
      </c>
      <c r="C418" s="275" t="s">
        <v>1812</v>
      </c>
      <c r="D418" s="276">
        <v>9892432</v>
      </c>
      <c r="E418" s="275" t="s">
        <v>1813</v>
      </c>
      <c r="F418" s="275" t="s">
        <v>1814</v>
      </c>
      <c r="G418" s="275" t="s">
        <v>1815</v>
      </c>
      <c r="H418" s="275" t="s">
        <v>129</v>
      </c>
      <c r="I418" s="275" t="s">
        <v>1816</v>
      </c>
      <c r="J418" s="275" t="s">
        <v>6888</v>
      </c>
      <c r="K418" s="275" t="s">
        <v>1734</v>
      </c>
      <c r="L418" s="275" t="s">
        <v>1734</v>
      </c>
      <c r="M418" s="275" t="s">
        <v>1735</v>
      </c>
      <c r="N418" s="276">
        <v>9892432</v>
      </c>
      <c r="O418" s="275" t="s">
        <v>1695</v>
      </c>
      <c r="P418" s="275" t="s">
        <v>1817</v>
      </c>
      <c r="Q418" s="275" t="s">
        <v>1815</v>
      </c>
      <c r="R418" s="275" t="s">
        <v>1815</v>
      </c>
      <c r="T418" s="275" t="s">
        <v>6491</v>
      </c>
      <c r="U418" s="275" t="s">
        <v>74</v>
      </c>
      <c r="V418" s="275" t="s">
        <v>1818</v>
      </c>
      <c r="W418" s="275" t="s">
        <v>6486</v>
      </c>
      <c r="X418" s="277">
        <v>45017</v>
      </c>
      <c r="Y418" s="275" t="s">
        <v>6487</v>
      </c>
      <c r="Z418" s="275" t="s">
        <v>6488</v>
      </c>
      <c r="AA418" s="277">
        <v>44287</v>
      </c>
      <c r="AB418" s="277">
        <v>44287</v>
      </c>
      <c r="AG418" s="275" t="s">
        <v>6533</v>
      </c>
      <c r="AH418" s="275">
        <v>14</v>
      </c>
      <c r="AI418" s="275">
        <v>14</v>
      </c>
      <c r="AJ418" s="275" t="s">
        <v>6490</v>
      </c>
      <c r="AK418" s="276">
        <v>989</v>
      </c>
      <c r="AL418" s="275" t="s">
        <v>8009</v>
      </c>
    </row>
    <row r="419" spans="1:38" s="275" customFormat="1">
      <c r="A419" s="275" t="str">
        <f t="shared" si="6"/>
        <v>0411100365生活介護</v>
      </c>
      <c r="B419" s="275" t="s">
        <v>1811</v>
      </c>
      <c r="C419" s="275" t="s">
        <v>1812</v>
      </c>
      <c r="D419" s="276">
        <v>9892432</v>
      </c>
      <c r="E419" s="275" t="s">
        <v>1813</v>
      </c>
      <c r="F419" s="275" t="s">
        <v>1814</v>
      </c>
      <c r="G419" s="275" t="s">
        <v>1815</v>
      </c>
      <c r="H419" s="275" t="s">
        <v>129</v>
      </c>
      <c r="I419" s="275" t="s">
        <v>1816</v>
      </c>
      <c r="J419" s="275" t="s">
        <v>6888</v>
      </c>
      <c r="K419" s="275" t="s">
        <v>1734</v>
      </c>
      <c r="L419" s="275" t="s">
        <v>1734</v>
      </c>
      <c r="M419" s="275" t="s">
        <v>1735</v>
      </c>
      <c r="N419" s="276">
        <v>9892432</v>
      </c>
      <c r="O419" s="275" t="s">
        <v>1695</v>
      </c>
      <c r="P419" s="275" t="s">
        <v>1817</v>
      </c>
      <c r="Q419" s="275" t="s">
        <v>1815</v>
      </c>
      <c r="R419" s="275" t="s">
        <v>1815</v>
      </c>
      <c r="T419" s="275" t="s">
        <v>71</v>
      </c>
      <c r="U419" s="275" t="s">
        <v>74</v>
      </c>
      <c r="V419" s="275" t="s">
        <v>1818</v>
      </c>
      <c r="W419" s="275" t="s">
        <v>6486</v>
      </c>
      <c r="X419" s="277">
        <v>45017</v>
      </c>
      <c r="Y419" s="275" t="s">
        <v>6487</v>
      </c>
      <c r="Z419" s="275" t="s">
        <v>6488</v>
      </c>
      <c r="AA419" s="277">
        <v>44287</v>
      </c>
      <c r="AB419" s="277">
        <v>44287</v>
      </c>
      <c r="AF419" s="275" t="s">
        <v>6492</v>
      </c>
      <c r="AG419" s="275" t="s">
        <v>6533</v>
      </c>
      <c r="AH419" s="275">
        <v>6</v>
      </c>
      <c r="AI419" s="275">
        <v>6</v>
      </c>
      <c r="AJ419" s="275" t="s">
        <v>6490</v>
      </c>
      <c r="AK419" s="276">
        <v>989</v>
      </c>
      <c r="AL419" s="275" t="s">
        <v>8009</v>
      </c>
    </row>
    <row r="420" spans="1:38" s="275" customFormat="1">
      <c r="A420" s="275" t="str">
        <f t="shared" si="6"/>
        <v>0411100373居宅介護</v>
      </c>
      <c r="B420" s="275" t="s">
        <v>1739</v>
      </c>
      <c r="C420" s="275" t="s">
        <v>1740</v>
      </c>
      <c r="D420" s="276">
        <v>3994112</v>
      </c>
      <c r="E420" s="275" t="s">
        <v>1741</v>
      </c>
      <c r="F420" s="275" t="s">
        <v>1742</v>
      </c>
      <c r="G420" s="275" t="s">
        <v>1743</v>
      </c>
      <c r="H420" s="275" t="s">
        <v>402</v>
      </c>
      <c r="I420" s="275" t="s">
        <v>1744</v>
      </c>
      <c r="J420" s="275" t="s">
        <v>6882</v>
      </c>
      <c r="K420" s="275" t="s">
        <v>1819</v>
      </c>
      <c r="L420" s="275" t="s">
        <v>1819</v>
      </c>
      <c r="M420" s="275" t="s">
        <v>1820</v>
      </c>
      <c r="N420" s="276">
        <v>3994112</v>
      </c>
      <c r="O420" s="275" t="s">
        <v>1695</v>
      </c>
      <c r="P420" s="275" t="s">
        <v>1821</v>
      </c>
      <c r="Q420" s="275" t="s">
        <v>1797</v>
      </c>
      <c r="R420" s="275" t="s">
        <v>1798</v>
      </c>
      <c r="T420" s="275" t="s">
        <v>137</v>
      </c>
      <c r="U420" s="275" t="s">
        <v>74</v>
      </c>
      <c r="V420" s="275" t="s">
        <v>1822</v>
      </c>
      <c r="W420" s="275" t="s">
        <v>6486</v>
      </c>
      <c r="X420" s="277">
        <v>44378</v>
      </c>
      <c r="Y420" s="275" t="s">
        <v>6554</v>
      </c>
      <c r="AA420" s="277">
        <v>44378</v>
      </c>
      <c r="AB420" s="277">
        <v>44378</v>
      </c>
      <c r="AJ420" s="275" t="s">
        <v>6490</v>
      </c>
      <c r="AK420" s="276">
        <v>399</v>
      </c>
      <c r="AL420" s="275" t="s">
        <v>8010</v>
      </c>
    </row>
    <row r="421" spans="1:38" s="275" customFormat="1">
      <c r="A421" s="275" t="str">
        <f t="shared" si="6"/>
        <v>0411100381生活介護</v>
      </c>
      <c r="B421" s="275" t="s">
        <v>1823</v>
      </c>
      <c r="C421" s="275" t="s">
        <v>1824</v>
      </c>
      <c r="D421" s="276">
        <v>9892444</v>
      </c>
      <c r="E421" s="275" t="s">
        <v>1825</v>
      </c>
      <c r="F421" s="275" t="s">
        <v>1826</v>
      </c>
      <c r="H421" s="275" t="s">
        <v>402</v>
      </c>
      <c r="I421" s="275" t="s">
        <v>1827</v>
      </c>
      <c r="J421" s="275" t="s">
        <v>6889</v>
      </c>
      <c r="K421" s="275" t="s">
        <v>1828</v>
      </c>
      <c r="L421" s="275" t="s">
        <v>1828</v>
      </c>
      <c r="M421" s="275" t="s">
        <v>1829</v>
      </c>
      <c r="N421" s="276">
        <v>9892444</v>
      </c>
      <c r="O421" s="275" t="s">
        <v>1695</v>
      </c>
      <c r="P421" s="275" t="s">
        <v>1830</v>
      </c>
      <c r="Q421" s="275" t="s">
        <v>1826</v>
      </c>
      <c r="T421" s="275" t="s">
        <v>71</v>
      </c>
      <c r="U421" s="275" t="s">
        <v>74</v>
      </c>
      <c r="V421" s="275" t="s">
        <v>1831</v>
      </c>
      <c r="W421" s="275" t="s">
        <v>6486</v>
      </c>
      <c r="X421" s="277">
        <v>45017</v>
      </c>
      <c r="Y421" s="275" t="s">
        <v>6487</v>
      </c>
      <c r="Z421" s="275" t="s">
        <v>6497</v>
      </c>
      <c r="AA421" s="277">
        <v>44501</v>
      </c>
      <c r="AB421" s="277">
        <v>44501</v>
      </c>
      <c r="AF421" s="275" t="s">
        <v>6492</v>
      </c>
      <c r="AG421" s="275" t="s">
        <v>6533</v>
      </c>
      <c r="AH421" s="275">
        <v>20</v>
      </c>
      <c r="AI421" s="275">
        <v>20</v>
      </c>
      <c r="AJ421" s="275" t="s">
        <v>6490</v>
      </c>
      <c r="AK421" s="276">
        <v>989</v>
      </c>
      <c r="AL421" s="275" t="s">
        <v>8012</v>
      </c>
    </row>
    <row r="422" spans="1:38" s="275" customFormat="1">
      <c r="A422" s="275" t="str">
        <f t="shared" si="6"/>
        <v>0411100399短期入所</v>
      </c>
      <c r="B422" s="275" t="s">
        <v>1832</v>
      </c>
      <c r="C422" s="275" t="s">
        <v>1833</v>
      </c>
      <c r="D422" s="276">
        <v>5300011</v>
      </c>
      <c r="E422" s="275" t="s">
        <v>1834</v>
      </c>
      <c r="F422" s="275" t="s">
        <v>1835</v>
      </c>
      <c r="H422" s="275" t="s">
        <v>129</v>
      </c>
      <c r="I422" s="275" t="s">
        <v>630</v>
      </c>
      <c r="J422" s="275" t="s">
        <v>6774</v>
      </c>
      <c r="K422" s="275" t="s">
        <v>1836</v>
      </c>
      <c r="L422" s="275" t="s">
        <v>1836</v>
      </c>
      <c r="M422" s="275" t="s">
        <v>1837</v>
      </c>
      <c r="N422" s="276">
        <v>9892436</v>
      </c>
      <c r="O422" s="275" t="s">
        <v>1695</v>
      </c>
      <c r="P422" s="275" t="s">
        <v>1838</v>
      </c>
      <c r="Q422" s="275" t="s">
        <v>1839</v>
      </c>
      <c r="R422" s="275" t="s">
        <v>1840</v>
      </c>
      <c r="T422" s="275" t="s">
        <v>91</v>
      </c>
      <c r="U422" s="275" t="s">
        <v>74</v>
      </c>
      <c r="V422" s="275" t="s">
        <v>1841</v>
      </c>
      <c r="W422" s="275" t="s">
        <v>6486</v>
      </c>
      <c r="X422" s="277">
        <v>44835</v>
      </c>
      <c r="Y422" s="275" t="s">
        <v>6487</v>
      </c>
      <c r="AA422" s="277">
        <v>44501</v>
      </c>
      <c r="AB422" s="277">
        <v>44501</v>
      </c>
      <c r="AF422" s="275" t="s">
        <v>6498</v>
      </c>
      <c r="AH422" s="275">
        <v>1</v>
      </c>
      <c r="AJ422" s="275" t="s">
        <v>6490</v>
      </c>
      <c r="AK422" s="276">
        <v>530</v>
      </c>
      <c r="AL422" s="275" t="s">
        <v>7988</v>
      </c>
    </row>
    <row r="423" spans="1:38" s="275" customFormat="1">
      <c r="A423" s="275" t="str">
        <f t="shared" si="6"/>
        <v>0411100407就労継続支援(Ｂ型)</v>
      </c>
      <c r="B423" s="275" t="s">
        <v>6890</v>
      </c>
      <c r="C423" s="275" t="s">
        <v>6891</v>
      </c>
      <c r="D423" s="276">
        <v>1210816</v>
      </c>
      <c r="E423" s="275" t="s">
        <v>6892</v>
      </c>
      <c r="F423" s="275" t="s">
        <v>6893</v>
      </c>
      <c r="G423" s="275" t="s">
        <v>6893</v>
      </c>
      <c r="H423" s="275" t="s">
        <v>129</v>
      </c>
      <c r="I423" s="275" t="s">
        <v>6894</v>
      </c>
      <c r="J423" s="275" t="s">
        <v>6895</v>
      </c>
      <c r="K423" s="275" t="s">
        <v>6896</v>
      </c>
      <c r="L423" s="275" t="s">
        <v>6896</v>
      </c>
      <c r="M423" s="275" t="s">
        <v>6897</v>
      </c>
      <c r="N423" s="276">
        <v>9892432</v>
      </c>
      <c r="O423" s="275" t="s">
        <v>1695</v>
      </c>
      <c r="P423" s="275" t="s">
        <v>6898</v>
      </c>
      <c r="Q423" s="275" t="s">
        <v>6899</v>
      </c>
      <c r="R423" s="275" t="s">
        <v>6900</v>
      </c>
      <c r="T423" s="275" t="s">
        <v>6491</v>
      </c>
      <c r="U423" s="275" t="s">
        <v>74</v>
      </c>
      <c r="V423" s="275" t="s">
        <v>6901</v>
      </c>
      <c r="W423" s="275" t="s">
        <v>6486</v>
      </c>
      <c r="X423" s="277">
        <v>45017</v>
      </c>
      <c r="Y423" s="275" t="s">
        <v>6487</v>
      </c>
      <c r="Z423" s="275" t="s">
        <v>6497</v>
      </c>
      <c r="AA423" s="277">
        <v>44866</v>
      </c>
      <c r="AB423" s="277">
        <v>44866</v>
      </c>
      <c r="AG423" s="275" t="s">
        <v>6533</v>
      </c>
      <c r="AH423" s="275">
        <v>20</v>
      </c>
      <c r="AI423" s="275">
        <v>20</v>
      </c>
      <c r="AJ423" s="275" t="s">
        <v>6490</v>
      </c>
      <c r="AK423" s="276">
        <v>121</v>
      </c>
      <c r="AL423" s="275" t="s">
        <v>8013</v>
      </c>
    </row>
    <row r="424" spans="1:38" s="275" customFormat="1">
      <c r="A424" s="275" t="str">
        <f t="shared" si="6"/>
        <v>0411200017生活介護</v>
      </c>
      <c r="B424" s="275" t="s">
        <v>1842</v>
      </c>
      <c r="C424" s="275" t="s">
        <v>1843</v>
      </c>
      <c r="D424" s="276">
        <v>9870431</v>
      </c>
      <c r="E424" s="275" t="s">
        <v>1844</v>
      </c>
      <c r="F424" s="275" t="s">
        <v>1845</v>
      </c>
      <c r="G424" s="275" t="s">
        <v>1846</v>
      </c>
      <c r="H424" s="275" t="s">
        <v>730</v>
      </c>
      <c r="I424" s="275" t="s">
        <v>1847</v>
      </c>
      <c r="J424" s="275" t="s">
        <v>6902</v>
      </c>
      <c r="K424" s="275" t="s">
        <v>1842</v>
      </c>
      <c r="L424" s="275" t="s">
        <v>1842</v>
      </c>
      <c r="M424" s="275" t="s">
        <v>1843</v>
      </c>
      <c r="N424" s="276">
        <v>9870431</v>
      </c>
      <c r="O424" s="275" t="s">
        <v>1848</v>
      </c>
      <c r="P424" s="275" t="s">
        <v>1850</v>
      </c>
      <c r="Q424" s="275" t="s">
        <v>1845</v>
      </c>
      <c r="R424" s="275" t="s">
        <v>1846</v>
      </c>
      <c r="T424" s="275" t="s">
        <v>71</v>
      </c>
      <c r="U424" s="275" t="s">
        <v>74</v>
      </c>
      <c r="V424" s="275" t="s">
        <v>1849</v>
      </c>
      <c r="W424" s="275" t="s">
        <v>6486</v>
      </c>
      <c r="X424" s="277">
        <v>44896</v>
      </c>
      <c r="Y424" s="275" t="s">
        <v>6487</v>
      </c>
      <c r="Z424" s="275" t="s">
        <v>6497</v>
      </c>
      <c r="AA424" s="277">
        <v>38991</v>
      </c>
      <c r="AB424" s="277">
        <v>38991</v>
      </c>
      <c r="AF424" s="275" t="s">
        <v>6492</v>
      </c>
      <c r="AG424" s="275" t="s">
        <v>6533</v>
      </c>
      <c r="AH424" s="275">
        <v>20</v>
      </c>
      <c r="AI424" s="275">
        <v>0</v>
      </c>
      <c r="AJ424" s="275" t="s">
        <v>6490</v>
      </c>
      <c r="AK424" s="276">
        <v>987</v>
      </c>
      <c r="AL424" s="275" t="s">
        <v>8014</v>
      </c>
    </row>
    <row r="425" spans="1:38" s="275" customFormat="1">
      <c r="A425" s="275" t="str">
        <f t="shared" si="6"/>
        <v>0411200017短期入所</v>
      </c>
      <c r="B425" s="275" t="s">
        <v>1842</v>
      </c>
      <c r="C425" s="275" t="s">
        <v>1843</v>
      </c>
      <c r="D425" s="276">
        <v>9870431</v>
      </c>
      <c r="E425" s="275" t="s">
        <v>1844</v>
      </c>
      <c r="F425" s="275" t="s">
        <v>1845</v>
      </c>
      <c r="G425" s="275" t="s">
        <v>1846</v>
      </c>
      <c r="H425" s="275" t="s">
        <v>730</v>
      </c>
      <c r="I425" s="275" t="s">
        <v>1847</v>
      </c>
      <c r="J425" s="275" t="s">
        <v>6902</v>
      </c>
      <c r="K425" s="275" t="s">
        <v>1842</v>
      </c>
      <c r="L425" s="275" t="s">
        <v>1842</v>
      </c>
      <c r="M425" s="275" t="s">
        <v>1843</v>
      </c>
      <c r="N425" s="276">
        <v>9870431</v>
      </c>
      <c r="O425" s="275" t="s">
        <v>1848</v>
      </c>
      <c r="P425" s="275" t="s">
        <v>1844</v>
      </c>
      <c r="Q425" s="275" t="s">
        <v>1845</v>
      </c>
      <c r="R425" s="275" t="s">
        <v>1846</v>
      </c>
      <c r="T425" s="275" t="s">
        <v>91</v>
      </c>
      <c r="U425" s="275" t="s">
        <v>74</v>
      </c>
      <c r="V425" s="275" t="s">
        <v>1849</v>
      </c>
      <c r="W425" s="275" t="s">
        <v>6486</v>
      </c>
      <c r="X425" s="277">
        <v>44896</v>
      </c>
      <c r="Y425" s="275" t="s">
        <v>6487</v>
      </c>
      <c r="AA425" s="277">
        <v>40725</v>
      </c>
      <c r="AB425" s="277">
        <v>40725</v>
      </c>
      <c r="AF425" s="275" t="s">
        <v>6498</v>
      </c>
      <c r="AH425" s="275">
        <v>1</v>
      </c>
      <c r="AJ425" s="275" t="s">
        <v>6490</v>
      </c>
      <c r="AK425" s="276">
        <v>987</v>
      </c>
      <c r="AL425" s="275" t="s">
        <v>8014</v>
      </c>
    </row>
    <row r="426" spans="1:38" s="275" customFormat="1">
      <c r="A426" s="275" t="str">
        <f t="shared" si="6"/>
        <v>0411200033施設入所支援</v>
      </c>
      <c r="B426" s="275" t="s">
        <v>1851</v>
      </c>
      <c r="C426" s="275" t="s">
        <v>1852</v>
      </c>
      <c r="D426" s="276">
        <v>9870511</v>
      </c>
      <c r="E426" s="275" t="s">
        <v>1853</v>
      </c>
      <c r="F426" s="275" t="s">
        <v>1854</v>
      </c>
      <c r="G426" s="275" t="s">
        <v>1855</v>
      </c>
      <c r="H426" s="275" t="s">
        <v>63</v>
      </c>
      <c r="I426" s="275" t="s">
        <v>1856</v>
      </c>
      <c r="J426" s="275" t="s">
        <v>6903</v>
      </c>
      <c r="K426" s="275" t="s">
        <v>1857</v>
      </c>
      <c r="L426" s="275" t="s">
        <v>1857</v>
      </c>
      <c r="M426" s="275" t="s">
        <v>1858</v>
      </c>
      <c r="N426" s="276">
        <v>9870901</v>
      </c>
      <c r="O426" s="275" t="s">
        <v>1848</v>
      </c>
      <c r="P426" s="275" t="s">
        <v>1859</v>
      </c>
      <c r="Q426" s="275" t="s">
        <v>1860</v>
      </c>
      <c r="R426" s="275" t="s">
        <v>1861</v>
      </c>
      <c r="T426" s="275" t="s">
        <v>6494</v>
      </c>
      <c r="U426" s="275" t="s">
        <v>74</v>
      </c>
      <c r="V426" s="275" t="s">
        <v>1862</v>
      </c>
      <c r="W426" s="275" t="s">
        <v>6486</v>
      </c>
      <c r="X426" s="277">
        <v>44835</v>
      </c>
      <c r="Y426" s="275" t="s">
        <v>6487</v>
      </c>
      <c r="AA426" s="277">
        <v>40634</v>
      </c>
      <c r="AB426" s="277">
        <v>40634</v>
      </c>
      <c r="AF426" s="275" t="s">
        <v>6495</v>
      </c>
      <c r="AG426" s="275" t="s">
        <v>6593</v>
      </c>
      <c r="AH426" s="275">
        <v>60</v>
      </c>
      <c r="AI426" s="275">
        <v>60</v>
      </c>
      <c r="AJ426" s="275" t="s">
        <v>6490</v>
      </c>
      <c r="AK426" s="276">
        <v>987</v>
      </c>
      <c r="AL426" s="275" t="s">
        <v>8015</v>
      </c>
    </row>
    <row r="427" spans="1:38" s="275" customFormat="1">
      <c r="A427" s="275" t="str">
        <f t="shared" si="6"/>
        <v>0411200033生活介護</v>
      </c>
      <c r="B427" s="275" t="s">
        <v>1851</v>
      </c>
      <c r="C427" s="275" t="s">
        <v>1852</v>
      </c>
      <c r="D427" s="276">
        <v>9870511</v>
      </c>
      <c r="E427" s="275" t="s">
        <v>1853</v>
      </c>
      <c r="F427" s="275" t="s">
        <v>1854</v>
      </c>
      <c r="G427" s="275" t="s">
        <v>1855</v>
      </c>
      <c r="H427" s="275" t="s">
        <v>63</v>
      </c>
      <c r="I427" s="275" t="s">
        <v>1856</v>
      </c>
      <c r="J427" s="275" t="s">
        <v>6903</v>
      </c>
      <c r="K427" s="275" t="s">
        <v>1857</v>
      </c>
      <c r="L427" s="275" t="s">
        <v>1857</v>
      </c>
      <c r="M427" s="275" t="s">
        <v>1863</v>
      </c>
      <c r="N427" s="276">
        <v>9870901</v>
      </c>
      <c r="O427" s="275" t="s">
        <v>1848</v>
      </c>
      <c r="P427" s="275" t="s">
        <v>1859</v>
      </c>
      <c r="Q427" s="275" t="s">
        <v>1860</v>
      </c>
      <c r="R427" s="275" t="s">
        <v>1861</v>
      </c>
      <c r="T427" s="275" t="s">
        <v>71</v>
      </c>
      <c r="U427" s="275" t="s">
        <v>74</v>
      </c>
      <c r="V427" s="275" t="s">
        <v>1862</v>
      </c>
      <c r="W427" s="275" t="s">
        <v>6486</v>
      </c>
      <c r="X427" s="277">
        <v>44835</v>
      </c>
      <c r="Y427" s="275" t="s">
        <v>6487</v>
      </c>
      <c r="Z427" s="275" t="s">
        <v>6497</v>
      </c>
      <c r="AA427" s="277">
        <v>40634</v>
      </c>
      <c r="AB427" s="277">
        <v>40634</v>
      </c>
      <c r="AF427" s="275" t="s">
        <v>6492</v>
      </c>
      <c r="AG427" s="275" t="s">
        <v>6527</v>
      </c>
      <c r="AH427" s="275">
        <v>60</v>
      </c>
      <c r="AI427" s="275">
        <v>60</v>
      </c>
      <c r="AJ427" s="275" t="s">
        <v>6490</v>
      </c>
      <c r="AK427" s="276">
        <v>987</v>
      </c>
      <c r="AL427" s="275" t="s">
        <v>8015</v>
      </c>
    </row>
    <row r="428" spans="1:38" s="275" customFormat="1">
      <c r="A428" s="275" t="str">
        <f t="shared" si="6"/>
        <v>0411200033短期入所</v>
      </c>
      <c r="B428" s="275" t="s">
        <v>1851</v>
      </c>
      <c r="C428" s="275" t="s">
        <v>1852</v>
      </c>
      <c r="D428" s="276">
        <v>9870511</v>
      </c>
      <c r="E428" s="275" t="s">
        <v>1853</v>
      </c>
      <c r="F428" s="275" t="s">
        <v>1854</v>
      </c>
      <c r="G428" s="275" t="s">
        <v>1855</v>
      </c>
      <c r="H428" s="275" t="s">
        <v>63</v>
      </c>
      <c r="I428" s="275" t="s">
        <v>1856</v>
      </c>
      <c r="J428" s="275" t="s">
        <v>6903</v>
      </c>
      <c r="K428" s="275" t="s">
        <v>1857</v>
      </c>
      <c r="L428" s="275" t="s">
        <v>1857</v>
      </c>
      <c r="M428" s="275" t="s">
        <v>1858</v>
      </c>
      <c r="N428" s="276">
        <v>9870901</v>
      </c>
      <c r="O428" s="275" t="s">
        <v>1848</v>
      </c>
      <c r="P428" s="275" t="s">
        <v>1864</v>
      </c>
      <c r="Q428" s="275" t="s">
        <v>1860</v>
      </c>
      <c r="R428" s="275" t="s">
        <v>1861</v>
      </c>
      <c r="T428" s="275" t="s">
        <v>91</v>
      </c>
      <c r="U428" s="275" t="s">
        <v>74</v>
      </c>
      <c r="V428" s="275" t="s">
        <v>1862</v>
      </c>
      <c r="W428" s="275" t="s">
        <v>6486</v>
      </c>
      <c r="X428" s="277">
        <v>44835</v>
      </c>
      <c r="Y428" s="275" t="s">
        <v>6487</v>
      </c>
      <c r="AA428" s="277">
        <v>38991</v>
      </c>
      <c r="AB428" s="277">
        <v>38991</v>
      </c>
      <c r="AF428" s="275" t="s">
        <v>6498</v>
      </c>
      <c r="AH428" s="275">
        <v>1</v>
      </c>
      <c r="AJ428" s="275" t="s">
        <v>6490</v>
      </c>
      <c r="AK428" s="276">
        <v>987</v>
      </c>
      <c r="AL428" s="275" t="s">
        <v>8015</v>
      </c>
    </row>
    <row r="429" spans="1:38" s="275" customFormat="1">
      <c r="A429" s="275" t="str">
        <f t="shared" si="6"/>
        <v>0411200033知的障害者入所更生施設</v>
      </c>
      <c r="B429" s="275" t="s">
        <v>1851</v>
      </c>
      <c r="C429" s="275" t="s">
        <v>1852</v>
      </c>
      <c r="D429" s="276">
        <v>9870511</v>
      </c>
      <c r="E429" s="275" t="s">
        <v>1853</v>
      </c>
      <c r="F429" s="275" t="s">
        <v>1854</v>
      </c>
      <c r="G429" s="275" t="s">
        <v>1855</v>
      </c>
      <c r="H429" s="275" t="s">
        <v>63</v>
      </c>
      <c r="I429" s="275" t="s">
        <v>1856</v>
      </c>
      <c r="J429" s="275" t="s">
        <v>6903</v>
      </c>
      <c r="K429" s="275" t="s">
        <v>1857</v>
      </c>
      <c r="L429" s="275" t="s">
        <v>1857</v>
      </c>
      <c r="M429" s="275" t="s">
        <v>1858</v>
      </c>
      <c r="N429" s="276">
        <v>9870901</v>
      </c>
      <c r="O429" s="275" t="s">
        <v>1848</v>
      </c>
      <c r="P429" s="275" t="s">
        <v>6904</v>
      </c>
      <c r="Q429" s="275" t="s">
        <v>6905</v>
      </c>
      <c r="R429" s="275" t="s">
        <v>6906</v>
      </c>
      <c r="T429" s="275" t="s">
        <v>6499</v>
      </c>
      <c r="U429" s="275" t="s">
        <v>6500</v>
      </c>
      <c r="V429" s="275" t="s">
        <v>1862</v>
      </c>
      <c r="W429" s="275" t="s">
        <v>6486</v>
      </c>
      <c r="X429" s="277">
        <v>40633</v>
      </c>
      <c r="Y429" s="275" t="s">
        <v>6501</v>
      </c>
      <c r="Z429" s="275" t="s">
        <v>6497</v>
      </c>
      <c r="AA429" s="277">
        <v>38991</v>
      </c>
      <c r="AB429" s="277">
        <v>38991</v>
      </c>
      <c r="AD429" s="277">
        <v>40633</v>
      </c>
      <c r="AF429" s="275" t="s">
        <v>6502</v>
      </c>
      <c r="AG429" s="275" t="s">
        <v>6503</v>
      </c>
      <c r="AI429" s="275">
        <v>60</v>
      </c>
      <c r="AJ429" s="275" t="s">
        <v>6490</v>
      </c>
      <c r="AK429" s="276">
        <v>987</v>
      </c>
      <c r="AL429" s="275" t="s">
        <v>8015</v>
      </c>
    </row>
    <row r="430" spans="1:38" s="275" customFormat="1">
      <c r="A430" s="275" t="str">
        <f t="shared" si="6"/>
        <v>0411200041施設入所支援</v>
      </c>
      <c r="B430" s="275" t="s">
        <v>1851</v>
      </c>
      <c r="C430" s="275" t="s">
        <v>1852</v>
      </c>
      <c r="D430" s="276">
        <v>9870511</v>
      </c>
      <c r="E430" s="275" t="s">
        <v>1853</v>
      </c>
      <c r="F430" s="275" t="s">
        <v>1854</v>
      </c>
      <c r="G430" s="275" t="s">
        <v>1855</v>
      </c>
      <c r="H430" s="275" t="s">
        <v>63</v>
      </c>
      <c r="I430" s="275" t="s">
        <v>1856</v>
      </c>
      <c r="J430" s="275" t="s">
        <v>6903</v>
      </c>
      <c r="K430" s="275" t="s">
        <v>1865</v>
      </c>
      <c r="L430" s="275" t="s">
        <v>1865</v>
      </c>
      <c r="M430" s="275" t="s">
        <v>1871</v>
      </c>
      <c r="N430" s="276">
        <v>9870901</v>
      </c>
      <c r="O430" s="275" t="s">
        <v>1848</v>
      </c>
      <c r="P430" s="275" t="s">
        <v>1867</v>
      </c>
      <c r="Q430" s="275" t="s">
        <v>1868</v>
      </c>
      <c r="R430" s="275" t="s">
        <v>1869</v>
      </c>
      <c r="T430" s="275" t="s">
        <v>6494</v>
      </c>
      <c r="U430" s="275" t="s">
        <v>74</v>
      </c>
      <c r="V430" s="275" t="s">
        <v>1870</v>
      </c>
      <c r="W430" s="275" t="s">
        <v>6486</v>
      </c>
      <c r="X430" s="277">
        <v>44835</v>
      </c>
      <c r="Y430" s="275" t="s">
        <v>6487</v>
      </c>
      <c r="AA430" s="277">
        <v>40634</v>
      </c>
      <c r="AB430" s="277">
        <v>40634</v>
      </c>
      <c r="AF430" s="275" t="s">
        <v>6495</v>
      </c>
      <c r="AG430" s="275" t="s">
        <v>6593</v>
      </c>
      <c r="AH430" s="275">
        <v>50</v>
      </c>
      <c r="AI430" s="275">
        <v>50</v>
      </c>
      <c r="AJ430" s="275" t="s">
        <v>6490</v>
      </c>
      <c r="AK430" s="276">
        <v>987</v>
      </c>
      <c r="AL430" s="275" t="s">
        <v>8015</v>
      </c>
    </row>
    <row r="431" spans="1:38" s="275" customFormat="1">
      <c r="A431" s="275" t="str">
        <f t="shared" si="6"/>
        <v>0411200041生活介護</v>
      </c>
      <c r="B431" s="275" t="s">
        <v>1851</v>
      </c>
      <c r="C431" s="275" t="s">
        <v>1852</v>
      </c>
      <c r="D431" s="276">
        <v>9870511</v>
      </c>
      <c r="E431" s="275" t="s">
        <v>1853</v>
      </c>
      <c r="F431" s="275" t="s">
        <v>1854</v>
      </c>
      <c r="G431" s="275" t="s">
        <v>1855</v>
      </c>
      <c r="H431" s="275" t="s">
        <v>63</v>
      </c>
      <c r="I431" s="275" t="s">
        <v>1856</v>
      </c>
      <c r="J431" s="275" t="s">
        <v>6903</v>
      </c>
      <c r="K431" s="275" t="s">
        <v>1865</v>
      </c>
      <c r="L431" s="275" t="s">
        <v>1865</v>
      </c>
      <c r="M431" s="275" t="s">
        <v>1871</v>
      </c>
      <c r="N431" s="276">
        <v>9870901</v>
      </c>
      <c r="O431" s="275" t="s">
        <v>1848</v>
      </c>
      <c r="P431" s="275" t="s">
        <v>1867</v>
      </c>
      <c r="Q431" s="275" t="s">
        <v>1868</v>
      </c>
      <c r="R431" s="275" t="s">
        <v>1869</v>
      </c>
      <c r="T431" s="275" t="s">
        <v>71</v>
      </c>
      <c r="U431" s="275" t="s">
        <v>74</v>
      </c>
      <c r="V431" s="275" t="s">
        <v>1870</v>
      </c>
      <c r="W431" s="275" t="s">
        <v>6486</v>
      </c>
      <c r="X431" s="277">
        <v>44835</v>
      </c>
      <c r="Y431" s="275" t="s">
        <v>6487</v>
      </c>
      <c r="Z431" s="275" t="s">
        <v>6497</v>
      </c>
      <c r="AA431" s="277">
        <v>40634</v>
      </c>
      <c r="AB431" s="277">
        <v>40634</v>
      </c>
      <c r="AF431" s="275" t="s">
        <v>6492</v>
      </c>
      <c r="AG431" s="275" t="s">
        <v>6527</v>
      </c>
      <c r="AH431" s="275">
        <v>50</v>
      </c>
      <c r="AI431" s="275">
        <v>50</v>
      </c>
      <c r="AJ431" s="275" t="s">
        <v>6490</v>
      </c>
      <c r="AK431" s="276">
        <v>987</v>
      </c>
      <c r="AL431" s="275" t="s">
        <v>8015</v>
      </c>
    </row>
    <row r="432" spans="1:38" s="275" customFormat="1">
      <c r="A432" s="275" t="str">
        <f t="shared" si="6"/>
        <v>0411200041短期入所</v>
      </c>
      <c r="B432" s="275" t="s">
        <v>1851</v>
      </c>
      <c r="C432" s="275" t="s">
        <v>1852</v>
      </c>
      <c r="D432" s="276">
        <v>9870511</v>
      </c>
      <c r="E432" s="275" t="s">
        <v>1853</v>
      </c>
      <c r="F432" s="275" t="s">
        <v>1854</v>
      </c>
      <c r="G432" s="275" t="s">
        <v>1855</v>
      </c>
      <c r="H432" s="275" t="s">
        <v>63</v>
      </c>
      <c r="I432" s="275" t="s">
        <v>1856</v>
      </c>
      <c r="J432" s="275" t="s">
        <v>6903</v>
      </c>
      <c r="K432" s="275" t="s">
        <v>1865</v>
      </c>
      <c r="L432" s="275" t="s">
        <v>1865</v>
      </c>
      <c r="M432" s="275" t="s">
        <v>1866</v>
      </c>
      <c r="N432" s="276">
        <v>9870901</v>
      </c>
      <c r="O432" s="275" t="s">
        <v>1848</v>
      </c>
      <c r="P432" s="275" t="s">
        <v>1872</v>
      </c>
      <c r="Q432" s="275" t="s">
        <v>1868</v>
      </c>
      <c r="T432" s="275" t="s">
        <v>91</v>
      </c>
      <c r="U432" s="275" t="s">
        <v>74</v>
      </c>
      <c r="V432" s="275" t="s">
        <v>1870</v>
      </c>
      <c r="W432" s="275" t="s">
        <v>6486</v>
      </c>
      <c r="X432" s="277">
        <v>44835</v>
      </c>
      <c r="Y432" s="275" t="s">
        <v>6487</v>
      </c>
      <c r="AA432" s="277">
        <v>38991</v>
      </c>
      <c r="AB432" s="277">
        <v>38991</v>
      </c>
      <c r="AF432" s="275" t="s">
        <v>6498</v>
      </c>
      <c r="AH432" s="275">
        <v>4</v>
      </c>
      <c r="AJ432" s="275" t="s">
        <v>6490</v>
      </c>
      <c r="AK432" s="276">
        <v>987</v>
      </c>
      <c r="AL432" s="275" t="s">
        <v>8015</v>
      </c>
    </row>
    <row r="433" spans="1:38" s="275" customFormat="1">
      <c r="A433" s="275" t="str">
        <f t="shared" si="6"/>
        <v>0411200041知的障害者入所更生施設</v>
      </c>
      <c r="B433" s="275" t="s">
        <v>1851</v>
      </c>
      <c r="C433" s="275" t="s">
        <v>1852</v>
      </c>
      <c r="D433" s="276">
        <v>9870511</v>
      </c>
      <c r="E433" s="275" t="s">
        <v>1853</v>
      </c>
      <c r="F433" s="275" t="s">
        <v>1854</v>
      </c>
      <c r="G433" s="275" t="s">
        <v>1855</v>
      </c>
      <c r="H433" s="275" t="s">
        <v>63</v>
      </c>
      <c r="I433" s="275" t="s">
        <v>1856</v>
      </c>
      <c r="J433" s="275" t="s">
        <v>6903</v>
      </c>
      <c r="K433" s="275" t="s">
        <v>1865</v>
      </c>
      <c r="L433" s="275" t="s">
        <v>1865</v>
      </c>
      <c r="M433" s="275" t="s">
        <v>1871</v>
      </c>
      <c r="N433" s="276">
        <v>9870901</v>
      </c>
      <c r="O433" s="275" t="s">
        <v>1848</v>
      </c>
      <c r="P433" s="275" t="s">
        <v>1867</v>
      </c>
      <c r="Q433" s="275" t="s">
        <v>1868</v>
      </c>
      <c r="R433" s="275" t="s">
        <v>1869</v>
      </c>
      <c r="T433" s="275" t="s">
        <v>6499</v>
      </c>
      <c r="U433" s="275" t="s">
        <v>6500</v>
      </c>
      <c r="V433" s="275" t="s">
        <v>1870</v>
      </c>
      <c r="W433" s="275" t="s">
        <v>6486</v>
      </c>
      <c r="X433" s="277">
        <v>40633</v>
      </c>
      <c r="Y433" s="275" t="s">
        <v>6501</v>
      </c>
      <c r="Z433" s="275" t="s">
        <v>6497</v>
      </c>
      <c r="AA433" s="277">
        <v>38991</v>
      </c>
      <c r="AB433" s="277">
        <v>38991</v>
      </c>
      <c r="AD433" s="277">
        <v>40633</v>
      </c>
      <c r="AF433" s="275" t="s">
        <v>6502</v>
      </c>
      <c r="AG433" s="275" t="s">
        <v>6503</v>
      </c>
      <c r="AI433" s="275">
        <v>50</v>
      </c>
      <c r="AJ433" s="275" t="s">
        <v>6490</v>
      </c>
      <c r="AK433" s="276">
        <v>987</v>
      </c>
      <c r="AL433" s="275" t="s">
        <v>8015</v>
      </c>
    </row>
    <row r="434" spans="1:38" s="275" customFormat="1">
      <c r="A434" s="275" t="str">
        <f t="shared" si="6"/>
        <v>0411200058就労移行支援</v>
      </c>
      <c r="B434" s="275" t="s">
        <v>1851</v>
      </c>
      <c r="C434" s="275" t="s">
        <v>1852</v>
      </c>
      <c r="D434" s="276">
        <v>9870511</v>
      </c>
      <c r="E434" s="275" t="s">
        <v>1853</v>
      </c>
      <c r="F434" s="275" t="s">
        <v>1854</v>
      </c>
      <c r="G434" s="275" t="s">
        <v>1855</v>
      </c>
      <c r="H434" s="275" t="s">
        <v>63</v>
      </c>
      <c r="I434" s="275" t="s">
        <v>1856</v>
      </c>
      <c r="J434" s="275" t="s">
        <v>6903</v>
      </c>
      <c r="K434" s="275" t="s">
        <v>1873</v>
      </c>
      <c r="L434" s="275" t="s">
        <v>1873</v>
      </c>
      <c r="M434" s="275" t="s">
        <v>1874</v>
      </c>
      <c r="N434" s="276">
        <v>9870901</v>
      </c>
      <c r="O434" s="275" t="s">
        <v>1848</v>
      </c>
      <c r="P434" s="275" t="s">
        <v>1875</v>
      </c>
      <c r="Q434" s="275" t="s">
        <v>1876</v>
      </c>
      <c r="R434" s="275" t="s">
        <v>1877</v>
      </c>
      <c r="T434" s="275" t="s">
        <v>75</v>
      </c>
      <c r="U434" s="275" t="s">
        <v>74</v>
      </c>
      <c r="V434" s="275" t="s">
        <v>1878</v>
      </c>
      <c r="W434" s="275" t="s">
        <v>6486</v>
      </c>
      <c r="X434" s="277">
        <v>45017</v>
      </c>
      <c r="Y434" s="275" t="s">
        <v>6487</v>
      </c>
      <c r="Z434" s="275" t="s">
        <v>6488</v>
      </c>
      <c r="AA434" s="277">
        <v>39904</v>
      </c>
      <c r="AB434" s="277">
        <v>39904</v>
      </c>
      <c r="AG434" s="275" t="s">
        <v>6489</v>
      </c>
      <c r="AH434" s="275">
        <v>6</v>
      </c>
      <c r="AI434" s="275">
        <v>50</v>
      </c>
      <c r="AJ434" s="275" t="s">
        <v>6490</v>
      </c>
      <c r="AK434" s="276">
        <v>987</v>
      </c>
      <c r="AL434" s="275" t="s">
        <v>8015</v>
      </c>
    </row>
    <row r="435" spans="1:38" s="275" customFormat="1">
      <c r="A435" s="275" t="str">
        <f t="shared" si="6"/>
        <v>0411200058就労継続支援(Ｂ型)</v>
      </c>
      <c r="B435" s="275" t="s">
        <v>1851</v>
      </c>
      <c r="C435" s="275" t="s">
        <v>1852</v>
      </c>
      <c r="D435" s="276">
        <v>9870511</v>
      </c>
      <c r="E435" s="275" t="s">
        <v>1853</v>
      </c>
      <c r="F435" s="275" t="s">
        <v>1854</v>
      </c>
      <c r="G435" s="275" t="s">
        <v>1855</v>
      </c>
      <c r="H435" s="275" t="s">
        <v>63</v>
      </c>
      <c r="I435" s="275" t="s">
        <v>1856</v>
      </c>
      <c r="J435" s="275" t="s">
        <v>6903</v>
      </c>
      <c r="K435" s="275" t="s">
        <v>1873</v>
      </c>
      <c r="L435" s="275" t="s">
        <v>1873</v>
      </c>
      <c r="M435" s="275" t="s">
        <v>1874</v>
      </c>
      <c r="N435" s="276">
        <v>9870901</v>
      </c>
      <c r="O435" s="275" t="s">
        <v>1848</v>
      </c>
      <c r="P435" s="275" t="s">
        <v>1875</v>
      </c>
      <c r="Q435" s="275" t="s">
        <v>1876</v>
      </c>
      <c r="R435" s="275" t="s">
        <v>1877</v>
      </c>
      <c r="T435" s="275" t="s">
        <v>6491</v>
      </c>
      <c r="U435" s="275" t="s">
        <v>74</v>
      </c>
      <c r="V435" s="275" t="s">
        <v>1878</v>
      </c>
      <c r="W435" s="275" t="s">
        <v>6486</v>
      </c>
      <c r="X435" s="277">
        <v>44835</v>
      </c>
      <c r="Y435" s="275" t="s">
        <v>6487</v>
      </c>
      <c r="Z435" s="275" t="s">
        <v>6488</v>
      </c>
      <c r="AA435" s="277">
        <v>39904</v>
      </c>
      <c r="AB435" s="277">
        <v>39904</v>
      </c>
      <c r="AG435" s="275" t="s">
        <v>6489</v>
      </c>
      <c r="AH435" s="275">
        <v>34</v>
      </c>
      <c r="AI435" s="275">
        <v>50</v>
      </c>
      <c r="AJ435" s="275" t="s">
        <v>6490</v>
      </c>
      <c r="AK435" s="276">
        <v>987</v>
      </c>
      <c r="AL435" s="275" t="s">
        <v>8015</v>
      </c>
    </row>
    <row r="436" spans="1:38" s="275" customFormat="1">
      <c r="A436" s="275" t="str">
        <f t="shared" si="6"/>
        <v>0411200058就労定着支援</v>
      </c>
      <c r="B436" s="275" t="s">
        <v>1851</v>
      </c>
      <c r="C436" s="275" t="s">
        <v>1852</v>
      </c>
      <c r="D436" s="276">
        <v>9870511</v>
      </c>
      <c r="E436" s="275" t="s">
        <v>1853</v>
      </c>
      <c r="F436" s="275" t="s">
        <v>1854</v>
      </c>
      <c r="G436" s="275" t="s">
        <v>1855</v>
      </c>
      <c r="H436" s="275" t="s">
        <v>63</v>
      </c>
      <c r="I436" s="275" t="s">
        <v>1856</v>
      </c>
      <c r="J436" s="275" t="s">
        <v>6903</v>
      </c>
      <c r="K436" s="275" t="s">
        <v>1873</v>
      </c>
      <c r="L436" s="275" t="s">
        <v>1873</v>
      </c>
      <c r="M436" s="275" t="s">
        <v>1874</v>
      </c>
      <c r="N436" s="276">
        <v>9870901</v>
      </c>
      <c r="O436" s="275" t="s">
        <v>1848</v>
      </c>
      <c r="P436" s="275" t="s">
        <v>1875</v>
      </c>
      <c r="Q436" s="275" t="s">
        <v>1876</v>
      </c>
      <c r="R436" s="275" t="s">
        <v>1877</v>
      </c>
      <c r="T436" s="275" t="s">
        <v>314</v>
      </c>
      <c r="U436" s="275" t="s">
        <v>74</v>
      </c>
      <c r="V436" s="275" t="s">
        <v>1878</v>
      </c>
      <c r="W436" s="275" t="s">
        <v>6486</v>
      </c>
      <c r="X436" s="277">
        <v>44652</v>
      </c>
      <c r="Y436" s="275" t="s">
        <v>6487</v>
      </c>
      <c r="AA436" s="277">
        <v>43374</v>
      </c>
      <c r="AB436" s="277">
        <v>43374</v>
      </c>
      <c r="AJ436" s="275" t="s">
        <v>6490</v>
      </c>
      <c r="AK436" s="276">
        <v>987</v>
      </c>
      <c r="AL436" s="275" t="s">
        <v>8015</v>
      </c>
    </row>
    <row r="437" spans="1:38" s="275" customFormat="1">
      <c r="A437" s="275" t="str">
        <f t="shared" si="6"/>
        <v>0411200058知的障害者入所授産施設</v>
      </c>
      <c r="B437" s="275" t="s">
        <v>1851</v>
      </c>
      <c r="C437" s="275" t="s">
        <v>1852</v>
      </c>
      <c r="D437" s="276">
        <v>9870511</v>
      </c>
      <c r="E437" s="275" t="s">
        <v>1853</v>
      </c>
      <c r="F437" s="275" t="s">
        <v>1854</v>
      </c>
      <c r="G437" s="275" t="s">
        <v>1855</v>
      </c>
      <c r="H437" s="275" t="s">
        <v>63</v>
      </c>
      <c r="I437" s="275" t="s">
        <v>1856</v>
      </c>
      <c r="J437" s="275" t="s">
        <v>6903</v>
      </c>
      <c r="K437" s="275" t="s">
        <v>1873</v>
      </c>
      <c r="L437" s="275" t="s">
        <v>1873</v>
      </c>
      <c r="M437" s="275" t="s">
        <v>1874</v>
      </c>
      <c r="N437" s="276">
        <v>9870901</v>
      </c>
      <c r="O437" s="275" t="s">
        <v>1848</v>
      </c>
      <c r="P437" s="275" t="s">
        <v>1875</v>
      </c>
      <c r="Q437" s="275" t="s">
        <v>1876</v>
      </c>
      <c r="R437" s="275" t="s">
        <v>1877</v>
      </c>
      <c r="T437" s="275" t="s">
        <v>6707</v>
      </c>
      <c r="U437" s="275" t="s">
        <v>6500</v>
      </c>
      <c r="V437" s="275" t="s">
        <v>1878</v>
      </c>
      <c r="W437" s="275" t="s">
        <v>6486</v>
      </c>
      <c r="X437" s="277">
        <v>39903</v>
      </c>
      <c r="Y437" s="275" t="s">
        <v>6501</v>
      </c>
      <c r="Z437" s="275" t="s">
        <v>6497</v>
      </c>
      <c r="AA437" s="277">
        <v>38991</v>
      </c>
      <c r="AB437" s="277">
        <v>38991</v>
      </c>
      <c r="AD437" s="277">
        <v>39903</v>
      </c>
      <c r="AG437" s="275" t="s">
        <v>6496</v>
      </c>
      <c r="AI437" s="275">
        <v>40</v>
      </c>
      <c r="AJ437" s="275" t="s">
        <v>6490</v>
      </c>
      <c r="AK437" s="276">
        <v>987</v>
      </c>
      <c r="AL437" s="275" t="s">
        <v>8015</v>
      </c>
    </row>
    <row r="438" spans="1:38" s="275" customFormat="1">
      <c r="A438" s="275" t="str">
        <f t="shared" si="6"/>
        <v>0411200066短期入所</v>
      </c>
      <c r="B438" s="275" t="s">
        <v>1851</v>
      </c>
      <c r="C438" s="275" t="s">
        <v>1852</v>
      </c>
      <c r="D438" s="276">
        <v>9870511</v>
      </c>
      <c r="E438" s="275" t="s">
        <v>1853</v>
      </c>
      <c r="F438" s="275" t="s">
        <v>1854</v>
      </c>
      <c r="G438" s="275" t="s">
        <v>1855</v>
      </c>
      <c r="H438" s="275" t="s">
        <v>63</v>
      </c>
      <c r="I438" s="275" t="s">
        <v>1856</v>
      </c>
      <c r="J438" s="275" t="s">
        <v>6903</v>
      </c>
      <c r="K438" s="275" t="s">
        <v>1879</v>
      </c>
      <c r="L438" s="275" t="s">
        <v>1879</v>
      </c>
      <c r="M438" s="275" t="s">
        <v>1880</v>
      </c>
      <c r="N438" s="276">
        <v>9870513</v>
      </c>
      <c r="O438" s="275" t="s">
        <v>1848</v>
      </c>
      <c r="P438" s="275" t="s">
        <v>1881</v>
      </c>
      <c r="Q438" s="275" t="s">
        <v>1882</v>
      </c>
      <c r="R438" s="275" t="s">
        <v>1883</v>
      </c>
      <c r="T438" s="275" t="s">
        <v>91</v>
      </c>
      <c r="U438" s="275" t="s">
        <v>74</v>
      </c>
      <c r="V438" s="275" t="s">
        <v>1884</v>
      </c>
      <c r="W438" s="275" t="s">
        <v>6486</v>
      </c>
      <c r="X438" s="277">
        <v>44835</v>
      </c>
      <c r="Y438" s="275" t="s">
        <v>6487</v>
      </c>
      <c r="AA438" s="277">
        <v>38991</v>
      </c>
      <c r="AB438" s="277">
        <v>38991</v>
      </c>
      <c r="AF438" s="275" t="s">
        <v>6498</v>
      </c>
      <c r="AH438" s="275">
        <v>1</v>
      </c>
      <c r="AJ438" s="275" t="s">
        <v>6490</v>
      </c>
      <c r="AK438" s="276">
        <v>987</v>
      </c>
      <c r="AL438" s="275" t="s">
        <v>8015</v>
      </c>
    </row>
    <row r="439" spans="1:38" s="275" customFormat="1">
      <c r="A439" s="275" t="str">
        <f t="shared" si="6"/>
        <v>0411200074短期入所</v>
      </c>
      <c r="B439" s="275" t="s">
        <v>1851</v>
      </c>
      <c r="C439" s="275" t="s">
        <v>1852</v>
      </c>
      <c r="D439" s="276">
        <v>9870511</v>
      </c>
      <c r="E439" s="275" t="s">
        <v>1853</v>
      </c>
      <c r="F439" s="275" t="s">
        <v>1854</v>
      </c>
      <c r="G439" s="275" t="s">
        <v>1855</v>
      </c>
      <c r="H439" s="275" t="s">
        <v>63</v>
      </c>
      <c r="I439" s="275" t="s">
        <v>1856</v>
      </c>
      <c r="J439" s="275" t="s">
        <v>6903</v>
      </c>
      <c r="K439" s="275" t="s">
        <v>1885</v>
      </c>
      <c r="L439" s="275" t="s">
        <v>1885</v>
      </c>
      <c r="M439" s="275" t="s">
        <v>1886</v>
      </c>
      <c r="N439" s="276">
        <v>9870401</v>
      </c>
      <c r="O439" s="275" t="s">
        <v>1848</v>
      </c>
      <c r="P439" s="275" t="s">
        <v>1887</v>
      </c>
      <c r="Q439" s="275" t="s">
        <v>1888</v>
      </c>
      <c r="R439" s="275" t="s">
        <v>1889</v>
      </c>
      <c r="T439" s="275" t="s">
        <v>91</v>
      </c>
      <c r="U439" s="275" t="s">
        <v>74</v>
      </c>
      <c r="V439" s="275" t="s">
        <v>1890</v>
      </c>
      <c r="W439" s="275" t="s">
        <v>6486</v>
      </c>
      <c r="X439" s="277">
        <v>44835</v>
      </c>
      <c r="Y439" s="275" t="s">
        <v>6487</v>
      </c>
      <c r="AA439" s="277">
        <v>38991</v>
      </c>
      <c r="AB439" s="277">
        <v>38991</v>
      </c>
      <c r="AF439" s="275" t="s">
        <v>6498</v>
      </c>
      <c r="AH439" s="275">
        <v>1</v>
      </c>
      <c r="AJ439" s="275" t="s">
        <v>6490</v>
      </c>
      <c r="AK439" s="276">
        <v>987</v>
      </c>
      <c r="AL439" s="275" t="s">
        <v>8015</v>
      </c>
    </row>
    <row r="440" spans="1:38" s="275" customFormat="1">
      <c r="A440" s="275" t="str">
        <f t="shared" si="6"/>
        <v>0411200082施設入所支援</v>
      </c>
      <c r="B440" s="275" t="s">
        <v>1891</v>
      </c>
      <c r="C440" s="275" t="s">
        <v>1892</v>
      </c>
      <c r="D440" s="276">
        <v>9870311</v>
      </c>
      <c r="E440" s="275" t="s">
        <v>1893</v>
      </c>
      <c r="F440" s="275" t="s">
        <v>1894</v>
      </c>
      <c r="G440" s="275" t="s">
        <v>1895</v>
      </c>
      <c r="H440" s="275" t="s">
        <v>63</v>
      </c>
      <c r="I440" s="275" t="s">
        <v>1896</v>
      </c>
      <c r="J440" s="275" t="s">
        <v>6907</v>
      </c>
      <c r="K440" s="275" t="s">
        <v>1897</v>
      </c>
      <c r="L440" s="275" t="s">
        <v>1897</v>
      </c>
      <c r="M440" s="275" t="s">
        <v>1898</v>
      </c>
      <c r="N440" s="276">
        <v>9870311</v>
      </c>
      <c r="O440" s="275" t="s">
        <v>1848</v>
      </c>
      <c r="P440" s="275" t="s">
        <v>1899</v>
      </c>
      <c r="Q440" s="275" t="s">
        <v>1894</v>
      </c>
      <c r="R440" s="275" t="s">
        <v>1895</v>
      </c>
      <c r="T440" s="275" t="s">
        <v>6494</v>
      </c>
      <c r="U440" s="275" t="s">
        <v>74</v>
      </c>
      <c r="V440" s="275" t="s">
        <v>1900</v>
      </c>
      <c r="W440" s="275" t="s">
        <v>6486</v>
      </c>
      <c r="X440" s="277">
        <v>44835</v>
      </c>
      <c r="Y440" s="275" t="s">
        <v>6487</v>
      </c>
      <c r="AA440" s="277">
        <v>40452</v>
      </c>
      <c r="AB440" s="277">
        <v>40452</v>
      </c>
      <c r="AF440" s="275" t="s">
        <v>6495</v>
      </c>
      <c r="AG440" s="275" t="s">
        <v>6593</v>
      </c>
      <c r="AH440" s="275">
        <v>50</v>
      </c>
      <c r="AI440" s="275">
        <v>50</v>
      </c>
      <c r="AJ440" s="275" t="s">
        <v>6490</v>
      </c>
      <c r="AK440" s="276">
        <v>987</v>
      </c>
      <c r="AL440" s="275" t="s">
        <v>8016</v>
      </c>
    </row>
    <row r="441" spans="1:38" s="275" customFormat="1">
      <c r="A441" s="275" t="str">
        <f t="shared" si="6"/>
        <v>0411200082生活介護</v>
      </c>
      <c r="B441" s="275" t="s">
        <v>1891</v>
      </c>
      <c r="C441" s="275" t="s">
        <v>1892</v>
      </c>
      <c r="D441" s="276">
        <v>9870311</v>
      </c>
      <c r="E441" s="275" t="s">
        <v>1893</v>
      </c>
      <c r="F441" s="275" t="s">
        <v>1894</v>
      </c>
      <c r="G441" s="275" t="s">
        <v>1895</v>
      </c>
      <c r="H441" s="275" t="s">
        <v>63</v>
      </c>
      <c r="I441" s="275" t="s">
        <v>1896</v>
      </c>
      <c r="J441" s="275" t="s">
        <v>6907</v>
      </c>
      <c r="K441" s="275" t="s">
        <v>1897</v>
      </c>
      <c r="L441" s="275" t="s">
        <v>1897</v>
      </c>
      <c r="M441" s="275" t="s">
        <v>1898</v>
      </c>
      <c r="N441" s="276">
        <v>9870311</v>
      </c>
      <c r="O441" s="275" t="s">
        <v>1848</v>
      </c>
      <c r="P441" s="275" t="s">
        <v>1899</v>
      </c>
      <c r="Q441" s="275" t="s">
        <v>1894</v>
      </c>
      <c r="R441" s="275" t="s">
        <v>1895</v>
      </c>
      <c r="T441" s="275" t="s">
        <v>71</v>
      </c>
      <c r="U441" s="275" t="s">
        <v>74</v>
      </c>
      <c r="V441" s="275" t="s">
        <v>1900</v>
      </c>
      <c r="W441" s="275" t="s">
        <v>6486</v>
      </c>
      <c r="X441" s="277">
        <v>44835</v>
      </c>
      <c r="Y441" s="275" t="s">
        <v>6487</v>
      </c>
      <c r="Z441" s="275" t="s">
        <v>6497</v>
      </c>
      <c r="AA441" s="277">
        <v>40452</v>
      </c>
      <c r="AB441" s="277">
        <v>40452</v>
      </c>
      <c r="AF441" s="275" t="s">
        <v>6492</v>
      </c>
      <c r="AG441" s="275" t="s">
        <v>6527</v>
      </c>
      <c r="AH441" s="275">
        <v>50</v>
      </c>
      <c r="AI441" s="275">
        <v>50</v>
      </c>
      <c r="AJ441" s="275" t="s">
        <v>6490</v>
      </c>
      <c r="AK441" s="276">
        <v>987</v>
      </c>
      <c r="AL441" s="275" t="s">
        <v>8016</v>
      </c>
    </row>
    <row r="442" spans="1:38" s="275" customFormat="1">
      <c r="A442" s="275" t="str">
        <f t="shared" si="6"/>
        <v>0411200082短期入所</v>
      </c>
      <c r="B442" s="275" t="s">
        <v>1891</v>
      </c>
      <c r="C442" s="275" t="s">
        <v>1892</v>
      </c>
      <c r="D442" s="276">
        <v>9870311</v>
      </c>
      <c r="E442" s="275" t="s">
        <v>1893</v>
      </c>
      <c r="F442" s="275" t="s">
        <v>1894</v>
      </c>
      <c r="G442" s="275" t="s">
        <v>1895</v>
      </c>
      <c r="H442" s="275" t="s">
        <v>63</v>
      </c>
      <c r="I442" s="275" t="s">
        <v>1896</v>
      </c>
      <c r="J442" s="275" t="s">
        <v>6907</v>
      </c>
      <c r="K442" s="275" t="s">
        <v>1897</v>
      </c>
      <c r="L442" s="275" t="s">
        <v>1901</v>
      </c>
      <c r="M442" s="275" t="s">
        <v>1902</v>
      </c>
      <c r="N442" s="276">
        <v>9870311</v>
      </c>
      <c r="O442" s="275" t="s">
        <v>1848</v>
      </c>
      <c r="P442" s="275" t="s">
        <v>1903</v>
      </c>
      <c r="Q442" s="275" t="s">
        <v>1894</v>
      </c>
      <c r="R442" s="275" t="s">
        <v>1895</v>
      </c>
      <c r="T442" s="275" t="s">
        <v>91</v>
      </c>
      <c r="U442" s="275" t="s">
        <v>74</v>
      </c>
      <c r="V442" s="275" t="s">
        <v>1900</v>
      </c>
      <c r="W442" s="275" t="s">
        <v>6486</v>
      </c>
      <c r="X442" s="277">
        <v>44835</v>
      </c>
      <c r="Y442" s="275" t="s">
        <v>6487</v>
      </c>
      <c r="AA442" s="277">
        <v>38991</v>
      </c>
      <c r="AB442" s="277">
        <v>38991</v>
      </c>
      <c r="AF442" s="275" t="s">
        <v>6498</v>
      </c>
      <c r="AH442" s="275">
        <v>1</v>
      </c>
      <c r="AJ442" s="275" t="s">
        <v>6490</v>
      </c>
      <c r="AK442" s="276">
        <v>987</v>
      </c>
      <c r="AL442" s="275" t="s">
        <v>8016</v>
      </c>
    </row>
    <row r="443" spans="1:38" s="275" customFormat="1">
      <c r="A443" s="275" t="str">
        <f t="shared" si="6"/>
        <v>0411200082知的障害者通所更生施設</v>
      </c>
      <c r="B443" s="275" t="s">
        <v>1891</v>
      </c>
      <c r="C443" s="275" t="s">
        <v>1892</v>
      </c>
      <c r="D443" s="276">
        <v>9870311</v>
      </c>
      <c r="E443" s="275" t="s">
        <v>1893</v>
      </c>
      <c r="F443" s="275" t="s">
        <v>1894</v>
      </c>
      <c r="G443" s="275" t="s">
        <v>1895</v>
      </c>
      <c r="H443" s="275" t="s">
        <v>63</v>
      </c>
      <c r="I443" s="275" t="s">
        <v>1896</v>
      </c>
      <c r="J443" s="275" t="s">
        <v>6907</v>
      </c>
      <c r="K443" s="275" t="s">
        <v>1897</v>
      </c>
      <c r="L443" s="275" t="s">
        <v>1897</v>
      </c>
      <c r="M443" s="275" t="s">
        <v>1898</v>
      </c>
      <c r="N443" s="276">
        <v>9870311</v>
      </c>
      <c r="O443" s="275" t="s">
        <v>1848</v>
      </c>
      <c r="P443" s="275" t="s">
        <v>1899</v>
      </c>
      <c r="Q443" s="275" t="s">
        <v>1894</v>
      </c>
      <c r="R443" s="275" t="s">
        <v>1895</v>
      </c>
      <c r="T443" s="275" t="s">
        <v>6505</v>
      </c>
      <c r="U443" s="275" t="s">
        <v>6500</v>
      </c>
      <c r="V443" s="275" t="s">
        <v>1900</v>
      </c>
      <c r="W443" s="275" t="s">
        <v>6486</v>
      </c>
      <c r="X443" s="277">
        <v>40086</v>
      </c>
      <c r="Y443" s="275" t="s">
        <v>6501</v>
      </c>
      <c r="Z443" s="275" t="s">
        <v>6497</v>
      </c>
      <c r="AA443" s="277">
        <v>38991</v>
      </c>
      <c r="AB443" s="277">
        <v>38991</v>
      </c>
      <c r="AD443" s="277">
        <v>40086</v>
      </c>
      <c r="AF443" s="275" t="s">
        <v>6705</v>
      </c>
      <c r="AG443" s="275" t="s">
        <v>6509</v>
      </c>
      <c r="AI443" s="275">
        <v>14</v>
      </c>
      <c r="AJ443" s="275" t="s">
        <v>6490</v>
      </c>
      <c r="AK443" s="276">
        <v>987</v>
      </c>
      <c r="AL443" s="275" t="s">
        <v>8016</v>
      </c>
    </row>
    <row r="444" spans="1:38" s="275" customFormat="1">
      <c r="A444" s="275" t="str">
        <f t="shared" si="6"/>
        <v>0411200082知的障害者入所更生施設</v>
      </c>
      <c r="B444" s="275" t="s">
        <v>1891</v>
      </c>
      <c r="C444" s="275" t="s">
        <v>1892</v>
      </c>
      <c r="D444" s="276">
        <v>9870311</v>
      </c>
      <c r="E444" s="275" t="s">
        <v>1893</v>
      </c>
      <c r="F444" s="275" t="s">
        <v>1894</v>
      </c>
      <c r="G444" s="275" t="s">
        <v>1895</v>
      </c>
      <c r="H444" s="275" t="s">
        <v>63</v>
      </c>
      <c r="I444" s="275" t="s">
        <v>1896</v>
      </c>
      <c r="J444" s="275" t="s">
        <v>6907</v>
      </c>
      <c r="K444" s="275" t="s">
        <v>1897</v>
      </c>
      <c r="L444" s="275" t="s">
        <v>1897</v>
      </c>
      <c r="M444" s="275" t="s">
        <v>1898</v>
      </c>
      <c r="N444" s="276">
        <v>9870311</v>
      </c>
      <c r="O444" s="275" t="s">
        <v>1848</v>
      </c>
      <c r="P444" s="275" t="s">
        <v>1899</v>
      </c>
      <c r="Q444" s="275" t="s">
        <v>1894</v>
      </c>
      <c r="R444" s="275" t="s">
        <v>1895</v>
      </c>
      <c r="T444" s="275" t="s">
        <v>6499</v>
      </c>
      <c r="U444" s="275" t="s">
        <v>6500</v>
      </c>
      <c r="V444" s="275" t="s">
        <v>1900</v>
      </c>
      <c r="W444" s="275" t="s">
        <v>6486</v>
      </c>
      <c r="X444" s="277">
        <v>40451</v>
      </c>
      <c r="Y444" s="275" t="s">
        <v>6501</v>
      </c>
      <c r="Z444" s="275" t="s">
        <v>6497</v>
      </c>
      <c r="AA444" s="277">
        <v>38991</v>
      </c>
      <c r="AB444" s="277">
        <v>38991</v>
      </c>
      <c r="AD444" s="277">
        <v>40451</v>
      </c>
      <c r="AF444" s="275" t="s">
        <v>6502</v>
      </c>
      <c r="AG444" s="275" t="s">
        <v>6503</v>
      </c>
      <c r="AI444" s="275">
        <v>50</v>
      </c>
      <c r="AJ444" s="275" t="s">
        <v>6490</v>
      </c>
      <c r="AK444" s="276">
        <v>987</v>
      </c>
      <c r="AL444" s="275" t="s">
        <v>8016</v>
      </c>
    </row>
    <row r="445" spans="1:38" s="275" customFormat="1">
      <c r="A445" s="275" t="str">
        <f t="shared" si="6"/>
        <v>0411200090居宅介護</v>
      </c>
      <c r="B445" s="275" t="s">
        <v>1904</v>
      </c>
      <c r="C445" s="275" t="s">
        <v>1905</v>
      </c>
      <c r="D445" s="276">
        <v>9870511</v>
      </c>
      <c r="E445" s="275" t="s">
        <v>1906</v>
      </c>
      <c r="F445" s="275" t="s">
        <v>1907</v>
      </c>
      <c r="G445" s="275" t="s">
        <v>1908</v>
      </c>
      <c r="H445" s="275" t="s">
        <v>129</v>
      </c>
      <c r="I445" s="275" t="s">
        <v>1909</v>
      </c>
      <c r="J445" s="275" t="s">
        <v>6908</v>
      </c>
      <c r="K445" s="275" t="s">
        <v>1904</v>
      </c>
      <c r="L445" s="275" t="s">
        <v>1904</v>
      </c>
      <c r="M445" s="275" t="s">
        <v>1905</v>
      </c>
      <c r="N445" s="276">
        <v>9870511</v>
      </c>
      <c r="O445" s="275" t="s">
        <v>1848</v>
      </c>
      <c r="P445" s="275" t="s">
        <v>1906</v>
      </c>
      <c r="Q445" s="275" t="s">
        <v>1907</v>
      </c>
      <c r="R445" s="275" t="s">
        <v>1908</v>
      </c>
      <c r="T445" s="275" t="s">
        <v>137</v>
      </c>
      <c r="U445" s="275" t="s">
        <v>74</v>
      </c>
      <c r="V445" s="275" t="s">
        <v>1910</v>
      </c>
      <c r="W445" s="275" t="s">
        <v>6486</v>
      </c>
      <c r="X445" s="277">
        <v>44287</v>
      </c>
      <c r="Y445" s="275" t="s">
        <v>6487</v>
      </c>
      <c r="AA445" s="277">
        <v>38991</v>
      </c>
      <c r="AB445" s="277">
        <v>38991</v>
      </c>
      <c r="AJ445" s="275" t="s">
        <v>6490</v>
      </c>
      <c r="AK445" s="276">
        <v>987</v>
      </c>
      <c r="AL445" s="275" t="s">
        <v>8015</v>
      </c>
    </row>
    <row r="446" spans="1:38" s="275" customFormat="1">
      <c r="A446" s="275" t="str">
        <f t="shared" si="6"/>
        <v>0411200090重度訪問介護</v>
      </c>
      <c r="B446" s="275" t="s">
        <v>1904</v>
      </c>
      <c r="C446" s="275" t="s">
        <v>1905</v>
      </c>
      <c r="D446" s="276">
        <v>9870511</v>
      </c>
      <c r="E446" s="275" t="s">
        <v>1906</v>
      </c>
      <c r="F446" s="275" t="s">
        <v>1907</v>
      </c>
      <c r="G446" s="275" t="s">
        <v>1908</v>
      </c>
      <c r="H446" s="275" t="s">
        <v>129</v>
      </c>
      <c r="I446" s="275" t="s">
        <v>1909</v>
      </c>
      <c r="J446" s="275" t="s">
        <v>6908</v>
      </c>
      <c r="K446" s="275" t="s">
        <v>1904</v>
      </c>
      <c r="L446" s="275" t="s">
        <v>1904</v>
      </c>
      <c r="M446" s="275" t="s">
        <v>1905</v>
      </c>
      <c r="N446" s="276">
        <v>9870511</v>
      </c>
      <c r="O446" s="275" t="s">
        <v>1848</v>
      </c>
      <c r="P446" s="275" t="s">
        <v>1906</v>
      </c>
      <c r="Q446" s="275" t="s">
        <v>1907</v>
      </c>
      <c r="R446" s="275" t="s">
        <v>1908</v>
      </c>
      <c r="T446" s="275" t="s">
        <v>138</v>
      </c>
      <c r="U446" s="275" t="s">
        <v>74</v>
      </c>
      <c r="V446" s="275" t="s">
        <v>1910</v>
      </c>
      <c r="W446" s="275" t="s">
        <v>6486</v>
      </c>
      <c r="X446" s="277">
        <v>44287</v>
      </c>
      <c r="Y446" s="275" t="s">
        <v>6487</v>
      </c>
      <c r="AA446" s="277">
        <v>38991</v>
      </c>
      <c r="AB446" s="277">
        <v>38991</v>
      </c>
      <c r="AJ446" s="275" t="s">
        <v>6490</v>
      </c>
      <c r="AK446" s="276">
        <v>987</v>
      </c>
      <c r="AL446" s="275" t="s">
        <v>8015</v>
      </c>
    </row>
    <row r="447" spans="1:38" s="275" customFormat="1">
      <c r="A447" s="275" t="str">
        <f t="shared" si="6"/>
        <v>0411200108居宅介護</v>
      </c>
      <c r="B447" s="275" t="s">
        <v>1911</v>
      </c>
      <c r="C447" s="275" t="s">
        <v>1912</v>
      </c>
      <c r="D447" s="276">
        <v>9870511</v>
      </c>
      <c r="E447" s="275" t="s">
        <v>1913</v>
      </c>
      <c r="F447" s="275" t="s">
        <v>1914</v>
      </c>
      <c r="G447" s="275" t="s">
        <v>1915</v>
      </c>
      <c r="H447" s="275" t="s">
        <v>210</v>
      </c>
      <c r="I447" s="275" t="s">
        <v>1916</v>
      </c>
      <c r="J447" s="275" t="s">
        <v>6909</v>
      </c>
      <c r="K447" s="275" t="s">
        <v>1917</v>
      </c>
      <c r="L447" s="275" t="s">
        <v>1917</v>
      </c>
      <c r="M447" s="275" t="s">
        <v>1912</v>
      </c>
      <c r="N447" s="276">
        <v>9870511</v>
      </c>
      <c r="O447" s="275" t="s">
        <v>1848</v>
      </c>
      <c r="P447" s="275" t="s">
        <v>1918</v>
      </c>
      <c r="Q447" s="275" t="s">
        <v>1914</v>
      </c>
      <c r="R447" s="275" t="s">
        <v>1915</v>
      </c>
      <c r="T447" s="275" t="s">
        <v>137</v>
      </c>
      <c r="U447" s="275" t="s">
        <v>74</v>
      </c>
      <c r="V447" s="275" t="s">
        <v>1919</v>
      </c>
      <c r="W447" s="275" t="s">
        <v>6486</v>
      </c>
      <c r="X447" s="277">
        <v>44835</v>
      </c>
      <c r="Y447" s="275" t="s">
        <v>6487</v>
      </c>
      <c r="AA447" s="277">
        <v>38991</v>
      </c>
      <c r="AB447" s="277">
        <v>38991</v>
      </c>
      <c r="AJ447" s="275" t="s">
        <v>6490</v>
      </c>
      <c r="AK447" s="276">
        <v>987</v>
      </c>
      <c r="AL447" s="275" t="s">
        <v>8015</v>
      </c>
    </row>
    <row r="448" spans="1:38" s="275" customFormat="1">
      <c r="A448" s="275" t="str">
        <f t="shared" si="6"/>
        <v>0411200108行動援護</v>
      </c>
      <c r="B448" s="275" t="s">
        <v>1911</v>
      </c>
      <c r="C448" s="275" t="s">
        <v>1912</v>
      </c>
      <c r="D448" s="276">
        <v>9870511</v>
      </c>
      <c r="E448" s="275" t="s">
        <v>1913</v>
      </c>
      <c r="F448" s="275" t="s">
        <v>1914</v>
      </c>
      <c r="G448" s="275" t="s">
        <v>1915</v>
      </c>
      <c r="H448" s="275" t="s">
        <v>210</v>
      </c>
      <c r="I448" s="275" t="s">
        <v>1916</v>
      </c>
      <c r="J448" s="275" t="s">
        <v>6909</v>
      </c>
      <c r="K448" s="275" t="s">
        <v>1917</v>
      </c>
      <c r="L448" s="275" t="s">
        <v>1917</v>
      </c>
      <c r="M448" s="275" t="s">
        <v>1912</v>
      </c>
      <c r="N448" s="276">
        <v>9870511</v>
      </c>
      <c r="O448" s="275" t="s">
        <v>1848</v>
      </c>
      <c r="P448" s="275" t="s">
        <v>1918</v>
      </c>
      <c r="Q448" s="275" t="s">
        <v>1914</v>
      </c>
      <c r="R448" s="275" t="s">
        <v>1915</v>
      </c>
      <c r="T448" s="275" t="s">
        <v>172</v>
      </c>
      <c r="U448" s="275" t="s">
        <v>74</v>
      </c>
      <c r="V448" s="275" t="s">
        <v>1919</v>
      </c>
      <c r="W448" s="275" t="s">
        <v>6486</v>
      </c>
      <c r="X448" s="277">
        <v>44835</v>
      </c>
      <c r="Y448" s="275" t="s">
        <v>6487</v>
      </c>
      <c r="AA448" s="277">
        <v>38991</v>
      </c>
      <c r="AB448" s="277">
        <v>38991</v>
      </c>
      <c r="AJ448" s="275" t="s">
        <v>6490</v>
      </c>
      <c r="AK448" s="276">
        <v>987</v>
      </c>
      <c r="AL448" s="275" t="s">
        <v>8015</v>
      </c>
    </row>
    <row r="449" spans="1:38" s="275" customFormat="1">
      <c r="A449" s="275" t="str">
        <f t="shared" si="6"/>
        <v>0411200108重度訪問介護</v>
      </c>
      <c r="B449" s="275" t="s">
        <v>1911</v>
      </c>
      <c r="C449" s="275" t="s">
        <v>1912</v>
      </c>
      <c r="D449" s="276">
        <v>9870511</v>
      </c>
      <c r="E449" s="275" t="s">
        <v>1913</v>
      </c>
      <c r="F449" s="275" t="s">
        <v>1914</v>
      </c>
      <c r="G449" s="275" t="s">
        <v>1915</v>
      </c>
      <c r="H449" s="275" t="s">
        <v>210</v>
      </c>
      <c r="I449" s="275" t="s">
        <v>1916</v>
      </c>
      <c r="J449" s="275" t="s">
        <v>6909</v>
      </c>
      <c r="K449" s="275" t="s">
        <v>1917</v>
      </c>
      <c r="L449" s="275" t="s">
        <v>1917</v>
      </c>
      <c r="M449" s="275" t="s">
        <v>1912</v>
      </c>
      <c r="N449" s="276">
        <v>9870511</v>
      </c>
      <c r="O449" s="275" t="s">
        <v>1848</v>
      </c>
      <c r="P449" s="275" t="s">
        <v>1918</v>
      </c>
      <c r="Q449" s="275" t="s">
        <v>1914</v>
      </c>
      <c r="R449" s="275" t="s">
        <v>1915</v>
      </c>
      <c r="T449" s="275" t="s">
        <v>138</v>
      </c>
      <c r="U449" s="275" t="s">
        <v>74</v>
      </c>
      <c r="V449" s="275" t="s">
        <v>1919</v>
      </c>
      <c r="W449" s="275" t="s">
        <v>6486</v>
      </c>
      <c r="X449" s="277">
        <v>44835</v>
      </c>
      <c r="Y449" s="275" t="s">
        <v>6487</v>
      </c>
      <c r="AA449" s="277">
        <v>38991</v>
      </c>
      <c r="AB449" s="277">
        <v>38991</v>
      </c>
      <c r="AJ449" s="275" t="s">
        <v>6490</v>
      </c>
      <c r="AK449" s="276">
        <v>987</v>
      </c>
      <c r="AL449" s="275" t="s">
        <v>8015</v>
      </c>
    </row>
    <row r="450" spans="1:38" s="275" customFormat="1">
      <c r="A450" s="275" t="str">
        <f t="shared" si="6"/>
        <v>0411200116居宅介護</v>
      </c>
      <c r="B450" s="275" t="s">
        <v>1911</v>
      </c>
      <c r="C450" s="275" t="s">
        <v>1912</v>
      </c>
      <c r="D450" s="276">
        <v>9870511</v>
      </c>
      <c r="E450" s="275" t="s">
        <v>1913</v>
      </c>
      <c r="F450" s="275" t="s">
        <v>1914</v>
      </c>
      <c r="G450" s="275" t="s">
        <v>1915</v>
      </c>
      <c r="H450" s="275" t="s">
        <v>210</v>
      </c>
      <c r="I450" s="275" t="s">
        <v>1916</v>
      </c>
      <c r="J450" s="275" t="s">
        <v>6909</v>
      </c>
      <c r="K450" s="275" t="s">
        <v>1920</v>
      </c>
      <c r="L450" s="275" t="s">
        <v>1920</v>
      </c>
      <c r="M450" s="275" t="s">
        <v>1921</v>
      </c>
      <c r="N450" s="276">
        <v>9870702</v>
      </c>
      <c r="O450" s="275" t="s">
        <v>1848</v>
      </c>
      <c r="P450" s="275" t="s">
        <v>1922</v>
      </c>
      <c r="Q450" s="275" t="s">
        <v>1923</v>
      </c>
      <c r="R450" s="275" t="s">
        <v>1924</v>
      </c>
      <c r="T450" s="275" t="s">
        <v>137</v>
      </c>
      <c r="U450" s="275" t="s">
        <v>74</v>
      </c>
      <c r="V450" s="275" t="s">
        <v>1925</v>
      </c>
      <c r="W450" s="275" t="s">
        <v>6486</v>
      </c>
      <c r="X450" s="277">
        <v>44835</v>
      </c>
      <c r="Y450" s="275" t="s">
        <v>6487</v>
      </c>
      <c r="AA450" s="277">
        <v>38991</v>
      </c>
      <c r="AB450" s="277">
        <v>38991</v>
      </c>
      <c r="AJ450" s="275" t="s">
        <v>6490</v>
      </c>
      <c r="AK450" s="276">
        <v>987</v>
      </c>
      <c r="AL450" s="275" t="s">
        <v>8015</v>
      </c>
    </row>
    <row r="451" spans="1:38" s="275" customFormat="1">
      <c r="A451" s="275" t="str">
        <f t="shared" ref="A451:A514" si="7">V451&amp;T451</f>
        <v>0411200116行動援護</v>
      </c>
      <c r="B451" s="275" t="s">
        <v>1911</v>
      </c>
      <c r="C451" s="275" t="s">
        <v>1912</v>
      </c>
      <c r="D451" s="276">
        <v>9870511</v>
      </c>
      <c r="E451" s="275" t="s">
        <v>1913</v>
      </c>
      <c r="F451" s="275" t="s">
        <v>1914</v>
      </c>
      <c r="G451" s="275" t="s">
        <v>1915</v>
      </c>
      <c r="H451" s="275" t="s">
        <v>210</v>
      </c>
      <c r="I451" s="275" t="s">
        <v>1916</v>
      </c>
      <c r="J451" s="275" t="s">
        <v>6909</v>
      </c>
      <c r="K451" s="275" t="s">
        <v>1920</v>
      </c>
      <c r="L451" s="275" t="s">
        <v>1920</v>
      </c>
      <c r="M451" s="275" t="s">
        <v>1921</v>
      </c>
      <c r="N451" s="276">
        <v>9870702</v>
      </c>
      <c r="O451" s="275" t="s">
        <v>1848</v>
      </c>
      <c r="P451" s="275" t="s">
        <v>1922</v>
      </c>
      <c r="Q451" s="275" t="s">
        <v>1923</v>
      </c>
      <c r="R451" s="275" t="s">
        <v>1924</v>
      </c>
      <c r="T451" s="275" t="s">
        <v>172</v>
      </c>
      <c r="U451" s="275" t="s">
        <v>74</v>
      </c>
      <c r="V451" s="275" t="s">
        <v>1925</v>
      </c>
      <c r="W451" s="275" t="s">
        <v>6486</v>
      </c>
      <c r="X451" s="277">
        <v>44835</v>
      </c>
      <c r="Y451" s="275" t="s">
        <v>6487</v>
      </c>
      <c r="AA451" s="277">
        <v>38991</v>
      </c>
      <c r="AB451" s="277">
        <v>38991</v>
      </c>
      <c r="AJ451" s="275" t="s">
        <v>6490</v>
      </c>
      <c r="AK451" s="276">
        <v>987</v>
      </c>
      <c r="AL451" s="275" t="s">
        <v>8015</v>
      </c>
    </row>
    <row r="452" spans="1:38" s="275" customFormat="1">
      <c r="A452" s="275" t="str">
        <f t="shared" si="7"/>
        <v>0411200116重度訪問介護</v>
      </c>
      <c r="B452" s="275" t="s">
        <v>1911</v>
      </c>
      <c r="C452" s="275" t="s">
        <v>1912</v>
      </c>
      <c r="D452" s="276">
        <v>9870511</v>
      </c>
      <c r="E452" s="275" t="s">
        <v>1913</v>
      </c>
      <c r="F452" s="275" t="s">
        <v>1914</v>
      </c>
      <c r="G452" s="275" t="s">
        <v>1915</v>
      </c>
      <c r="H452" s="275" t="s">
        <v>210</v>
      </c>
      <c r="I452" s="275" t="s">
        <v>1916</v>
      </c>
      <c r="J452" s="275" t="s">
        <v>6909</v>
      </c>
      <c r="K452" s="275" t="s">
        <v>1920</v>
      </c>
      <c r="L452" s="275" t="s">
        <v>1920</v>
      </c>
      <c r="M452" s="275" t="s">
        <v>1921</v>
      </c>
      <c r="N452" s="276">
        <v>9870702</v>
      </c>
      <c r="O452" s="275" t="s">
        <v>1848</v>
      </c>
      <c r="P452" s="275" t="s">
        <v>1922</v>
      </c>
      <c r="Q452" s="275" t="s">
        <v>1923</v>
      </c>
      <c r="R452" s="275" t="s">
        <v>1924</v>
      </c>
      <c r="T452" s="275" t="s">
        <v>138</v>
      </c>
      <c r="U452" s="275" t="s">
        <v>74</v>
      </c>
      <c r="V452" s="275" t="s">
        <v>1925</v>
      </c>
      <c r="W452" s="275" t="s">
        <v>6486</v>
      </c>
      <c r="X452" s="277">
        <v>44835</v>
      </c>
      <c r="Y452" s="275" t="s">
        <v>6487</v>
      </c>
      <c r="AA452" s="277">
        <v>38991</v>
      </c>
      <c r="AB452" s="277">
        <v>38991</v>
      </c>
      <c r="AJ452" s="275" t="s">
        <v>6490</v>
      </c>
      <c r="AK452" s="276">
        <v>987</v>
      </c>
      <c r="AL452" s="275" t="s">
        <v>8015</v>
      </c>
    </row>
    <row r="453" spans="1:38" s="275" customFormat="1">
      <c r="A453" s="275" t="str">
        <f t="shared" si="7"/>
        <v>0411200124居宅介護</v>
      </c>
      <c r="B453" s="275" t="s">
        <v>1911</v>
      </c>
      <c r="C453" s="275" t="s">
        <v>1912</v>
      </c>
      <c r="D453" s="276">
        <v>9870511</v>
      </c>
      <c r="E453" s="275" t="s">
        <v>1913</v>
      </c>
      <c r="F453" s="275" t="s">
        <v>1914</v>
      </c>
      <c r="G453" s="275" t="s">
        <v>1915</v>
      </c>
      <c r="H453" s="275" t="s">
        <v>210</v>
      </c>
      <c r="I453" s="275" t="s">
        <v>1916</v>
      </c>
      <c r="J453" s="275" t="s">
        <v>6909</v>
      </c>
      <c r="K453" s="275" t="s">
        <v>1926</v>
      </c>
      <c r="L453" s="275" t="s">
        <v>1926</v>
      </c>
      <c r="M453" s="275" t="s">
        <v>1927</v>
      </c>
      <c r="N453" s="276">
        <v>9870903</v>
      </c>
      <c r="O453" s="275" t="s">
        <v>1848</v>
      </c>
      <c r="P453" s="275" t="s">
        <v>1928</v>
      </c>
      <c r="Q453" s="275" t="s">
        <v>1929</v>
      </c>
      <c r="R453" s="275" t="s">
        <v>1930</v>
      </c>
      <c r="T453" s="275" t="s">
        <v>137</v>
      </c>
      <c r="U453" s="275" t="s">
        <v>74</v>
      </c>
      <c r="V453" s="275" t="s">
        <v>1931</v>
      </c>
      <c r="W453" s="275" t="s">
        <v>6486</v>
      </c>
      <c r="X453" s="277">
        <v>44835</v>
      </c>
      <c r="Y453" s="275" t="s">
        <v>6487</v>
      </c>
      <c r="AA453" s="277">
        <v>38991</v>
      </c>
      <c r="AB453" s="277">
        <v>38991</v>
      </c>
      <c r="AJ453" s="275" t="s">
        <v>6490</v>
      </c>
      <c r="AK453" s="276">
        <v>987</v>
      </c>
      <c r="AL453" s="275" t="s">
        <v>8015</v>
      </c>
    </row>
    <row r="454" spans="1:38" s="275" customFormat="1">
      <c r="A454" s="275" t="str">
        <f t="shared" si="7"/>
        <v>0411200124行動援護</v>
      </c>
      <c r="B454" s="275" t="s">
        <v>1911</v>
      </c>
      <c r="C454" s="275" t="s">
        <v>1912</v>
      </c>
      <c r="D454" s="276">
        <v>9870511</v>
      </c>
      <c r="E454" s="275" t="s">
        <v>1913</v>
      </c>
      <c r="F454" s="275" t="s">
        <v>1914</v>
      </c>
      <c r="G454" s="275" t="s">
        <v>1915</v>
      </c>
      <c r="H454" s="275" t="s">
        <v>210</v>
      </c>
      <c r="I454" s="275" t="s">
        <v>1916</v>
      </c>
      <c r="J454" s="275" t="s">
        <v>6909</v>
      </c>
      <c r="K454" s="275" t="s">
        <v>1926</v>
      </c>
      <c r="L454" s="275" t="s">
        <v>1926</v>
      </c>
      <c r="M454" s="275" t="s">
        <v>1927</v>
      </c>
      <c r="N454" s="276">
        <v>9870903</v>
      </c>
      <c r="O454" s="275" t="s">
        <v>1848</v>
      </c>
      <c r="P454" s="275" t="s">
        <v>1928</v>
      </c>
      <c r="Q454" s="275" t="s">
        <v>1929</v>
      </c>
      <c r="R454" s="275" t="s">
        <v>1930</v>
      </c>
      <c r="T454" s="275" t="s">
        <v>172</v>
      </c>
      <c r="U454" s="275" t="s">
        <v>74</v>
      </c>
      <c r="V454" s="275" t="s">
        <v>1931</v>
      </c>
      <c r="W454" s="275" t="s">
        <v>6486</v>
      </c>
      <c r="X454" s="277">
        <v>44835</v>
      </c>
      <c r="Y454" s="275" t="s">
        <v>6487</v>
      </c>
      <c r="AA454" s="277">
        <v>38991</v>
      </c>
      <c r="AB454" s="277">
        <v>38991</v>
      </c>
      <c r="AJ454" s="275" t="s">
        <v>6490</v>
      </c>
      <c r="AK454" s="276">
        <v>987</v>
      </c>
      <c r="AL454" s="275" t="s">
        <v>8015</v>
      </c>
    </row>
    <row r="455" spans="1:38" s="275" customFormat="1">
      <c r="A455" s="275" t="str">
        <f t="shared" si="7"/>
        <v>0411200124重度訪問介護</v>
      </c>
      <c r="B455" s="275" t="s">
        <v>1911</v>
      </c>
      <c r="C455" s="275" t="s">
        <v>1912</v>
      </c>
      <c r="D455" s="276">
        <v>9870511</v>
      </c>
      <c r="E455" s="275" t="s">
        <v>1913</v>
      </c>
      <c r="F455" s="275" t="s">
        <v>1914</v>
      </c>
      <c r="G455" s="275" t="s">
        <v>1915</v>
      </c>
      <c r="H455" s="275" t="s">
        <v>210</v>
      </c>
      <c r="I455" s="275" t="s">
        <v>1916</v>
      </c>
      <c r="J455" s="275" t="s">
        <v>6909</v>
      </c>
      <c r="K455" s="275" t="s">
        <v>1926</v>
      </c>
      <c r="L455" s="275" t="s">
        <v>1926</v>
      </c>
      <c r="M455" s="275" t="s">
        <v>1927</v>
      </c>
      <c r="N455" s="276">
        <v>9870903</v>
      </c>
      <c r="O455" s="275" t="s">
        <v>1848</v>
      </c>
      <c r="P455" s="275" t="s">
        <v>1928</v>
      </c>
      <c r="Q455" s="275" t="s">
        <v>1929</v>
      </c>
      <c r="R455" s="275" t="s">
        <v>1930</v>
      </c>
      <c r="T455" s="275" t="s">
        <v>138</v>
      </c>
      <c r="U455" s="275" t="s">
        <v>74</v>
      </c>
      <c r="V455" s="275" t="s">
        <v>1931</v>
      </c>
      <c r="W455" s="275" t="s">
        <v>6486</v>
      </c>
      <c r="X455" s="277">
        <v>44835</v>
      </c>
      <c r="Y455" s="275" t="s">
        <v>6487</v>
      </c>
      <c r="AA455" s="277">
        <v>38991</v>
      </c>
      <c r="AB455" s="277">
        <v>38991</v>
      </c>
      <c r="AJ455" s="275" t="s">
        <v>6490</v>
      </c>
      <c r="AK455" s="276">
        <v>987</v>
      </c>
      <c r="AL455" s="275" t="s">
        <v>8015</v>
      </c>
    </row>
    <row r="456" spans="1:38" s="275" customFormat="1">
      <c r="A456" s="275" t="str">
        <f t="shared" si="7"/>
        <v>0411200140居宅介護</v>
      </c>
      <c r="B456" s="275" t="s">
        <v>1932</v>
      </c>
      <c r="C456" s="275" t="s">
        <v>1933</v>
      </c>
      <c r="D456" s="276">
        <v>9870513</v>
      </c>
      <c r="E456" s="275" t="s">
        <v>1934</v>
      </c>
      <c r="F456" s="275" t="s">
        <v>1935</v>
      </c>
      <c r="G456" s="275" t="s">
        <v>1936</v>
      </c>
      <c r="H456" s="275" t="s">
        <v>144</v>
      </c>
      <c r="I456" s="275" t="s">
        <v>1937</v>
      </c>
      <c r="J456" s="275" t="s">
        <v>6910</v>
      </c>
      <c r="K456" s="275" t="s">
        <v>1938</v>
      </c>
      <c r="L456" s="275" t="s">
        <v>1938</v>
      </c>
      <c r="M456" s="275" t="s">
        <v>1939</v>
      </c>
      <c r="N456" s="276">
        <v>9870321</v>
      </c>
      <c r="O456" s="275" t="s">
        <v>1848</v>
      </c>
      <c r="P456" s="275" t="s">
        <v>1940</v>
      </c>
      <c r="Q456" s="275" t="s">
        <v>1941</v>
      </c>
      <c r="R456" s="275" t="s">
        <v>1942</v>
      </c>
      <c r="T456" s="275" t="s">
        <v>137</v>
      </c>
      <c r="U456" s="275" t="s">
        <v>74</v>
      </c>
      <c r="V456" s="275" t="s">
        <v>1943</v>
      </c>
      <c r="W456" s="275" t="s">
        <v>6486</v>
      </c>
      <c r="X456" s="277">
        <v>45017</v>
      </c>
      <c r="Y456" s="275" t="s">
        <v>6487</v>
      </c>
      <c r="AA456" s="277">
        <v>38991</v>
      </c>
      <c r="AB456" s="277">
        <v>38991</v>
      </c>
      <c r="AJ456" s="275" t="s">
        <v>6490</v>
      </c>
      <c r="AK456" s="276">
        <v>987</v>
      </c>
      <c r="AL456" s="275" t="s">
        <v>8017</v>
      </c>
    </row>
    <row r="457" spans="1:38" s="275" customFormat="1">
      <c r="A457" s="275" t="str">
        <f t="shared" si="7"/>
        <v>0411200140重度訪問介護</v>
      </c>
      <c r="B457" s="275" t="s">
        <v>1932</v>
      </c>
      <c r="C457" s="275" t="s">
        <v>1933</v>
      </c>
      <c r="D457" s="276">
        <v>9870513</v>
      </c>
      <c r="E457" s="275" t="s">
        <v>1934</v>
      </c>
      <c r="F457" s="275" t="s">
        <v>1935</v>
      </c>
      <c r="G457" s="275" t="s">
        <v>1936</v>
      </c>
      <c r="H457" s="275" t="s">
        <v>144</v>
      </c>
      <c r="I457" s="275" t="s">
        <v>1937</v>
      </c>
      <c r="J457" s="275" t="s">
        <v>6910</v>
      </c>
      <c r="K457" s="275" t="s">
        <v>1938</v>
      </c>
      <c r="L457" s="275" t="s">
        <v>1938</v>
      </c>
      <c r="M457" s="275" t="s">
        <v>1939</v>
      </c>
      <c r="N457" s="276">
        <v>9870321</v>
      </c>
      <c r="O457" s="275" t="s">
        <v>1848</v>
      </c>
      <c r="P457" s="275" t="s">
        <v>1940</v>
      </c>
      <c r="Q457" s="275" t="s">
        <v>1941</v>
      </c>
      <c r="R457" s="275" t="s">
        <v>1942</v>
      </c>
      <c r="T457" s="275" t="s">
        <v>138</v>
      </c>
      <c r="U457" s="275" t="s">
        <v>74</v>
      </c>
      <c r="V457" s="275" t="s">
        <v>1943</v>
      </c>
      <c r="W457" s="275" t="s">
        <v>6486</v>
      </c>
      <c r="X457" s="277">
        <v>44287</v>
      </c>
      <c r="Y457" s="275" t="s">
        <v>6487</v>
      </c>
      <c r="AA457" s="277">
        <v>38991</v>
      </c>
      <c r="AB457" s="277">
        <v>38991</v>
      </c>
      <c r="AJ457" s="275" t="s">
        <v>6490</v>
      </c>
      <c r="AK457" s="276">
        <v>987</v>
      </c>
      <c r="AL457" s="275" t="s">
        <v>8017</v>
      </c>
    </row>
    <row r="458" spans="1:38" s="275" customFormat="1">
      <c r="A458" s="275" t="str">
        <f t="shared" si="7"/>
        <v>0411200157生活介護</v>
      </c>
      <c r="B458" s="275" t="s">
        <v>1891</v>
      </c>
      <c r="C458" s="275" t="s">
        <v>1892</v>
      </c>
      <c r="D458" s="276">
        <v>9870311</v>
      </c>
      <c r="E458" s="275" t="s">
        <v>1893</v>
      </c>
      <c r="F458" s="275" t="s">
        <v>1894</v>
      </c>
      <c r="G458" s="275" t="s">
        <v>1895</v>
      </c>
      <c r="H458" s="275" t="s">
        <v>63</v>
      </c>
      <c r="I458" s="275" t="s">
        <v>1896</v>
      </c>
      <c r="J458" s="275" t="s">
        <v>6907</v>
      </c>
      <c r="K458" s="275" t="s">
        <v>1944</v>
      </c>
      <c r="L458" s="275" t="s">
        <v>1944</v>
      </c>
      <c r="M458" s="275" t="s">
        <v>1945</v>
      </c>
      <c r="N458" s="276">
        <v>9870301</v>
      </c>
      <c r="O458" s="275" t="s">
        <v>1848</v>
      </c>
      <c r="P458" s="275" t="s">
        <v>1947</v>
      </c>
      <c r="Q458" s="275" t="s">
        <v>1894</v>
      </c>
      <c r="R458" s="275" t="s">
        <v>1895</v>
      </c>
      <c r="T458" s="275" t="s">
        <v>71</v>
      </c>
      <c r="U458" s="275" t="s">
        <v>74</v>
      </c>
      <c r="V458" s="275" t="s">
        <v>1946</v>
      </c>
      <c r="W458" s="275" t="s">
        <v>6486</v>
      </c>
      <c r="X458" s="277">
        <v>44835</v>
      </c>
      <c r="Y458" s="275" t="s">
        <v>6487</v>
      </c>
      <c r="Z458" s="275" t="s">
        <v>6497</v>
      </c>
      <c r="AA458" s="277">
        <v>41000</v>
      </c>
      <c r="AB458" s="277">
        <v>41000</v>
      </c>
      <c r="AF458" s="275" t="s">
        <v>6492</v>
      </c>
      <c r="AG458" s="275" t="s">
        <v>6489</v>
      </c>
      <c r="AH458" s="275">
        <v>40</v>
      </c>
      <c r="AI458" s="275">
        <v>40</v>
      </c>
      <c r="AJ458" s="275" t="s">
        <v>6490</v>
      </c>
      <c r="AK458" s="276">
        <v>987</v>
      </c>
      <c r="AL458" s="275" t="s">
        <v>8016</v>
      </c>
    </row>
    <row r="459" spans="1:38" s="275" customFormat="1">
      <c r="A459" s="275" t="str">
        <f t="shared" si="7"/>
        <v>0411200157知的障害者通所更生施設</v>
      </c>
      <c r="B459" s="275" t="s">
        <v>1891</v>
      </c>
      <c r="C459" s="275" t="s">
        <v>1892</v>
      </c>
      <c r="D459" s="276">
        <v>9870311</v>
      </c>
      <c r="E459" s="275" t="s">
        <v>1893</v>
      </c>
      <c r="F459" s="275" t="s">
        <v>1894</v>
      </c>
      <c r="G459" s="275" t="s">
        <v>1895</v>
      </c>
      <c r="H459" s="275" t="s">
        <v>63</v>
      </c>
      <c r="I459" s="275" t="s">
        <v>1896</v>
      </c>
      <c r="J459" s="275" t="s">
        <v>6907</v>
      </c>
      <c r="K459" s="275" t="s">
        <v>1944</v>
      </c>
      <c r="L459" s="275" t="s">
        <v>1944</v>
      </c>
      <c r="M459" s="275" t="s">
        <v>1945</v>
      </c>
      <c r="N459" s="276">
        <v>9870301</v>
      </c>
      <c r="O459" s="275" t="s">
        <v>1848</v>
      </c>
      <c r="P459" s="275" t="s">
        <v>6911</v>
      </c>
      <c r="Q459" s="275" t="s">
        <v>4817</v>
      </c>
      <c r="R459" s="275" t="s">
        <v>4818</v>
      </c>
      <c r="T459" s="275" t="s">
        <v>6505</v>
      </c>
      <c r="U459" s="275" t="s">
        <v>6500</v>
      </c>
      <c r="V459" s="275" t="s">
        <v>1946</v>
      </c>
      <c r="W459" s="275" t="s">
        <v>6486</v>
      </c>
      <c r="X459" s="277">
        <v>40999</v>
      </c>
      <c r="Y459" s="275" t="s">
        <v>6501</v>
      </c>
      <c r="Z459" s="275" t="s">
        <v>6497</v>
      </c>
      <c r="AA459" s="277">
        <v>38991</v>
      </c>
      <c r="AB459" s="277">
        <v>38991</v>
      </c>
      <c r="AD459" s="277">
        <v>40999</v>
      </c>
      <c r="AF459" s="275" t="s">
        <v>6506</v>
      </c>
      <c r="AG459" s="275" t="s">
        <v>6489</v>
      </c>
      <c r="AI459" s="275">
        <v>30</v>
      </c>
      <c r="AJ459" s="275" t="s">
        <v>6490</v>
      </c>
      <c r="AK459" s="276">
        <v>987</v>
      </c>
      <c r="AL459" s="275" t="s">
        <v>8016</v>
      </c>
    </row>
    <row r="460" spans="1:38" s="275" customFormat="1">
      <c r="A460" s="275" t="str">
        <f t="shared" si="7"/>
        <v>0411200173短期入所</v>
      </c>
      <c r="B460" s="275" t="s">
        <v>1948</v>
      </c>
      <c r="C460" s="275" t="s">
        <v>1949</v>
      </c>
      <c r="D460" s="276">
        <v>9894703</v>
      </c>
      <c r="E460" s="275" t="s">
        <v>1950</v>
      </c>
      <c r="F460" s="275" t="s">
        <v>1951</v>
      </c>
      <c r="G460" s="275" t="s">
        <v>1952</v>
      </c>
      <c r="H460" s="275" t="s">
        <v>63</v>
      </c>
      <c r="I460" s="275" t="s">
        <v>6912</v>
      </c>
      <c r="J460" s="275" t="s">
        <v>6913</v>
      </c>
      <c r="K460" s="275" t="s">
        <v>1953</v>
      </c>
      <c r="L460" s="275" t="s">
        <v>1953</v>
      </c>
      <c r="M460" s="275" t="s">
        <v>1954</v>
      </c>
      <c r="N460" s="276">
        <v>9894703</v>
      </c>
      <c r="O460" s="275" t="s">
        <v>1848</v>
      </c>
      <c r="P460" s="275" t="s">
        <v>1955</v>
      </c>
      <c r="Q460" s="275" t="s">
        <v>1956</v>
      </c>
      <c r="R460" s="275" t="s">
        <v>1957</v>
      </c>
      <c r="T460" s="275" t="s">
        <v>91</v>
      </c>
      <c r="U460" s="275" t="s">
        <v>74</v>
      </c>
      <c r="V460" s="275" t="s">
        <v>1958</v>
      </c>
      <c r="W460" s="275" t="s">
        <v>6486</v>
      </c>
      <c r="X460" s="277">
        <v>44835</v>
      </c>
      <c r="Y460" s="275" t="s">
        <v>6487</v>
      </c>
      <c r="AA460" s="277">
        <v>38991</v>
      </c>
      <c r="AB460" s="277">
        <v>38991</v>
      </c>
      <c r="AF460" s="275" t="s">
        <v>6498</v>
      </c>
      <c r="AH460" s="275">
        <v>36</v>
      </c>
      <c r="AJ460" s="275" t="s">
        <v>6490</v>
      </c>
      <c r="AK460" s="276">
        <v>989</v>
      </c>
      <c r="AL460" s="275" t="s">
        <v>8018</v>
      </c>
    </row>
    <row r="461" spans="1:38" s="275" customFormat="1">
      <c r="A461" s="275" t="str">
        <f t="shared" si="7"/>
        <v>0411200207知的障害者通所授産施設</v>
      </c>
      <c r="B461" s="275" t="s">
        <v>1982</v>
      </c>
      <c r="C461" s="275" t="s">
        <v>1983</v>
      </c>
      <c r="D461" s="276">
        <v>9891601</v>
      </c>
      <c r="E461" s="275" t="s">
        <v>6914</v>
      </c>
      <c r="F461" s="275" t="s">
        <v>1985</v>
      </c>
      <c r="G461" s="275" t="s">
        <v>1986</v>
      </c>
      <c r="H461" s="275" t="s">
        <v>63</v>
      </c>
      <c r="I461" s="275" t="s">
        <v>8269</v>
      </c>
      <c r="J461" s="275" t="s">
        <v>8270</v>
      </c>
      <c r="K461" s="275" t="s">
        <v>1988</v>
      </c>
      <c r="L461" s="275" t="s">
        <v>1988</v>
      </c>
      <c r="M461" s="275" t="s">
        <v>1989</v>
      </c>
      <c r="N461" s="276">
        <v>9894601</v>
      </c>
      <c r="O461" s="275" t="s">
        <v>1848</v>
      </c>
      <c r="P461" s="275" t="s">
        <v>6916</v>
      </c>
      <c r="Q461" s="275" t="s">
        <v>1991</v>
      </c>
      <c r="R461" s="275" t="s">
        <v>1992</v>
      </c>
      <c r="T461" s="275" t="s">
        <v>6528</v>
      </c>
      <c r="U461" s="275" t="s">
        <v>6500</v>
      </c>
      <c r="V461" s="275" t="s">
        <v>6917</v>
      </c>
      <c r="W461" s="275" t="s">
        <v>6486</v>
      </c>
      <c r="X461" s="277">
        <v>39629</v>
      </c>
      <c r="Y461" s="275" t="s">
        <v>6501</v>
      </c>
      <c r="Z461" s="275" t="s">
        <v>6497</v>
      </c>
      <c r="AA461" s="277">
        <v>38991</v>
      </c>
      <c r="AB461" s="277">
        <v>38991</v>
      </c>
      <c r="AD461" s="277">
        <v>39629</v>
      </c>
      <c r="AF461" s="275" t="s">
        <v>6506</v>
      </c>
      <c r="AG461" s="275" t="s">
        <v>6509</v>
      </c>
      <c r="AI461" s="275">
        <v>20</v>
      </c>
      <c r="AJ461" s="275" t="s">
        <v>6490</v>
      </c>
      <c r="AK461" s="276">
        <v>989</v>
      </c>
      <c r="AL461" s="275" t="s">
        <v>8019</v>
      </c>
    </row>
    <row r="462" spans="1:38" s="275" customFormat="1">
      <c r="A462" s="275" t="str">
        <f t="shared" si="7"/>
        <v>0411200207知的障害者通所授産施設</v>
      </c>
      <c r="B462" s="275" t="s">
        <v>1982</v>
      </c>
      <c r="C462" s="275" t="s">
        <v>1983</v>
      </c>
      <c r="D462" s="276">
        <v>9891601</v>
      </c>
      <c r="E462" s="275" t="s">
        <v>6914</v>
      </c>
      <c r="F462" s="275" t="s">
        <v>1985</v>
      </c>
      <c r="G462" s="275" t="s">
        <v>1986</v>
      </c>
      <c r="H462" s="275" t="s">
        <v>63</v>
      </c>
      <c r="I462" s="275" t="s">
        <v>8269</v>
      </c>
      <c r="J462" s="275" t="s">
        <v>8270</v>
      </c>
      <c r="K462" s="275" t="s">
        <v>1988</v>
      </c>
      <c r="L462" s="275" t="s">
        <v>1988</v>
      </c>
      <c r="M462" s="275" t="s">
        <v>1989</v>
      </c>
      <c r="N462" s="276">
        <v>9894601</v>
      </c>
      <c r="O462" s="275" t="s">
        <v>1848</v>
      </c>
      <c r="P462" s="275" t="s">
        <v>6916</v>
      </c>
      <c r="Q462" s="275" t="s">
        <v>1991</v>
      </c>
      <c r="R462" s="275" t="s">
        <v>1992</v>
      </c>
      <c r="T462" s="275" t="s">
        <v>6528</v>
      </c>
      <c r="U462" s="275" t="s">
        <v>6500</v>
      </c>
      <c r="V462" s="275" t="s">
        <v>6917</v>
      </c>
      <c r="W462" s="275" t="s">
        <v>6507</v>
      </c>
      <c r="X462" s="277">
        <v>39172</v>
      </c>
      <c r="Y462" s="275" t="s">
        <v>6501</v>
      </c>
      <c r="Z462" s="275" t="s">
        <v>6497</v>
      </c>
      <c r="AA462" s="277">
        <v>38991</v>
      </c>
      <c r="AB462" s="277">
        <v>38991</v>
      </c>
      <c r="AD462" s="277">
        <v>39172</v>
      </c>
      <c r="AF462" s="275" t="s">
        <v>6508</v>
      </c>
      <c r="AG462" s="275" t="s">
        <v>6509</v>
      </c>
      <c r="AI462" s="275">
        <v>8</v>
      </c>
      <c r="AJ462" s="275" t="s">
        <v>6490</v>
      </c>
      <c r="AK462" s="276">
        <v>989</v>
      </c>
      <c r="AL462" s="275" t="s">
        <v>8019</v>
      </c>
    </row>
    <row r="463" spans="1:38" s="275" customFormat="1">
      <c r="A463" s="275" t="str">
        <f t="shared" si="7"/>
        <v>0411200215知的障害者通所更生施設</v>
      </c>
      <c r="B463" s="275" t="s">
        <v>1851</v>
      </c>
      <c r="C463" s="275" t="s">
        <v>1852</v>
      </c>
      <c r="D463" s="276">
        <v>9870511</v>
      </c>
      <c r="E463" s="275" t="s">
        <v>1853</v>
      </c>
      <c r="F463" s="275" t="s">
        <v>1854</v>
      </c>
      <c r="G463" s="275" t="s">
        <v>1855</v>
      </c>
      <c r="H463" s="275" t="s">
        <v>63</v>
      </c>
      <c r="I463" s="275" t="s">
        <v>1856</v>
      </c>
      <c r="J463" s="275" t="s">
        <v>6903</v>
      </c>
      <c r="K463" s="275" t="s">
        <v>1976</v>
      </c>
      <c r="L463" s="275" t="s">
        <v>1976</v>
      </c>
      <c r="M463" s="275" t="s">
        <v>1977</v>
      </c>
      <c r="N463" s="276">
        <v>9870511</v>
      </c>
      <c r="O463" s="275" t="s">
        <v>6918</v>
      </c>
      <c r="P463" s="275" t="s">
        <v>6919</v>
      </c>
      <c r="Q463" s="275" t="s">
        <v>1979</v>
      </c>
      <c r="R463" s="275" t="s">
        <v>1980</v>
      </c>
      <c r="T463" s="275" t="s">
        <v>6505</v>
      </c>
      <c r="U463" s="275" t="s">
        <v>6500</v>
      </c>
      <c r="V463" s="275" t="s">
        <v>6920</v>
      </c>
      <c r="W463" s="275" t="s">
        <v>6486</v>
      </c>
      <c r="X463" s="277">
        <v>39538</v>
      </c>
      <c r="Y463" s="275" t="s">
        <v>6501</v>
      </c>
      <c r="Z463" s="275" t="s">
        <v>6497</v>
      </c>
      <c r="AA463" s="277">
        <v>38991</v>
      </c>
      <c r="AB463" s="277">
        <v>38991</v>
      </c>
      <c r="AD463" s="277">
        <v>39538</v>
      </c>
      <c r="AF463" s="275" t="s">
        <v>6506</v>
      </c>
      <c r="AG463" s="275" t="s">
        <v>6509</v>
      </c>
      <c r="AI463" s="275">
        <v>20</v>
      </c>
      <c r="AJ463" s="275" t="s">
        <v>6490</v>
      </c>
      <c r="AK463" s="276">
        <v>987</v>
      </c>
      <c r="AL463" s="275" t="s">
        <v>8015</v>
      </c>
    </row>
    <row r="464" spans="1:38" s="275" customFormat="1">
      <c r="A464" s="275" t="str">
        <f t="shared" si="7"/>
        <v>0411200223居宅介護</v>
      </c>
      <c r="B464" s="275" t="s">
        <v>1851</v>
      </c>
      <c r="C464" s="275" t="s">
        <v>1852</v>
      </c>
      <c r="D464" s="276">
        <v>9870511</v>
      </c>
      <c r="E464" s="275" t="s">
        <v>1853</v>
      </c>
      <c r="F464" s="275" t="s">
        <v>1854</v>
      </c>
      <c r="G464" s="275" t="s">
        <v>1855</v>
      </c>
      <c r="H464" s="275" t="s">
        <v>63</v>
      </c>
      <c r="I464" s="275" t="s">
        <v>1856</v>
      </c>
      <c r="J464" s="275" t="s">
        <v>6903</v>
      </c>
      <c r="K464" s="275" t="s">
        <v>1959</v>
      </c>
      <c r="L464" s="275" t="s">
        <v>1959</v>
      </c>
      <c r="M464" s="275" t="s">
        <v>1960</v>
      </c>
      <c r="N464" s="276">
        <v>9870511</v>
      </c>
      <c r="O464" s="275" t="s">
        <v>1848</v>
      </c>
      <c r="P464" s="275" t="s">
        <v>1961</v>
      </c>
      <c r="Q464" s="275" t="s">
        <v>1962</v>
      </c>
      <c r="R464" s="275" t="s">
        <v>1963</v>
      </c>
      <c r="T464" s="275" t="s">
        <v>137</v>
      </c>
      <c r="U464" s="275" t="s">
        <v>74</v>
      </c>
      <c r="V464" s="275" t="s">
        <v>1964</v>
      </c>
      <c r="W464" s="275" t="s">
        <v>6486</v>
      </c>
      <c r="X464" s="277">
        <v>44835</v>
      </c>
      <c r="Y464" s="275" t="s">
        <v>6487</v>
      </c>
      <c r="AA464" s="277">
        <v>38991</v>
      </c>
      <c r="AB464" s="277">
        <v>38991</v>
      </c>
      <c r="AJ464" s="275" t="s">
        <v>6490</v>
      </c>
      <c r="AK464" s="276">
        <v>987</v>
      </c>
      <c r="AL464" s="275" t="s">
        <v>8015</v>
      </c>
    </row>
    <row r="465" spans="1:38" s="275" customFormat="1">
      <c r="A465" s="275" t="str">
        <f t="shared" si="7"/>
        <v>0411200223行動援護</v>
      </c>
      <c r="B465" s="275" t="s">
        <v>1851</v>
      </c>
      <c r="C465" s="275" t="s">
        <v>1852</v>
      </c>
      <c r="D465" s="276">
        <v>9870511</v>
      </c>
      <c r="E465" s="275" t="s">
        <v>1853</v>
      </c>
      <c r="F465" s="275" t="s">
        <v>1854</v>
      </c>
      <c r="G465" s="275" t="s">
        <v>1855</v>
      </c>
      <c r="H465" s="275" t="s">
        <v>63</v>
      </c>
      <c r="I465" s="275" t="s">
        <v>1856</v>
      </c>
      <c r="J465" s="275" t="s">
        <v>6903</v>
      </c>
      <c r="K465" s="275" t="s">
        <v>1959</v>
      </c>
      <c r="L465" s="275" t="s">
        <v>1959</v>
      </c>
      <c r="M465" s="275" t="s">
        <v>1960</v>
      </c>
      <c r="N465" s="276">
        <v>9870511</v>
      </c>
      <c r="O465" s="275" t="s">
        <v>1848</v>
      </c>
      <c r="P465" s="275" t="s">
        <v>1961</v>
      </c>
      <c r="Q465" s="275" t="s">
        <v>1962</v>
      </c>
      <c r="R465" s="275" t="s">
        <v>1963</v>
      </c>
      <c r="T465" s="275" t="s">
        <v>172</v>
      </c>
      <c r="U465" s="275" t="s">
        <v>74</v>
      </c>
      <c r="V465" s="275" t="s">
        <v>1964</v>
      </c>
      <c r="W465" s="275" t="s">
        <v>6486</v>
      </c>
      <c r="X465" s="277">
        <v>44835</v>
      </c>
      <c r="Y465" s="275" t="s">
        <v>6487</v>
      </c>
      <c r="AA465" s="277">
        <v>38991</v>
      </c>
      <c r="AB465" s="277">
        <v>38991</v>
      </c>
      <c r="AJ465" s="275" t="s">
        <v>6490</v>
      </c>
      <c r="AK465" s="276">
        <v>987</v>
      </c>
      <c r="AL465" s="275" t="s">
        <v>8015</v>
      </c>
    </row>
    <row r="466" spans="1:38" s="275" customFormat="1">
      <c r="A466" s="275" t="str">
        <f t="shared" si="7"/>
        <v>0411200223重度訪問介護</v>
      </c>
      <c r="B466" s="275" t="s">
        <v>1851</v>
      </c>
      <c r="C466" s="275" t="s">
        <v>1852</v>
      </c>
      <c r="D466" s="276">
        <v>9870511</v>
      </c>
      <c r="E466" s="275" t="s">
        <v>1853</v>
      </c>
      <c r="F466" s="275" t="s">
        <v>1854</v>
      </c>
      <c r="G466" s="275" t="s">
        <v>1855</v>
      </c>
      <c r="H466" s="275" t="s">
        <v>63</v>
      </c>
      <c r="I466" s="275" t="s">
        <v>1856</v>
      </c>
      <c r="J466" s="275" t="s">
        <v>6903</v>
      </c>
      <c r="K466" s="275" t="s">
        <v>1959</v>
      </c>
      <c r="L466" s="275" t="s">
        <v>1959</v>
      </c>
      <c r="M466" s="275" t="s">
        <v>1960</v>
      </c>
      <c r="N466" s="276">
        <v>9870511</v>
      </c>
      <c r="O466" s="275" t="s">
        <v>1848</v>
      </c>
      <c r="P466" s="275" t="s">
        <v>1961</v>
      </c>
      <c r="Q466" s="275" t="s">
        <v>1962</v>
      </c>
      <c r="R466" s="275" t="s">
        <v>1963</v>
      </c>
      <c r="T466" s="275" t="s">
        <v>138</v>
      </c>
      <c r="U466" s="275" t="s">
        <v>74</v>
      </c>
      <c r="V466" s="275" t="s">
        <v>1964</v>
      </c>
      <c r="W466" s="275" t="s">
        <v>6486</v>
      </c>
      <c r="X466" s="277">
        <v>44835</v>
      </c>
      <c r="Y466" s="275" t="s">
        <v>6487</v>
      </c>
      <c r="AA466" s="277">
        <v>38991</v>
      </c>
      <c r="AB466" s="277">
        <v>38991</v>
      </c>
      <c r="AJ466" s="275" t="s">
        <v>6490</v>
      </c>
      <c r="AK466" s="276">
        <v>987</v>
      </c>
      <c r="AL466" s="275" t="s">
        <v>8015</v>
      </c>
    </row>
    <row r="467" spans="1:38" s="275" customFormat="1">
      <c r="A467" s="275" t="str">
        <f t="shared" si="7"/>
        <v>0411200249就労継続支援(Ｂ型)</v>
      </c>
      <c r="B467" s="275" t="s">
        <v>1851</v>
      </c>
      <c r="C467" s="275" t="s">
        <v>1852</v>
      </c>
      <c r="D467" s="276">
        <v>9870511</v>
      </c>
      <c r="E467" s="275" t="s">
        <v>1853</v>
      </c>
      <c r="F467" s="275" t="s">
        <v>1854</v>
      </c>
      <c r="G467" s="275" t="s">
        <v>1855</v>
      </c>
      <c r="H467" s="275" t="s">
        <v>63</v>
      </c>
      <c r="I467" s="275" t="s">
        <v>1856</v>
      </c>
      <c r="J467" s="275" t="s">
        <v>6903</v>
      </c>
      <c r="K467" s="275" t="s">
        <v>1965</v>
      </c>
      <c r="L467" s="275" t="s">
        <v>1965</v>
      </c>
      <c r="M467" s="275" t="s">
        <v>1966</v>
      </c>
      <c r="N467" s="276">
        <v>9870901</v>
      </c>
      <c r="O467" s="275" t="s">
        <v>1848</v>
      </c>
      <c r="P467" s="275" t="s">
        <v>1967</v>
      </c>
      <c r="Q467" s="275" t="s">
        <v>1968</v>
      </c>
      <c r="R467" s="275" t="s">
        <v>1968</v>
      </c>
      <c r="T467" s="275" t="s">
        <v>6491</v>
      </c>
      <c r="U467" s="275" t="s">
        <v>74</v>
      </c>
      <c r="V467" s="275" t="s">
        <v>1969</v>
      </c>
      <c r="W467" s="275" t="s">
        <v>6486</v>
      </c>
      <c r="X467" s="277">
        <v>44835</v>
      </c>
      <c r="Y467" s="275" t="s">
        <v>6487</v>
      </c>
      <c r="Z467" s="275" t="s">
        <v>6497</v>
      </c>
      <c r="AA467" s="277">
        <v>39083</v>
      </c>
      <c r="AB467" s="277">
        <v>39079</v>
      </c>
      <c r="AG467" s="275" t="s">
        <v>6489</v>
      </c>
      <c r="AH467" s="275">
        <v>30</v>
      </c>
      <c r="AI467" s="275">
        <v>0</v>
      </c>
      <c r="AJ467" s="275" t="s">
        <v>6490</v>
      </c>
      <c r="AK467" s="276">
        <v>987</v>
      </c>
      <c r="AL467" s="275" t="s">
        <v>8015</v>
      </c>
    </row>
    <row r="468" spans="1:38" s="275" customFormat="1">
      <c r="A468" s="275" t="str">
        <f t="shared" si="7"/>
        <v>0411200264居宅介護</v>
      </c>
      <c r="B468" s="275" t="s">
        <v>219</v>
      </c>
      <c r="C468" s="275" t="s">
        <v>220</v>
      </c>
      <c r="D468" s="276">
        <v>9800014</v>
      </c>
      <c r="E468" s="275" t="s">
        <v>221</v>
      </c>
      <c r="F468" s="275" t="s">
        <v>222</v>
      </c>
      <c r="G468" s="275" t="s">
        <v>223</v>
      </c>
      <c r="H468" s="275" t="s">
        <v>210</v>
      </c>
      <c r="I468" s="275" t="s">
        <v>224</v>
      </c>
      <c r="J468" s="275" t="s">
        <v>6532</v>
      </c>
      <c r="K468" s="275" t="s">
        <v>1970</v>
      </c>
      <c r="L468" s="275" t="s">
        <v>1970</v>
      </c>
      <c r="M468" s="275" t="s">
        <v>1971</v>
      </c>
      <c r="N468" s="276">
        <v>9870511</v>
      </c>
      <c r="O468" s="275" t="s">
        <v>1848</v>
      </c>
      <c r="P468" s="275" t="s">
        <v>1972</v>
      </c>
      <c r="Q468" s="275" t="s">
        <v>1973</v>
      </c>
      <c r="R468" s="275" t="s">
        <v>1974</v>
      </c>
      <c r="T468" s="275" t="s">
        <v>137</v>
      </c>
      <c r="U468" s="275" t="s">
        <v>74</v>
      </c>
      <c r="V468" s="275" t="s">
        <v>1975</v>
      </c>
      <c r="W468" s="275" t="s">
        <v>6486</v>
      </c>
      <c r="X468" s="277">
        <v>44835</v>
      </c>
      <c r="Y468" s="275" t="s">
        <v>6487</v>
      </c>
      <c r="AA468" s="277">
        <v>39387</v>
      </c>
      <c r="AB468" s="277">
        <v>39387</v>
      </c>
      <c r="AJ468" s="275" t="s">
        <v>6490</v>
      </c>
      <c r="AK468" s="276">
        <v>980</v>
      </c>
      <c r="AL468" s="275" t="s">
        <v>7917</v>
      </c>
    </row>
    <row r="469" spans="1:38" s="275" customFormat="1">
      <c r="A469" s="275" t="str">
        <f t="shared" si="7"/>
        <v>0411200264重度訪問介護</v>
      </c>
      <c r="B469" s="275" t="s">
        <v>219</v>
      </c>
      <c r="C469" s="275" t="s">
        <v>220</v>
      </c>
      <c r="D469" s="276">
        <v>9800014</v>
      </c>
      <c r="E469" s="275" t="s">
        <v>221</v>
      </c>
      <c r="F469" s="275" t="s">
        <v>222</v>
      </c>
      <c r="G469" s="275" t="s">
        <v>223</v>
      </c>
      <c r="H469" s="275" t="s">
        <v>210</v>
      </c>
      <c r="I469" s="275" t="s">
        <v>224</v>
      </c>
      <c r="J469" s="275" t="s">
        <v>6532</v>
      </c>
      <c r="K469" s="275" t="s">
        <v>1970</v>
      </c>
      <c r="L469" s="275" t="s">
        <v>1970</v>
      </c>
      <c r="M469" s="275" t="s">
        <v>1971</v>
      </c>
      <c r="N469" s="276">
        <v>9870511</v>
      </c>
      <c r="O469" s="275" t="s">
        <v>1848</v>
      </c>
      <c r="P469" s="275" t="s">
        <v>1972</v>
      </c>
      <c r="Q469" s="275" t="s">
        <v>1973</v>
      </c>
      <c r="R469" s="275" t="s">
        <v>1974</v>
      </c>
      <c r="T469" s="275" t="s">
        <v>138</v>
      </c>
      <c r="U469" s="275" t="s">
        <v>74</v>
      </c>
      <c r="V469" s="275" t="s">
        <v>1975</v>
      </c>
      <c r="W469" s="275" t="s">
        <v>6486</v>
      </c>
      <c r="X469" s="277">
        <v>44835</v>
      </c>
      <c r="Y469" s="275" t="s">
        <v>6487</v>
      </c>
      <c r="AA469" s="277">
        <v>39387</v>
      </c>
      <c r="AB469" s="277">
        <v>39387</v>
      </c>
      <c r="AJ469" s="275" t="s">
        <v>6490</v>
      </c>
      <c r="AK469" s="276">
        <v>980</v>
      </c>
      <c r="AL469" s="275" t="s">
        <v>7917</v>
      </c>
    </row>
    <row r="470" spans="1:38" s="275" customFormat="1">
      <c r="A470" s="275" t="str">
        <f t="shared" si="7"/>
        <v>0411200298生活介護</v>
      </c>
      <c r="B470" s="275" t="s">
        <v>1851</v>
      </c>
      <c r="C470" s="275" t="s">
        <v>1852</v>
      </c>
      <c r="D470" s="276">
        <v>9870511</v>
      </c>
      <c r="E470" s="275" t="s">
        <v>1853</v>
      </c>
      <c r="F470" s="275" t="s">
        <v>1854</v>
      </c>
      <c r="G470" s="275" t="s">
        <v>1855</v>
      </c>
      <c r="H470" s="275" t="s">
        <v>63</v>
      </c>
      <c r="I470" s="275" t="s">
        <v>1856</v>
      </c>
      <c r="J470" s="275" t="s">
        <v>6903</v>
      </c>
      <c r="K470" s="275" t="s">
        <v>1976</v>
      </c>
      <c r="L470" s="275" t="s">
        <v>1976</v>
      </c>
      <c r="M470" s="275" t="s">
        <v>1977</v>
      </c>
      <c r="N470" s="276">
        <v>9870511</v>
      </c>
      <c r="O470" s="275" t="s">
        <v>1848</v>
      </c>
      <c r="P470" s="275" t="s">
        <v>1978</v>
      </c>
      <c r="Q470" s="275" t="s">
        <v>1979</v>
      </c>
      <c r="R470" s="275" t="s">
        <v>1980</v>
      </c>
      <c r="T470" s="275" t="s">
        <v>71</v>
      </c>
      <c r="U470" s="275" t="s">
        <v>74</v>
      </c>
      <c r="V470" s="275" t="s">
        <v>1981</v>
      </c>
      <c r="W470" s="275" t="s">
        <v>6486</v>
      </c>
      <c r="X470" s="277">
        <v>44835</v>
      </c>
      <c r="Y470" s="275" t="s">
        <v>6487</v>
      </c>
      <c r="Z470" s="275" t="s">
        <v>6497</v>
      </c>
      <c r="AA470" s="277">
        <v>39539</v>
      </c>
      <c r="AB470" s="277">
        <v>39539</v>
      </c>
      <c r="AF470" s="275" t="s">
        <v>6492</v>
      </c>
      <c r="AG470" s="275" t="s">
        <v>6489</v>
      </c>
      <c r="AH470" s="275">
        <v>35</v>
      </c>
      <c r="AI470" s="275">
        <v>27</v>
      </c>
      <c r="AJ470" s="275" t="s">
        <v>6490</v>
      </c>
      <c r="AK470" s="276">
        <v>987</v>
      </c>
      <c r="AL470" s="275" t="s">
        <v>8015</v>
      </c>
    </row>
    <row r="471" spans="1:38" s="275" customFormat="1">
      <c r="A471" s="275" t="str">
        <f t="shared" si="7"/>
        <v>0411200306就労継続支援(Ｂ型)</v>
      </c>
      <c r="B471" s="275" t="s">
        <v>1982</v>
      </c>
      <c r="C471" s="275" t="s">
        <v>1983</v>
      </c>
      <c r="D471" s="276">
        <v>9891601</v>
      </c>
      <c r="E471" s="275" t="s">
        <v>6914</v>
      </c>
      <c r="F471" s="275" t="s">
        <v>1985</v>
      </c>
      <c r="G471" s="275" t="s">
        <v>1986</v>
      </c>
      <c r="H471" s="275" t="s">
        <v>63</v>
      </c>
      <c r="I471" s="275" t="s">
        <v>8269</v>
      </c>
      <c r="J471" s="275" t="s">
        <v>8270</v>
      </c>
      <c r="K471" s="275" t="s">
        <v>1988</v>
      </c>
      <c r="L471" s="275" t="s">
        <v>1988</v>
      </c>
      <c r="M471" s="275" t="s">
        <v>1989</v>
      </c>
      <c r="N471" s="276">
        <v>9894601</v>
      </c>
      <c r="O471" s="275" t="s">
        <v>1848</v>
      </c>
      <c r="P471" s="275" t="s">
        <v>1990</v>
      </c>
      <c r="Q471" s="275" t="s">
        <v>1991</v>
      </c>
      <c r="R471" s="275" t="s">
        <v>1992</v>
      </c>
      <c r="T471" s="275" t="s">
        <v>6491</v>
      </c>
      <c r="U471" s="275" t="s">
        <v>74</v>
      </c>
      <c r="V471" s="275" t="s">
        <v>1993</v>
      </c>
      <c r="W471" s="275" t="s">
        <v>6486</v>
      </c>
      <c r="X471" s="277">
        <v>44287</v>
      </c>
      <c r="Y471" s="275" t="s">
        <v>6487</v>
      </c>
      <c r="Z471" s="275" t="s">
        <v>6488</v>
      </c>
      <c r="AA471" s="277">
        <v>40725</v>
      </c>
      <c r="AB471" s="277">
        <v>40725</v>
      </c>
      <c r="AG471" s="275" t="s">
        <v>6489</v>
      </c>
      <c r="AH471" s="275">
        <v>30</v>
      </c>
      <c r="AI471" s="275">
        <v>0</v>
      </c>
      <c r="AJ471" s="275" t="s">
        <v>6490</v>
      </c>
      <c r="AK471" s="276">
        <v>989</v>
      </c>
      <c r="AL471" s="275" t="s">
        <v>8019</v>
      </c>
    </row>
    <row r="472" spans="1:38" s="275" customFormat="1">
      <c r="A472" s="275" t="str">
        <f t="shared" si="7"/>
        <v>0411200322就労継続支援(Ｂ型)</v>
      </c>
      <c r="B472" s="275" t="s">
        <v>1932</v>
      </c>
      <c r="C472" s="275" t="s">
        <v>1933</v>
      </c>
      <c r="D472" s="276">
        <v>9870513</v>
      </c>
      <c r="E472" s="275" t="s">
        <v>1934</v>
      </c>
      <c r="F472" s="275" t="s">
        <v>1935</v>
      </c>
      <c r="G472" s="275" t="s">
        <v>1936</v>
      </c>
      <c r="H472" s="275" t="s">
        <v>144</v>
      </c>
      <c r="I472" s="275" t="s">
        <v>1937</v>
      </c>
      <c r="J472" s="275" t="s">
        <v>6910</v>
      </c>
      <c r="K472" s="275" t="s">
        <v>1994</v>
      </c>
      <c r="L472" s="275" t="s">
        <v>1994</v>
      </c>
      <c r="M472" s="275" t="s">
        <v>1995</v>
      </c>
      <c r="N472" s="276">
        <v>9870401</v>
      </c>
      <c r="O472" s="275" t="s">
        <v>1848</v>
      </c>
      <c r="P472" s="275" t="s">
        <v>1996</v>
      </c>
      <c r="Q472" s="275" t="s">
        <v>1997</v>
      </c>
      <c r="R472" s="275" t="s">
        <v>1997</v>
      </c>
      <c r="T472" s="275" t="s">
        <v>6491</v>
      </c>
      <c r="U472" s="275" t="s">
        <v>74</v>
      </c>
      <c r="V472" s="275" t="s">
        <v>1998</v>
      </c>
      <c r="W472" s="275" t="s">
        <v>6486</v>
      </c>
      <c r="X472" s="277">
        <v>45017</v>
      </c>
      <c r="Y472" s="275" t="s">
        <v>6487</v>
      </c>
      <c r="Z472" s="275" t="s">
        <v>6488</v>
      </c>
      <c r="AA472" s="277">
        <v>40026</v>
      </c>
      <c r="AB472" s="277">
        <v>40026</v>
      </c>
      <c r="AG472" s="275" t="s">
        <v>6533</v>
      </c>
      <c r="AH472" s="275">
        <v>10</v>
      </c>
      <c r="AI472" s="275">
        <v>0</v>
      </c>
      <c r="AJ472" s="275" t="s">
        <v>6490</v>
      </c>
      <c r="AK472" s="276">
        <v>987</v>
      </c>
      <c r="AL472" s="275" t="s">
        <v>8017</v>
      </c>
    </row>
    <row r="473" spans="1:38" s="275" customFormat="1">
      <c r="A473" s="275" t="str">
        <f t="shared" si="7"/>
        <v>0411200322生活介護</v>
      </c>
      <c r="B473" s="275" t="s">
        <v>1932</v>
      </c>
      <c r="C473" s="275" t="s">
        <v>1933</v>
      </c>
      <c r="D473" s="276">
        <v>9870513</v>
      </c>
      <c r="E473" s="275" t="s">
        <v>1934</v>
      </c>
      <c r="F473" s="275" t="s">
        <v>1935</v>
      </c>
      <c r="G473" s="275" t="s">
        <v>1936</v>
      </c>
      <c r="H473" s="275" t="s">
        <v>144</v>
      </c>
      <c r="I473" s="275" t="s">
        <v>1937</v>
      </c>
      <c r="J473" s="275" t="s">
        <v>6910</v>
      </c>
      <c r="K473" s="275" t="s">
        <v>1994</v>
      </c>
      <c r="L473" s="275" t="s">
        <v>1994</v>
      </c>
      <c r="M473" s="275" t="s">
        <v>1995</v>
      </c>
      <c r="N473" s="276">
        <v>9870401</v>
      </c>
      <c r="O473" s="275" t="s">
        <v>1848</v>
      </c>
      <c r="P473" s="275" t="s">
        <v>1996</v>
      </c>
      <c r="Q473" s="275" t="s">
        <v>1997</v>
      </c>
      <c r="R473" s="275" t="s">
        <v>1997</v>
      </c>
      <c r="T473" s="275" t="s">
        <v>71</v>
      </c>
      <c r="U473" s="275" t="s">
        <v>74</v>
      </c>
      <c r="V473" s="275" t="s">
        <v>1998</v>
      </c>
      <c r="W473" s="275" t="s">
        <v>6486</v>
      </c>
      <c r="X473" s="277">
        <v>45017</v>
      </c>
      <c r="Y473" s="275" t="s">
        <v>6487</v>
      </c>
      <c r="Z473" s="275" t="s">
        <v>6488</v>
      </c>
      <c r="AA473" s="277">
        <v>39904</v>
      </c>
      <c r="AB473" s="277">
        <v>39904</v>
      </c>
      <c r="AF473" s="275" t="s">
        <v>6492</v>
      </c>
      <c r="AG473" s="275" t="s">
        <v>6533</v>
      </c>
      <c r="AH473" s="275">
        <v>10</v>
      </c>
      <c r="AI473" s="275">
        <v>0</v>
      </c>
      <c r="AJ473" s="275" t="s">
        <v>6490</v>
      </c>
      <c r="AK473" s="276">
        <v>987</v>
      </c>
      <c r="AL473" s="275" t="s">
        <v>8017</v>
      </c>
    </row>
    <row r="474" spans="1:38" s="275" customFormat="1">
      <c r="A474" s="275" t="str">
        <f t="shared" si="7"/>
        <v>0411200330就労移行支援</v>
      </c>
      <c r="B474" s="275" t="s">
        <v>1948</v>
      </c>
      <c r="C474" s="275" t="s">
        <v>1949</v>
      </c>
      <c r="D474" s="276">
        <v>9894703</v>
      </c>
      <c r="E474" s="275" t="s">
        <v>1950</v>
      </c>
      <c r="F474" s="275" t="s">
        <v>1951</v>
      </c>
      <c r="G474" s="275" t="s">
        <v>1952</v>
      </c>
      <c r="H474" s="275" t="s">
        <v>63</v>
      </c>
      <c r="I474" s="275" t="s">
        <v>6912</v>
      </c>
      <c r="J474" s="275" t="s">
        <v>6913</v>
      </c>
      <c r="K474" s="275" t="s">
        <v>1999</v>
      </c>
      <c r="L474" s="275" t="s">
        <v>1999</v>
      </c>
      <c r="M474" s="275" t="s">
        <v>2000</v>
      </c>
      <c r="N474" s="276">
        <v>9894703</v>
      </c>
      <c r="O474" s="275" t="s">
        <v>1848</v>
      </c>
      <c r="P474" s="275" t="s">
        <v>2001</v>
      </c>
      <c r="Q474" s="275" t="s">
        <v>2002</v>
      </c>
      <c r="R474" s="275" t="s">
        <v>1957</v>
      </c>
      <c r="T474" s="275" t="s">
        <v>75</v>
      </c>
      <c r="U474" s="275" t="s">
        <v>74</v>
      </c>
      <c r="V474" s="275" t="s">
        <v>2003</v>
      </c>
      <c r="W474" s="275" t="s">
        <v>6486</v>
      </c>
      <c r="X474" s="277">
        <v>45017</v>
      </c>
      <c r="Y474" s="275" t="s">
        <v>6487</v>
      </c>
      <c r="Z474" s="275" t="s">
        <v>6488</v>
      </c>
      <c r="AA474" s="277">
        <v>39904</v>
      </c>
      <c r="AB474" s="277">
        <v>39904</v>
      </c>
      <c r="AG474" s="275" t="s">
        <v>6489</v>
      </c>
      <c r="AH474" s="275">
        <v>12</v>
      </c>
      <c r="AI474" s="275">
        <v>20</v>
      </c>
      <c r="AJ474" s="275" t="s">
        <v>6490</v>
      </c>
      <c r="AK474" s="276">
        <v>989</v>
      </c>
      <c r="AL474" s="275" t="s">
        <v>8018</v>
      </c>
    </row>
    <row r="475" spans="1:38" s="275" customFormat="1">
      <c r="A475" s="275" t="str">
        <f t="shared" si="7"/>
        <v>0411200330就労継続支援(Ｂ型)</v>
      </c>
      <c r="B475" s="275" t="s">
        <v>1948</v>
      </c>
      <c r="C475" s="275" t="s">
        <v>1949</v>
      </c>
      <c r="D475" s="276">
        <v>9894703</v>
      </c>
      <c r="E475" s="275" t="s">
        <v>1950</v>
      </c>
      <c r="F475" s="275" t="s">
        <v>1951</v>
      </c>
      <c r="G475" s="275" t="s">
        <v>1952</v>
      </c>
      <c r="H475" s="275" t="s">
        <v>63</v>
      </c>
      <c r="I475" s="275" t="s">
        <v>6912</v>
      </c>
      <c r="J475" s="275" t="s">
        <v>6913</v>
      </c>
      <c r="K475" s="275" t="s">
        <v>1999</v>
      </c>
      <c r="L475" s="275" t="s">
        <v>1999</v>
      </c>
      <c r="M475" s="275" t="s">
        <v>2000</v>
      </c>
      <c r="N475" s="276">
        <v>9894703</v>
      </c>
      <c r="O475" s="275" t="s">
        <v>1848</v>
      </c>
      <c r="P475" s="275" t="s">
        <v>2001</v>
      </c>
      <c r="Q475" s="275" t="s">
        <v>2002</v>
      </c>
      <c r="R475" s="275" t="s">
        <v>1957</v>
      </c>
      <c r="T475" s="275" t="s">
        <v>6491</v>
      </c>
      <c r="U475" s="275" t="s">
        <v>74</v>
      </c>
      <c r="V475" s="275" t="s">
        <v>2003</v>
      </c>
      <c r="W475" s="275" t="s">
        <v>6486</v>
      </c>
      <c r="X475" s="277">
        <v>45017</v>
      </c>
      <c r="Y475" s="275" t="s">
        <v>6487</v>
      </c>
      <c r="Z475" s="275" t="s">
        <v>6488</v>
      </c>
      <c r="AA475" s="277">
        <v>39904</v>
      </c>
      <c r="AB475" s="277">
        <v>39904</v>
      </c>
      <c r="AG475" s="275" t="s">
        <v>6489</v>
      </c>
      <c r="AH475" s="275">
        <v>28</v>
      </c>
      <c r="AI475" s="275">
        <v>20</v>
      </c>
      <c r="AJ475" s="275" t="s">
        <v>6490</v>
      </c>
      <c r="AK475" s="276">
        <v>989</v>
      </c>
      <c r="AL475" s="275" t="s">
        <v>8018</v>
      </c>
    </row>
    <row r="476" spans="1:38" s="275" customFormat="1">
      <c r="A476" s="275" t="str">
        <f t="shared" si="7"/>
        <v>0411200330就労定着支援</v>
      </c>
      <c r="B476" s="275" t="s">
        <v>1948</v>
      </c>
      <c r="C476" s="275" t="s">
        <v>1949</v>
      </c>
      <c r="D476" s="276">
        <v>9894703</v>
      </c>
      <c r="E476" s="275" t="s">
        <v>1950</v>
      </c>
      <c r="F476" s="275" t="s">
        <v>1951</v>
      </c>
      <c r="G476" s="275" t="s">
        <v>1952</v>
      </c>
      <c r="H476" s="275" t="s">
        <v>63</v>
      </c>
      <c r="I476" s="275" t="s">
        <v>6912</v>
      </c>
      <c r="J476" s="275" t="s">
        <v>6913</v>
      </c>
      <c r="K476" s="275" t="s">
        <v>1999</v>
      </c>
      <c r="L476" s="275" t="s">
        <v>1999</v>
      </c>
      <c r="M476" s="275" t="s">
        <v>2000</v>
      </c>
      <c r="N476" s="276">
        <v>9894703</v>
      </c>
      <c r="O476" s="275" t="s">
        <v>1848</v>
      </c>
      <c r="P476" s="275" t="s">
        <v>2001</v>
      </c>
      <c r="Q476" s="275" t="s">
        <v>2002</v>
      </c>
      <c r="R476" s="275" t="s">
        <v>1957</v>
      </c>
      <c r="T476" s="275" t="s">
        <v>314</v>
      </c>
      <c r="U476" s="275" t="s">
        <v>74</v>
      </c>
      <c r="V476" s="275" t="s">
        <v>2003</v>
      </c>
      <c r="W476" s="275" t="s">
        <v>6486</v>
      </c>
      <c r="X476" s="277">
        <v>45017</v>
      </c>
      <c r="Y476" s="275" t="s">
        <v>6487</v>
      </c>
      <c r="AA476" s="277">
        <v>43374</v>
      </c>
      <c r="AB476" s="277">
        <v>43374</v>
      </c>
      <c r="AJ476" s="275" t="s">
        <v>6490</v>
      </c>
      <c r="AK476" s="276">
        <v>989</v>
      </c>
      <c r="AL476" s="275" t="s">
        <v>8018</v>
      </c>
    </row>
    <row r="477" spans="1:38" s="275" customFormat="1">
      <c r="A477" s="275" t="str">
        <f t="shared" si="7"/>
        <v>0411200348就労継続支援(Ｂ型)</v>
      </c>
      <c r="B477" s="275" t="s">
        <v>1932</v>
      </c>
      <c r="C477" s="275" t="s">
        <v>1933</v>
      </c>
      <c r="D477" s="276">
        <v>9870513</v>
      </c>
      <c r="E477" s="275" t="s">
        <v>1934</v>
      </c>
      <c r="F477" s="275" t="s">
        <v>1935</v>
      </c>
      <c r="G477" s="275" t="s">
        <v>1936</v>
      </c>
      <c r="H477" s="275" t="s">
        <v>144</v>
      </c>
      <c r="I477" s="275" t="s">
        <v>1937</v>
      </c>
      <c r="J477" s="275" t="s">
        <v>6910</v>
      </c>
      <c r="K477" s="275" t="s">
        <v>2005</v>
      </c>
      <c r="L477" s="275" t="s">
        <v>2005</v>
      </c>
      <c r="M477" s="275" t="s">
        <v>2006</v>
      </c>
      <c r="N477" s="276">
        <v>9870365</v>
      </c>
      <c r="O477" s="275" t="s">
        <v>1848</v>
      </c>
      <c r="P477" s="275" t="s">
        <v>2007</v>
      </c>
      <c r="Q477" s="275" t="s">
        <v>2008</v>
      </c>
      <c r="R477" s="275" t="s">
        <v>2009</v>
      </c>
      <c r="T477" s="275" t="s">
        <v>6491</v>
      </c>
      <c r="U477" s="275" t="s">
        <v>74</v>
      </c>
      <c r="V477" s="275" t="s">
        <v>2010</v>
      </c>
      <c r="W477" s="275" t="s">
        <v>6486</v>
      </c>
      <c r="X477" s="277">
        <v>45017</v>
      </c>
      <c r="Y477" s="275" t="s">
        <v>6487</v>
      </c>
      <c r="Z477" s="275" t="s">
        <v>6497</v>
      </c>
      <c r="AA477" s="277">
        <v>39904</v>
      </c>
      <c r="AB477" s="277">
        <v>39904</v>
      </c>
      <c r="AG477" s="275" t="s">
        <v>6533</v>
      </c>
      <c r="AH477" s="275">
        <v>20</v>
      </c>
      <c r="AI477" s="275">
        <v>0</v>
      </c>
      <c r="AJ477" s="275" t="s">
        <v>6490</v>
      </c>
      <c r="AK477" s="276">
        <v>987</v>
      </c>
      <c r="AL477" s="275" t="s">
        <v>8017</v>
      </c>
    </row>
    <row r="478" spans="1:38" s="275" customFormat="1">
      <c r="A478" s="275" t="str">
        <f t="shared" si="7"/>
        <v>0411200355生活介護</v>
      </c>
      <c r="B478" s="275" t="s">
        <v>1891</v>
      </c>
      <c r="C478" s="275" t="s">
        <v>1892</v>
      </c>
      <c r="D478" s="276">
        <v>9870311</v>
      </c>
      <c r="E478" s="275" t="s">
        <v>1893</v>
      </c>
      <c r="F478" s="275" t="s">
        <v>1894</v>
      </c>
      <c r="G478" s="275" t="s">
        <v>1895</v>
      </c>
      <c r="H478" s="275" t="s">
        <v>63</v>
      </c>
      <c r="I478" s="275" t="s">
        <v>1896</v>
      </c>
      <c r="J478" s="275" t="s">
        <v>6907</v>
      </c>
      <c r="K478" s="275" t="s">
        <v>2011</v>
      </c>
      <c r="L478" s="275" t="s">
        <v>2015</v>
      </c>
      <c r="M478" s="275" t="s">
        <v>2016</v>
      </c>
      <c r="N478" s="276">
        <v>9870311</v>
      </c>
      <c r="O478" s="275" t="s">
        <v>1848</v>
      </c>
      <c r="P478" s="275" t="s">
        <v>2012</v>
      </c>
      <c r="Q478" s="275" t="s">
        <v>2013</v>
      </c>
      <c r="R478" s="275" t="s">
        <v>1895</v>
      </c>
      <c r="T478" s="275" t="s">
        <v>71</v>
      </c>
      <c r="U478" s="275" t="s">
        <v>74</v>
      </c>
      <c r="V478" s="275" t="s">
        <v>2014</v>
      </c>
      <c r="W478" s="275" t="s">
        <v>6486</v>
      </c>
      <c r="X478" s="277">
        <v>44835</v>
      </c>
      <c r="Y478" s="275" t="s">
        <v>6487</v>
      </c>
      <c r="Z478" s="275" t="s">
        <v>6497</v>
      </c>
      <c r="AA478" s="277">
        <v>40087</v>
      </c>
      <c r="AB478" s="277">
        <v>40087</v>
      </c>
      <c r="AF478" s="275" t="s">
        <v>6492</v>
      </c>
      <c r="AG478" s="275" t="s">
        <v>6533</v>
      </c>
      <c r="AH478" s="275">
        <v>20</v>
      </c>
      <c r="AI478" s="275">
        <v>14</v>
      </c>
      <c r="AJ478" s="275" t="s">
        <v>6490</v>
      </c>
      <c r="AK478" s="276">
        <v>987</v>
      </c>
      <c r="AL478" s="275" t="s">
        <v>8016</v>
      </c>
    </row>
    <row r="479" spans="1:38" s="275" customFormat="1">
      <c r="A479" s="275" t="str">
        <f t="shared" si="7"/>
        <v>0411200363就労継続支援(Ａ型)</v>
      </c>
      <c r="B479" s="275" t="s">
        <v>2017</v>
      </c>
      <c r="C479" s="275" t="s">
        <v>2018</v>
      </c>
      <c r="D479" s="276">
        <v>9870412</v>
      </c>
      <c r="E479" s="275" t="s">
        <v>2019</v>
      </c>
      <c r="F479" s="275" t="s">
        <v>2020</v>
      </c>
      <c r="G479" s="275" t="s">
        <v>2021</v>
      </c>
      <c r="H479" s="275" t="s">
        <v>129</v>
      </c>
      <c r="I479" s="275" t="s">
        <v>2022</v>
      </c>
      <c r="J479" s="275" t="s">
        <v>6921</v>
      </c>
      <c r="K479" s="275" t="s">
        <v>2023</v>
      </c>
      <c r="L479" s="275" t="s">
        <v>2023</v>
      </c>
      <c r="M479" s="275" t="s">
        <v>2024</v>
      </c>
      <c r="N479" s="276">
        <v>9870412</v>
      </c>
      <c r="O479" s="275" t="s">
        <v>1848</v>
      </c>
      <c r="P479" s="275" t="s">
        <v>2019</v>
      </c>
      <c r="Q479" s="275" t="s">
        <v>2026</v>
      </c>
      <c r="R479" s="275" t="s">
        <v>2021</v>
      </c>
      <c r="T479" s="275" t="s">
        <v>6537</v>
      </c>
      <c r="U479" s="275" t="s">
        <v>74</v>
      </c>
      <c r="V479" s="275" t="s">
        <v>2025</v>
      </c>
      <c r="W479" s="275" t="s">
        <v>6486</v>
      </c>
      <c r="X479" s="277">
        <v>44835</v>
      </c>
      <c r="Y479" s="275" t="s">
        <v>6487</v>
      </c>
      <c r="Z479" s="275" t="s">
        <v>6497</v>
      </c>
      <c r="AA479" s="277">
        <v>40238</v>
      </c>
      <c r="AB479" s="277">
        <v>40238</v>
      </c>
      <c r="AG479" s="275" t="s">
        <v>6533</v>
      </c>
      <c r="AH479" s="275">
        <v>20</v>
      </c>
      <c r="AI479" s="275">
        <v>0</v>
      </c>
      <c r="AJ479" s="275" t="s">
        <v>6490</v>
      </c>
      <c r="AK479" s="276">
        <v>987</v>
      </c>
      <c r="AL479" s="275" t="s">
        <v>8020</v>
      </c>
    </row>
    <row r="480" spans="1:38" s="275" customFormat="1">
      <c r="A480" s="275" t="str">
        <f t="shared" si="7"/>
        <v>0411200371自立訓練(生活訓練)</v>
      </c>
      <c r="B480" s="275" t="s">
        <v>58</v>
      </c>
      <c r="C480" s="275" t="s">
        <v>59</v>
      </c>
      <c r="D480" s="276">
        <v>9894601</v>
      </c>
      <c r="E480" s="275" t="s">
        <v>60</v>
      </c>
      <c r="F480" s="275" t="s">
        <v>61</v>
      </c>
      <c r="G480" s="275" t="s">
        <v>62</v>
      </c>
      <c r="H480" s="275" t="s">
        <v>63</v>
      </c>
      <c r="I480" s="275" t="s">
        <v>64</v>
      </c>
      <c r="J480" s="275" t="s">
        <v>6484</v>
      </c>
      <c r="K480" s="275" t="s">
        <v>2027</v>
      </c>
      <c r="L480" s="275" t="s">
        <v>2027</v>
      </c>
      <c r="M480" s="275" t="s">
        <v>2028</v>
      </c>
      <c r="N480" s="276">
        <v>9894601</v>
      </c>
      <c r="O480" s="275" t="s">
        <v>1848</v>
      </c>
      <c r="P480" s="275" t="s">
        <v>2029</v>
      </c>
      <c r="Q480" s="275" t="s">
        <v>61</v>
      </c>
      <c r="R480" s="275" t="s">
        <v>62</v>
      </c>
      <c r="T480" s="275" t="s">
        <v>6485</v>
      </c>
      <c r="U480" s="275" t="s">
        <v>76</v>
      </c>
      <c r="V480" s="275" t="s">
        <v>2030</v>
      </c>
      <c r="W480" s="275" t="s">
        <v>6486</v>
      </c>
      <c r="X480" s="277">
        <v>43647</v>
      </c>
      <c r="Y480" s="275" t="s">
        <v>6487</v>
      </c>
      <c r="Z480" s="275" t="s">
        <v>6488</v>
      </c>
      <c r="AA480" s="277">
        <v>40269</v>
      </c>
      <c r="AB480" s="277">
        <v>40269</v>
      </c>
      <c r="AC480" s="277">
        <v>43647</v>
      </c>
      <c r="AG480" s="275" t="s">
        <v>6527</v>
      </c>
      <c r="AH480" s="275">
        <v>6</v>
      </c>
      <c r="AI480" s="275">
        <v>6</v>
      </c>
      <c r="AJ480" s="275" t="s">
        <v>6490</v>
      </c>
      <c r="AK480" s="276">
        <v>989</v>
      </c>
      <c r="AL480" s="275" t="s">
        <v>7908</v>
      </c>
    </row>
    <row r="481" spans="1:38" s="275" customFormat="1">
      <c r="A481" s="275" t="str">
        <f t="shared" si="7"/>
        <v>0411200371就労継続支援(Ａ型)</v>
      </c>
      <c r="B481" s="275" t="s">
        <v>58</v>
      </c>
      <c r="C481" s="275" t="s">
        <v>59</v>
      </c>
      <c r="D481" s="276">
        <v>9894601</v>
      </c>
      <c r="E481" s="275" t="s">
        <v>60</v>
      </c>
      <c r="F481" s="275" t="s">
        <v>61</v>
      </c>
      <c r="G481" s="275" t="s">
        <v>62</v>
      </c>
      <c r="H481" s="275" t="s">
        <v>63</v>
      </c>
      <c r="I481" s="275" t="s">
        <v>64</v>
      </c>
      <c r="J481" s="275" t="s">
        <v>6484</v>
      </c>
      <c r="K481" s="275" t="s">
        <v>2027</v>
      </c>
      <c r="L481" s="275" t="s">
        <v>2027</v>
      </c>
      <c r="M481" s="275" t="s">
        <v>2028</v>
      </c>
      <c r="N481" s="276">
        <v>9894601</v>
      </c>
      <c r="O481" s="275" t="s">
        <v>1848</v>
      </c>
      <c r="P481" s="275" t="s">
        <v>2029</v>
      </c>
      <c r="Q481" s="275" t="s">
        <v>61</v>
      </c>
      <c r="R481" s="275" t="s">
        <v>62</v>
      </c>
      <c r="T481" s="275" t="s">
        <v>6537</v>
      </c>
      <c r="U481" s="275" t="s">
        <v>74</v>
      </c>
      <c r="V481" s="275" t="s">
        <v>2030</v>
      </c>
      <c r="W481" s="275" t="s">
        <v>6486</v>
      </c>
      <c r="X481" s="277">
        <v>44835</v>
      </c>
      <c r="Y481" s="275" t="s">
        <v>6487</v>
      </c>
      <c r="Z481" s="275" t="s">
        <v>6488</v>
      </c>
      <c r="AA481" s="277">
        <v>40269</v>
      </c>
      <c r="AB481" s="277">
        <v>40269</v>
      </c>
      <c r="AG481" s="275" t="s">
        <v>6527</v>
      </c>
      <c r="AH481" s="275">
        <v>16</v>
      </c>
      <c r="AI481" s="275">
        <v>0</v>
      </c>
      <c r="AJ481" s="275" t="s">
        <v>6490</v>
      </c>
      <c r="AK481" s="276">
        <v>989</v>
      </c>
      <c r="AL481" s="275" t="s">
        <v>7908</v>
      </c>
    </row>
    <row r="482" spans="1:38" s="275" customFormat="1">
      <c r="A482" s="275" t="str">
        <f t="shared" si="7"/>
        <v>0411200371就労継続支援(Ｂ型)</v>
      </c>
      <c r="B482" s="275" t="s">
        <v>58</v>
      </c>
      <c r="C482" s="275" t="s">
        <v>59</v>
      </c>
      <c r="D482" s="276">
        <v>9894601</v>
      </c>
      <c r="E482" s="275" t="s">
        <v>60</v>
      </c>
      <c r="F482" s="275" t="s">
        <v>61</v>
      </c>
      <c r="G482" s="275" t="s">
        <v>62</v>
      </c>
      <c r="H482" s="275" t="s">
        <v>63</v>
      </c>
      <c r="I482" s="275" t="s">
        <v>64</v>
      </c>
      <c r="J482" s="275" t="s">
        <v>6484</v>
      </c>
      <c r="K482" s="275" t="s">
        <v>2027</v>
      </c>
      <c r="L482" s="275" t="s">
        <v>2027</v>
      </c>
      <c r="M482" s="275" t="s">
        <v>2028</v>
      </c>
      <c r="N482" s="276">
        <v>9894601</v>
      </c>
      <c r="O482" s="275" t="s">
        <v>1848</v>
      </c>
      <c r="P482" s="275" t="s">
        <v>2029</v>
      </c>
      <c r="Q482" s="275" t="s">
        <v>61</v>
      </c>
      <c r="R482" s="275" t="s">
        <v>62</v>
      </c>
      <c r="T482" s="275" t="s">
        <v>6491</v>
      </c>
      <c r="U482" s="275" t="s">
        <v>74</v>
      </c>
      <c r="V482" s="275" t="s">
        <v>2030</v>
      </c>
      <c r="W482" s="275" t="s">
        <v>6486</v>
      </c>
      <c r="X482" s="277">
        <v>44835</v>
      </c>
      <c r="Y482" s="275" t="s">
        <v>6487</v>
      </c>
      <c r="Z482" s="275" t="s">
        <v>6488</v>
      </c>
      <c r="AA482" s="277">
        <v>40269</v>
      </c>
      <c r="AB482" s="277">
        <v>40269</v>
      </c>
      <c r="AG482" s="275" t="s">
        <v>6527</v>
      </c>
      <c r="AH482" s="275">
        <v>30</v>
      </c>
      <c r="AI482" s="275">
        <v>0</v>
      </c>
      <c r="AJ482" s="275" t="s">
        <v>6490</v>
      </c>
      <c r="AK482" s="276">
        <v>989</v>
      </c>
      <c r="AL482" s="275" t="s">
        <v>7908</v>
      </c>
    </row>
    <row r="483" spans="1:38" s="275" customFormat="1">
      <c r="A483" s="275" t="str">
        <f t="shared" si="7"/>
        <v>0411200371生活介護</v>
      </c>
      <c r="B483" s="275" t="s">
        <v>58</v>
      </c>
      <c r="C483" s="275" t="s">
        <v>59</v>
      </c>
      <c r="D483" s="276">
        <v>9894601</v>
      </c>
      <c r="E483" s="275" t="s">
        <v>60</v>
      </c>
      <c r="F483" s="275" t="s">
        <v>61</v>
      </c>
      <c r="G483" s="275" t="s">
        <v>62</v>
      </c>
      <c r="H483" s="275" t="s">
        <v>63</v>
      </c>
      <c r="I483" s="275" t="s">
        <v>64</v>
      </c>
      <c r="J483" s="275" t="s">
        <v>6484</v>
      </c>
      <c r="K483" s="275" t="s">
        <v>2027</v>
      </c>
      <c r="L483" s="275" t="s">
        <v>2027</v>
      </c>
      <c r="M483" s="275" t="s">
        <v>2028</v>
      </c>
      <c r="N483" s="276">
        <v>9894601</v>
      </c>
      <c r="O483" s="275" t="s">
        <v>1848</v>
      </c>
      <c r="P483" s="275" t="s">
        <v>2029</v>
      </c>
      <c r="Q483" s="275" t="s">
        <v>61</v>
      </c>
      <c r="R483" s="275" t="s">
        <v>62</v>
      </c>
      <c r="T483" s="275" t="s">
        <v>71</v>
      </c>
      <c r="U483" s="275" t="s">
        <v>74</v>
      </c>
      <c r="V483" s="275" t="s">
        <v>2030</v>
      </c>
      <c r="W483" s="275" t="s">
        <v>6486</v>
      </c>
      <c r="X483" s="277">
        <v>44835</v>
      </c>
      <c r="Y483" s="275" t="s">
        <v>6487</v>
      </c>
      <c r="Z483" s="275" t="s">
        <v>6488</v>
      </c>
      <c r="AA483" s="277">
        <v>40269</v>
      </c>
      <c r="AB483" s="277">
        <v>40269</v>
      </c>
      <c r="AF483" s="275" t="s">
        <v>6492</v>
      </c>
      <c r="AG483" s="275" t="s">
        <v>6527</v>
      </c>
      <c r="AH483" s="275">
        <v>14</v>
      </c>
      <c r="AI483" s="275">
        <v>0</v>
      </c>
      <c r="AJ483" s="275" t="s">
        <v>6490</v>
      </c>
      <c r="AK483" s="276">
        <v>989</v>
      </c>
      <c r="AL483" s="275" t="s">
        <v>7908</v>
      </c>
    </row>
    <row r="484" spans="1:38" s="275" customFormat="1">
      <c r="A484" s="275" t="str">
        <f t="shared" si="7"/>
        <v>0411200405短期入所</v>
      </c>
      <c r="B484" s="275" t="s">
        <v>58</v>
      </c>
      <c r="C484" s="275" t="s">
        <v>59</v>
      </c>
      <c r="D484" s="276">
        <v>9894601</v>
      </c>
      <c r="E484" s="275" t="s">
        <v>60</v>
      </c>
      <c r="F484" s="275" t="s">
        <v>61</v>
      </c>
      <c r="G484" s="275" t="s">
        <v>62</v>
      </c>
      <c r="H484" s="275" t="s">
        <v>63</v>
      </c>
      <c r="I484" s="275" t="s">
        <v>64</v>
      </c>
      <c r="J484" s="275" t="s">
        <v>6484</v>
      </c>
      <c r="K484" s="275" t="s">
        <v>2031</v>
      </c>
      <c r="L484" s="275" t="s">
        <v>2031</v>
      </c>
      <c r="M484" s="275" t="s">
        <v>2032</v>
      </c>
      <c r="N484" s="276">
        <v>9894601</v>
      </c>
      <c r="O484" s="275" t="s">
        <v>1848</v>
      </c>
      <c r="P484" s="275" t="s">
        <v>2033</v>
      </c>
      <c r="Q484" s="275" t="s">
        <v>2034</v>
      </c>
      <c r="R484" s="275" t="s">
        <v>2035</v>
      </c>
      <c r="T484" s="275" t="s">
        <v>91</v>
      </c>
      <c r="U484" s="275" t="s">
        <v>74</v>
      </c>
      <c r="V484" s="275" t="s">
        <v>2036</v>
      </c>
      <c r="W484" s="275" t="s">
        <v>6486</v>
      </c>
      <c r="X484" s="277">
        <v>44287</v>
      </c>
      <c r="Y484" s="275" t="s">
        <v>6487</v>
      </c>
      <c r="AA484" s="277">
        <v>41263</v>
      </c>
      <c r="AB484" s="277">
        <v>41263</v>
      </c>
      <c r="AF484" s="275" t="s">
        <v>6498</v>
      </c>
      <c r="AH484" s="275">
        <v>2</v>
      </c>
      <c r="AJ484" s="275" t="s">
        <v>6490</v>
      </c>
      <c r="AK484" s="276">
        <v>989</v>
      </c>
      <c r="AL484" s="275" t="s">
        <v>7908</v>
      </c>
    </row>
    <row r="485" spans="1:38" s="275" customFormat="1">
      <c r="A485" s="275" t="str">
        <f t="shared" si="7"/>
        <v>0411200413居宅介護</v>
      </c>
      <c r="B485" s="275" t="s">
        <v>2037</v>
      </c>
      <c r="C485" s="275" t="s">
        <v>2038</v>
      </c>
      <c r="D485" s="276">
        <v>9870511</v>
      </c>
      <c r="E485" s="275" t="s">
        <v>6922</v>
      </c>
      <c r="F485" s="275" t="s">
        <v>2040</v>
      </c>
      <c r="G485" s="275" t="s">
        <v>2041</v>
      </c>
      <c r="H485" s="275" t="s">
        <v>129</v>
      </c>
      <c r="I485" s="275" t="s">
        <v>2042</v>
      </c>
      <c r="J485" s="275" t="s">
        <v>6923</v>
      </c>
      <c r="K485" s="275" t="s">
        <v>2037</v>
      </c>
      <c r="L485" s="275" t="s">
        <v>2037</v>
      </c>
      <c r="M485" s="275" t="s">
        <v>2038</v>
      </c>
      <c r="N485" s="276">
        <v>9870511</v>
      </c>
      <c r="O485" s="275" t="s">
        <v>1848</v>
      </c>
      <c r="P485" s="275" t="s">
        <v>2039</v>
      </c>
      <c r="Q485" s="275" t="s">
        <v>2040</v>
      </c>
      <c r="R485" s="275" t="s">
        <v>2041</v>
      </c>
      <c r="T485" s="275" t="s">
        <v>137</v>
      </c>
      <c r="U485" s="275" t="s">
        <v>74</v>
      </c>
      <c r="V485" s="275" t="s">
        <v>2043</v>
      </c>
      <c r="W485" s="275" t="s">
        <v>6486</v>
      </c>
      <c r="X485" s="277">
        <v>44287</v>
      </c>
      <c r="Y485" s="275" t="s">
        <v>6487</v>
      </c>
      <c r="AA485" s="277">
        <v>41275</v>
      </c>
      <c r="AB485" s="277">
        <v>41275</v>
      </c>
      <c r="AJ485" s="275" t="s">
        <v>6490</v>
      </c>
      <c r="AK485" s="276">
        <v>987</v>
      </c>
      <c r="AL485" s="275" t="s">
        <v>8015</v>
      </c>
    </row>
    <row r="486" spans="1:38" s="275" customFormat="1">
      <c r="A486" s="275" t="str">
        <f t="shared" si="7"/>
        <v>0411200421就労継続支援(Ｂ型)</v>
      </c>
      <c r="B486" s="275" t="s">
        <v>397</v>
      </c>
      <c r="C486" s="275" t="s">
        <v>398</v>
      </c>
      <c r="D486" s="276">
        <v>1700013</v>
      </c>
      <c r="E486" s="275" t="s">
        <v>399</v>
      </c>
      <c r="F486" s="275" t="s">
        <v>400</v>
      </c>
      <c r="G486" s="275" t="s">
        <v>401</v>
      </c>
      <c r="H486" s="275" t="s">
        <v>402</v>
      </c>
      <c r="I486" s="275" t="s">
        <v>403</v>
      </c>
      <c r="J486" s="275" t="s">
        <v>6552</v>
      </c>
      <c r="K486" s="275" t="s">
        <v>2044</v>
      </c>
      <c r="L486" s="275" t="s">
        <v>2044</v>
      </c>
      <c r="M486" s="275" t="s">
        <v>2045</v>
      </c>
      <c r="N486" s="276">
        <v>9870301</v>
      </c>
      <c r="O486" s="275" t="s">
        <v>1848</v>
      </c>
      <c r="P486" s="275" t="s">
        <v>2046</v>
      </c>
      <c r="Q486" s="275" t="s">
        <v>2047</v>
      </c>
      <c r="R486" s="275" t="s">
        <v>2048</v>
      </c>
      <c r="T486" s="275" t="s">
        <v>6491</v>
      </c>
      <c r="U486" s="275" t="s">
        <v>74</v>
      </c>
      <c r="V486" s="275" t="s">
        <v>2049</v>
      </c>
      <c r="W486" s="275" t="s">
        <v>6486</v>
      </c>
      <c r="X486" s="277">
        <v>45017</v>
      </c>
      <c r="Y486" s="275" t="s">
        <v>6487</v>
      </c>
      <c r="Z486" s="275" t="s">
        <v>6497</v>
      </c>
      <c r="AA486" s="277">
        <v>41289</v>
      </c>
      <c r="AB486" s="277">
        <v>41289</v>
      </c>
      <c r="AC486" s="277">
        <v>41411</v>
      </c>
      <c r="AE486" s="277">
        <v>41632</v>
      </c>
      <c r="AG486" s="275" t="s">
        <v>6533</v>
      </c>
      <c r="AH486" s="275">
        <v>20</v>
      </c>
      <c r="AI486" s="275">
        <v>0</v>
      </c>
      <c r="AJ486" s="275" t="s">
        <v>6490</v>
      </c>
      <c r="AK486" s="276">
        <v>170</v>
      </c>
      <c r="AL486" s="275" t="s">
        <v>7928</v>
      </c>
    </row>
    <row r="487" spans="1:38" s="275" customFormat="1">
      <c r="A487" s="275" t="str">
        <f t="shared" si="7"/>
        <v>0411200470短期入所</v>
      </c>
      <c r="B487" s="275" t="s">
        <v>1932</v>
      </c>
      <c r="C487" s="275" t="s">
        <v>1933</v>
      </c>
      <c r="D487" s="276">
        <v>9870513</v>
      </c>
      <c r="E487" s="275" t="s">
        <v>1934</v>
      </c>
      <c r="F487" s="275" t="s">
        <v>1935</v>
      </c>
      <c r="G487" s="275" t="s">
        <v>1936</v>
      </c>
      <c r="H487" s="275" t="s">
        <v>144</v>
      </c>
      <c r="I487" s="275" t="s">
        <v>1937</v>
      </c>
      <c r="J487" s="275" t="s">
        <v>6910</v>
      </c>
      <c r="K487" s="275" t="s">
        <v>2050</v>
      </c>
      <c r="L487" s="275" t="s">
        <v>2050</v>
      </c>
      <c r="M487" s="275" t="s">
        <v>2051</v>
      </c>
      <c r="N487" s="276">
        <v>9870511</v>
      </c>
      <c r="O487" s="275" t="s">
        <v>1848</v>
      </c>
      <c r="P487" s="275" t="s">
        <v>2054</v>
      </c>
      <c r="Q487" s="275" t="s">
        <v>2055</v>
      </c>
      <c r="R487" s="275" t="s">
        <v>2056</v>
      </c>
      <c r="T487" s="275" t="s">
        <v>91</v>
      </c>
      <c r="U487" s="275" t="s">
        <v>74</v>
      </c>
      <c r="V487" s="275" t="s">
        <v>2053</v>
      </c>
      <c r="W487" s="275" t="s">
        <v>6486</v>
      </c>
      <c r="X487" s="277">
        <v>44287</v>
      </c>
      <c r="Y487" s="275" t="s">
        <v>6487</v>
      </c>
      <c r="AA487" s="277">
        <v>41791</v>
      </c>
      <c r="AB487" s="277">
        <v>41791</v>
      </c>
      <c r="AF487" s="275" t="s">
        <v>6498</v>
      </c>
      <c r="AH487" s="275">
        <v>1</v>
      </c>
      <c r="AJ487" s="275" t="s">
        <v>6490</v>
      </c>
      <c r="AK487" s="276">
        <v>987</v>
      </c>
      <c r="AL487" s="275" t="s">
        <v>8017</v>
      </c>
    </row>
    <row r="488" spans="1:38" s="275" customFormat="1">
      <c r="A488" s="275" t="str">
        <f t="shared" si="7"/>
        <v>0411200504就労継続支援(Ｂ型)</v>
      </c>
      <c r="B488" s="275" t="s">
        <v>2057</v>
      </c>
      <c r="C488" s="275" t="s">
        <v>2058</v>
      </c>
      <c r="D488" s="276">
        <v>9870433</v>
      </c>
      <c r="E488" s="275" t="s">
        <v>2059</v>
      </c>
      <c r="F488" s="275" t="s">
        <v>2060</v>
      </c>
      <c r="G488" s="275" t="s">
        <v>2061</v>
      </c>
      <c r="H488" s="275" t="s">
        <v>129</v>
      </c>
      <c r="I488" s="275" t="s">
        <v>2062</v>
      </c>
      <c r="J488" s="275" t="s">
        <v>6924</v>
      </c>
      <c r="K488" s="275" t="s">
        <v>2063</v>
      </c>
      <c r="L488" s="275" t="s">
        <v>2063</v>
      </c>
      <c r="M488" s="275" t="s">
        <v>2064</v>
      </c>
      <c r="N488" s="276">
        <v>9870444</v>
      </c>
      <c r="O488" s="275" t="s">
        <v>1848</v>
      </c>
      <c r="P488" s="275" t="s">
        <v>2065</v>
      </c>
      <c r="Q488" s="275" t="s">
        <v>2066</v>
      </c>
      <c r="R488" s="275" t="s">
        <v>2067</v>
      </c>
      <c r="T488" s="275" t="s">
        <v>6491</v>
      </c>
      <c r="U488" s="275" t="s">
        <v>74</v>
      </c>
      <c r="V488" s="275" t="s">
        <v>2068</v>
      </c>
      <c r="W488" s="275" t="s">
        <v>6486</v>
      </c>
      <c r="X488" s="277">
        <v>45017</v>
      </c>
      <c r="Y488" s="275" t="s">
        <v>6487</v>
      </c>
      <c r="Z488" s="275" t="s">
        <v>6497</v>
      </c>
      <c r="AA488" s="277">
        <v>44652</v>
      </c>
      <c r="AB488" s="277">
        <v>44652</v>
      </c>
      <c r="AG488" s="275" t="s">
        <v>6533</v>
      </c>
      <c r="AH488" s="275">
        <v>20</v>
      </c>
      <c r="AI488" s="275">
        <v>20</v>
      </c>
      <c r="AJ488" s="275" t="s">
        <v>6490</v>
      </c>
      <c r="AK488" s="276">
        <v>987</v>
      </c>
      <c r="AL488" s="275" t="s">
        <v>8021</v>
      </c>
    </row>
    <row r="489" spans="1:38" s="275" customFormat="1">
      <c r="A489" s="275" t="str">
        <f t="shared" si="7"/>
        <v>0411200520居宅介護</v>
      </c>
      <c r="B489" s="275" t="s">
        <v>397</v>
      </c>
      <c r="C489" s="275" t="s">
        <v>398</v>
      </c>
      <c r="D489" s="276">
        <v>1700013</v>
      </c>
      <c r="E489" s="275" t="s">
        <v>399</v>
      </c>
      <c r="F489" s="275" t="s">
        <v>400</v>
      </c>
      <c r="G489" s="275" t="s">
        <v>401</v>
      </c>
      <c r="H489" s="275" t="s">
        <v>402</v>
      </c>
      <c r="I489" s="275" t="s">
        <v>403</v>
      </c>
      <c r="J489" s="275" t="s">
        <v>6552</v>
      </c>
      <c r="K489" s="275" t="s">
        <v>2069</v>
      </c>
      <c r="L489" s="275" t="s">
        <v>2069</v>
      </c>
      <c r="M489" s="275" t="s">
        <v>2070</v>
      </c>
      <c r="N489" s="276">
        <v>9870301</v>
      </c>
      <c r="O489" s="275" t="s">
        <v>1848</v>
      </c>
      <c r="P489" s="275" t="s">
        <v>2046</v>
      </c>
      <c r="Q489" s="275" t="s">
        <v>2047</v>
      </c>
      <c r="R489" s="275" t="s">
        <v>2048</v>
      </c>
      <c r="T489" s="275" t="s">
        <v>137</v>
      </c>
      <c r="U489" s="275" t="s">
        <v>76</v>
      </c>
      <c r="V489" s="275" t="s">
        <v>2071</v>
      </c>
      <c r="W489" s="275" t="s">
        <v>6486</v>
      </c>
      <c r="X489" s="277">
        <v>43556</v>
      </c>
      <c r="Y489" s="275" t="s">
        <v>6487</v>
      </c>
      <c r="AA489" s="277">
        <v>42552</v>
      </c>
      <c r="AB489" s="277">
        <v>42552</v>
      </c>
      <c r="AC489" s="277">
        <v>43556</v>
      </c>
      <c r="AJ489" s="275" t="s">
        <v>6490</v>
      </c>
      <c r="AK489" s="276">
        <v>170</v>
      </c>
      <c r="AL489" s="275" t="s">
        <v>7928</v>
      </c>
    </row>
    <row r="490" spans="1:38" s="275" customFormat="1">
      <c r="A490" s="275" t="str">
        <f t="shared" si="7"/>
        <v>0411200520重度訪問介護</v>
      </c>
      <c r="B490" s="275" t="s">
        <v>397</v>
      </c>
      <c r="C490" s="275" t="s">
        <v>398</v>
      </c>
      <c r="D490" s="276">
        <v>1700013</v>
      </c>
      <c r="E490" s="275" t="s">
        <v>399</v>
      </c>
      <c r="F490" s="275" t="s">
        <v>400</v>
      </c>
      <c r="G490" s="275" t="s">
        <v>401</v>
      </c>
      <c r="H490" s="275" t="s">
        <v>402</v>
      </c>
      <c r="I490" s="275" t="s">
        <v>403</v>
      </c>
      <c r="J490" s="275" t="s">
        <v>6552</v>
      </c>
      <c r="K490" s="275" t="s">
        <v>2069</v>
      </c>
      <c r="L490" s="275" t="s">
        <v>2069</v>
      </c>
      <c r="M490" s="275" t="s">
        <v>2070</v>
      </c>
      <c r="N490" s="276">
        <v>9870301</v>
      </c>
      <c r="O490" s="275" t="s">
        <v>1848</v>
      </c>
      <c r="P490" s="275" t="s">
        <v>2046</v>
      </c>
      <c r="Q490" s="275" t="s">
        <v>2047</v>
      </c>
      <c r="R490" s="275" t="s">
        <v>2048</v>
      </c>
      <c r="T490" s="275" t="s">
        <v>138</v>
      </c>
      <c r="U490" s="275" t="s">
        <v>76</v>
      </c>
      <c r="V490" s="275" t="s">
        <v>2071</v>
      </c>
      <c r="W490" s="275" t="s">
        <v>6486</v>
      </c>
      <c r="X490" s="277">
        <v>43556</v>
      </c>
      <c r="Y490" s="275" t="s">
        <v>6487</v>
      </c>
      <c r="AA490" s="277">
        <v>42552</v>
      </c>
      <c r="AB490" s="277">
        <v>42552</v>
      </c>
      <c r="AC490" s="277">
        <v>43556</v>
      </c>
      <c r="AJ490" s="275" t="s">
        <v>6490</v>
      </c>
      <c r="AK490" s="276">
        <v>170</v>
      </c>
      <c r="AL490" s="275" t="s">
        <v>7928</v>
      </c>
    </row>
    <row r="491" spans="1:38" s="275" customFormat="1">
      <c r="A491" s="275" t="str">
        <f t="shared" si="7"/>
        <v>0411200546短期入所</v>
      </c>
      <c r="B491" s="275" t="s">
        <v>1848</v>
      </c>
      <c r="C491" s="275" t="s">
        <v>2072</v>
      </c>
      <c r="D491" s="276">
        <v>9870511</v>
      </c>
      <c r="E491" s="275" t="s">
        <v>2073</v>
      </c>
      <c r="F491" s="275" t="s">
        <v>2074</v>
      </c>
      <c r="G491" s="275" t="s">
        <v>2075</v>
      </c>
      <c r="H491" s="275" t="s">
        <v>2076</v>
      </c>
      <c r="I491" s="275" t="s">
        <v>2077</v>
      </c>
      <c r="J491" s="275" t="s">
        <v>6925</v>
      </c>
      <c r="K491" s="275" t="s">
        <v>2078</v>
      </c>
      <c r="L491" s="275" t="s">
        <v>2078</v>
      </c>
      <c r="M491" s="275" t="s">
        <v>2079</v>
      </c>
      <c r="N491" s="276">
        <v>9870902</v>
      </c>
      <c r="O491" s="275" t="s">
        <v>1848</v>
      </c>
      <c r="P491" s="275" t="s">
        <v>2080</v>
      </c>
      <c r="Q491" s="275" t="s">
        <v>2081</v>
      </c>
      <c r="R491" s="275" t="s">
        <v>2082</v>
      </c>
      <c r="T491" s="275" t="s">
        <v>91</v>
      </c>
      <c r="U491" s="275" t="s">
        <v>74</v>
      </c>
      <c r="V491" s="275" t="s">
        <v>2083</v>
      </c>
      <c r="W491" s="275" t="s">
        <v>6486</v>
      </c>
      <c r="X491" s="277">
        <v>44287</v>
      </c>
      <c r="Y491" s="275" t="s">
        <v>6487</v>
      </c>
      <c r="AA491" s="277">
        <v>42644</v>
      </c>
      <c r="AB491" s="277">
        <v>42644</v>
      </c>
      <c r="AF491" s="275" t="s">
        <v>6563</v>
      </c>
      <c r="AH491" s="275">
        <v>1</v>
      </c>
      <c r="AJ491" s="275" t="s">
        <v>6490</v>
      </c>
      <c r="AK491" s="276">
        <v>987</v>
      </c>
      <c r="AL491" s="275" t="s">
        <v>8015</v>
      </c>
    </row>
    <row r="492" spans="1:38" s="275" customFormat="1">
      <c r="A492" s="275" t="str">
        <f t="shared" si="7"/>
        <v>0411200553就労移行支援</v>
      </c>
      <c r="B492" s="275" t="s">
        <v>2084</v>
      </c>
      <c r="C492" s="275" t="s">
        <v>2085</v>
      </c>
      <c r="D492" s="276">
        <v>9870511</v>
      </c>
      <c r="E492" s="275" t="s">
        <v>2086</v>
      </c>
      <c r="F492" s="275" t="s">
        <v>2087</v>
      </c>
      <c r="G492" s="275" t="s">
        <v>2088</v>
      </c>
      <c r="H492" s="275" t="s">
        <v>402</v>
      </c>
      <c r="I492" s="275" t="s">
        <v>2089</v>
      </c>
      <c r="J492" s="275" t="s">
        <v>6926</v>
      </c>
      <c r="K492" s="275" t="s">
        <v>2090</v>
      </c>
      <c r="L492" s="275" t="s">
        <v>2090</v>
      </c>
      <c r="M492" s="275" t="s">
        <v>2091</v>
      </c>
      <c r="N492" s="276">
        <v>9870511</v>
      </c>
      <c r="O492" s="275" t="s">
        <v>1848</v>
      </c>
      <c r="P492" s="275" t="s">
        <v>2086</v>
      </c>
      <c r="Q492" s="275" t="s">
        <v>2087</v>
      </c>
      <c r="R492" s="275" t="s">
        <v>2088</v>
      </c>
      <c r="T492" s="275" t="s">
        <v>75</v>
      </c>
      <c r="U492" s="275" t="s">
        <v>74</v>
      </c>
      <c r="V492" s="275" t="s">
        <v>2092</v>
      </c>
      <c r="W492" s="275" t="s">
        <v>6486</v>
      </c>
      <c r="X492" s="277">
        <v>45017</v>
      </c>
      <c r="Y492" s="275" t="s">
        <v>6487</v>
      </c>
      <c r="Z492" s="275" t="s">
        <v>6497</v>
      </c>
      <c r="AA492" s="277">
        <v>42826</v>
      </c>
      <c r="AB492" s="277">
        <v>42826</v>
      </c>
      <c r="AG492" s="275" t="s">
        <v>6533</v>
      </c>
      <c r="AH492" s="275">
        <v>20</v>
      </c>
      <c r="AI492" s="275">
        <v>0</v>
      </c>
      <c r="AJ492" s="275" t="s">
        <v>6490</v>
      </c>
      <c r="AK492" s="276">
        <v>987</v>
      </c>
      <c r="AL492" s="275" t="s">
        <v>8015</v>
      </c>
    </row>
    <row r="493" spans="1:38" s="275" customFormat="1">
      <c r="A493" s="275" t="str">
        <f t="shared" si="7"/>
        <v>0411200553就労定着支援</v>
      </c>
      <c r="B493" s="275" t="s">
        <v>2084</v>
      </c>
      <c r="C493" s="275" t="s">
        <v>2085</v>
      </c>
      <c r="D493" s="276">
        <v>9870511</v>
      </c>
      <c r="E493" s="275" t="s">
        <v>2086</v>
      </c>
      <c r="F493" s="275" t="s">
        <v>2087</v>
      </c>
      <c r="G493" s="275" t="s">
        <v>2088</v>
      </c>
      <c r="H493" s="275" t="s">
        <v>402</v>
      </c>
      <c r="I493" s="275" t="s">
        <v>2089</v>
      </c>
      <c r="J493" s="275" t="s">
        <v>6926</v>
      </c>
      <c r="K493" s="275" t="s">
        <v>2090</v>
      </c>
      <c r="L493" s="275" t="s">
        <v>2093</v>
      </c>
      <c r="M493" s="275" t="s">
        <v>2094</v>
      </c>
      <c r="N493" s="276">
        <v>9870511</v>
      </c>
      <c r="O493" s="275" t="s">
        <v>1848</v>
      </c>
      <c r="P493" s="275" t="s">
        <v>2086</v>
      </c>
      <c r="Q493" s="275" t="s">
        <v>2087</v>
      </c>
      <c r="R493" s="275" t="s">
        <v>2088</v>
      </c>
      <c r="T493" s="275" t="s">
        <v>314</v>
      </c>
      <c r="U493" s="275" t="s">
        <v>74</v>
      </c>
      <c r="V493" s="275" t="s">
        <v>2092</v>
      </c>
      <c r="W493" s="275" t="s">
        <v>6486</v>
      </c>
      <c r="X493" s="277">
        <v>45017</v>
      </c>
      <c r="Y493" s="275" t="s">
        <v>6487</v>
      </c>
      <c r="AA493" s="277">
        <v>44501</v>
      </c>
      <c r="AB493" s="277">
        <v>44501</v>
      </c>
      <c r="AJ493" s="275" t="s">
        <v>6490</v>
      </c>
      <c r="AK493" s="276">
        <v>987</v>
      </c>
      <c r="AL493" s="275" t="s">
        <v>8015</v>
      </c>
    </row>
    <row r="494" spans="1:38" s="275" customFormat="1">
      <c r="A494" s="275" t="str">
        <f t="shared" si="7"/>
        <v>0411200561就労継続支援(Ｂ型)</v>
      </c>
      <c r="B494" s="275" t="s">
        <v>2095</v>
      </c>
      <c r="C494" s="275" t="s">
        <v>2096</v>
      </c>
      <c r="D494" s="276">
        <v>9894601</v>
      </c>
      <c r="E494" s="275" t="s">
        <v>2097</v>
      </c>
      <c r="F494" s="275" t="s">
        <v>2098</v>
      </c>
      <c r="G494" s="275" t="s">
        <v>2098</v>
      </c>
      <c r="H494" s="275" t="s">
        <v>402</v>
      </c>
      <c r="I494" s="275" t="s">
        <v>2099</v>
      </c>
      <c r="J494" s="275" t="s">
        <v>6927</v>
      </c>
      <c r="K494" s="275" t="s">
        <v>2100</v>
      </c>
      <c r="L494" s="275" t="s">
        <v>2100</v>
      </c>
      <c r="M494" s="275" t="s">
        <v>2101</v>
      </c>
      <c r="N494" s="276">
        <v>9894601</v>
      </c>
      <c r="O494" s="275" t="s">
        <v>1848</v>
      </c>
      <c r="P494" s="275" t="s">
        <v>2104</v>
      </c>
      <c r="Q494" s="275" t="s">
        <v>2098</v>
      </c>
      <c r="R494" s="275" t="s">
        <v>2102</v>
      </c>
      <c r="T494" s="275" t="s">
        <v>6491</v>
      </c>
      <c r="U494" s="275" t="s">
        <v>74</v>
      </c>
      <c r="V494" s="275" t="s">
        <v>2103</v>
      </c>
      <c r="W494" s="275" t="s">
        <v>6486</v>
      </c>
      <c r="X494" s="277">
        <v>45047</v>
      </c>
      <c r="Y494" s="275" t="s">
        <v>6487</v>
      </c>
      <c r="Z494" s="275" t="s">
        <v>6497</v>
      </c>
      <c r="AA494" s="277">
        <v>42856</v>
      </c>
      <c r="AB494" s="277">
        <v>42856</v>
      </c>
      <c r="AG494" s="275" t="s">
        <v>6533</v>
      </c>
      <c r="AH494" s="275">
        <v>20</v>
      </c>
      <c r="AI494" s="275">
        <v>0</v>
      </c>
      <c r="AJ494" s="275" t="s">
        <v>6490</v>
      </c>
      <c r="AK494" s="276">
        <v>989</v>
      </c>
      <c r="AL494" s="275" t="s">
        <v>7908</v>
      </c>
    </row>
    <row r="495" spans="1:38" s="275" customFormat="1">
      <c r="A495" s="275" t="str">
        <f t="shared" si="7"/>
        <v>0411200579就労継続支援(Ｂ型)</v>
      </c>
      <c r="B495" s="275" t="s">
        <v>2105</v>
      </c>
      <c r="C495" s="275" t="s">
        <v>2106</v>
      </c>
      <c r="D495" s="276">
        <v>9870622</v>
      </c>
      <c r="E495" s="275" t="s">
        <v>2107</v>
      </c>
      <c r="F495" s="275" t="s">
        <v>2108</v>
      </c>
      <c r="G495" s="275" t="s">
        <v>2109</v>
      </c>
      <c r="H495" s="275" t="s">
        <v>129</v>
      </c>
      <c r="I495" s="275" t="s">
        <v>2110</v>
      </c>
      <c r="J495" s="275" t="s">
        <v>6928</v>
      </c>
      <c r="K495" s="275" t="s">
        <v>2111</v>
      </c>
      <c r="L495" s="275" t="s">
        <v>2111</v>
      </c>
      <c r="M495" s="275" t="s">
        <v>2112</v>
      </c>
      <c r="N495" s="276">
        <v>9870622</v>
      </c>
      <c r="O495" s="275" t="s">
        <v>1848</v>
      </c>
      <c r="P495" s="275" t="s">
        <v>8271</v>
      </c>
      <c r="Q495" s="275" t="s">
        <v>8272</v>
      </c>
      <c r="R495" s="275" t="s">
        <v>8273</v>
      </c>
      <c r="T495" s="275" t="s">
        <v>6491</v>
      </c>
      <c r="U495" s="275" t="s">
        <v>74</v>
      </c>
      <c r="V495" s="275" t="s">
        <v>2114</v>
      </c>
      <c r="W495" s="275" t="s">
        <v>6486</v>
      </c>
      <c r="X495" s="277">
        <v>45017</v>
      </c>
      <c r="Y495" s="275" t="s">
        <v>6487</v>
      </c>
      <c r="Z495" s="275" t="s">
        <v>6497</v>
      </c>
      <c r="AA495" s="277">
        <v>42856</v>
      </c>
      <c r="AB495" s="277">
        <v>42856</v>
      </c>
      <c r="AG495" s="275" t="s">
        <v>6489</v>
      </c>
      <c r="AH495" s="275">
        <v>30</v>
      </c>
      <c r="AI495" s="275">
        <v>30</v>
      </c>
      <c r="AJ495" s="275" t="s">
        <v>6490</v>
      </c>
      <c r="AK495" s="276">
        <v>987</v>
      </c>
      <c r="AL495" s="275" t="s">
        <v>8022</v>
      </c>
    </row>
    <row r="496" spans="1:38" s="275" customFormat="1">
      <c r="A496" s="275" t="str">
        <f t="shared" si="7"/>
        <v>0411200637生活介護</v>
      </c>
      <c r="B496" s="275" t="s">
        <v>2095</v>
      </c>
      <c r="C496" s="275" t="s">
        <v>2096</v>
      </c>
      <c r="D496" s="276">
        <v>9894601</v>
      </c>
      <c r="E496" s="275" t="s">
        <v>2097</v>
      </c>
      <c r="F496" s="275" t="s">
        <v>2098</v>
      </c>
      <c r="G496" s="275" t="s">
        <v>2098</v>
      </c>
      <c r="H496" s="275" t="s">
        <v>402</v>
      </c>
      <c r="I496" s="275" t="s">
        <v>2099</v>
      </c>
      <c r="J496" s="275" t="s">
        <v>6927</v>
      </c>
      <c r="K496" s="275" t="s">
        <v>2115</v>
      </c>
      <c r="L496" s="275" t="s">
        <v>2115</v>
      </c>
      <c r="M496" s="275" t="s">
        <v>2116</v>
      </c>
      <c r="N496" s="276">
        <v>9894601</v>
      </c>
      <c r="O496" s="275" t="s">
        <v>1848</v>
      </c>
      <c r="P496" s="275" t="s">
        <v>2097</v>
      </c>
      <c r="Q496" s="275" t="s">
        <v>2098</v>
      </c>
      <c r="R496" s="275" t="s">
        <v>2098</v>
      </c>
      <c r="T496" s="275" t="s">
        <v>71</v>
      </c>
      <c r="U496" s="275" t="s">
        <v>74</v>
      </c>
      <c r="V496" s="275" t="s">
        <v>2117</v>
      </c>
      <c r="W496" s="275" t="s">
        <v>6486</v>
      </c>
      <c r="X496" s="277">
        <v>44287</v>
      </c>
      <c r="Y496" s="275" t="s">
        <v>6487</v>
      </c>
      <c r="Z496" s="275" t="s">
        <v>6497</v>
      </c>
      <c r="AA496" s="277">
        <v>43414</v>
      </c>
      <c r="AB496" s="277">
        <v>43414</v>
      </c>
      <c r="AF496" s="275" t="s">
        <v>6492</v>
      </c>
      <c r="AG496" s="275" t="s">
        <v>6533</v>
      </c>
      <c r="AH496" s="275">
        <v>7</v>
      </c>
      <c r="AI496" s="275">
        <v>0</v>
      </c>
      <c r="AJ496" s="275" t="s">
        <v>6490</v>
      </c>
      <c r="AK496" s="276">
        <v>989</v>
      </c>
      <c r="AL496" s="275" t="s">
        <v>7908</v>
      </c>
    </row>
    <row r="497" spans="1:38" s="275" customFormat="1">
      <c r="A497" s="275" t="str">
        <f t="shared" si="7"/>
        <v>0411200652短期入所</v>
      </c>
      <c r="B497" s="275" t="s">
        <v>1891</v>
      </c>
      <c r="C497" s="275" t="s">
        <v>1892</v>
      </c>
      <c r="D497" s="276">
        <v>9870311</v>
      </c>
      <c r="E497" s="275" t="s">
        <v>1893</v>
      </c>
      <c r="F497" s="275" t="s">
        <v>1894</v>
      </c>
      <c r="G497" s="275" t="s">
        <v>1895</v>
      </c>
      <c r="H497" s="275" t="s">
        <v>63</v>
      </c>
      <c r="I497" s="275" t="s">
        <v>1896</v>
      </c>
      <c r="J497" s="275" t="s">
        <v>6907</v>
      </c>
      <c r="K497" s="275" t="s">
        <v>2118</v>
      </c>
      <c r="L497" s="275" t="s">
        <v>2118</v>
      </c>
      <c r="M497" s="275" t="s">
        <v>2119</v>
      </c>
      <c r="N497" s="276">
        <v>9870311</v>
      </c>
      <c r="O497" s="275" t="s">
        <v>1848</v>
      </c>
      <c r="P497" s="275" t="s">
        <v>2120</v>
      </c>
      <c r="Q497" s="275" t="s">
        <v>2121</v>
      </c>
      <c r="R497" s="275" t="s">
        <v>2122</v>
      </c>
      <c r="T497" s="275" t="s">
        <v>91</v>
      </c>
      <c r="U497" s="275" t="s">
        <v>74</v>
      </c>
      <c r="V497" s="275" t="s">
        <v>2123</v>
      </c>
      <c r="W497" s="275" t="s">
        <v>6486</v>
      </c>
      <c r="X497" s="277">
        <v>44835</v>
      </c>
      <c r="Y497" s="275" t="s">
        <v>6487</v>
      </c>
      <c r="AA497" s="277">
        <v>43525</v>
      </c>
      <c r="AB497" s="277">
        <v>43525</v>
      </c>
      <c r="AF497" s="275" t="s">
        <v>6498</v>
      </c>
      <c r="AH497" s="275">
        <v>1</v>
      </c>
      <c r="AJ497" s="275" t="s">
        <v>6490</v>
      </c>
      <c r="AK497" s="276">
        <v>987</v>
      </c>
      <c r="AL497" s="275" t="s">
        <v>8016</v>
      </c>
    </row>
    <row r="498" spans="1:38" s="275" customFormat="1">
      <c r="A498" s="275" t="str">
        <f t="shared" si="7"/>
        <v>0411200660短期入所</v>
      </c>
      <c r="B498" s="275" t="s">
        <v>2124</v>
      </c>
      <c r="C498" s="275" t="s">
        <v>2125</v>
      </c>
      <c r="D498" s="276">
        <v>9870702</v>
      </c>
      <c r="E498" s="275" t="s">
        <v>6929</v>
      </c>
      <c r="F498" s="275" t="s">
        <v>2126</v>
      </c>
      <c r="G498" s="275" t="s">
        <v>2127</v>
      </c>
      <c r="H498" s="275" t="s">
        <v>63</v>
      </c>
      <c r="I498" s="275" t="s">
        <v>2128</v>
      </c>
      <c r="J498" s="275" t="s">
        <v>6930</v>
      </c>
      <c r="K498" s="275" t="s">
        <v>2129</v>
      </c>
      <c r="L498" s="275" t="s">
        <v>2129</v>
      </c>
      <c r="M498" s="275" t="s">
        <v>2130</v>
      </c>
      <c r="N498" s="276">
        <v>9870702</v>
      </c>
      <c r="O498" s="275" t="s">
        <v>1848</v>
      </c>
      <c r="P498" s="275" t="s">
        <v>6929</v>
      </c>
      <c r="Q498" s="275" t="s">
        <v>2126</v>
      </c>
      <c r="R498" s="275" t="s">
        <v>2127</v>
      </c>
      <c r="T498" s="275" t="s">
        <v>91</v>
      </c>
      <c r="U498" s="275" t="s">
        <v>74</v>
      </c>
      <c r="V498" s="275" t="s">
        <v>2131</v>
      </c>
      <c r="W498" s="275" t="s">
        <v>6486</v>
      </c>
      <c r="X498" s="277">
        <v>44835</v>
      </c>
      <c r="Y498" s="275" t="s">
        <v>6487</v>
      </c>
      <c r="AA498" s="277">
        <v>43556</v>
      </c>
      <c r="AB498" s="277">
        <v>43556</v>
      </c>
      <c r="AC498" s="277">
        <v>44348</v>
      </c>
      <c r="AE498" s="277">
        <v>44593</v>
      </c>
      <c r="AF498" s="275" t="s">
        <v>6498</v>
      </c>
      <c r="AH498" s="275">
        <v>1</v>
      </c>
      <c r="AJ498" s="275" t="s">
        <v>6490</v>
      </c>
      <c r="AK498" s="276">
        <v>987</v>
      </c>
      <c r="AL498" s="275" t="s">
        <v>8023</v>
      </c>
    </row>
    <row r="499" spans="1:38" s="275" customFormat="1">
      <c r="A499" s="275" t="str">
        <f t="shared" si="7"/>
        <v>0411200686短期入所</v>
      </c>
      <c r="B499" s="275" t="s">
        <v>2132</v>
      </c>
      <c r="C499" s="275" t="s">
        <v>2133</v>
      </c>
      <c r="D499" s="276">
        <v>9870311</v>
      </c>
      <c r="E499" s="275" t="s">
        <v>2134</v>
      </c>
      <c r="F499" s="275" t="s">
        <v>1894</v>
      </c>
      <c r="G499" s="275" t="s">
        <v>1895</v>
      </c>
      <c r="H499" s="275" t="s">
        <v>63</v>
      </c>
      <c r="I499" s="275" t="s">
        <v>2135</v>
      </c>
      <c r="J499" s="275" t="s">
        <v>6931</v>
      </c>
      <c r="K499" s="275" t="s">
        <v>2136</v>
      </c>
      <c r="L499" s="275" t="s">
        <v>2136</v>
      </c>
      <c r="M499" s="275" t="s">
        <v>2137</v>
      </c>
      <c r="N499" s="276">
        <v>9870311</v>
      </c>
      <c r="O499" s="275" t="s">
        <v>1848</v>
      </c>
      <c r="P499" s="275" t="s">
        <v>2120</v>
      </c>
      <c r="Q499" s="275" t="s">
        <v>2138</v>
      </c>
      <c r="R499" s="275" t="s">
        <v>2139</v>
      </c>
      <c r="T499" s="275" t="s">
        <v>91</v>
      </c>
      <c r="U499" s="275" t="s">
        <v>74</v>
      </c>
      <c r="V499" s="275" t="s">
        <v>2140</v>
      </c>
      <c r="W499" s="275" t="s">
        <v>6486</v>
      </c>
      <c r="X499" s="277">
        <v>44835</v>
      </c>
      <c r="Y499" s="275" t="s">
        <v>6487</v>
      </c>
      <c r="AA499" s="277">
        <v>43586</v>
      </c>
      <c r="AB499" s="277">
        <v>43586</v>
      </c>
      <c r="AF499" s="275" t="s">
        <v>6498</v>
      </c>
      <c r="AH499" s="275">
        <v>5</v>
      </c>
      <c r="AJ499" s="275" t="s">
        <v>6490</v>
      </c>
      <c r="AK499" s="276">
        <v>987</v>
      </c>
      <c r="AL499" s="275" t="s">
        <v>8016</v>
      </c>
    </row>
    <row r="500" spans="1:38" s="275" customFormat="1">
      <c r="A500" s="275" t="str">
        <f t="shared" si="7"/>
        <v>0411200694生活介護</v>
      </c>
      <c r="B500" s="275" t="s">
        <v>2141</v>
      </c>
      <c r="C500" s="275" t="s">
        <v>2142</v>
      </c>
      <c r="D500" s="276">
        <v>9870513</v>
      </c>
      <c r="E500" s="275" t="s">
        <v>2143</v>
      </c>
      <c r="F500" s="275" t="s">
        <v>2144</v>
      </c>
      <c r="G500" s="275" t="s">
        <v>2145</v>
      </c>
      <c r="H500" s="275" t="s">
        <v>63</v>
      </c>
      <c r="I500" s="275" t="s">
        <v>2146</v>
      </c>
      <c r="J500" s="275" t="s">
        <v>6932</v>
      </c>
      <c r="K500" s="275" t="s">
        <v>2147</v>
      </c>
      <c r="L500" s="275" t="s">
        <v>2149</v>
      </c>
      <c r="M500" s="275" t="s">
        <v>2150</v>
      </c>
      <c r="N500" s="276">
        <v>9870513</v>
      </c>
      <c r="O500" s="275" t="s">
        <v>1848</v>
      </c>
      <c r="P500" s="275" t="s">
        <v>2143</v>
      </c>
      <c r="Q500" s="275" t="s">
        <v>2144</v>
      </c>
      <c r="R500" s="275" t="s">
        <v>2145</v>
      </c>
      <c r="T500" s="275" t="s">
        <v>71</v>
      </c>
      <c r="U500" s="275" t="s">
        <v>74</v>
      </c>
      <c r="V500" s="275" t="s">
        <v>2148</v>
      </c>
      <c r="W500" s="275" t="s">
        <v>6486</v>
      </c>
      <c r="X500" s="277">
        <v>44835</v>
      </c>
      <c r="Y500" s="275" t="s">
        <v>6487</v>
      </c>
      <c r="Z500" s="275" t="s">
        <v>6488</v>
      </c>
      <c r="AA500" s="277">
        <v>43922</v>
      </c>
      <c r="AB500" s="277">
        <v>43922</v>
      </c>
      <c r="AF500" s="275" t="s">
        <v>6492</v>
      </c>
      <c r="AG500" s="275" t="s">
        <v>6533</v>
      </c>
      <c r="AH500" s="275">
        <v>10</v>
      </c>
      <c r="AI500" s="275">
        <v>0</v>
      </c>
      <c r="AJ500" s="275" t="s">
        <v>6490</v>
      </c>
      <c r="AK500" s="276">
        <v>987</v>
      </c>
      <c r="AL500" s="275" t="s">
        <v>8017</v>
      </c>
    </row>
    <row r="501" spans="1:38" s="275" customFormat="1">
      <c r="A501" s="275" t="str">
        <f t="shared" si="7"/>
        <v>0411200702居宅介護</v>
      </c>
      <c r="B501" s="275" t="s">
        <v>2151</v>
      </c>
      <c r="C501" s="275" t="s">
        <v>2152</v>
      </c>
      <c r="D501" s="276">
        <v>391161</v>
      </c>
      <c r="E501" s="275" t="s">
        <v>2153</v>
      </c>
      <c r="F501" s="275" t="s">
        <v>8274</v>
      </c>
      <c r="G501" s="275" t="s">
        <v>8275</v>
      </c>
      <c r="H501" s="275" t="s">
        <v>63</v>
      </c>
      <c r="I501" s="275" t="s">
        <v>2154</v>
      </c>
      <c r="J501" s="275" t="s">
        <v>6933</v>
      </c>
      <c r="K501" s="275" t="s">
        <v>2155</v>
      </c>
      <c r="L501" s="275" t="s">
        <v>2155</v>
      </c>
      <c r="M501" s="275" t="s">
        <v>2156</v>
      </c>
      <c r="N501" s="276">
        <v>9870611</v>
      </c>
      <c r="O501" s="275" t="s">
        <v>1848</v>
      </c>
      <c r="P501" s="275" t="s">
        <v>2157</v>
      </c>
      <c r="Q501" s="275" t="s">
        <v>2158</v>
      </c>
      <c r="R501" s="275" t="s">
        <v>2159</v>
      </c>
      <c r="T501" s="275" t="s">
        <v>137</v>
      </c>
      <c r="U501" s="275" t="s">
        <v>74</v>
      </c>
      <c r="V501" s="275" t="s">
        <v>2160</v>
      </c>
      <c r="W501" s="275" t="s">
        <v>6486</v>
      </c>
      <c r="X501" s="277">
        <v>44835</v>
      </c>
      <c r="Y501" s="275" t="s">
        <v>6487</v>
      </c>
      <c r="AA501" s="277">
        <v>44013</v>
      </c>
      <c r="AB501" s="277">
        <v>44013</v>
      </c>
      <c r="AJ501" s="275" t="s">
        <v>6490</v>
      </c>
      <c r="AK501" s="276">
        <v>39</v>
      </c>
      <c r="AL501" s="275" t="s">
        <v>8024</v>
      </c>
    </row>
    <row r="502" spans="1:38" s="275" customFormat="1">
      <c r="A502" s="275" t="str">
        <f t="shared" si="7"/>
        <v>0411200710生活介護</v>
      </c>
      <c r="B502" s="275" t="s">
        <v>1851</v>
      </c>
      <c r="C502" s="275" t="s">
        <v>1852</v>
      </c>
      <c r="D502" s="276">
        <v>9870511</v>
      </c>
      <c r="E502" s="275" t="s">
        <v>1853</v>
      </c>
      <c r="F502" s="275" t="s">
        <v>1854</v>
      </c>
      <c r="G502" s="275" t="s">
        <v>1855</v>
      </c>
      <c r="H502" s="275" t="s">
        <v>63</v>
      </c>
      <c r="I502" s="275" t="s">
        <v>1856</v>
      </c>
      <c r="J502" s="275" t="s">
        <v>6903</v>
      </c>
      <c r="K502" s="275" t="s">
        <v>2161</v>
      </c>
      <c r="L502" s="275" t="s">
        <v>2161</v>
      </c>
      <c r="M502" s="275" t="s">
        <v>2162</v>
      </c>
      <c r="N502" s="276">
        <v>9870602</v>
      </c>
      <c r="O502" s="275" t="s">
        <v>1848</v>
      </c>
      <c r="P502" s="275" t="s">
        <v>2164</v>
      </c>
      <c r="Q502" s="275" t="s">
        <v>2165</v>
      </c>
      <c r="R502" s="275" t="s">
        <v>2166</v>
      </c>
      <c r="T502" s="275" t="s">
        <v>71</v>
      </c>
      <c r="U502" s="275" t="s">
        <v>74</v>
      </c>
      <c r="V502" s="275" t="s">
        <v>2163</v>
      </c>
      <c r="W502" s="275" t="s">
        <v>6486</v>
      </c>
      <c r="X502" s="277">
        <v>45017</v>
      </c>
      <c r="Y502" s="275" t="s">
        <v>6487</v>
      </c>
      <c r="Z502" s="275" t="s">
        <v>6488</v>
      </c>
      <c r="AA502" s="277">
        <v>44287</v>
      </c>
      <c r="AB502" s="277">
        <v>44287</v>
      </c>
      <c r="AF502" s="275" t="s">
        <v>6492</v>
      </c>
      <c r="AG502" s="275" t="s">
        <v>6533</v>
      </c>
      <c r="AH502" s="275">
        <v>10</v>
      </c>
      <c r="AI502" s="275">
        <v>0</v>
      </c>
      <c r="AJ502" s="275" t="s">
        <v>6490</v>
      </c>
      <c r="AK502" s="276">
        <v>987</v>
      </c>
      <c r="AL502" s="275" t="s">
        <v>8015</v>
      </c>
    </row>
    <row r="503" spans="1:38" s="275" customFormat="1">
      <c r="A503" s="275" t="str">
        <f t="shared" si="7"/>
        <v>0411200728就労継続支援(Ｂ型)</v>
      </c>
      <c r="B503" s="275" t="s">
        <v>2167</v>
      </c>
      <c r="C503" s="275" t="s">
        <v>2168</v>
      </c>
      <c r="D503" s="276">
        <v>9870702</v>
      </c>
      <c r="E503" s="275" t="s">
        <v>2169</v>
      </c>
      <c r="F503" s="275" t="s">
        <v>2126</v>
      </c>
      <c r="G503" s="275" t="s">
        <v>2127</v>
      </c>
      <c r="H503" s="275" t="s">
        <v>402</v>
      </c>
      <c r="I503" s="275" t="s">
        <v>2128</v>
      </c>
      <c r="J503" s="275" t="s">
        <v>6930</v>
      </c>
      <c r="K503" s="275" t="s">
        <v>2170</v>
      </c>
      <c r="L503" s="275" t="s">
        <v>2170</v>
      </c>
      <c r="M503" s="275" t="s">
        <v>2171</v>
      </c>
      <c r="N503" s="276">
        <v>9870702</v>
      </c>
      <c r="O503" s="275" t="s">
        <v>1848</v>
      </c>
      <c r="P503" s="275" t="s">
        <v>2169</v>
      </c>
      <c r="Q503" s="275" t="s">
        <v>2126</v>
      </c>
      <c r="R503" s="275" t="s">
        <v>2127</v>
      </c>
      <c r="T503" s="275" t="s">
        <v>6491</v>
      </c>
      <c r="U503" s="275" t="s">
        <v>74</v>
      </c>
      <c r="V503" s="275" t="s">
        <v>2172</v>
      </c>
      <c r="W503" s="275" t="s">
        <v>6486</v>
      </c>
      <c r="X503" s="277">
        <v>45047</v>
      </c>
      <c r="Y503" s="275" t="s">
        <v>6487</v>
      </c>
      <c r="Z503" s="275" t="s">
        <v>6488</v>
      </c>
      <c r="AA503" s="277">
        <v>44348</v>
      </c>
      <c r="AB503" s="277">
        <v>44348</v>
      </c>
      <c r="AG503" s="275" t="s">
        <v>6533</v>
      </c>
      <c r="AH503" s="275">
        <v>10</v>
      </c>
      <c r="AI503" s="275">
        <v>10</v>
      </c>
      <c r="AJ503" s="275" t="s">
        <v>6490</v>
      </c>
      <c r="AK503" s="276">
        <v>987</v>
      </c>
      <c r="AL503" s="275" t="s">
        <v>8023</v>
      </c>
    </row>
    <row r="504" spans="1:38" s="275" customFormat="1">
      <c r="A504" s="275" t="str">
        <f t="shared" si="7"/>
        <v>0411200736就労継続支援(Ａ型)</v>
      </c>
      <c r="B504" s="275" t="s">
        <v>2173</v>
      </c>
      <c r="C504" s="275" t="s">
        <v>2174</v>
      </c>
      <c r="D504" s="276">
        <v>9870601</v>
      </c>
      <c r="E504" s="275" t="s">
        <v>2175</v>
      </c>
      <c r="F504" s="275" t="s">
        <v>2176</v>
      </c>
      <c r="H504" s="275" t="s">
        <v>319</v>
      </c>
      <c r="I504" s="275" t="s">
        <v>2177</v>
      </c>
      <c r="J504" s="275" t="s">
        <v>6934</v>
      </c>
      <c r="K504" s="275" t="s">
        <v>2178</v>
      </c>
      <c r="L504" s="275" t="s">
        <v>2178</v>
      </c>
      <c r="M504" s="275" t="s">
        <v>2179</v>
      </c>
      <c r="N504" s="276">
        <v>9870601</v>
      </c>
      <c r="O504" s="275" t="s">
        <v>1848</v>
      </c>
      <c r="P504" s="275" t="s">
        <v>2175</v>
      </c>
      <c r="Q504" s="275" t="s">
        <v>2176</v>
      </c>
      <c r="T504" s="275" t="s">
        <v>6537</v>
      </c>
      <c r="U504" s="275" t="s">
        <v>74</v>
      </c>
      <c r="V504" s="275" t="s">
        <v>2180</v>
      </c>
      <c r="W504" s="275" t="s">
        <v>6486</v>
      </c>
      <c r="X504" s="277">
        <v>45017</v>
      </c>
      <c r="Y504" s="275" t="s">
        <v>6487</v>
      </c>
      <c r="Z504" s="275" t="s">
        <v>6497</v>
      </c>
      <c r="AA504" s="277">
        <v>44440</v>
      </c>
      <c r="AB504" s="277">
        <v>44440</v>
      </c>
      <c r="AG504" s="275" t="s">
        <v>6533</v>
      </c>
      <c r="AH504" s="275">
        <v>20</v>
      </c>
      <c r="AI504" s="275">
        <v>20</v>
      </c>
      <c r="AJ504" s="275" t="s">
        <v>6490</v>
      </c>
      <c r="AK504" s="276">
        <v>987</v>
      </c>
      <c r="AL504" s="275" t="s">
        <v>8025</v>
      </c>
    </row>
    <row r="505" spans="1:38" s="275" customFormat="1">
      <c r="A505" s="275" t="str">
        <f t="shared" si="7"/>
        <v>0411200744就労継続支援(Ｂ型)</v>
      </c>
      <c r="B505" s="275" t="s">
        <v>397</v>
      </c>
      <c r="C505" s="275" t="s">
        <v>398</v>
      </c>
      <c r="D505" s="276">
        <v>1700013</v>
      </c>
      <c r="E505" s="275" t="s">
        <v>399</v>
      </c>
      <c r="F505" s="275" t="s">
        <v>400</v>
      </c>
      <c r="G505" s="275" t="s">
        <v>401</v>
      </c>
      <c r="H505" s="275" t="s">
        <v>402</v>
      </c>
      <c r="I505" s="275" t="s">
        <v>403</v>
      </c>
      <c r="J505" s="275" t="s">
        <v>6552</v>
      </c>
      <c r="K505" s="275" t="s">
        <v>2181</v>
      </c>
      <c r="L505" s="275" t="s">
        <v>2181</v>
      </c>
      <c r="M505" s="275" t="s">
        <v>2182</v>
      </c>
      <c r="N505" s="276">
        <v>9870901</v>
      </c>
      <c r="O505" s="275" t="s">
        <v>1848</v>
      </c>
      <c r="P505" s="275" t="s">
        <v>2183</v>
      </c>
      <c r="Q505" s="275" t="s">
        <v>2184</v>
      </c>
      <c r="R505" s="275" t="s">
        <v>2185</v>
      </c>
      <c r="T505" s="275" t="s">
        <v>6491</v>
      </c>
      <c r="U505" s="275" t="s">
        <v>74</v>
      </c>
      <c r="V505" s="275" t="s">
        <v>2186</v>
      </c>
      <c r="W505" s="275" t="s">
        <v>6486</v>
      </c>
      <c r="X505" s="277">
        <v>45017</v>
      </c>
      <c r="Y505" s="275" t="s">
        <v>6487</v>
      </c>
      <c r="Z505" s="275" t="s">
        <v>6497</v>
      </c>
      <c r="AA505" s="277">
        <v>44470</v>
      </c>
      <c r="AB505" s="277">
        <v>44470</v>
      </c>
      <c r="AG505" s="275" t="s">
        <v>6533</v>
      </c>
      <c r="AH505" s="275">
        <v>20</v>
      </c>
      <c r="AI505" s="275">
        <v>20</v>
      </c>
      <c r="AJ505" s="275" t="s">
        <v>6490</v>
      </c>
      <c r="AK505" s="276">
        <v>170</v>
      </c>
      <c r="AL505" s="275" t="s">
        <v>7928</v>
      </c>
    </row>
    <row r="506" spans="1:38" s="275" customFormat="1">
      <c r="A506" s="275" t="str">
        <f t="shared" si="7"/>
        <v>0411200751居宅介護</v>
      </c>
      <c r="B506" s="275" t="s">
        <v>6935</v>
      </c>
      <c r="C506" s="275" t="s">
        <v>6936</v>
      </c>
      <c r="D506" s="276">
        <v>2520245</v>
      </c>
      <c r="E506" s="275" t="s">
        <v>6937</v>
      </c>
      <c r="F506" s="275" t="s">
        <v>6938</v>
      </c>
      <c r="G506" s="275" t="s">
        <v>6939</v>
      </c>
      <c r="H506" s="275" t="s">
        <v>129</v>
      </c>
      <c r="I506" s="275" t="s">
        <v>6940</v>
      </c>
      <c r="J506" s="275" t="s">
        <v>6941</v>
      </c>
      <c r="K506" s="275" t="s">
        <v>6942</v>
      </c>
      <c r="L506" s="275" t="s">
        <v>6942</v>
      </c>
      <c r="M506" s="275" t="s">
        <v>6943</v>
      </c>
      <c r="N506" s="276">
        <v>9870511</v>
      </c>
      <c r="O506" s="275" t="s">
        <v>1848</v>
      </c>
      <c r="P506" s="275" t="s">
        <v>6944</v>
      </c>
      <c r="Q506" s="275" t="s">
        <v>6945</v>
      </c>
      <c r="R506" s="275" t="s">
        <v>6946</v>
      </c>
      <c r="T506" s="275" t="s">
        <v>137</v>
      </c>
      <c r="U506" s="275" t="s">
        <v>74</v>
      </c>
      <c r="V506" s="275" t="s">
        <v>6947</v>
      </c>
      <c r="W506" s="275" t="s">
        <v>6486</v>
      </c>
      <c r="X506" s="277">
        <v>44743</v>
      </c>
      <c r="Y506" s="275" t="s">
        <v>6554</v>
      </c>
      <c r="AA506" s="277">
        <v>44743</v>
      </c>
      <c r="AB506" s="277">
        <v>44743</v>
      </c>
      <c r="AJ506" s="275" t="s">
        <v>6490</v>
      </c>
      <c r="AK506" s="276">
        <v>252</v>
      </c>
      <c r="AL506" s="275" t="s">
        <v>8026</v>
      </c>
    </row>
    <row r="507" spans="1:38" s="275" customFormat="1">
      <c r="A507" s="275" t="str">
        <f t="shared" si="7"/>
        <v>0411200751重度訪問介護</v>
      </c>
      <c r="B507" s="275" t="s">
        <v>6935</v>
      </c>
      <c r="C507" s="275" t="s">
        <v>6936</v>
      </c>
      <c r="D507" s="276">
        <v>2520245</v>
      </c>
      <c r="E507" s="275" t="s">
        <v>6937</v>
      </c>
      <c r="F507" s="275" t="s">
        <v>6938</v>
      </c>
      <c r="G507" s="275" t="s">
        <v>6939</v>
      </c>
      <c r="H507" s="275" t="s">
        <v>129</v>
      </c>
      <c r="I507" s="275" t="s">
        <v>6940</v>
      </c>
      <c r="J507" s="275" t="s">
        <v>6941</v>
      </c>
      <c r="K507" s="275" t="s">
        <v>6942</v>
      </c>
      <c r="L507" s="275" t="s">
        <v>6942</v>
      </c>
      <c r="M507" s="275" t="s">
        <v>6943</v>
      </c>
      <c r="N507" s="276">
        <v>9870511</v>
      </c>
      <c r="O507" s="275" t="s">
        <v>1848</v>
      </c>
      <c r="P507" s="275" t="s">
        <v>6944</v>
      </c>
      <c r="Q507" s="275" t="s">
        <v>6945</v>
      </c>
      <c r="R507" s="275" t="s">
        <v>6946</v>
      </c>
      <c r="T507" s="275" t="s">
        <v>138</v>
      </c>
      <c r="U507" s="275" t="s">
        <v>74</v>
      </c>
      <c r="V507" s="275" t="s">
        <v>6947</v>
      </c>
      <c r="W507" s="275" t="s">
        <v>6486</v>
      </c>
      <c r="X507" s="277">
        <v>44743</v>
      </c>
      <c r="Y507" s="275" t="s">
        <v>6554</v>
      </c>
      <c r="AA507" s="277">
        <v>44743</v>
      </c>
      <c r="AB507" s="277">
        <v>44743</v>
      </c>
      <c r="AJ507" s="275" t="s">
        <v>6490</v>
      </c>
      <c r="AK507" s="276">
        <v>252</v>
      </c>
      <c r="AL507" s="275" t="s">
        <v>8026</v>
      </c>
    </row>
    <row r="508" spans="1:38" s="275" customFormat="1">
      <c r="A508" s="275" t="str">
        <f t="shared" si="7"/>
        <v>0411300015就労継続支援(Ｂ型)</v>
      </c>
      <c r="B508" s="275" t="s">
        <v>2187</v>
      </c>
      <c r="C508" s="275" t="s">
        <v>2188</v>
      </c>
      <c r="D508" s="276">
        <v>9895624</v>
      </c>
      <c r="E508" s="275" t="s">
        <v>2189</v>
      </c>
      <c r="F508" s="275" t="s">
        <v>2190</v>
      </c>
      <c r="G508" s="275" t="s">
        <v>2191</v>
      </c>
      <c r="H508" s="275" t="s">
        <v>63</v>
      </c>
      <c r="I508" s="275" t="s">
        <v>2192</v>
      </c>
      <c r="J508" s="275" t="s">
        <v>6948</v>
      </c>
      <c r="K508" s="275" t="s">
        <v>2187</v>
      </c>
      <c r="L508" s="275" t="s">
        <v>6949</v>
      </c>
      <c r="M508" s="275" t="s">
        <v>6950</v>
      </c>
      <c r="N508" s="276">
        <v>9895624</v>
      </c>
      <c r="O508" s="275" t="s">
        <v>2193</v>
      </c>
      <c r="P508" s="275" t="s">
        <v>2189</v>
      </c>
      <c r="Q508" s="275" t="s">
        <v>2190</v>
      </c>
      <c r="R508" s="275" t="s">
        <v>2191</v>
      </c>
      <c r="T508" s="275" t="s">
        <v>6491</v>
      </c>
      <c r="U508" s="275" t="s">
        <v>74</v>
      </c>
      <c r="V508" s="275" t="s">
        <v>2194</v>
      </c>
      <c r="W508" s="275" t="s">
        <v>6486</v>
      </c>
      <c r="X508" s="277">
        <v>44958</v>
      </c>
      <c r="Y508" s="275" t="s">
        <v>6487</v>
      </c>
      <c r="Z508" s="275" t="s">
        <v>6488</v>
      </c>
      <c r="AA508" s="277">
        <v>44805</v>
      </c>
      <c r="AB508" s="277">
        <v>44805</v>
      </c>
      <c r="AG508" s="275" t="s">
        <v>6533</v>
      </c>
      <c r="AH508" s="275">
        <v>10</v>
      </c>
      <c r="AI508" s="275">
        <v>0</v>
      </c>
      <c r="AJ508" s="275" t="s">
        <v>6490</v>
      </c>
      <c r="AK508" s="276">
        <v>989</v>
      </c>
      <c r="AL508" s="275" t="s">
        <v>8027</v>
      </c>
    </row>
    <row r="509" spans="1:38" s="275" customFormat="1">
      <c r="A509" s="275" t="str">
        <f t="shared" si="7"/>
        <v>0411300015生活介護</v>
      </c>
      <c r="B509" s="275" t="s">
        <v>2187</v>
      </c>
      <c r="C509" s="275" t="s">
        <v>2188</v>
      </c>
      <c r="D509" s="276">
        <v>9895624</v>
      </c>
      <c r="E509" s="275" t="s">
        <v>2189</v>
      </c>
      <c r="F509" s="275" t="s">
        <v>2190</v>
      </c>
      <c r="G509" s="275" t="s">
        <v>2191</v>
      </c>
      <c r="H509" s="275" t="s">
        <v>63</v>
      </c>
      <c r="I509" s="275" t="s">
        <v>2192</v>
      </c>
      <c r="J509" s="275" t="s">
        <v>6948</v>
      </c>
      <c r="K509" s="275" t="s">
        <v>2187</v>
      </c>
      <c r="L509" s="275" t="s">
        <v>2187</v>
      </c>
      <c r="M509" s="275" t="s">
        <v>2188</v>
      </c>
      <c r="N509" s="276">
        <v>9895624</v>
      </c>
      <c r="O509" s="275" t="s">
        <v>2193</v>
      </c>
      <c r="P509" s="275" t="s">
        <v>2189</v>
      </c>
      <c r="Q509" s="275" t="s">
        <v>2190</v>
      </c>
      <c r="R509" s="275" t="s">
        <v>2191</v>
      </c>
      <c r="T509" s="275" t="s">
        <v>71</v>
      </c>
      <c r="U509" s="275" t="s">
        <v>74</v>
      </c>
      <c r="V509" s="275" t="s">
        <v>2194</v>
      </c>
      <c r="W509" s="275" t="s">
        <v>6486</v>
      </c>
      <c r="X509" s="277">
        <v>44958</v>
      </c>
      <c r="Y509" s="275" t="s">
        <v>6487</v>
      </c>
      <c r="Z509" s="275" t="s">
        <v>6488</v>
      </c>
      <c r="AA509" s="277">
        <v>38991</v>
      </c>
      <c r="AB509" s="277">
        <v>38991</v>
      </c>
      <c r="AF509" s="275" t="s">
        <v>6492</v>
      </c>
      <c r="AG509" s="275" t="s">
        <v>6533</v>
      </c>
      <c r="AH509" s="275">
        <v>15</v>
      </c>
      <c r="AI509" s="275">
        <v>0</v>
      </c>
      <c r="AJ509" s="275" t="s">
        <v>6490</v>
      </c>
      <c r="AK509" s="276">
        <v>989</v>
      </c>
      <c r="AL509" s="275" t="s">
        <v>8027</v>
      </c>
    </row>
    <row r="510" spans="1:38" s="275" customFormat="1">
      <c r="A510" s="275" t="str">
        <f t="shared" si="7"/>
        <v>0411300015短期入所</v>
      </c>
      <c r="B510" s="275" t="s">
        <v>2187</v>
      </c>
      <c r="C510" s="275" t="s">
        <v>2188</v>
      </c>
      <c r="D510" s="276">
        <v>9895624</v>
      </c>
      <c r="E510" s="275" t="s">
        <v>2189</v>
      </c>
      <c r="F510" s="275" t="s">
        <v>2190</v>
      </c>
      <c r="G510" s="275" t="s">
        <v>2191</v>
      </c>
      <c r="H510" s="275" t="s">
        <v>63</v>
      </c>
      <c r="I510" s="275" t="s">
        <v>2192</v>
      </c>
      <c r="J510" s="275" t="s">
        <v>6948</v>
      </c>
      <c r="K510" s="275" t="s">
        <v>2187</v>
      </c>
      <c r="L510" s="275" t="s">
        <v>2187</v>
      </c>
      <c r="M510" s="275" t="s">
        <v>2188</v>
      </c>
      <c r="N510" s="276">
        <v>9895624</v>
      </c>
      <c r="O510" s="275" t="s">
        <v>2193</v>
      </c>
      <c r="P510" s="275" t="s">
        <v>2189</v>
      </c>
      <c r="Q510" s="275" t="s">
        <v>2190</v>
      </c>
      <c r="R510" s="275" t="s">
        <v>2191</v>
      </c>
      <c r="T510" s="275" t="s">
        <v>91</v>
      </c>
      <c r="U510" s="275" t="s">
        <v>74</v>
      </c>
      <c r="V510" s="275" t="s">
        <v>2194</v>
      </c>
      <c r="W510" s="275" t="s">
        <v>6486</v>
      </c>
      <c r="X510" s="277">
        <v>44835</v>
      </c>
      <c r="Y510" s="275" t="s">
        <v>6487</v>
      </c>
      <c r="AA510" s="277">
        <v>38991</v>
      </c>
      <c r="AB510" s="277">
        <v>38991</v>
      </c>
      <c r="AF510" s="275" t="s">
        <v>6498</v>
      </c>
      <c r="AH510" s="275">
        <v>4</v>
      </c>
      <c r="AJ510" s="275" t="s">
        <v>6490</v>
      </c>
      <c r="AK510" s="276">
        <v>989</v>
      </c>
      <c r="AL510" s="275" t="s">
        <v>8027</v>
      </c>
    </row>
    <row r="511" spans="1:38" s="275" customFormat="1">
      <c r="A511" s="275" t="str">
        <f t="shared" si="7"/>
        <v>0411300023生活介護</v>
      </c>
      <c r="B511" s="275" t="s">
        <v>2195</v>
      </c>
      <c r="C511" s="275" t="s">
        <v>2196</v>
      </c>
      <c r="D511" s="276">
        <v>9872252</v>
      </c>
      <c r="E511" s="275" t="s">
        <v>2197</v>
      </c>
      <c r="F511" s="275" t="s">
        <v>2198</v>
      </c>
      <c r="G511" s="275" t="s">
        <v>2199</v>
      </c>
      <c r="H511" s="275" t="s">
        <v>144</v>
      </c>
      <c r="I511" s="275" t="s">
        <v>2200</v>
      </c>
      <c r="J511" s="275" t="s">
        <v>6951</v>
      </c>
      <c r="K511" s="275" t="s">
        <v>2201</v>
      </c>
      <c r="L511" s="275" t="s">
        <v>2201</v>
      </c>
      <c r="M511" s="275" t="s">
        <v>2205</v>
      </c>
      <c r="N511" s="276">
        <v>9872215</v>
      </c>
      <c r="O511" s="275" t="s">
        <v>2193</v>
      </c>
      <c r="P511" s="275" t="s">
        <v>2202</v>
      </c>
      <c r="Q511" s="275" t="s">
        <v>2203</v>
      </c>
      <c r="R511" s="275" t="s">
        <v>2203</v>
      </c>
      <c r="T511" s="275" t="s">
        <v>71</v>
      </c>
      <c r="U511" s="275" t="s">
        <v>74</v>
      </c>
      <c r="V511" s="275" t="s">
        <v>2204</v>
      </c>
      <c r="W511" s="275" t="s">
        <v>6486</v>
      </c>
      <c r="X511" s="277">
        <v>45017</v>
      </c>
      <c r="Y511" s="275" t="s">
        <v>6487</v>
      </c>
      <c r="Z511" s="275" t="s">
        <v>6497</v>
      </c>
      <c r="AA511" s="277">
        <v>38991</v>
      </c>
      <c r="AB511" s="277">
        <v>38991</v>
      </c>
      <c r="AF511" s="275" t="s">
        <v>6492</v>
      </c>
      <c r="AG511" s="275" t="s">
        <v>6489</v>
      </c>
      <c r="AH511" s="275">
        <v>24</v>
      </c>
      <c r="AI511" s="275">
        <v>24</v>
      </c>
      <c r="AJ511" s="275" t="s">
        <v>6490</v>
      </c>
      <c r="AK511" s="276">
        <v>987</v>
      </c>
      <c r="AL511" s="275" t="s">
        <v>8028</v>
      </c>
    </row>
    <row r="512" spans="1:38" s="275" customFormat="1">
      <c r="A512" s="275" t="str">
        <f t="shared" si="7"/>
        <v>0411300031生活介護</v>
      </c>
      <c r="B512" s="275" t="s">
        <v>2206</v>
      </c>
      <c r="C512" s="275" t="s">
        <v>2207</v>
      </c>
      <c r="D512" s="276">
        <v>9872308</v>
      </c>
      <c r="E512" s="275" t="s">
        <v>2208</v>
      </c>
      <c r="F512" s="275" t="s">
        <v>2209</v>
      </c>
      <c r="G512" s="275" t="s">
        <v>2210</v>
      </c>
      <c r="H512" s="275" t="s">
        <v>730</v>
      </c>
      <c r="I512" s="275" t="s">
        <v>2211</v>
      </c>
      <c r="J512" s="275" t="s">
        <v>6952</v>
      </c>
      <c r="K512" s="275" t="s">
        <v>2212</v>
      </c>
      <c r="L512" s="275" t="s">
        <v>2212</v>
      </c>
      <c r="M512" s="275" t="s">
        <v>2213</v>
      </c>
      <c r="N512" s="276">
        <v>9872308</v>
      </c>
      <c r="O512" s="275" t="s">
        <v>2193</v>
      </c>
      <c r="P512" s="275" t="s">
        <v>2208</v>
      </c>
      <c r="Q512" s="275" t="s">
        <v>2209</v>
      </c>
      <c r="R512" s="275" t="s">
        <v>2210</v>
      </c>
      <c r="T512" s="275" t="s">
        <v>71</v>
      </c>
      <c r="U512" s="275" t="s">
        <v>74</v>
      </c>
      <c r="V512" s="275" t="s">
        <v>2214</v>
      </c>
      <c r="W512" s="275" t="s">
        <v>6486</v>
      </c>
      <c r="X512" s="277">
        <v>44835</v>
      </c>
      <c r="Y512" s="275" t="s">
        <v>6487</v>
      </c>
      <c r="Z512" s="275" t="s">
        <v>6497</v>
      </c>
      <c r="AA512" s="277">
        <v>38991</v>
      </c>
      <c r="AB512" s="277">
        <v>38991</v>
      </c>
      <c r="AF512" s="275" t="s">
        <v>6492</v>
      </c>
      <c r="AG512" s="275" t="s">
        <v>6533</v>
      </c>
      <c r="AH512" s="275">
        <v>20</v>
      </c>
      <c r="AI512" s="275">
        <v>0</v>
      </c>
      <c r="AJ512" s="275" t="s">
        <v>6490</v>
      </c>
      <c r="AK512" s="276">
        <v>987</v>
      </c>
      <c r="AL512" s="275" t="s">
        <v>8029</v>
      </c>
    </row>
    <row r="513" spans="1:38" s="275" customFormat="1">
      <c r="A513" s="275" t="str">
        <f t="shared" si="7"/>
        <v>0411300031短期入所</v>
      </c>
      <c r="B513" s="275" t="s">
        <v>2206</v>
      </c>
      <c r="C513" s="275" t="s">
        <v>2207</v>
      </c>
      <c r="D513" s="276">
        <v>9872308</v>
      </c>
      <c r="E513" s="275" t="s">
        <v>2208</v>
      </c>
      <c r="F513" s="275" t="s">
        <v>2209</v>
      </c>
      <c r="G513" s="275" t="s">
        <v>2210</v>
      </c>
      <c r="H513" s="275" t="s">
        <v>730</v>
      </c>
      <c r="I513" s="275" t="s">
        <v>2211</v>
      </c>
      <c r="J513" s="275" t="s">
        <v>6952</v>
      </c>
      <c r="K513" s="275" t="s">
        <v>2212</v>
      </c>
      <c r="L513" s="275" t="s">
        <v>2215</v>
      </c>
      <c r="M513" s="275" t="s">
        <v>2216</v>
      </c>
      <c r="N513" s="276">
        <v>9872308</v>
      </c>
      <c r="O513" s="275" t="s">
        <v>2193</v>
      </c>
      <c r="P513" s="275" t="s">
        <v>2208</v>
      </c>
      <c r="Q513" s="275" t="s">
        <v>2209</v>
      </c>
      <c r="R513" s="275" t="s">
        <v>2210</v>
      </c>
      <c r="T513" s="275" t="s">
        <v>91</v>
      </c>
      <c r="U513" s="275" t="s">
        <v>74</v>
      </c>
      <c r="V513" s="275" t="s">
        <v>2214</v>
      </c>
      <c r="W513" s="275" t="s">
        <v>6486</v>
      </c>
      <c r="X513" s="277">
        <v>44835</v>
      </c>
      <c r="Y513" s="275" t="s">
        <v>6487</v>
      </c>
      <c r="AA513" s="277">
        <v>39934</v>
      </c>
      <c r="AB513" s="277">
        <v>39934</v>
      </c>
      <c r="AF513" s="275" t="s">
        <v>6498</v>
      </c>
      <c r="AH513" s="275">
        <v>4</v>
      </c>
      <c r="AJ513" s="275" t="s">
        <v>6490</v>
      </c>
      <c r="AK513" s="276">
        <v>987</v>
      </c>
      <c r="AL513" s="275" t="s">
        <v>8029</v>
      </c>
    </row>
    <row r="514" spans="1:38" s="275" customFormat="1">
      <c r="A514" s="275" t="str">
        <f t="shared" si="7"/>
        <v>0411300056施設入所支援</v>
      </c>
      <c r="B514" s="275" t="s">
        <v>2217</v>
      </c>
      <c r="C514" s="275" t="s">
        <v>2218</v>
      </c>
      <c r="D514" s="276">
        <v>9895173</v>
      </c>
      <c r="E514" s="275" t="s">
        <v>2219</v>
      </c>
      <c r="F514" s="275" t="s">
        <v>2220</v>
      </c>
      <c r="G514" s="275" t="s">
        <v>2221</v>
      </c>
      <c r="H514" s="275" t="s">
        <v>63</v>
      </c>
      <c r="I514" s="275" t="s">
        <v>2222</v>
      </c>
      <c r="J514" s="275" t="s">
        <v>6953</v>
      </c>
      <c r="K514" s="275" t="s">
        <v>2223</v>
      </c>
      <c r="L514" s="275" t="s">
        <v>2223</v>
      </c>
      <c r="M514" s="275" t="s">
        <v>2224</v>
      </c>
      <c r="N514" s="276">
        <v>9895173</v>
      </c>
      <c r="O514" s="275" t="s">
        <v>2193</v>
      </c>
      <c r="P514" s="275" t="s">
        <v>2225</v>
      </c>
      <c r="Q514" s="275" t="s">
        <v>2220</v>
      </c>
      <c r="R514" s="275" t="s">
        <v>2221</v>
      </c>
      <c r="T514" s="275" t="s">
        <v>6494</v>
      </c>
      <c r="U514" s="275" t="s">
        <v>74</v>
      </c>
      <c r="V514" s="275" t="s">
        <v>2226</v>
      </c>
      <c r="W514" s="275" t="s">
        <v>6486</v>
      </c>
      <c r="X514" s="277">
        <v>44835</v>
      </c>
      <c r="Y514" s="275" t="s">
        <v>6487</v>
      </c>
      <c r="AA514" s="277">
        <v>41000</v>
      </c>
      <c r="AB514" s="277">
        <v>41000</v>
      </c>
      <c r="AF514" s="275" t="s">
        <v>6495</v>
      </c>
      <c r="AG514" s="275" t="s">
        <v>6496</v>
      </c>
      <c r="AH514" s="275">
        <v>30</v>
      </c>
      <c r="AI514" s="275">
        <v>30</v>
      </c>
      <c r="AJ514" s="275" t="s">
        <v>6490</v>
      </c>
      <c r="AK514" s="276">
        <v>989</v>
      </c>
      <c r="AL514" s="275" t="s">
        <v>8030</v>
      </c>
    </row>
    <row r="515" spans="1:38" s="275" customFormat="1">
      <c r="A515" s="275" t="str">
        <f t="shared" ref="A515:A578" si="8">V515&amp;T515</f>
        <v>0411300056生活介護</v>
      </c>
      <c r="B515" s="275" t="s">
        <v>2217</v>
      </c>
      <c r="C515" s="275" t="s">
        <v>2218</v>
      </c>
      <c r="D515" s="276">
        <v>9895173</v>
      </c>
      <c r="E515" s="275" t="s">
        <v>2219</v>
      </c>
      <c r="F515" s="275" t="s">
        <v>2220</v>
      </c>
      <c r="G515" s="275" t="s">
        <v>2221</v>
      </c>
      <c r="H515" s="275" t="s">
        <v>63</v>
      </c>
      <c r="I515" s="275" t="s">
        <v>2222</v>
      </c>
      <c r="J515" s="275" t="s">
        <v>6953</v>
      </c>
      <c r="K515" s="275" t="s">
        <v>2223</v>
      </c>
      <c r="L515" s="275" t="s">
        <v>2223</v>
      </c>
      <c r="M515" s="275" t="s">
        <v>2224</v>
      </c>
      <c r="N515" s="276">
        <v>9895173</v>
      </c>
      <c r="O515" s="275" t="s">
        <v>2193</v>
      </c>
      <c r="P515" s="275" t="s">
        <v>2225</v>
      </c>
      <c r="Q515" s="275" t="s">
        <v>2220</v>
      </c>
      <c r="R515" s="275" t="s">
        <v>2221</v>
      </c>
      <c r="T515" s="275" t="s">
        <v>71</v>
      </c>
      <c r="U515" s="275" t="s">
        <v>74</v>
      </c>
      <c r="V515" s="275" t="s">
        <v>2226</v>
      </c>
      <c r="W515" s="275" t="s">
        <v>6486</v>
      </c>
      <c r="X515" s="277">
        <v>44835</v>
      </c>
      <c r="Y515" s="275" t="s">
        <v>6487</v>
      </c>
      <c r="Z515" s="275" t="s">
        <v>6497</v>
      </c>
      <c r="AA515" s="277">
        <v>41000</v>
      </c>
      <c r="AB515" s="277">
        <v>41000</v>
      </c>
      <c r="AF515" s="275" t="s">
        <v>6492</v>
      </c>
      <c r="AG515" s="275" t="s">
        <v>6489</v>
      </c>
      <c r="AH515" s="275">
        <v>30</v>
      </c>
      <c r="AI515" s="275">
        <v>30</v>
      </c>
      <c r="AJ515" s="275" t="s">
        <v>6490</v>
      </c>
      <c r="AK515" s="276">
        <v>989</v>
      </c>
      <c r="AL515" s="275" t="s">
        <v>8030</v>
      </c>
    </row>
    <row r="516" spans="1:38" s="275" customFormat="1">
      <c r="A516" s="275" t="str">
        <f t="shared" si="8"/>
        <v>0411300056生活介護</v>
      </c>
      <c r="B516" s="275" t="s">
        <v>2217</v>
      </c>
      <c r="C516" s="275" t="s">
        <v>2218</v>
      </c>
      <c r="D516" s="276">
        <v>9895173</v>
      </c>
      <c r="E516" s="275" t="s">
        <v>2219</v>
      </c>
      <c r="F516" s="275" t="s">
        <v>2220</v>
      </c>
      <c r="G516" s="275" t="s">
        <v>2221</v>
      </c>
      <c r="H516" s="275" t="s">
        <v>63</v>
      </c>
      <c r="I516" s="275" t="s">
        <v>2222</v>
      </c>
      <c r="J516" s="275" t="s">
        <v>6953</v>
      </c>
      <c r="K516" s="275" t="s">
        <v>2223</v>
      </c>
      <c r="L516" s="275" t="s">
        <v>2223</v>
      </c>
      <c r="M516" s="275" t="s">
        <v>2224</v>
      </c>
      <c r="N516" s="276">
        <v>9895173</v>
      </c>
      <c r="O516" s="275" t="s">
        <v>2193</v>
      </c>
      <c r="P516" s="275" t="s">
        <v>2225</v>
      </c>
      <c r="Q516" s="275" t="s">
        <v>2220</v>
      </c>
      <c r="R516" s="275" t="s">
        <v>2221</v>
      </c>
      <c r="T516" s="275" t="s">
        <v>71</v>
      </c>
      <c r="U516" s="275" t="s">
        <v>74</v>
      </c>
      <c r="V516" s="275" t="s">
        <v>2226</v>
      </c>
      <c r="W516" s="275" t="s">
        <v>6507</v>
      </c>
      <c r="X516" s="277">
        <v>42461</v>
      </c>
      <c r="Y516" s="275" t="s">
        <v>6501</v>
      </c>
      <c r="Z516" s="275" t="s">
        <v>6488</v>
      </c>
      <c r="AA516" s="277">
        <v>41000</v>
      </c>
      <c r="AB516" s="277">
        <v>41000</v>
      </c>
      <c r="AD516" s="277">
        <v>42461</v>
      </c>
      <c r="AF516" s="275" t="s">
        <v>6492</v>
      </c>
      <c r="AG516" s="275" t="s">
        <v>6533</v>
      </c>
      <c r="AH516" s="275">
        <v>20</v>
      </c>
      <c r="AI516" s="275">
        <v>20</v>
      </c>
      <c r="AJ516" s="275" t="s">
        <v>6490</v>
      </c>
      <c r="AK516" s="276">
        <v>989</v>
      </c>
      <c r="AL516" s="275" t="s">
        <v>8030</v>
      </c>
    </row>
    <row r="517" spans="1:38" s="275" customFormat="1">
      <c r="A517" s="275" t="str">
        <f t="shared" si="8"/>
        <v>0411300056短期入所</v>
      </c>
      <c r="B517" s="275" t="s">
        <v>2217</v>
      </c>
      <c r="C517" s="275" t="s">
        <v>2218</v>
      </c>
      <c r="D517" s="276">
        <v>9895173</v>
      </c>
      <c r="E517" s="275" t="s">
        <v>2219</v>
      </c>
      <c r="F517" s="275" t="s">
        <v>2220</v>
      </c>
      <c r="G517" s="275" t="s">
        <v>2221</v>
      </c>
      <c r="H517" s="275" t="s">
        <v>63</v>
      </c>
      <c r="I517" s="275" t="s">
        <v>2222</v>
      </c>
      <c r="J517" s="275" t="s">
        <v>6953</v>
      </c>
      <c r="K517" s="275" t="s">
        <v>2223</v>
      </c>
      <c r="L517" s="275" t="s">
        <v>2223</v>
      </c>
      <c r="M517" s="275" t="s">
        <v>2224</v>
      </c>
      <c r="N517" s="276">
        <v>9895173</v>
      </c>
      <c r="O517" s="275" t="s">
        <v>2193</v>
      </c>
      <c r="P517" s="275" t="s">
        <v>2225</v>
      </c>
      <c r="Q517" s="275" t="s">
        <v>2220</v>
      </c>
      <c r="R517" s="275" t="s">
        <v>2221</v>
      </c>
      <c r="T517" s="275" t="s">
        <v>91</v>
      </c>
      <c r="U517" s="275" t="s">
        <v>74</v>
      </c>
      <c r="V517" s="275" t="s">
        <v>2226</v>
      </c>
      <c r="W517" s="275" t="s">
        <v>6486</v>
      </c>
      <c r="X517" s="277">
        <v>44835</v>
      </c>
      <c r="Y517" s="275" t="s">
        <v>6487</v>
      </c>
      <c r="AA517" s="277">
        <v>38991</v>
      </c>
      <c r="AB517" s="277">
        <v>38991</v>
      </c>
      <c r="AF517" s="275" t="s">
        <v>6498</v>
      </c>
      <c r="AH517" s="275">
        <v>3</v>
      </c>
      <c r="AJ517" s="275" t="s">
        <v>6490</v>
      </c>
      <c r="AK517" s="276">
        <v>989</v>
      </c>
      <c r="AL517" s="275" t="s">
        <v>8030</v>
      </c>
    </row>
    <row r="518" spans="1:38" s="275" customFormat="1">
      <c r="A518" s="275" t="str">
        <f t="shared" si="8"/>
        <v>0411300056知的障害者通所更生施設</v>
      </c>
      <c r="B518" s="275" t="s">
        <v>2217</v>
      </c>
      <c r="C518" s="275" t="s">
        <v>2218</v>
      </c>
      <c r="D518" s="276">
        <v>9895173</v>
      </c>
      <c r="E518" s="275" t="s">
        <v>2219</v>
      </c>
      <c r="F518" s="275" t="s">
        <v>2220</v>
      </c>
      <c r="G518" s="275" t="s">
        <v>2221</v>
      </c>
      <c r="H518" s="275" t="s">
        <v>63</v>
      </c>
      <c r="I518" s="275" t="s">
        <v>2222</v>
      </c>
      <c r="J518" s="275" t="s">
        <v>6953</v>
      </c>
      <c r="K518" s="275" t="s">
        <v>2223</v>
      </c>
      <c r="L518" s="275" t="s">
        <v>6954</v>
      </c>
      <c r="M518" s="275" t="s">
        <v>6955</v>
      </c>
      <c r="N518" s="276">
        <v>9895173</v>
      </c>
      <c r="O518" s="275" t="s">
        <v>2193</v>
      </c>
      <c r="P518" s="275" t="s">
        <v>2219</v>
      </c>
      <c r="Q518" s="275" t="s">
        <v>2220</v>
      </c>
      <c r="R518" s="275" t="s">
        <v>2221</v>
      </c>
      <c r="T518" s="275" t="s">
        <v>6505</v>
      </c>
      <c r="U518" s="275" t="s">
        <v>6500</v>
      </c>
      <c r="V518" s="275" t="s">
        <v>2226</v>
      </c>
      <c r="W518" s="275" t="s">
        <v>6486</v>
      </c>
      <c r="X518" s="277">
        <v>40999</v>
      </c>
      <c r="Y518" s="275" t="s">
        <v>6501</v>
      </c>
      <c r="Z518" s="275" t="s">
        <v>6497</v>
      </c>
      <c r="AA518" s="277">
        <v>38991</v>
      </c>
      <c r="AB518" s="277">
        <v>38991</v>
      </c>
      <c r="AD518" s="277">
        <v>40999</v>
      </c>
      <c r="AF518" s="275" t="s">
        <v>6705</v>
      </c>
      <c r="AG518" s="275" t="s">
        <v>6509</v>
      </c>
      <c r="AI518" s="275">
        <v>19</v>
      </c>
      <c r="AJ518" s="275" t="s">
        <v>6490</v>
      </c>
      <c r="AK518" s="276">
        <v>989</v>
      </c>
      <c r="AL518" s="275" t="s">
        <v>8030</v>
      </c>
    </row>
    <row r="519" spans="1:38" s="275" customFormat="1">
      <c r="A519" s="275" t="str">
        <f t="shared" si="8"/>
        <v>0411300056知的障害者通所更生施設</v>
      </c>
      <c r="B519" s="275" t="s">
        <v>2217</v>
      </c>
      <c r="C519" s="275" t="s">
        <v>2218</v>
      </c>
      <c r="D519" s="276">
        <v>9895173</v>
      </c>
      <c r="E519" s="275" t="s">
        <v>2219</v>
      </c>
      <c r="F519" s="275" t="s">
        <v>2220</v>
      </c>
      <c r="G519" s="275" t="s">
        <v>2221</v>
      </c>
      <c r="H519" s="275" t="s">
        <v>63</v>
      </c>
      <c r="I519" s="275" t="s">
        <v>2222</v>
      </c>
      <c r="J519" s="275" t="s">
        <v>6953</v>
      </c>
      <c r="K519" s="275" t="s">
        <v>2223</v>
      </c>
      <c r="L519" s="275" t="s">
        <v>6954</v>
      </c>
      <c r="M519" s="275" t="s">
        <v>6955</v>
      </c>
      <c r="N519" s="276">
        <v>9895173</v>
      </c>
      <c r="O519" s="275" t="s">
        <v>2193</v>
      </c>
      <c r="P519" s="275" t="s">
        <v>2219</v>
      </c>
      <c r="Q519" s="275" t="s">
        <v>2220</v>
      </c>
      <c r="R519" s="275" t="s">
        <v>2221</v>
      </c>
      <c r="T519" s="275" t="s">
        <v>6505</v>
      </c>
      <c r="U519" s="275" t="s">
        <v>6500</v>
      </c>
      <c r="V519" s="275" t="s">
        <v>2226</v>
      </c>
      <c r="W519" s="275" t="s">
        <v>6507</v>
      </c>
      <c r="X519" s="277">
        <v>40999</v>
      </c>
      <c r="Y519" s="275" t="s">
        <v>6501</v>
      </c>
      <c r="Z519" s="275" t="s">
        <v>6497</v>
      </c>
      <c r="AA519" s="277">
        <v>38991</v>
      </c>
      <c r="AB519" s="277">
        <v>38991</v>
      </c>
      <c r="AD519" s="277">
        <v>40999</v>
      </c>
      <c r="AF519" s="275" t="s">
        <v>6956</v>
      </c>
      <c r="AG519" s="275" t="s">
        <v>6509</v>
      </c>
      <c r="AI519" s="275">
        <v>10</v>
      </c>
      <c r="AJ519" s="275" t="s">
        <v>6490</v>
      </c>
      <c r="AK519" s="276">
        <v>989</v>
      </c>
      <c r="AL519" s="275" t="s">
        <v>8030</v>
      </c>
    </row>
    <row r="520" spans="1:38" s="275" customFormat="1">
      <c r="A520" s="275" t="str">
        <f t="shared" si="8"/>
        <v>0411300056知的障害者入所更生施設</v>
      </c>
      <c r="B520" s="275" t="s">
        <v>2217</v>
      </c>
      <c r="C520" s="275" t="s">
        <v>2218</v>
      </c>
      <c r="D520" s="276">
        <v>9895173</v>
      </c>
      <c r="E520" s="275" t="s">
        <v>2219</v>
      </c>
      <c r="F520" s="275" t="s">
        <v>2220</v>
      </c>
      <c r="G520" s="275" t="s">
        <v>2221</v>
      </c>
      <c r="H520" s="275" t="s">
        <v>63</v>
      </c>
      <c r="I520" s="275" t="s">
        <v>2222</v>
      </c>
      <c r="J520" s="275" t="s">
        <v>6953</v>
      </c>
      <c r="K520" s="275" t="s">
        <v>2223</v>
      </c>
      <c r="L520" s="275" t="s">
        <v>6957</v>
      </c>
      <c r="M520" s="275" t="s">
        <v>6958</v>
      </c>
      <c r="N520" s="276">
        <v>9895173</v>
      </c>
      <c r="O520" s="275" t="s">
        <v>2193</v>
      </c>
      <c r="P520" s="275" t="s">
        <v>2219</v>
      </c>
      <c r="Q520" s="275" t="s">
        <v>2220</v>
      </c>
      <c r="R520" s="275" t="s">
        <v>2221</v>
      </c>
      <c r="T520" s="275" t="s">
        <v>6499</v>
      </c>
      <c r="U520" s="275" t="s">
        <v>6500</v>
      </c>
      <c r="V520" s="275" t="s">
        <v>2226</v>
      </c>
      <c r="W520" s="275" t="s">
        <v>6486</v>
      </c>
      <c r="X520" s="277">
        <v>40999</v>
      </c>
      <c r="Y520" s="275" t="s">
        <v>6501</v>
      </c>
      <c r="Z520" s="275" t="s">
        <v>6497</v>
      </c>
      <c r="AA520" s="277">
        <v>38991</v>
      </c>
      <c r="AB520" s="277">
        <v>38991</v>
      </c>
      <c r="AD520" s="277">
        <v>40999</v>
      </c>
      <c r="AF520" s="275" t="s">
        <v>6502</v>
      </c>
      <c r="AG520" s="275" t="s">
        <v>6959</v>
      </c>
      <c r="AI520" s="275">
        <v>30</v>
      </c>
      <c r="AJ520" s="275" t="s">
        <v>6490</v>
      </c>
      <c r="AK520" s="276">
        <v>989</v>
      </c>
      <c r="AL520" s="275" t="s">
        <v>8030</v>
      </c>
    </row>
    <row r="521" spans="1:38" s="275" customFormat="1">
      <c r="A521" s="275" t="str">
        <f t="shared" si="8"/>
        <v>0411300064施設入所支援</v>
      </c>
      <c r="B521" s="275" t="s">
        <v>2217</v>
      </c>
      <c r="C521" s="275" t="s">
        <v>2218</v>
      </c>
      <c r="D521" s="276">
        <v>9895173</v>
      </c>
      <c r="E521" s="275" t="s">
        <v>2219</v>
      </c>
      <c r="F521" s="275" t="s">
        <v>2220</v>
      </c>
      <c r="G521" s="275" t="s">
        <v>2221</v>
      </c>
      <c r="H521" s="275" t="s">
        <v>63</v>
      </c>
      <c r="I521" s="275" t="s">
        <v>2222</v>
      </c>
      <c r="J521" s="275" t="s">
        <v>6953</v>
      </c>
      <c r="K521" s="275" t="s">
        <v>2004</v>
      </c>
      <c r="L521" s="275" t="s">
        <v>2004</v>
      </c>
      <c r="M521" s="275" t="s">
        <v>2000</v>
      </c>
      <c r="N521" s="276">
        <v>9895173</v>
      </c>
      <c r="O521" s="275" t="s">
        <v>2193</v>
      </c>
      <c r="P521" s="275" t="s">
        <v>2225</v>
      </c>
      <c r="Q521" s="275" t="s">
        <v>2220</v>
      </c>
      <c r="R521" s="275" t="s">
        <v>2221</v>
      </c>
      <c r="T521" s="275" t="s">
        <v>6494</v>
      </c>
      <c r="U521" s="275" t="s">
        <v>74</v>
      </c>
      <c r="V521" s="275" t="s">
        <v>2227</v>
      </c>
      <c r="W521" s="275" t="s">
        <v>6486</v>
      </c>
      <c r="X521" s="277">
        <v>44287</v>
      </c>
      <c r="Y521" s="275" t="s">
        <v>6487</v>
      </c>
      <c r="AA521" s="277">
        <v>41000</v>
      </c>
      <c r="AB521" s="277">
        <v>41000</v>
      </c>
      <c r="AF521" s="275" t="s">
        <v>6960</v>
      </c>
      <c r="AG521" s="275" t="s">
        <v>6496</v>
      </c>
      <c r="AH521" s="275">
        <v>10</v>
      </c>
      <c r="AI521" s="275">
        <v>10</v>
      </c>
      <c r="AJ521" s="275" t="s">
        <v>6490</v>
      </c>
      <c r="AK521" s="276">
        <v>989</v>
      </c>
      <c r="AL521" s="275" t="s">
        <v>8030</v>
      </c>
    </row>
    <row r="522" spans="1:38" s="275" customFormat="1">
      <c r="A522" s="275" t="str">
        <f t="shared" si="8"/>
        <v>0411300064生活介護</v>
      </c>
      <c r="B522" s="275" t="s">
        <v>2217</v>
      </c>
      <c r="C522" s="275" t="s">
        <v>2218</v>
      </c>
      <c r="D522" s="276">
        <v>9895173</v>
      </c>
      <c r="E522" s="275" t="s">
        <v>2219</v>
      </c>
      <c r="F522" s="275" t="s">
        <v>2220</v>
      </c>
      <c r="G522" s="275" t="s">
        <v>2221</v>
      </c>
      <c r="H522" s="275" t="s">
        <v>63</v>
      </c>
      <c r="I522" s="275" t="s">
        <v>2222</v>
      </c>
      <c r="J522" s="275" t="s">
        <v>6953</v>
      </c>
      <c r="K522" s="275" t="s">
        <v>2004</v>
      </c>
      <c r="L522" s="275" t="s">
        <v>2004</v>
      </c>
      <c r="M522" s="275" t="s">
        <v>2000</v>
      </c>
      <c r="N522" s="276">
        <v>9895173</v>
      </c>
      <c r="O522" s="275" t="s">
        <v>2193</v>
      </c>
      <c r="P522" s="275" t="s">
        <v>2225</v>
      </c>
      <c r="Q522" s="275" t="s">
        <v>2220</v>
      </c>
      <c r="R522" s="275" t="s">
        <v>2221</v>
      </c>
      <c r="T522" s="275" t="s">
        <v>71</v>
      </c>
      <c r="U522" s="275" t="s">
        <v>76</v>
      </c>
      <c r="V522" s="275" t="s">
        <v>2227</v>
      </c>
      <c r="W522" s="275" t="s">
        <v>6486</v>
      </c>
      <c r="X522" s="277">
        <v>44044</v>
      </c>
      <c r="Y522" s="275" t="s">
        <v>6487</v>
      </c>
      <c r="Z522" s="275" t="s">
        <v>6497</v>
      </c>
      <c r="AA522" s="277">
        <v>41000</v>
      </c>
      <c r="AB522" s="277">
        <v>41000</v>
      </c>
      <c r="AC522" s="277">
        <v>44044</v>
      </c>
      <c r="AF522" s="275" t="s">
        <v>6961</v>
      </c>
      <c r="AG522" s="275" t="s">
        <v>6533</v>
      </c>
      <c r="AH522" s="275">
        <v>10</v>
      </c>
      <c r="AI522" s="275">
        <v>10</v>
      </c>
      <c r="AJ522" s="275" t="s">
        <v>6490</v>
      </c>
      <c r="AK522" s="276">
        <v>989</v>
      </c>
      <c r="AL522" s="275" t="s">
        <v>8030</v>
      </c>
    </row>
    <row r="523" spans="1:38" s="275" customFormat="1">
      <c r="A523" s="275" t="str">
        <f t="shared" si="8"/>
        <v>0411300072施設入所支援</v>
      </c>
      <c r="B523" s="275" t="s">
        <v>2217</v>
      </c>
      <c r="C523" s="275" t="s">
        <v>2218</v>
      </c>
      <c r="D523" s="276">
        <v>9895173</v>
      </c>
      <c r="E523" s="275" t="s">
        <v>2219</v>
      </c>
      <c r="F523" s="275" t="s">
        <v>2220</v>
      </c>
      <c r="G523" s="275" t="s">
        <v>2221</v>
      </c>
      <c r="H523" s="275" t="s">
        <v>63</v>
      </c>
      <c r="I523" s="275" t="s">
        <v>2222</v>
      </c>
      <c r="J523" s="275" t="s">
        <v>6953</v>
      </c>
      <c r="K523" s="275" t="s">
        <v>2228</v>
      </c>
      <c r="L523" s="275" t="s">
        <v>2228</v>
      </c>
      <c r="M523" s="275" t="s">
        <v>2229</v>
      </c>
      <c r="N523" s="276">
        <v>9895173</v>
      </c>
      <c r="O523" s="275" t="s">
        <v>2193</v>
      </c>
      <c r="P523" s="275" t="s">
        <v>2219</v>
      </c>
      <c r="Q523" s="275" t="s">
        <v>2220</v>
      </c>
      <c r="R523" s="275" t="s">
        <v>2221</v>
      </c>
      <c r="T523" s="275" t="s">
        <v>6494</v>
      </c>
      <c r="U523" s="275" t="s">
        <v>74</v>
      </c>
      <c r="V523" s="275" t="s">
        <v>2230</v>
      </c>
      <c r="W523" s="275" t="s">
        <v>6486</v>
      </c>
      <c r="X523" s="277">
        <v>45047</v>
      </c>
      <c r="Y523" s="275" t="s">
        <v>6487</v>
      </c>
      <c r="AA523" s="277">
        <v>41000</v>
      </c>
      <c r="AB523" s="277">
        <v>41000</v>
      </c>
      <c r="AF523" s="275" t="s">
        <v>6495</v>
      </c>
      <c r="AG523" s="275" t="s">
        <v>6496</v>
      </c>
      <c r="AH523" s="275">
        <v>30</v>
      </c>
      <c r="AI523" s="275">
        <v>30</v>
      </c>
      <c r="AJ523" s="275" t="s">
        <v>6490</v>
      </c>
      <c r="AK523" s="276">
        <v>989</v>
      </c>
      <c r="AL523" s="275" t="s">
        <v>8030</v>
      </c>
    </row>
    <row r="524" spans="1:38" s="275" customFormat="1">
      <c r="A524" s="275" t="str">
        <f t="shared" si="8"/>
        <v>0411300072生活介護</v>
      </c>
      <c r="B524" s="275" t="s">
        <v>2217</v>
      </c>
      <c r="C524" s="275" t="s">
        <v>2218</v>
      </c>
      <c r="D524" s="276">
        <v>9895173</v>
      </c>
      <c r="E524" s="275" t="s">
        <v>2219</v>
      </c>
      <c r="F524" s="275" t="s">
        <v>2220</v>
      </c>
      <c r="G524" s="275" t="s">
        <v>2221</v>
      </c>
      <c r="H524" s="275" t="s">
        <v>63</v>
      </c>
      <c r="I524" s="275" t="s">
        <v>2222</v>
      </c>
      <c r="J524" s="275" t="s">
        <v>6953</v>
      </c>
      <c r="K524" s="275" t="s">
        <v>2228</v>
      </c>
      <c r="L524" s="275" t="s">
        <v>2228</v>
      </c>
      <c r="M524" s="275" t="s">
        <v>2229</v>
      </c>
      <c r="N524" s="276">
        <v>9895173</v>
      </c>
      <c r="O524" s="275" t="s">
        <v>2193</v>
      </c>
      <c r="P524" s="275" t="s">
        <v>2219</v>
      </c>
      <c r="Q524" s="275" t="s">
        <v>2220</v>
      </c>
      <c r="R524" s="275" t="s">
        <v>2221</v>
      </c>
      <c r="T524" s="275" t="s">
        <v>71</v>
      </c>
      <c r="U524" s="275" t="s">
        <v>74</v>
      </c>
      <c r="V524" s="275" t="s">
        <v>2230</v>
      </c>
      <c r="W524" s="275" t="s">
        <v>6486</v>
      </c>
      <c r="X524" s="277">
        <v>45047</v>
      </c>
      <c r="Y524" s="275" t="s">
        <v>6487</v>
      </c>
      <c r="Z524" s="275" t="s">
        <v>6497</v>
      </c>
      <c r="AA524" s="277">
        <v>41000</v>
      </c>
      <c r="AB524" s="277">
        <v>41000</v>
      </c>
      <c r="AF524" s="275" t="s">
        <v>6492</v>
      </c>
      <c r="AG524" s="275" t="s">
        <v>6489</v>
      </c>
      <c r="AH524" s="275">
        <v>30</v>
      </c>
      <c r="AI524" s="275">
        <v>30</v>
      </c>
      <c r="AJ524" s="275" t="s">
        <v>6490</v>
      </c>
      <c r="AK524" s="276">
        <v>989</v>
      </c>
      <c r="AL524" s="275" t="s">
        <v>8030</v>
      </c>
    </row>
    <row r="525" spans="1:38" s="275" customFormat="1">
      <c r="A525" s="275" t="str">
        <f t="shared" si="8"/>
        <v>0411300072生活介護</v>
      </c>
      <c r="B525" s="275" t="s">
        <v>2217</v>
      </c>
      <c r="C525" s="275" t="s">
        <v>2218</v>
      </c>
      <c r="D525" s="276">
        <v>9895173</v>
      </c>
      <c r="E525" s="275" t="s">
        <v>2219</v>
      </c>
      <c r="F525" s="275" t="s">
        <v>2220</v>
      </c>
      <c r="G525" s="275" t="s">
        <v>2221</v>
      </c>
      <c r="H525" s="275" t="s">
        <v>63</v>
      </c>
      <c r="I525" s="275" t="s">
        <v>2222</v>
      </c>
      <c r="J525" s="275" t="s">
        <v>6953</v>
      </c>
      <c r="K525" s="275" t="s">
        <v>2228</v>
      </c>
      <c r="L525" s="275" t="s">
        <v>2228</v>
      </c>
      <c r="M525" s="275" t="s">
        <v>2229</v>
      </c>
      <c r="N525" s="276">
        <v>9895173</v>
      </c>
      <c r="O525" s="275" t="s">
        <v>2193</v>
      </c>
      <c r="P525" s="275" t="s">
        <v>2219</v>
      </c>
      <c r="Q525" s="275" t="s">
        <v>2220</v>
      </c>
      <c r="R525" s="275" t="s">
        <v>2221</v>
      </c>
      <c r="T525" s="275" t="s">
        <v>71</v>
      </c>
      <c r="U525" s="275" t="s">
        <v>74</v>
      </c>
      <c r="V525" s="275" t="s">
        <v>2230</v>
      </c>
      <c r="W525" s="275" t="s">
        <v>6507</v>
      </c>
      <c r="X525" s="277">
        <v>45047</v>
      </c>
      <c r="Y525" s="275" t="s">
        <v>6487</v>
      </c>
      <c r="Z525" s="275" t="s">
        <v>6497</v>
      </c>
      <c r="AA525" s="277">
        <v>41000</v>
      </c>
      <c r="AB525" s="277">
        <v>41745</v>
      </c>
      <c r="AF525" s="275" t="s">
        <v>6492</v>
      </c>
      <c r="AG525" s="275" t="s">
        <v>6533</v>
      </c>
      <c r="AH525" s="275">
        <v>6</v>
      </c>
      <c r="AI525" s="275">
        <v>30</v>
      </c>
      <c r="AJ525" s="275" t="s">
        <v>6490</v>
      </c>
      <c r="AK525" s="276">
        <v>989</v>
      </c>
      <c r="AL525" s="275" t="s">
        <v>8030</v>
      </c>
    </row>
    <row r="526" spans="1:38" s="275" customFormat="1">
      <c r="A526" s="275" t="str">
        <f t="shared" si="8"/>
        <v>0411300072短期入所</v>
      </c>
      <c r="B526" s="275" t="s">
        <v>2217</v>
      </c>
      <c r="C526" s="275" t="s">
        <v>2218</v>
      </c>
      <c r="D526" s="276">
        <v>9895173</v>
      </c>
      <c r="E526" s="275" t="s">
        <v>2219</v>
      </c>
      <c r="F526" s="275" t="s">
        <v>2220</v>
      </c>
      <c r="G526" s="275" t="s">
        <v>2221</v>
      </c>
      <c r="H526" s="275" t="s">
        <v>63</v>
      </c>
      <c r="I526" s="275" t="s">
        <v>2222</v>
      </c>
      <c r="J526" s="275" t="s">
        <v>6953</v>
      </c>
      <c r="K526" s="275" t="s">
        <v>2228</v>
      </c>
      <c r="L526" s="275" t="s">
        <v>2228</v>
      </c>
      <c r="M526" s="275" t="s">
        <v>2229</v>
      </c>
      <c r="N526" s="276">
        <v>9895173</v>
      </c>
      <c r="O526" s="275" t="s">
        <v>2193</v>
      </c>
      <c r="P526" s="275" t="s">
        <v>2225</v>
      </c>
      <c r="Q526" s="275" t="s">
        <v>2220</v>
      </c>
      <c r="R526" s="275" t="s">
        <v>2221</v>
      </c>
      <c r="T526" s="275" t="s">
        <v>91</v>
      </c>
      <c r="U526" s="275" t="s">
        <v>74</v>
      </c>
      <c r="V526" s="275" t="s">
        <v>2230</v>
      </c>
      <c r="W526" s="275" t="s">
        <v>6486</v>
      </c>
      <c r="X526" s="277">
        <v>44835</v>
      </c>
      <c r="Y526" s="275" t="s">
        <v>6487</v>
      </c>
      <c r="AA526" s="277">
        <v>38991</v>
      </c>
      <c r="AB526" s="277">
        <v>38991</v>
      </c>
      <c r="AF526" s="275" t="s">
        <v>6498</v>
      </c>
      <c r="AH526" s="275">
        <v>3</v>
      </c>
      <c r="AJ526" s="275" t="s">
        <v>6490</v>
      </c>
      <c r="AK526" s="276">
        <v>989</v>
      </c>
      <c r="AL526" s="275" t="s">
        <v>8030</v>
      </c>
    </row>
    <row r="527" spans="1:38" s="275" customFormat="1">
      <c r="A527" s="275" t="str">
        <f t="shared" si="8"/>
        <v>0411300072知的障害者通所授産施設</v>
      </c>
      <c r="B527" s="275" t="s">
        <v>2217</v>
      </c>
      <c r="C527" s="275" t="s">
        <v>2218</v>
      </c>
      <c r="D527" s="276">
        <v>9895173</v>
      </c>
      <c r="E527" s="275" t="s">
        <v>2219</v>
      </c>
      <c r="F527" s="275" t="s">
        <v>2220</v>
      </c>
      <c r="G527" s="275" t="s">
        <v>2221</v>
      </c>
      <c r="H527" s="275" t="s">
        <v>63</v>
      </c>
      <c r="I527" s="275" t="s">
        <v>2222</v>
      </c>
      <c r="J527" s="275" t="s">
        <v>6953</v>
      </c>
      <c r="K527" s="275" t="s">
        <v>2228</v>
      </c>
      <c r="L527" s="275" t="s">
        <v>6962</v>
      </c>
      <c r="M527" s="275" t="s">
        <v>6963</v>
      </c>
      <c r="N527" s="276">
        <v>9895173</v>
      </c>
      <c r="O527" s="275" t="s">
        <v>2193</v>
      </c>
      <c r="P527" s="275" t="s">
        <v>2219</v>
      </c>
      <c r="Q527" s="275" t="s">
        <v>2220</v>
      </c>
      <c r="R527" s="275" t="s">
        <v>2221</v>
      </c>
      <c r="T527" s="275" t="s">
        <v>6528</v>
      </c>
      <c r="U527" s="275" t="s">
        <v>6500</v>
      </c>
      <c r="V527" s="275" t="s">
        <v>2230</v>
      </c>
      <c r="W527" s="275" t="s">
        <v>6486</v>
      </c>
      <c r="X527" s="277">
        <v>40999</v>
      </c>
      <c r="Y527" s="275" t="s">
        <v>6501</v>
      </c>
      <c r="Z527" s="275" t="s">
        <v>6497</v>
      </c>
      <c r="AA527" s="277">
        <v>38991</v>
      </c>
      <c r="AB527" s="277">
        <v>38991</v>
      </c>
      <c r="AD527" s="277">
        <v>40999</v>
      </c>
      <c r="AF527" s="275" t="s">
        <v>6506</v>
      </c>
      <c r="AG527" s="275" t="s">
        <v>6489</v>
      </c>
      <c r="AI527" s="275">
        <v>30</v>
      </c>
      <c r="AJ527" s="275" t="s">
        <v>6490</v>
      </c>
      <c r="AK527" s="276">
        <v>989</v>
      </c>
      <c r="AL527" s="275" t="s">
        <v>8030</v>
      </c>
    </row>
    <row r="528" spans="1:38" s="275" customFormat="1">
      <c r="A528" s="275" t="str">
        <f t="shared" si="8"/>
        <v>0411300072知的障害者通所授産施設</v>
      </c>
      <c r="B528" s="275" t="s">
        <v>2217</v>
      </c>
      <c r="C528" s="275" t="s">
        <v>2218</v>
      </c>
      <c r="D528" s="276">
        <v>9895173</v>
      </c>
      <c r="E528" s="275" t="s">
        <v>2219</v>
      </c>
      <c r="F528" s="275" t="s">
        <v>2220</v>
      </c>
      <c r="G528" s="275" t="s">
        <v>2221</v>
      </c>
      <c r="H528" s="275" t="s">
        <v>63</v>
      </c>
      <c r="I528" s="275" t="s">
        <v>2222</v>
      </c>
      <c r="J528" s="275" t="s">
        <v>6953</v>
      </c>
      <c r="K528" s="275" t="s">
        <v>2228</v>
      </c>
      <c r="L528" s="275" t="s">
        <v>6962</v>
      </c>
      <c r="M528" s="275" t="s">
        <v>6963</v>
      </c>
      <c r="N528" s="276">
        <v>9895173</v>
      </c>
      <c r="O528" s="275" t="s">
        <v>2193</v>
      </c>
      <c r="P528" s="275" t="s">
        <v>2219</v>
      </c>
      <c r="Q528" s="275" t="s">
        <v>2220</v>
      </c>
      <c r="R528" s="275" t="s">
        <v>2221</v>
      </c>
      <c r="T528" s="275" t="s">
        <v>6528</v>
      </c>
      <c r="U528" s="275" t="s">
        <v>6500</v>
      </c>
      <c r="V528" s="275" t="s">
        <v>2230</v>
      </c>
      <c r="W528" s="275" t="s">
        <v>6507</v>
      </c>
      <c r="X528" s="277">
        <v>40999</v>
      </c>
      <c r="Y528" s="275" t="s">
        <v>6501</v>
      </c>
      <c r="Z528" s="275" t="s">
        <v>6497</v>
      </c>
      <c r="AA528" s="277">
        <v>38991</v>
      </c>
      <c r="AB528" s="277">
        <v>38991</v>
      </c>
      <c r="AD528" s="277">
        <v>40999</v>
      </c>
      <c r="AF528" s="275" t="s">
        <v>6956</v>
      </c>
      <c r="AG528" s="275" t="s">
        <v>6509</v>
      </c>
      <c r="AI528" s="275">
        <v>19</v>
      </c>
      <c r="AJ528" s="275" t="s">
        <v>6490</v>
      </c>
      <c r="AK528" s="276">
        <v>989</v>
      </c>
      <c r="AL528" s="275" t="s">
        <v>8030</v>
      </c>
    </row>
    <row r="529" spans="1:38" s="275" customFormat="1">
      <c r="A529" s="275" t="str">
        <f t="shared" si="8"/>
        <v>0411300072知的障害者通所授産施設</v>
      </c>
      <c r="B529" s="275" t="s">
        <v>2217</v>
      </c>
      <c r="C529" s="275" t="s">
        <v>2218</v>
      </c>
      <c r="D529" s="276">
        <v>9895173</v>
      </c>
      <c r="E529" s="275" t="s">
        <v>2219</v>
      </c>
      <c r="F529" s="275" t="s">
        <v>2220</v>
      </c>
      <c r="G529" s="275" t="s">
        <v>2221</v>
      </c>
      <c r="H529" s="275" t="s">
        <v>63</v>
      </c>
      <c r="I529" s="275" t="s">
        <v>2222</v>
      </c>
      <c r="J529" s="275" t="s">
        <v>6953</v>
      </c>
      <c r="K529" s="275" t="s">
        <v>2228</v>
      </c>
      <c r="L529" s="275" t="s">
        <v>6962</v>
      </c>
      <c r="M529" s="275" t="s">
        <v>6963</v>
      </c>
      <c r="N529" s="276">
        <v>9895173</v>
      </c>
      <c r="O529" s="275" t="s">
        <v>2193</v>
      </c>
      <c r="P529" s="275" t="s">
        <v>2219</v>
      </c>
      <c r="Q529" s="275" t="s">
        <v>2220</v>
      </c>
      <c r="R529" s="275" t="s">
        <v>2221</v>
      </c>
      <c r="T529" s="275" t="s">
        <v>6528</v>
      </c>
      <c r="U529" s="275" t="s">
        <v>6500</v>
      </c>
      <c r="V529" s="275" t="s">
        <v>2230</v>
      </c>
      <c r="W529" s="275" t="s">
        <v>6598</v>
      </c>
      <c r="X529" s="277">
        <v>40999</v>
      </c>
      <c r="Y529" s="275" t="s">
        <v>6501</v>
      </c>
      <c r="Z529" s="275" t="s">
        <v>6497</v>
      </c>
      <c r="AA529" s="277">
        <v>38991</v>
      </c>
      <c r="AB529" s="277">
        <v>38991</v>
      </c>
      <c r="AD529" s="277">
        <v>40999</v>
      </c>
      <c r="AF529" s="275" t="s">
        <v>6956</v>
      </c>
      <c r="AG529" s="275" t="s">
        <v>6509</v>
      </c>
      <c r="AI529" s="275">
        <v>15</v>
      </c>
      <c r="AJ529" s="275" t="s">
        <v>6490</v>
      </c>
      <c r="AK529" s="276">
        <v>989</v>
      </c>
      <c r="AL529" s="275" t="s">
        <v>8030</v>
      </c>
    </row>
    <row r="530" spans="1:38" s="275" customFormat="1">
      <c r="A530" s="275" t="str">
        <f t="shared" si="8"/>
        <v>0411300072知的障害者入所授産施設</v>
      </c>
      <c r="B530" s="275" t="s">
        <v>2217</v>
      </c>
      <c r="C530" s="275" t="s">
        <v>2218</v>
      </c>
      <c r="D530" s="276">
        <v>9895173</v>
      </c>
      <c r="E530" s="275" t="s">
        <v>2219</v>
      </c>
      <c r="F530" s="275" t="s">
        <v>2220</v>
      </c>
      <c r="G530" s="275" t="s">
        <v>2221</v>
      </c>
      <c r="H530" s="275" t="s">
        <v>63</v>
      </c>
      <c r="I530" s="275" t="s">
        <v>2222</v>
      </c>
      <c r="J530" s="275" t="s">
        <v>6953</v>
      </c>
      <c r="K530" s="275" t="s">
        <v>2228</v>
      </c>
      <c r="L530" s="275" t="s">
        <v>6962</v>
      </c>
      <c r="M530" s="275" t="s">
        <v>6963</v>
      </c>
      <c r="N530" s="276">
        <v>9895173</v>
      </c>
      <c r="O530" s="275" t="s">
        <v>2193</v>
      </c>
      <c r="P530" s="275" t="s">
        <v>2219</v>
      </c>
      <c r="Q530" s="275" t="s">
        <v>2220</v>
      </c>
      <c r="R530" s="275" t="s">
        <v>2221</v>
      </c>
      <c r="T530" s="275" t="s">
        <v>6707</v>
      </c>
      <c r="U530" s="275" t="s">
        <v>6500</v>
      </c>
      <c r="V530" s="275" t="s">
        <v>2230</v>
      </c>
      <c r="W530" s="275" t="s">
        <v>6486</v>
      </c>
      <c r="X530" s="277">
        <v>40999</v>
      </c>
      <c r="Y530" s="275" t="s">
        <v>6501</v>
      </c>
      <c r="Z530" s="275" t="s">
        <v>6497</v>
      </c>
      <c r="AA530" s="277">
        <v>38991</v>
      </c>
      <c r="AB530" s="277">
        <v>38991</v>
      </c>
      <c r="AD530" s="277">
        <v>40999</v>
      </c>
      <c r="AG530" s="275" t="s">
        <v>6496</v>
      </c>
      <c r="AI530" s="275">
        <v>30</v>
      </c>
      <c r="AJ530" s="275" t="s">
        <v>6490</v>
      </c>
      <c r="AK530" s="276">
        <v>989</v>
      </c>
      <c r="AL530" s="275" t="s">
        <v>8030</v>
      </c>
    </row>
    <row r="531" spans="1:38" s="275" customFormat="1">
      <c r="A531" s="275" t="str">
        <f t="shared" si="8"/>
        <v>0411300098居宅介護</v>
      </c>
      <c r="B531" s="275" t="s">
        <v>2195</v>
      </c>
      <c r="C531" s="275" t="s">
        <v>2196</v>
      </c>
      <c r="D531" s="276">
        <v>9872252</v>
      </c>
      <c r="E531" s="275" t="s">
        <v>2197</v>
      </c>
      <c r="F531" s="275" t="s">
        <v>2198</v>
      </c>
      <c r="G531" s="275" t="s">
        <v>2199</v>
      </c>
      <c r="H531" s="275" t="s">
        <v>144</v>
      </c>
      <c r="I531" s="275" t="s">
        <v>2200</v>
      </c>
      <c r="J531" s="275" t="s">
        <v>6951</v>
      </c>
      <c r="K531" s="275" t="s">
        <v>2231</v>
      </c>
      <c r="L531" s="275" t="s">
        <v>2231</v>
      </c>
      <c r="M531" s="275" t="s">
        <v>2232</v>
      </c>
      <c r="N531" s="276">
        <v>9872215</v>
      </c>
      <c r="O531" s="275" t="s">
        <v>2193</v>
      </c>
      <c r="P531" s="275" t="s">
        <v>2233</v>
      </c>
      <c r="Q531" s="275" t="s">
        <v>2236</v>
      </c>
      <c r="R531" s="275" t="s">
        <v>2234</v>
      </c>
      <c r="T531" s="275" t="s">
        <v>137</v>
      </c>
      <c r="U531" s="275" t="s">
        <v>74</v>
      </c>
      <c r="V531" s="275" t="s">
        <v>2235</v>
      </c>
      <c r="W531" s="275" t="s">
        <v>6486</v>
      </c>
      <c r="X531" s="277">
        <v>44835</v>
      </c>
      <c r="Y531" s="275" t="s">
        <v>6487</v>
      </c>
      <c r="AA531" s="277">
        <v>38991</v>
      </c>
      <c r="AB531" s="277">
        <v>38991</v>
      </c>
      <c r="AJ531" s="275" t="s">
        <v>6490</v>
      </c>
      <c r="AK531" s="276">
        <v>987</v>
      </c>
      <c r="AL531" s="275" t="s">
        <v>8028</v>
      </c>
    </row>
    <row r="532" spans="1:38" s="275" customFormat="1">
      <c r="A532" s="275" t="str">
        <f t="shared" si="8"/>
        <v>0411300098重度訪問介護</v>
      </c>
      <c r="B532" s="275" t="s">
        <v>2195</v>
      </c>
      <c r="C532" s="275" t="s">
        <v>2196</v>
      </c>
      <c r="D532" s="276">
        <v>9872252</v>
      </c>
      <c r="E532" s="275" t="s">
        <v>2197</v>
      </c>
      <c r="F532" s="275" t="s">
        <v>2198</v>
      </c>
      <c r="G532" s="275" t="s">
        <v>2199</v>
      </c>
      <c r="H532" s="275" t="s">
        <v>144</v>
      </c>
      <c r="I532" s="275" t="s">
        <v>2200</v>
      </c>
      <c r="J532" s="275" t="s">
        <v>6951</v>
      </c>
      <c r="K532" s="275" t="s">
        <v>2231</v>
      </c>
      <c r="L532" s="275" t="s">
        <v>2231</v>
      </c>
      <c r="M532" s="275" t="s">
        <v>2232</v>
      </c>
      <c r="N532" s="276">
        <v>9872215</v>
      </c>
      <c r="O532" s="275" t="s">
        <v>2193</v>
      </c>
      <c r="P532" s="275" t="s">
        <v>2233</v>
      </c>
      <c r="Q532" s="275" t="s">
        <v>2236</v>
      </c>
      <c r="R532" s="275" t="s">
        <v>2234</v>
      </c>
      <c r="T532" s="275" t="s">
        <v>138</v>
      </c>
      <c r="U532" s="275" t="s">
        <v>74</v>
      </c>
      <c r="V532" s="275" t="s">
        <v>2235</v>
      </c>
      <c r="W532" s="275" t="s">
        <v>6486</v>
      </c>
      <c r="X532" s="277">
        <v>44287</v>
      </c>
      <c r="Y532" s="275" t="s">
        <v>6487</v>
      </c>
      <c r="AA532" s="277">
        <v>38991</v>
      </c>
      <c r="AB532" s="277">
        <v>38991</v>
      </c>
      <c r="AJ532" s="275" t="s">
        <v>6490</v>
      </c>
      <c r="AK532" s="276">
        <v>987</v>
      </c>
      <c r="AL532" s="275" t="s">
        <v>8028</v>
      </c>
    </row>
    <row r="533" spans="1:38" s="275" customFormat="1">
      <c r="A533" s="275" t="str">
        <f t="shared" si="8"/>
        <v>0411300197就労継続支援(Ｂ型)</v>
      </c>
      <c r="B533" s="275" t="s">
        <v>2217</v>
      </c>
      <c r="C533" s="275" t="s">
        <v>2218</v>
      </c>
      <c r="D533" s="276">
        <v>9895173</v>
      </c>
      <c r="E533" s="275" t="s">
        <v>2219</v>
      </c>
      <c r="F533" s="275" t="s">
        <v>2220</v>
      </c>
      <c r="G533" s="275" t="s">
        <v>2221</v>
      </c>
      <c r="H533" s="275" t="s">
        <v>63</v>
      </c>
      <c r="I533" s="275" t="s">
        <v>2222</v>
      </c>
      <c r="J533" s="275" t="s">
        <v>6953</v>
      </c>
      <c r="K533" s="275" t="s">
        <v>2237</v>
      </c>
      <c r="L533" s="275" t="s">
        <v>2237</v>
      </c>
      <c r="M533" s="275" t="s">
        <v>2238</v>
      </c>
      <c r="N533" s="276">
        <v>9872309</v>
      </c>
      <c r="O533" s="275" t="s">
        <v>2193</v>
      </c>
      <c r="P533" s="275" t="s">
        <v>2239</v>
      </c>
      <c r="Q533" s="275" t="s">
        <v>2240</v>
      </c>
      <c r="R533" s="275" t="s">
        <v>2241</v>
      </c>
      <c r="T533" s="275" t="s">
        <v>6491</v>
      </c>
      <c r="U533" s="275" t="s">
        <v>74</v>
      </c>
      <c r="V533" s="275" t="s">
        <v>2242</v>
      </c>
      <c r="W533" s="275" t="s">
        <v>6486</v>
      </c>
      <c r="X533" s="277">
        <v>44835</v>
      </c>
      <c r="Y533" s="275" t="s">
        <v>6487</v>
      </c>
      <c r="Z533" s="275" t="s">
        <v>6488</v>
      </c>
      <c r="AA533" s="277">
        <v>41000</v>
      </c>
      <c r="AB533" s="277">
        <v>41000</v>
      </c>
      <c r="AG533" s="275" t="s">
        <v>6489</v>
      </c>
      <c r="AH533" s="275">
        <v>20</v>
      </c>
      <c r="AI533" s="275">
        <v>20</v>
      </c>
      <c r="AJ533" s="275" t="s">
        <v>6490</v>
      </c>
      <c r="AK533" s="276">
        <v>989</v>
      </c>
      <c r="AL533" s="275" t="s">
        <v>8030</v>
      </c>
    </row>
    <row r="534" spans="1:38" s="275" customFormat="1">
      <c r="A534" s="275" t="str">
        <f t="shared" si="8"/>
        <v>0411300197生活介護</v>
      </c>
      <c r="B534" s="275" t="s">
        <v>2217</v>
      </c>
      <c r="C534" s="275" t="s">
        <v>2218</v>
      </c>
      <c r="D534" s="276">
        <v>9895173</v>
      </c>
      <c r="E534" s="275" t="s">
        <v>2219</v>
      </c>
      <c r="F534" s="275" t="s">
        <v>2220</v>
      </c>
      <c r="G534" s="275" t="s">
        <v>2221</v>
      </c>
      <c r="H534" s="275" t="s">
        <v>63</v>
      </c>
      <c r="I534" s="275" t="s">
        <v>2222</v>
      </c>
      <c r="J534" s="275" t="s">
        <v>6953</v>
      </c>
      <c r="K534" s="275" t="s">
        <v>2237</v>
      </c>
      <c r="L534" s="275" t="s">
        <v>2237</v>
      </c>
      <c r="M534" s="275" t="s">
        <v>2238</v>
      </c>
      <c r="N534" s="276">
        <v>9872309</v>
      </c>
      <c r="O534" s="275" t="s">
        <v>2193</v>
      </c>
      <c r="P534" s="275" t="s">
        <v>2239</v>
      </c>
      <c r="Q534" s="275" t="s">
        <v>2240</v>
      </c>
      <c r="R534" s="275" t="s">
        <v>2241</v>
      </c>
      <c r="T534" s="275" t="s">
        <v>71</v>
      </c>
      <c r="U534" s="275" t="s">
        <v>74</v>
      </c>
      <c r="V534" s="275" t="s">
        <v>2242</v>
      </c>
      <c r="W534" s="275" t="s">
        <v>6486</v>
      </c>
      <c r="X534" s="277">
        <v>44835</v>
      </c>
      <c r="Y534" s="275" t="s">
        <v>6487</v>
      </c>
      <c r="Z534" s="275" t="s">
        <v>6488</v>
      </c>
      <c r="AA534" s="277">
        <v>41000</v>
      </c>
      <c r="AB534" s="277">
        <v>41000</v>
      </c>
      <c r="AF534" s="275" t="s">
        <v>6492</v>
      </c>
      <c r="AG534" s="275" t="s">
        <v>6489</v>
      </c>
      <c r="AH534" s="275">
        <v>20</v>
      </c>
      <c r="AI534" s="275">
        <v>20</v>
      </c>
      <c r="AJ534" s="275" t="s">
        <v>6490</v>
      </c>
      <c r="AK534" s="276">
        <v>989</v>
      </c>
      <c r="AL534" s="275" t="s">
        <v>8030</v>
      </c>
    </row>
    <row r="535" spans="1:38" s="275" customFormat="1">
      <c r="A535" s="275" t="str">
        <f t="shared" si="8"/>
        <v>0411300197知的障害者通所授産施設</v>
      </c>
      <c r="B535" s="275" t="s">
        <v>2217</v>
      </c>
      <c r="C535" s="275" t="s">
        <v>2218</v>
      </c>
      <c r="D535" s="276">
        <v>9895173</v>
      </c>
      <c r="E535" s="275" t="s">
        <v>2219</v>
      </c>
      <c r="F535" s="275" t="s">
        <v>2220</v>
      </c>
      <c r="G535" s="275" t="s">
        <v>2221</v>
      </c>
      <c r="H535" s="275" t="s">
        <v>63</v>
      </c>
      <c r="I535" s="275" t="s">
        <v>2222</v>
      </c>
      <c r="J535" s="275" t="s">
        <v>6953</v>
      </c>
      <c r="K535" s="275" t="s">
        <v>2237</v>
      </c>
      <c r="L535" s="275" t="s">
        <v>2237</v>
      </c>
      <c r="M535" s="275" t="s">
        <v>2238</v>
      </c>
      <c r="N535" s="276">
        <v>9872309</v>
      </c>
      <c r="O535" s="275" t="s">
        <v>2193</v>
      </c>
      <c r="P535" s="275" t="s">
        <v>2239</v>
      </c>
      <c r="Q535" s="275" t="s">
        <v>2240</v>
      </c>
      <c r="R535" s="275" t="s">
        <v>2241</v>
      </c>
      <c r="T535" s="275" t="s">
        <v>6528</v>
      </c>
      <c r="U535" s="275" t="s">
        <v>6500</v>
      </c>
      <c r="V535" s="275" t="s">
        <v>2242</v>
      </c>
      <c r="W535" s="275" t="s">
        <v>6486</v>
      </c>
      <c r="X535" s="277">
        <v>40999</v>
      </c>
      <c r="Y535" s="275" t="s">
        <v>6501</v>
      </c>
      <c r="Z535" s="275" t="s">
        <v>6497</v>
      </c>
      <c r="AA535" s="277">
        <v>38991</v>
      </c>
      <c r="AB535" s="277">
        <v>38991</v>
      </c>
      <c r="AD535" s="277">
        <v>40999</v>
      </c>
      <c r="AF535" s="275" t="s">
        <v>6506</v>
      </c>
      <c r="AG535" s="275" t="s">
        <v>6509</v>
      </c>
      <c r="AI535" s="275">
        <v>20</v>
      </c>
      <c r="AJ535" s="275" t="s">
        <v>6490</v>
      </c>
      <c r="AK535" s="276">
        <v>989</v>
      </c>
      <c r="AL535" s="275" t="s">
        <v>8030</v>
      </c>
    </row>
    <row r="536" spans="1:38" s="275" customFormat="1">
      <c r="A536" s="275" t="str">
        <f t="shared" si="8"/>
        <v>0411300205短期入所</v>
      </c>
      <c r="B536" s="275" t="s">
        <v>2243</v>
      </c>
      <c r="C536" s="275" t="s">
        <v>2244</v>
      </c>
      <c r="D536" s="276">
        <v>9811231</v>
      </c>
      <c r="E536" s="275" t="s">
        <v>2245</v>
      </c>
      <c r="F536" s="275" t="s">
        <v>2246</v>
      </c>
      <c r="G536" s="275" t="s">
        <v>2246</v>
      </c>
      <c r="H536" s="275" t="s">
        <v>63</v>
      </c>
      <c r="I536" s="275" t="s">
        <v>8276</v>
      </c>
      <c r="J536" s="275" t="s">
        <v>8277</v>
      </c>
      <c r="K536" s="275" t="s">
        <v>2247</v>
      </c>
      <c r="L536" s="275" t="s">
        <v>2247</v>
      </c>
      <c r="M536" s="275" t="s">
        <v>2248</v>
      </c>
      <c r="N536" s="276">
        <v>9872308</v>
      </c>
      <c r="O536" s="275" t="s">
        <v>2193</v>
      </c>
      <c r="P536" s="275" t="s">
        <v>2249</v>
      </c>
      <c r="Q536" s="275" t="s">
        <v>2250</v>
      </c>
      <c r="R536" s="275" t="s">
        <v>2251</v>
      </c>
      <c r="T536" s="275" t="s">
        <v>91</v>
      </c>
      <c r="U536" s="275" t="s">
        <v>74</v>
      </c>
      <c r="V536" s="275" t="s">
        <v>2252</v>
      </c>
      <c r="W536" s="275" t="s">
        <v>6486</v>
      </c>
      <c r="X536" s="277">
        <v>44287</v>
      </c>
      <c r="Y536" s="275" t="s">
        <v>6487</v>
      </c>
      <c r="AA536" s="277">
        <v>38991</v>
      </c>
      <c r="AB536" s="277">
        <v>38991</v>
      </c>
      <c r="AF536" s="275" t="s">
        <v>6498</v>
      </c>
      <c r="AH536" s="275">
        <v>1</v>
      </c>
      <c r="AJ536" s="275" t="s">
        <v>6490</v>
      </c>
      <c r="AK536" s="276">
        <v>981</v>
      </c>
      <c r="AL536" s="275" t="s">
        <v>7983</v>
      </c>
    </row>
    <row r="537" spans="1:38" s="275" customFormat="1">
      <c r="A537" s="275" t="str">
        <f t="shared" si="8"/>
        <v>0411300213居宅介護</v>
      </c>
      <c r="B537" s="275" t="s">
        <v>206</v>
      </c>
      <c r="C537" s="275" t="s">
        <v>207</v>
      </c>
      <c r="D537" s="276">
        <v>1018688</v>
      </c>
      <c r="E537" s="275" t="s">
        <v>6530</v>
      </c>
      <c r="F537" s="275" t="s">
        <v>208</v>
      </c>
      <c r="G537" s="275" t="s">
        <v>209</v>
      </c>
      <c r="H537" s="275" t="s">
        <v>210</v>
      </c>
      <c r="I537" s="275" t="s">
        <v>211</v>
      </c>
      <c r="J537" s="275" t="s">
        <v>6531</v>
      </c>
      <c r="K537" s="275" t="s">
        <v>2253</v>
      </c>
      <c r="L537" s="275" t="s">
        <v>2253</v>
      </c>
      <c r="M537" s="275" t="s">
        <v>2254</v>
      </c>
      <c r="N537" s="276">
        <v>9872151</v>
      </c>
      <c r="O537" s="275" t="s">
        <v>2193</v>
      </c>
      <c r="P537" s="275" t="s">
        <v>2255</v>
      </c>
      <c r="Q537" s="275" t="s">
        <v>2256</v>
      </c>
      <c r="R537" s="275" t="s">
        <v>2257</v>
      </c>
      <c r="T537" s="275" t="s">
        <v>137</v>
      </c>
      <c r="U537" s="275" t="s">
        <v>74</v>
      </c>
      <c r="V537" s="275" t="s">
        <v>2258</v>
      </c>
      <c r="W537" s="275" t="s">
        <v>6486</v>
      </c>
      <c r="X537" s="277">
        <v>44835</v>
      </c>
      <c r="Y537" s="275" t="s">
        <v>6487</v>
      </c>
      <c r="AA537" s="277">
        <v>39295</v>
      </c>
      <c r="AB537" s="277">
        <v>39295</v>
      </c>
      <c r="AJ537" s="275" t="s">
        <v>6490</v>
      </c>
      <c r="AK537" s="276">
        <v>101</v>
      </c>
      <c r="AL537" s="275" t="s">
        <v>7916</v>
      </c>
    </row>
    <row r="538" spans="1:38" s="275" customFormat="1">
      <c r="A538" s="275" t="str">
        <f t="shared" si="8"/>
        <v>0411300213重度訪問介護</v>
      </c>
      <c r="B538" s="275" t="s">
        <v>206</v>
      </c>
      <c r="C538" s="275" t="s">
        <v>207</v>
      </c>
      <c r="D538" s="276">
        <v>1018688</v>
      </c>
      <c r="E538" s="275" t="s">
        <v>6530</v>
      </c>
      <c r="F538" s="275" t="s">
        <v>208</v>
      </c>
      <c r="G538" s="275" t="s">
        <v>209</v>
      </c>
      <c r="H538" s="275" t="s">
        <v>210</v>
      </c>
      <c r="I538" s="275" t="s">
        <v>211</v>
      </c>
      <c r="J538" s="275" t="s">
        <v>6531</v>
      </c>
      <c r="K538" s="275" t="s">
        <v>2253</v>
      </c>
      <c r="L538" s="275" t="s">
        <v>2253</v>
      </c>
      <c r="M538" s="275" t="s">
        <v>2254</v>
      </c>
      <c r="N538" s="276">
        <v>9872151</v>
      </c>
      <c r="O538" s="275" t="s">
        <v>2193</v>
      </c>
      <c r="P538" s="275" t="s">
        <v>2255</v>
      </c>
      <c r="Q538" s="275" t="s">
        <v>2256</v>
      </c>
      <c r="R538" s="275" t="s">
        <v>2257</v>
      </c>
      <c r="T538" s="275" t="s">
        <v>138</v>
      </c>
      <c r="U538" s="275" t="s">
        <v>74</v>
      </c>
      <c r="V538" s="275" t="s">
        <v>2258</v>
      </c>
      <c r="W538" s="275" t="s">
        <v>6486</v>
      </c>
      <c r="X538" s="277">
        <v>44835</v>
      </c>
      <c r="Y538" s="275" t="s">
        <v>6487</v>
      </c>
      <c r="AA538" s="277">
        <v>39295</v>
      </c>
      <c r="AB538" s="277">
        <v>39295</v>
      </c>
      <c r="AJ538" s="275" t="s">
        <v>6490</v>
      </c>
      <c r="AK538" s="276">
        <v>101</v>
      </c>
      <c r="AL538" s="275" t="s">
        <v>7916</v>
      </c>
    </row>
    <row r="539" spans="1:38" s="275" customFormat="1">
      <c r="A539" s="275" t="str">
        <f t="shared" si="8"/>
        <v>0411300221居宅介護</v>
      </c>
      <c r="B539" s="275" t="s">
        <v>219</v>
      </c>
      <c r="C539" s="275" t="s">
        <v>220</v>
      </c>
      <c r="D539" s="276">
        <v>9800014</v>
      </c>
      <c r="E539" s="275" t="s">
        <v>221</v>
      </c>
      <c r="F539" s="275" t="s">
        <v>222</v>
      </c>
      <c r="G539" s="275" t="s">
        <v>223</v>
      </c>
      <c r="H539" s="275" t="s">
        <v>210</v>
      </c>
      <c r="I539" s="275" t="s">
        <v>224</v>
      </c>
      <c r="J539" s="275" t="s">
        <v>6532</v>
      </c>
      <c r="K539" s="275" t="s">
        <v>2259</v>
      </c>
      <c r="L539" s="275" t="s">
        <v>2259</v>
      </c>
      <c r="M539" s="275" t="s">
        <v>2260</v>
      </c>
      <c r="N539" s="276">
        <v>9872212</v>
      </c>
      <c r="O539" s="275" t="s">
        <v>2193</v>
      </c>
      <c r="P539" s="275" t="s">
        <v>2261</v>
      </c>
      <c r="Q539" s="275" t="s">
        <v>2262</v>
      </c>
      <c r="R539" s="275" t="s">
        <v>2263</v>
      </c>
      <c r="T539" s="275" t="s">
        <v>137</v>
      </c>
      <c r="U539" s="275" t="s">
        <v>74</v>
      </c>
      <c r="V539" s="275" t="s">
        <v>2264</v>
      </c>
      <c r="W539" s="275" t="s">
        <v>6486</v>
      </c>
      <c r="X539" s="277">
        <v>44835</v>
      </c>
      <c r="Y539" s="275" t="s">
        <v>6487</v>
      </c>
      <c r="AA539" s="277">
        <v>39387</v>
      </c>
      <c r="AB539" s="277">
        <v>39387</v>
      </c>
      <c r="AJ539" s="275" t="s">
        <v>6490</v>
      </c>
      <c r="AK539" s="276">
        <v>980</v>
      </c>
      <c r="AL539" s="275" t="s">
        <v>7917</v>
      </c>
    </row>
    <row r="540" spans="1:38" s="275" customFormat="1">
      <c r="A540" s="275" t="str">
        <f t="shared" si="8"/>
        <v>0411300221重度訪問介護</v>
      </c>
      <c r="B540" s="275" t="s">
        <v>219</v>
      </c>
      <c r="C540" s="275" t="s">
        <v>220</v>
      </c>
      <c r="D540" s="276">
        <v>9800014</v>
      </c>
      <c r="E540" s="275" t="s">
        <v>221</v>
      </c>
      <c r="F540" s="275" t="s">
        <v>222</v>
      </c>
      <c r="G540" s="275" t="s">
        <v>223</v>
      </c>
      <c r="H540" s="275" t="s">
        <v>210</v>
      </c>
      <c r="I540" s="275" t="s">
        <v>224</v>
      </c>
      <c r="J540" s="275" t="s">
        <v>6532</v>
      </c>
      <c r="K540" s="275" t="s">
        <v>2259</v>
      </c>
      <c r="L540" s="275" t="s">
        <v>2259</v>
      </c>
      <c r="M540" s="275" t="s">
        <v>2260</v>
      </c>
      <c r="N540" s="276">
        <v>9872212</v>
      </c>
      <c r="O540" s="275" t="s">
        <v>2193</v>
      </c>
      <c r="P540" s="275" t="s">
        <v>2261</v>
      </c>
      <c r="Q540" s="275" t="s">
        <v>2262</v>
      </c>
      <c r="R540" s="275" t="s">
        <v>2263</v>
      </c>
      <c r="T540" s="275" t="s">
        <v>138</v>
      </c>
      <c r="U540" s="275" t="s">
        <v>74</v>
      </c>
      <c r="V540" s="275" t="s">
        <v>2264</v>
      </c>
      <c r="W540" s="275" t="s">
        <v>6486</v>
      </c>
      <c r="X540" s="277">
        <v>44835</v>
      </c>
      <c r="Y540" s="275" t="s">
        <v>6487</v>
      </c>
      <c r="AA540" s="277">
        <v>39387</v>
      </c>
      <c r="AB540" s="277">
        <v>39387</v>
      </c>
      <c r="AJ540" s="275" t="s">
        <v>6490</v>
      </c>
      <c r="AK540" s="276">
        <v>980</v>
      </c>
      <c r="AL540" s="275" t="s">
        <v>7917</v>
      </c>
    </row>
    <row r="541" spans="1:38" s="275" customFormat="1">
      <c r="A541" s="275" t="str">
        <f t="shared" si="8"/>
        <v>0411300221同行援護</v>
      </c>
      <c r="B541" s="275" t="s">
        <v>219</v>
      </c>
      <c r="C541" s="275" t="s">
        <v>220</v>
      </c>
      <c r="D541" s="276">
        <v>9800014</v>
      </c>
      <c r="E541" s="275" t="s">
        <v>221</v>
      </c>
      <c r="F541" s="275" t="s">
        <v>222</v>
      </c>
      <c r="G541" s="275" t="s">
        <v>223</v>
      </c>
      <c r="H541" s="275" t="s">
        <v>210</v>
      </c>
      <c r="I541" s="275" t="s">
        <v>224</v>
      </c>
      <c r="J541" s="275" t="s">
        <v>6532</v>
      </c>
      <c r="K541" s="275" t="s">
        <v>2259</v>
      </c>
      <c r="L541" s="275" t="s">
        <v>2259</v>
      </c>
      <c r="M541" s="275" t="s">
        <v>2260</v>
      </c>
      <c r="N541" s="276">
        <v>9872212</v>
      </c>
      <c r="O541" s="275" t="s">
        <v>2193</v>
      </c>
      <c r="P541" s="275" t="s">
        <v>2261</v>
      </c>
      <c r="Q541" s="275" t="s">
        <v>2262</v>
      </c>
      <c r="R541" s="275" t="s">
        <v>2263</v>
      </c>
      <c r="T541" s="275" t="s">
        <v>218</v>
      </c>
      <c r="U541" s="275" t="s">
        <v>74</v>
      </c>
      <c r="V541" s="275" t="s">
        <v>2264</v>
      </c>
      <c r="W541" s="275" t="s">
        <v>6486</v>
      </c>
      <c r="X541" s="277">
        <v>44835</v>
      </c>
      <c r="Y541" s="275" t="s">
        <v>6487</v>
      </c>
      <c r="AA541" s="277">
        <v>40817</v>
      </c>
      <c r="AB541" s="277">
        <v>40817</v>
      </c>
      <c r="AJ541" s="275" t="s">
        <v>6490</v>
      </c>
      <c r="AK541" s="276">
        <v>980</v>
      </c>
      <c r="AL541" s="275" t="s">
        <v>7917</v>
      </c>
    </row>
    <row r="542" spans="1:38" s="275" customFormat="1">
      <c r="A542" s="275" t="str">
        <f t="shared" si="8"/>
        <v>0411300239居宅介護</v>
      </c>
      <c r="B542" s="275" t="s">
        <v>219</v>
      </c>
      <c r="C542" s="275" t="s">
        <v>220</v>
      </c>
      <c r="D542" s="276">
        <v>9800014</v>
      </c>
      <c r="E542" s="275" t="s">
        <v>221</v>
      </c>
      <c r="F542" s="275" t="s">
        <v>222</v>
      </c>
      <c r="G542" s="275" t="s">
        <v>223</v>
      </c>
      <c r="H542" s="275" t="s">
        <v>210</v>
      </c>
      <c r="I542" s="275" t="s">
        <v>224</v>
      </c>
      <c r="J542" s="275" t="s">
        <v>6532</v>
      </c>
      <c r="K542" s="275" t="s">
        <v>2265</v>
      </c>
      <c r="L542" s="275" t="s">
        <v>2265</v>
      </c>
      <c r="M542" s="275" t="s">
        <v>2266</v>
      </c>
      <c r="N542" s="276">
        <v>9895351</v>
      </c>
      <c r="O542" s="275" t="s">
        <v>2193</v>
      </c>
      <c r="P542" s="275" t="s">
        <v>2267</v>
      </c>
      <c r="Q542" s="275" t="s">
        <v>2268</v>
      </c>
      <c r="R542" s="275" t="s">
        <v>2269</v>
      </c>
      <c r="T542" s="275" t="s">
        <v>137</v>
      </c>
      <c r="U542" s="275" t="s">
        <v>74</v>
      </c>
      <c r="V542" s="275" t="s">
        <v>2270</v>
      </c>
      <c r="W542" s="275" t="s">
        <v>6486</v>
      </c>
      <c r="X542" s="277">
        <v>44835</v>
      </c>
      <c r="Y542" s="275" t="s">
        <v>6487</v>
      </c>
      <c r="AA542" s="277">
        <v>39387</v>
      </c>
      <c r="AB542" s="277">
        <v>39387</v>
      </c>
      <c r="AJ542" s="275" t="s">
        <v>6490</v>
      </c>
      <c r="AK542" s="276">
        <v>980</v>
      </c>
      <c r="AL542" s="275" t="s">
        <v>7917</v>
      </c>
    </row>
    <row r="543" spans="1:38" s="275" customFormat="1">
      <c r="A543" s="275" t="str">
        <f t="shared" si="8"/>
        <v>0411300239重度訪問介護</v>
      </c>
      <c r="B543" s="275" t="s">
        <v>219</v>
      </c>
      <c r="C543" s="275" t="s">
        <v>220</v>
      </c>
      <c r="D543" s="276">
        <v>9800014</v>
      </c>
      <c r="E543" s="275" t="s">
        <v>221</v>
      </c>
      <c r="F543" s="275" t="s">
        <v>222</v>
      </c>
      <c r="G543" s="275" t="s">
        <v>223</v>
      </c>
      <c r="H543" s="275" t="s">
        <v>210</v>
      </c>
      <c r="I543" s="275" t="s">
        <v>224</v>
      </c>
      <c r="J543" s="275" t="s">
        <v>6532</v>
      </c>
      <c r="K543" s="275" t="s">
        <v>2265</v>
      </c>
      <c r="L543" s="275" t="s">
        <v>2265</v>
      </c>
      <c r="M543" s="275" t="s">
        <v>2266</v>
      </c>
      <c r="N543" s="276">
        <v>9895351</v>
      </c>
      <c r="O543" s="275" t="s">
        <v>2193</v>
      </c>
      <c r="P543" s="275" t="s">
        <v>2267</v>
      </c>
      <c r="Q543" s="275" t="s">
        <v>2268</v>
      </c>
      <c r="R543" s="275" t="s">
        <v>2269</v>
      </c>
      <c r="T543" s="275" t="s">
        <v>138</v>
      </c>
      <c r="U543" s="275" t="s">
        <v>74</v>
      </c>
      <c r="V543" s="275" t="s">
        <v>2270</v>
      </c>
      <c r="W543" s="275" t="s">
        <v>6486</v>
      </c>
      <c r="X543" s="277">
        <v>44835</v>
      </c>
      <c r="Y543" s="275" t="s">
        <v>6487</v>
      </c>
      <c r="AA543" s="277">
        <v>39387</v>
      </c>
      <c r="AB543" s="277">
        <v>39387</v>
      </c>
      <c r="AJ543" s="275" t="s">
        <v>6490</v>
      </c>
      <c r="AK543" s="276">
        <v>980</v>
      </c>
      <c r="AL543" s="275" t="s">
        <v>7917</v>
      </c>
    </row>
    <row r="544" spans="1:38" s="275" customFormat="1">
      <c r="A544" s="275" t="str">
        <f t="shared" si="8"/>
        <v>0411300247就労移行支援</v>
      </c>
      <c r="B544" s="275" t="s">
        <v>2271</v>
      </c>
      <c r="C544" s="275" t="s">
        <v>2272</v>
      </c>
      <c r="D544" s="276">
        <v>9872251</v>
      </c>
      <c r="E544" s="275" t="s">
        <v>2273</v>
      </c>
      <c r="F544" s="275" t="s">
        <v>2274</v>
      </c>
      <c r="G544" s="275" t="s">
        <v>2275</v>
      </c>
      <c r="H544" s="275" t="s">
        <v>63</v>
      </c>
      <c r="I544" s="275" t="s">
        <v>2276</v>
      </c>
      <c r="J544" s="275" t="s">
        <v>6964</v>
      </c>
      <c r="K544" s="275" t="s">
        <v>2277</v>
      </c>
      <c r="L544" s="275" t="s">
        <v>2277</v>
      </c>
      <c r="M544" s="275" t="s">
        <v>2278</v>
      </c>
      <c r="N544" s="276">
        <v>9872245</v>
      </c>
      <c r="O544" s="275" t="s">
        <v>2193</v>
      </c>
      <c r="P544" s="275" t="s">
        <v>2279</v>
      </c>
      <c r="Q544" s="275" t="s">
        <v>2280</v>
      </c>
      <c r="R544" s="275" t="s">
        <v>2281</v>
      </c>
      <c r="T544" s="275" t="s">
        <v>75</v>
      </c>
      <c r="U544" s="275" t="s">
        <v>74</v>
      </c>
      <c r="V544" s="275" t="s">
        <v>2282</v>
      </c>
      <c r="W544" s="275" t="s">
        <v>6486</v>
      </c>
      <c r="X544" s="277">
        <v>44835</v>
      </c>
      <c r="Y544" s="275" t="s">
        <v>6487</v>
      </c>
      <c r="Z544" s="275" t="s">
        <v>6488</v>
      </c>
      <c r="AA544" s="277">
        <v>39539</v>
      </c>
      <c r="AB544" s="277">
        <v>39539</v>
      </c>
      <c r="AG544" s="275" t="s">
        <v>6489</v>
      </c>
      <c r="AH544" s="275">
        <v>12</v>
      </c>
      <c r="AI544" s="275">
        <v>0</v>
      </c>
      <c r="AJ544" s="275" t="s">
        <v>6490</v>
      </c>
      <c r="AK544" s="276">
        <v>987</v>
      </c>
      <c r="AL544" s="275" t="s">
        <v>8031</v>
      </c>
    </row>
    <row r="545" spans="1:38" s="275" customFormat="1">
      <c r="A545" s="275" t="str">
        <f t="shared" si="8"/>
        <v>0411300247就労継続支援(Ｂ型)</v>
      </c>
      <c r="B545" s="275" t="s">
        <v>2271</v>
      </c>
      <c r="C545" s="275" t="s">
        <v>2272</v>
      </c>
      <c r="D545" s="276">
        <v>9872251</v>
      </c>
      <c r="E545" s="275" t="s">
        <v>2273</v>
      </c>
      <c r="F545" s="275" t="s">
        <v>2274</v>
      </c>
      <c r="G545" s="275" t="s">
        <v>2275</v>
      </c>
      <c r="H545" s="275" t="s">
        <v>63</v>
      </c>
      <c r="I545" s="275" t="s">
        <v>2276</v>
      </c>
      <c r="J545" s="275" t="s">
        <v>6964</v>
      </c>
      <c r="K545" s="275" t="s">
        <v>2277</v>
      </c>
      <c r="L545" s="275" t="s">
        <v>2277</v>
      </c>
      <c r="M545" s="275" t="s">
        <v>2278</v>
      </c>
      <c r="N545" s="276">
        <v>9872245</v>
      </c>
      <c r="O545" s="275" t="s">
        <v>2193</v>
      </c>
      <c r="P545" s="275" t="s">
        <v>2279</v>
      </c>
      <c r="Q545" s="275" t="s">
        <v>2280</v>
      </c>
      <c r="R545" s="275" t="s">
        <v>2281</v>
      </c>
      <c r="T545" s="275" t="s">
        <v>6491</v>
      </c>
      <c r="U545" s="275" t="s">
        <v>74</v>
      </c>
      <c r="V545" s="275" t="s">
        <v>2282</v>
      </c>
      <c r="W545" s="275" t="s">
        <v>6486</v>
      </c>
      <c r="X545" s="277">
        <v>45047</v>
      </c>
      <c r="Y545" s="275" t="s">
        <v>6487</v>
      </c>
      <c r="Z545" s="275" t="s">
        <v>6488</v>
      </c>
      <c r="AA545" s="277">
        <v>39904</v>
      </c>
      <c r="AB545" s="277">
        <v>39904</v>
      </c>
      <c r="AG545" s="275" t="s">
        <v>6489</v>
      </c>
      <c r="AH545" s="275">
        <v>20</v>
      </c>
      <c r="AI545" s="275">
        <v>0</v>
      </c>
      <c r="AJ545" s="275" t="s">
        <v>6490</v>
      </c>
      <c r="AK545" s="276">
        <v>987</v>
      </c>
      <c r="AL545" s="275" t="s">
        <v>8031</v>
      </c>
    </row>
    <row r="546" spans="1:38" s="275" customFormat="1">
      <c r="A546" s="275" t="str">
        <f t="shared" si="8"/>
        <v>0411300254就労移行支援</v>
      </c>
      <c r="B546" s="275" t="s">
        <v>2283</v>
      </c>
      <c r="C546" s="275" t="s">
        <v>2284</v>
      </c>
      <c r="D546" s="276">
        <v>9895508</v>
      </c>
      <c r="E546" s="275" t="s">
        <v>2285</v>
      </c>
      <c r="F546" s="275" t="s">
        <v>2286</v>
      </c>
      <c r="G546" s="275" t="s">
        <v>2287</v>
      </c>
      <c r="H546" s="275" t="s">
        <v>63</v>
      </c>
      <c r="I546" s="275" t="s">
        <v>2288</v>
      </c>
      <c r="J546" s="275" t="s">
        <v>6965</v>
      </c>
      <c r="K546" s="275" t="s">
        <v>2289</v>
      </c>
      <c r="L546" s="275" t="s">
        <v>2289</v>
      </c>
      <c r="M546" s="275" t="s">
        <v>2290</v>
      </c>
      <c r="N546" s="276">
        <v>9872177</v>
      </c>
      <c r="O546" s="275" t="s">
        <v>2193</v>
      </c>
      <c r="P546" s="275" t="s">
        <v>2291</v>
      </c>
      <c r="Q546" s="275" t="s">
        <v>2292</v>
      </c>
      <c r="R546" s="275" t="s">
        <v>2293</v>
      </c>
      <c r="T546" s="275" t="s">
        <v>75</v>
      </c>
      <c r="U546" s="275" t="s">
        <v>74</v>
      </c>
      <c r="V546" s="275" t="s">
        <v>2294</v>
      </c>
      <c r="W546" s="275" t="s">
        <v>6486</v>
      </c>
      <c r="X546" s="277">
        <v>44835</v>
      </c>
      <c r="Y546" s="275" t="s">
        <v>6487</v>
      </c>
      <c r="Z546" s="275" t="s">
        <v>6488</v>
      </c>
      <c r="AA546" s="277">
        <v>39904</v>
      </c>
      <c r="AB546" s="277">
        <v>39904</v>
      </c>
      <c r="AG546" s="275" t="s">
        <v>6489</v>
      </c>
      <c r="AH546" s="275">
        <v>6</v>
      </c>
      <c r="AI546" s="275">
        <v>0</v>
      </c>
      <c r="AJ546" s="275" t="s">
        <v>6490</v>
      </c>
      <c r="AK546" s="276">
        <v>989</v>
      </c>
      <c r="AL546" s="275" t="s">
        <v>8032</v>
      </c>
    </row>
    <row r="547" spans="1:38" s="275" customFormat="1">
      <c r="A547" s="275" t="str">
        <f t="shared" si="8"/>
        <v>0411300254就労継続支援(Ｂ型)</v>
      </c>
      <c r="B547" s="275" t="s">
        <v>2283</v>
      </c>
      <c r="C547" s="275" t="s">
        <v>2284</v>
      </c>
      <c r="D547" s="276">
        <v>9895508</v>
      </c>
      <c r="E547" s="275" t="s">
        <v>2285</v>
      </c>
      <c r="F547" s="275" t="s">
        <v>2286</v>
      </c>
      <c r="G547" s="275" t="s">
        <v>2287</v>
      </c>
      <c r="H547" s="275" t="s">
        <v>63</v>
      </c>
      <c r="I547" s="275" t="s">
        <v>2288</v>
      </c>
      <c r="J547" s="275" t="s">
        <v>6965</v>
      </c>
      <c r="K547" s="275" t="s">
        <v>2289</v>
      </c>
      <c r="L547" s="275" t="s">
        <v>2289</v>
      </c>
      <c r="M547" s="275" t="s">
        <v>2290</v>
      </c>
      <c r="N547" s="276">
        <v>9872177</v>
      </c>
      <c r="O547" s="275" t="s">
        <v>2193</v>
      </c>
      <c r="P547" s="275" t="s">
        <v>2291</v>
      </c>
      <c r="Q547" s="275" t="s">
        <v>2292</v>
      </c>
      <c r="R547" s="275" t="s">
        <v>2293</v>
      </c>
      <c r="T547" s="275" t="s">
        <v>6491</v>
      </c>
      <c r="U547" s="275" t="s">
        <v>74</v>
      </c>
      <c r="V547" s="275" t="s">
        <v>2294</v>
      </c>
      <c r="W547" s="275" t="s">
        <v>6486</v>
      </c>
      <c r="X547" s="277">
        <v>44835</v>
      </c>
      <c r="Y547" s="275" t="s">
        <v>6487</v>
      </c>
      <c r="Z547" s="275" t="s">
        <v>6488</v>
      </c>
      <c r="AA547" s="277">
        <v>39904</v>
      </c>
      <c r="AB547" s="277">
        <v>39904</v>
      </c>
      <c r="AG547" s="275" t="s">
        <v>6489</v>
      </c>
      <c r="AH547" s="275">
        <v>18</v>
      </c>
      <c r="AI547" s="275">
        <v>0</v>
      </c>
      <c r="AJ547" s="275" t="s">
        <v>6490</v>
      </c>
      <c r="AK547" s="276">
        <v>989</v>
      </c>
      <c r="AL547" s="275" t="s">
        <v>8032</v>
      </c>
    </row>
    <row r="548" spans="1:38" s="275" customFormat="1">
      <c r="A548" s="275" t="str">
        <f t="shared" si="8"/>
        <v>0411300254生活介護</v>
      </c>
      <c r="B548" s="275" t="s">
        <v>2283</v>
      </c>
      <c r="C548" s="275" t="s">
        <v>2284</v>
      </c>
      <c r="D548" s="276">
        <v>9895508</v>
      </c>
      <c r="E548" s="275" t="s">
        <v>2285</v>
      </c>
      <c r="F548" s="275" t="s">
        <v>2286</v>
      </c>
      <c r="G548" s="275" t="s">
        <v>2287</v>
      </c>
      <c r="H548" s="275" t="s">
        <v>63</v>
      </c>
      <c r="I548" s="275" t="s">
        <v>2288</v>
      </c>
      <c r="J548" s="275" t="s">
        <v>6965</v>
      </c>
      <c r="K548" s="275" t="s">
        <v>2289</v>
      </c>
      <c r="L548" s="275" t="s">
        <v>2289</v>
      </c>
      <c r="M548" s="275" t="s">
        <v>2290</v>
      </c>
      <c r="N548" s="276">
        <v>9872177</v>
      </c>
      <c r="O548" s="275" t="s">
        <v>2193</v>
      </c>
      <c r="P548" s="275" t="s">
        <v>2291</v>
      </c>
      <c r="Q548" s="275" t="s">
        <v>2292</v>
      </c>
      <c r="R548" s="275" t="s">
        <v>2293</v>
      </c>
      <c r="T548" s="275" t="s">
        <v>71</v>
      </c>
      <c r="U548" s="275" t="s">
        <v>74</v>
      </c>
      <c r="V548" s="275" t="s">
        <v>2294</v>
      </c>
      <c r="W548" s="275" t="s">
        <v>6486</v>
      </c>
      <c r="X548" s="277">
        <v>45017</v>
      </c>
      <c r="Y548" s="275" t="s">
        <v>6487</v>
      </c>
      <c r="Z548" s="275" t="s">
        <v>6488</v>
      </c>
      <c r="AA548" s="277">
        <v>39904</v>
      </c>
      <c r="AB548" s="277">
        <v>39904</v>
      </c>
      <c r="AF548" s="275" t="s">
        <v>6492</v>
      </c>
      <c r="AG548" s="275" t="s">
        <v>6489</v>
      </c>
      <c r="AH548" s="275">
        <v>16</v>
      </c>
      <c r="AI548" s="275">
        <v>0</v>
      </c>
      <c r="AJ548" s="275" t="s">
        <v>6490</v>
      </c>
      <c r="AK548" s="276">
        <v>989</v>
      </c>
      <c r="AL548" s="275" t="s">
        <v>8032</v>
      </c>
    </row>
    <row r="549" spans="1:38" s="275" customFormat="1">
      <c r="A549" s="275" t="str">
        <f t="shared" si="8"/>
        <v>0411300262居宅介護</v>
      </c>
      <c r="B549" s="275" t="s">
        <v>2295</v>
      </c>
      <c r="C549" s="275" t="s">
        <v>2296</v>
      </c>
      <c r="D549" s="276">
        <v>9896223</v>
      </c>
      <c r="E549" s="275" t="s">
        <v>2297</v>
      </c>
      <c r="F549" s="275" t="s">
        <v>2298</v>
      </c>
      <c r="G549" s="275" t="s">
        <v>2299</v>
      </c>
      <c r="H549" s="275" t="s">
        <v>129</v>
      </c>
      <c r="I549" s="275" t="s">
        <v>2300</v>
      </c>
      <c r="J549" s="275" t="s">
        <v>6966</v>
      </c>
      <c r="K549" s="275" t="s">
        <v>2301</v>
      </c>
      <c r="L549" s="275" t="s">
        <v>2301</v>
      </c>
      <c r="M549" s="275" t="s">
        <v>2302</v>
      </c>
      <c r="N549" s="276">
        <v>9872252</v>
      </c>
      <c r="O549" s="275" t="s">
        <v>2193</v>
      </c>
      <c r="P549" s="275" t="s">
        <v>2303</v>
      </c>
      <c r="Q549" s="275" t="s">
        <v>2304</v>
      </c>
      <c r="R549" s="275" t="s">
        <v>2305</v>
      </c>
      <c r="T549" s="275" t="s">
        <v>137</v>
      </c>
      <c r="U549" s="275" t="s">
        <v>74</v>
      </c>
      <c r="V549" s="275" t="s">
        <v>2306</v>
      </c>
      <c r="W549" s="275" t="s">
        <v>6486</v>
      </c>
      <c r="X549" s="277">
        <v>44835</v>
      </c>
      <c r="Y549" s="275" t="s">
        <v>6487</v>
      </c>
      <c r="AA549" s="277">
        <v>40452</v>
      </c>
      <c r="AB549" s="277">
        <v>40452</v>
      </c>
      <c r="AJ549" s="275" t="s">
        <v>6490</v>
      </c>
      <c r="AK549" s="276">
        <v>989</v>
      </c>
      <c r="AL549" s="275" t="s">
        <v>8033</v>
      </c>
    </row>
    <row r="550" spans="1:38" s="275" customFormat="1">
      <c r="A550" s="275" t="str">
        <f t="shared" si="8"/>
        <v>0411300262重度訪問介護</v>
      </c>
      <c r="B550" s="275" t="s">
        <v>2295</v>
      </c>
      <c r="C550" s="275" t="s">
        <v>2296</v>
      </c>
      <c r="D550" s="276">
        <v>9896223</v>
      </c>
      <c r="E550" s="275" t="s">
        <v>2297</v>
      </c>
      <c r="F550" s="275" t="s">
        <v>2298</v>
      </c>
      <c r="G550" s="275" t="s">
        <v>2299</v>
      </c>
      <c r="H550" s="275" t="s">
        <v>129</v>
      </c>
      <c r="I550" s="275" t="s">
        <v>2300</v>
      </c>
      <c r="J550" s="275" t="s">
        <v>6966</v>
      </c>
      <c r="K550" s="275" t="s">
        <v>2301</v>
      </c>
      <c r="L550" s="275" t="s">
        <v>2301</v>
      </c>
      <c r="M550" s="275" t="s">
        <v>2302</v>
      </c>
      <c r="N550" s="276">
        <v>9872252</v>
      </c>
      <c r="O550" s="275" t="s">
        <v>2193</v>
      </c>
      <c r="P550" s="275" t="s">
        <v>2303</v>
      </c>
      <c r="Q550" s="275" t="s">
        <v>2304</v>
      </c>
      <c r="R550" s="275" t="s">
        <v>2305</v>
      </c>
      <c r="T550" s="275" t="s">
        <v>138</v>
      </c>
      <c r="U550" s="275" t="s">
        <v>74</v>
      </c>
      <c r="V550" s="275" t="s">
        <v>2306</v>
      </c>
      <c r="W550" s="275" t="s">
        <v>6486</v>
      </c>
      <c r="X550" s="277">
        <v>44287</v>
      </c>
      <c r="Y550" s="275" t="s">
        <v>6487</v>
      </c>
      <c r="AA550" s="277">
        <v>40452</v>
      </c>
      <c r="AB550" s="277">
        <v>40452</v>
      </c>
      <c r="AJ550" s="275" t="s">
        <v>6490</v>
      </c>
      <c r="AK550" s="276">
        <v>989</v>
      </c>
      <c r="AL550" s="275" t="s">
        <v>8033</v>
      </c>
    </row>
    <row r="551" spans="1:38" s="275" customFormat="1">
      <c r="A551" s="275" t="str">
        <f t="shared" si="8"/>
        <v>0411300262同行援護</v>
      </c>
      <c r="B551" s="275" t="s">
        <v>2295</v>
      </c>
      <c r="C551" s="275" t="s">
        <v>2296</v>
      </c>
      <c r="D551" s="276">
        <v>9896223</v>
      </c>
      <c r="E551" s="275" t="s">
        <v>2297</v>
      </c>
      <c r="F551" s="275" t="s">
        <v>2298</v>
      </c>
      <c r="G551" s="275" t="s">
        <v>2299</v>
      </c>
      <c r="H551" s="275" t="s">
        <v>129</v>
      </c>
      <c r="I551" s="275" t="s">
        <v>2300</v>
      </c>
      <c r="J551" s="275" t="s">
        <v>6966</v>
      </c>
      <c r="K551" s="275" t="s">
        <v>2301</v>
      </c>
      <c r="L551" s="275" t="s">
        <v>2301</v>
      </c>
      <c r="M551" s="275" t="s">
        <v>2302</v>
      </c>
      <c r="N551" s="276">
        <v>9872252</v>
      </c>
      <c r="O551" s="275" t="s">
        <v>2193</v>
      </c>
      <c r="P551" s="275" t="s">
        <v>2303</v>
      </c>
      <c r="Q551" s="275" t="s">
        <v>2304</v>
      </c>
      <c r="R551" s="275" t="s">
        <v>2305</v>
      </c>
      <c r="T551" s="275" t="s">
        <v>218</v>
      </c>
      <c r="U551" s="275" t="s">
        <v>74</v>
      </c>
      <c r="V551" s="275" t="s">
        <v>2306</v>
      </c>
      <c r="W551" s="275" t="s">
        <v>6486</v>
      </c>
      <c r="X551" s="277">
        <v>44835</v>
      </c>
      <c r="Y551" s="275" t="s">
        <v>6487</v>
      </c>
      <c r="AA551" s="277">
        <v>40848</v>
      </c>
      <c r="AB551" s="277">
        <v>40848</v>
      </c>
      <c r="AJ551" s="275" t="s">
        <v>6490</v>
      </c>
      <c r="AK551" s="276">
        <v>989</v>
      </c>
      <c r="AL551" s="275" t="s">
        <v>8033</v>
      </c>
    </row>
    <row r="552" spans="1:38" s="275" customFormat="1">
      <c r="A552" s="275" t="str">
        <f t="shared" si="8"/>
        <v>0411300288居宅介護</v>
      </c>
      <c r="B552" s="275" t="s">
        <v>1331</v>
      </c>
      <c r="C552" s="275" t="s">
        <v>1332</v>
      </c>
      <c r="D552" s="276">
        <v>9800811</v>
      </c>
      <c r="E552" s="275" t="s">
        <v>1333</v>
      </c>
      <c r="F552" s="275" t="s">
        <v>1334</v>
      </c>
      <c r="G552" s="275" t="s">
        <v>1335</v>
      </c>
      <c r="H552" s="275" t="s">
        <v>129</v>
      </c>
      <c r="I552" s="275" t="s">
        <v>1336</v>
      </c>
      <c r="J552" s="275" t="s">
        <v>6761</v>
      </c>
      <c r="K552" s="275" t="s">
        <v>2307</v>
      </c>
      <c r="L552" s="275" t="s">
        <v>2307</v>
      </c>
      <c r="M552" s="275" t="s">
        <v>2308</v>
      </c>
      <c r="N552" s="276">
        <v>9872233</v>
      </c>
      <c r="O552" s="275" t="s">
        <v>2193</v>
      </c>
      <c r="P552" s="275" t="s">
        <v>2309</v>
      </c>
      <c r="Q552" s="275" t="s">
        <v>2310</v>
      </c>
      <c r="R552" s="275" t="s">
        <v>2311</v>
      </c>
      <c r="T552" s="275" t="s">
        <v>137</v>
      </c>
      <c r="U552" s="275" t="s">
        <v>74</v>
      </c>
      <c r="V552" s="275" t="s">
        <v>2312</v>
      </c>
      <c r="W552" s="275" t="s">
        <v>6486</v>
      </c>
      <c r="X552" s="277">
        <v>44866</v>
      </c>
      <c r="Y552" s="275" t="s">
        <v>6487</v>
      </c>
      <c r="AA552" s="277">
        <v>40632</v>
      </c>
      <c r="AB552" s="277">
        <v>40632</v>
      </c>
      <c r="AJ552" s="275" t="s">
        <v>6490</v>
      </c>
      <c r="AK552" s="276">
        <v>980</v>
      </c>
      <c r="AL552" s="275" t="s">
        <v>7982</v>
      </c>
    </row>
    <row r="553" spans="1:38" s="275" customFormat="1">
      <c r="A553" s="275" t="str">
        <f t="shared" si="8"/>
        <v>0411300288重度訪問介護</v>
      </c>
      <c r="B553" s="275" t="s">
        <v>1331</v>
      </c>
      <c r="C553" s="275" t="s">
        <v>1332</v>
      </c>
      <c r="D553" s="276">
        <v>9800811</v>
      </c>
      <c r="E553" s="275" t="s">
        <v>1333</v>
      </c>
      <c r="F553" s="275" t="s">
        <v>1334</v>
      </c>
      <c r="G553" s="275" t="s">
        <v>1335</v>
      </c>
      <c r="H553" s="275" t="s">
        <v>129</v>
      </c>
      <c r="I553" s="275" t="s">
        <v>1336</v>
      </c>
      <c r="J553" s="275" t="s">
        <v>6761</v>
      </c>
      <c r="K553" s="275" t="s">
        <v>2307</v>
      </c>
      <c r="L553" s="275" t="s">
        <v>2307</v>
      </c>
      <c r="M553" s="275" t="s">
        <v>2308</v>
      </c>
      <c r="N553" s="276">
        <v>9872233</v>
      </c>
      <c r="O553" s="275" t="s">
        <v>2193</v>
      </c>
      <c r="P553" s="275" t="s">
        <v>2309</v>
      </c>
      <c r="Q553" s="275" t="s">
        <v>2310</v>
      </c>
      <c r="R553" s="275" t="s">
        <v>2311</v>
      </c>
      <c r="T553" s="275" t="s">
        <v>138</v>
      </c>
      <c r="U553" s="275" t="s">
        <v>74</v>
      </c>
      <c r="V553" s="275" t="s">
        <v>2312</v>
      </c>
      <c r="W553" s="275" t="s">
        <v>6486</v>
      </c>
      <c r="X553" s="277">
        <v>44287</v>
      </c>
      <c r="Y553" s="275" t="s">
        <v>6487</v>
      </c>
      <c r="AA553" s="277">
        <v>40632</v>
      </c>
      <c r="AB553" s="277">
        <v>40632</v>
      </c>
      <c r="AJ553" s="275" t="s">
        <v>6490</v>
      </c>
      <c r="AK553" s="276">
        <v>980</v>
      </c>
      <c r="AL553" s="275" t="s">
        <v>7982</v>
      </c>
    </row>
    <row r="554" spans="1:38" s="275" customFormat="1">
      <c r="A554" s="275" t="str">
        <f t="shared" si="8"/>
        <v>0411300296居宅介護</v>
      </c>
      <c r="B554" s="275" t="s">
        <v>1203</v>
      </c>
      <c r="C554" s="275" t="s">
        <v>1204</v>
      </c>
      <c r="D554" s="276">
        <v>9894802</v>
      </c>
      <c r="E554" s="275" t="s">
        <v>1205</v>
      </c>
      <c r="F554" s="275" t="s">
        <v>1206</v>
      </c>
      <c r="G554" s="275" t="s">
        <v>1207</v>
      </c>
      <c r="H554" s="275" t="s">
        <v>63</v>
      </c>
      <c r="I554" s="275" t="s">
        <v>1208</v>
      </c>
      <c r="J554" s="275" t="s">
        <v>6751</v>
      </c>
      <c r="K554" s="275" t="s">
        <v>2313</v>
      </c>
      <c r="L554" s="275" t="s">
        <v>2313</v>
      </c>
      <c r="M554" s="275" t="s">
        <v>2314</v>
      </c>
      <c r="N554" s="276">
        <v>9894802</v>
      </c>
      <c r="O554" s="275" t="s">
        <v>2193</v>
      </c>
      <c r="P554" s="275" t="s">
        <v>1205</v>
      </c>
      <c r="Q554" s="275" t="s">
        <v>1206</v>
      </c>
      <c r="R554" s="275" t="s">
        <v>1207</v>
      </c>
      <c r="T554" s="275" t="s">
        <v>137</v>
      </c>
      <c r="U554" s="275" t="s">
        <v>76</v>
      </c>
      <c r="V554" s="275" t="s">
        <v>2315</v>
      </c>
      <c r="W554" s="275" t="s">
        <v>6486</v>
      </c>
      <c r="X554" s="277">
        <v>42856</v>
      </c>
      <c r="Y554" s="275" t="s">
        <v>6487</v>
      </c>
      <c r="AA554" s="277">
        <v>40695</v>
      </c>
      <c r="AB554" s="277">
        <v>40695</v>
      </c>
      <c r="AC554" s="277">
        <v>42856</v>
      </c>
      <c r="AJ554" s="275" t="s">
        <v>6490</v>
      </c>
      <c r="AK554" s="276">
        <v>989</v>
      </c>
      <c r="AL554" s="275" t="s">
        <v>7975</v>
      </c>
    </row>
    <row r="555" spans="1:38" s="275" customFormat="1">
      <c r="A555" s="275" t="str">
        <f t="shared" si="8"/>
        <v>0411300296重度訪問介護</v>
      </c>
      <c r="B555" s="275" t="s">
        <v>1203</v>
      </c>
      <c r="C555" s="275" t="s">
        <v>1204</v>
      </c>
      <c r="D555" s="276">
        <v>9894802</v>
      </c>
      <c r="E555" s="275" t="s">
        <v>1205</v>
      </c>
      <c r="F555" s="275" t="s">
        <v>1206</v>
      </c>
      <c r="G555" s="275" t="s">
        <v>1207</v>
      </c>
      <c r="H555" s="275" t="s">
        <v>63</v>
      </c>
      <c r="I555" s="275" t="s">
        <v>1208</v>
      </c>
      <c r="J555" s="275" t="s">
        <v>6751</v>
      </c>
      <c r="K555" s="275" t="s">
        <v>2313</v>
      </c>
      <c r="L555" s="275" t="s">
        <v>2313</v>
      </c>
      <c r="M555" s="275" t="s">
        <v>2314</v>
      </c>
      <c r="N555" s="276">
        <v>9894802</v>
      </c>
      <c r="O555" s="275" t="s">
        <v>2193</v>
      </c>
      <c r="P555" s="275" t="s">
        <v>1205</v>
      </c>
      <c r="Q555" s="275" t="s">
        <v>1206</v>
      </c>
      <c r="R555" s="275" t="s">
        <v>1207</v>
      </c>
      <c r="T555" s="275" t="s">
        <v>138</v>
      </c>
      <c r="U555" s="275" t="s">
        <v>76</v>
      </c>
      <c r="V555" s="275" t="s">
        <v>2315</v>
      </c>
      <c r="W555" s="275" t="s">
        <v>6486</v>
      </c>
      <c r="X555" s="277">
        <v>42856</v>
      </c>
      <c r="Y555" s="275" t="s">
        <v>6487</v>
      </c>
      <c r="AA555" s="277">
        <v>40695</v>
      </c>
      <c r="AB555" s="277">
        <v>40695</v>
      </c>
      <c r="AC555" s="277">
        <v>42856</v>
      </c>
      <c r="AJ555" s="275" t="s">
        <v>6490</v>
      </c>
      <c r="AK555" s="276">
        <v>989</v>
      </c>
      <c r="AL555" s="275" t="s">
        <v>7975</v>
      </c>
    </row>
    <row r="556" spans="1:38" s="275" customFormat="1">
      <c r="A556" s="275" t="str">
        <f t="shared" si="8"/>
        <v>0411300304就労継続支援(Ａ型)</v>
      </c>
      <c r="B556" s="275" t="s">
        <v>2316</v>
      </c>
      <c r="C556" s="275" t="s">
        <v>2317</v>
      </c>
      <c r="D556" s="276">
        <v>9872226</v>
      </c>
      <c r="E556" s="275" t="s">
        <v>2318</v>
      </c>
      <c r="F556" s="275" t="s">
        <v>2319</v>
      </c>
      <c r="G556" s="275" t="s">
        <v>2320</v>
      </c>
      <c r="H556" s="275" t="s">
        <v>63</v>
      </c>
      <c r="I556" s="275" t="s">
        <v>2321</v>
      </c>
      <c r="J556" s="275" t="s">
        <v>6967</v>
      </c>
      <c r="K556" s="275" t="s">
        <v>2322</v>
      </c>
      <c r="L556" s="275" t="s">
        <v>2322</v>
      </c>
      <c r="M556" s="275" t="s">
        <v>2323</v>
      </c>
      <c r="N556" s="276">
        <v>9872226</v>
      </c>
      <c r="O556" s="275" t="s">
        <v>2193</v>
      </c>
      <c r="P556" s="275" t="s">
        <v>2324</v>
      </c>
      <c r="Q556" s="275" t="s">
        <v>2319</v>
      </c>
      <c r="R556" s="275" t="s">
        <v>2320</v>
      </c>
      <c r="T556" s="275" t="s">
        <v>6537</v>
      </c>
      <c r="U556" s="275" t="s">
        <v>74</v>
      </c>
      <c r="V556" s="275" t="s">
        <v>2325</v>
      </c>
      <c r="W556" s="275" t="s">
        <v>6486</v>
      </c>
      <c r="X556" s="277">
        <v>45017</v>
      </c>
      <c r="Y556" s="275" t="s">
        <v>6487</v>
      </c>
      <c r="Z556" s="275" t="s">
        <v>6497</v>
      </c>
      <c r="AA556" s="277">
        <v>40756</v>
      </c>
      <c r="AB556" s="277">
        <v>40756</v>
      </c>
      <c r="AG556" s="275" t="s">
        <v>6533</v>
      </c>
      <c r="AH556" s="275">
        <v>10</v>
      </c>
      <c r="AI556" s="275">
        <v>0</v>
      </c>
      <c r="AJ556" s="275" t="s">
        <v>6490</v>
      </c>
      <c r="AK556" s="276">
        <v>987</v>
      </c>
      <c r="AL556" s="275" t="s">
        <v>8034</v>
      </c>
    </row>
    <row r="557" spans="1:38" s="275" customFormat="1">
      <c r="A557" s="275" t="str">
        <f t="shared" si="8"/>
        <v>0411300320生活介護</v>
      </c>
      <c r="B557" s="275" t="s">
        <v>2217</v>
      </c>
      <c r="C557" s="275" t="s">
        <v>2218</v>
      </c>
      <c r="D557" s="276">
        <v>9895173</v>
      </c>
      <c r="E557" s="275" t="s">
        <v>2219</v>
      </c>
      <c r="F557" s="275" t="s">
        <v>2220</v>
      </c>
      <c r="G557" s="275" t="s">
        <v>2221</v>
      </c>
      <c r="H557" s="275" t="s">
        <v>63</v>
      </c>
      <c r="I557" s="275" t="s">
        <v>2222</v>
      </c>
      <c r="J557" s="275" t="s">
        <v>6953</v>
      </c>
      <c r="K557" s="275" t="s">
        <v>2326</v>
      </c>
      <c r="L557" s="275" t="s">
        <v>2326</v>
      </c>
      <c r="M557" s="275" t="s">
        <v>2327</v>
      </c>
      <c r="N557" s="276">
        <v>9895501</v>
      </c>
      <c r="O557" s="275" t="s">
        <v>2193</v>
      </c>
      <c r="P557" s="275" t="s">
        <v>2328</v>
      </c>
      <c r="Q557" s="275" t="s">
        <v>2329</v>
      </c>
      <c r="R557" s="275" t="s">
        <v>2329</v>
      </c>
      <c r="T557" s="275" t="s">
        <v>71</v>
      </c>
      <c r="U557" s="275" t="s">
        <v>74</v>
      </c>
      <c r="V557" s="275" t="s">
        <v>2330</v>
      </c>
      <c r="W557" s="275" t="s">
        <v>6486</v>
      </c>
      <c r="X557" s="277">
        <v>45108</v>
      </c>
      <c r="Y557" s="275" t="s">
        <v>6487</v>
      </c>
      <c r="Z557" s="275" t="s">
        <v>6497</v>
      </c>
      <c r="AA557" s="277">
        <v>41000</v>
      </c>
      <c r="AB557" s="277">
        <v>41000</v>
      </c>
      <c r="AF557" s="275" t="s">
        <v>6492</v>
      </c>
      <c r="AG557" s="275" t="s">
        <v>6489</v>
      </c>
      <c r="AH557" s="275">
        <v>30</v>
      </c>
      <c r="AI557" s="275">
        <v>30</v>
      </c>
      <c r="AJ557" s="275" t="s">
        <v>6490</v>
      </c>
      <c r="AK557" s="276">
        <v>989</v>
      </c>
      <c r="AL557" s="275" t="s">
        <v>8030</v>
      </c>
    </row>
    <row r="558" spans="1:38" s="275" customFormat="1">
      <c r="A558" s="275" t="str">
        <f t="shared" si="8"/>
        <v>0411300338生活介護</v>
      </c>
      <c r="B558" s="275" t="s">
        <v>2217</v>
      </c>
      <c r="C558" s="275" t="s">
        <v>2218</v>
      </c>
      <c r="D558" s="276">
        <v>9895173</v>
      </c>
      <c r="E558" s="275" t="s">
        <v>2219</v>
      </c>
      <c r="F558" s="275" t="s">
        <v>2220</v>
      </c>
      <c r="G558" s="275" t="s">
        <v>2221</v>
      </c>
      <c r="H558" s="275" t="s">
        <v>63</v>
      </c>
      <c r="I558" s="275" t="s">
        <v>2222</v>
      </c>
      <c r="J558" s="275" t="s">
        <v>6953</v>
      </c>
      <c r="K558" s="275" t="s">
        <v>2331</v>
      </c>
      <c r="L558" s="275" t="s">
        <v>2331</v>
      </c>
      <c r="M558" s="275" t="s">
        <v>2332</v>
      </c>
      <c r="N558" s="276">
        <v>9895301</v>
      </c>
      <c r="O558" s="275" t="s">
        <v>2193</v>
      </c>
      <c r="P558" s="275" t="s">
        <v>2333</v>
      </c>
      <c r="Q558" s="275" t="s">
        <v>2334</v>
      </c>
      <c r="R558" s="275" t="s">
        <v>2334</v>
      </c>
      <c r="T558" s="275" t="s">
        <v>71</v>
      </c>
      <c r="U558" s="275" t="s">
        <v>74</v>
      </c>
      <c r="V558" s="275" t="s">
        <v>2335</v>
      </c>
      <c r="W558" s="275" t="s">
        <v>6486</v>
      </c>
      <c r="X558" s="277">
        <v>44835</v>
      </c>
      <c r="Y558" s="275" t="s">
        <v>6487</v>
      </c>
      <c r="Z558" s="275" t="s">
        <v>6497</v>
      </c>
      <c r="AA558" s="277">
        <v>41000</v>
      </c>
      <c r="AB558" s="277">
        <v>41000</v>
      </c>
      <c r="AF558" s="275" t="s">
        <v>6492</v>
      </c>
      <c r="AG558" s="275" t="s">
        <v>6533</v>
      </c>
      <c r="AH558" s="275">
        <v>20</v>
      </c>
      <c r="AI558" s="275">
        <v>20</v>
      </c>
      <c r="AJ558" s="275" t="s">
        <v>6490</v>
      </c>
      <c r="AK558" s="276">
        <v>989</v>
      </c>
      <c r="AL558" s="275" t="s">
        <v>8030</v>
      </c>
    </row>
    <row r="559" spans="1:38" s="275" customFormat="1">
      <c r="A559" s="275" t="str">
        <f t="shared" si="8"/>
        <v>0411300387就労継続支援(Ｂ型)</v>
      </c>
      <c r="B559" s="275" t="s">
        <v>2336</v>
      </c>
      <c r="C559" s="275" t="s">
        <v>2337</v>
      </c>
      <c r="D559" s="276">
        <v>9895504</v>
      </c>
      <c r="E559" s="275" t="s">
        <v>2338</v>
      </c>
      <c r="F559" s="275" t="s">
        <v>2339</v>
      </c>
      <c r="G559" s="275" t="s">
        <v>2339</v>
      </c>
      <c r="H559" s="275" t="s">
        <v>129</v>
      </c>
      <c r="I559" s="275" t="s">
        <v>2340</v>
      </c>
      <c r="J559" s="275" t="s">
        <v>6968</v>
      </c>
      <c r="K559" s="275" t="s">
        <v>2341</v>
      </c>
      <c r="L559" s="275" t="s">
        <v>2341</v>
      </c>
      <c r="M559" s="275" t="s">
        <v>2342</v>
      </c>
      <c r="N559" s="276">
        <v>9895502</v>
      </c>
      <c r="O559" s="275" t="s">
        <v>2193</v>
      </c>
      <c r="P559" s="275" t="s">
        <v>2343</v>
      </c>
      <c r="Q559" s="275" t="s">
        <v>2344</v>
      </c>
      <c r="R559" s="275" t="s">
        <v>2345</v>
      </c>
      <c r="T559" s="275" t="s">
        <v>6491</v>
      </c>
      <c r="U559" s="275" t="s">
        <v>74</v>
      </c>
      <c r="V559" s="275" t="s">
        <v>2346</v>
      </c>
      <c r="W559" s="275" t="s">
        <v>6486</v>
      </c>
      <c r="X559" s="277">
        <v>45108</v>
      </c>
      <c r="Y559" s="275" t="s">
        <v>6487</v>
      </c>
      <c r="Z559" s="275" t="s">
        <v>6488</v>
      </c>
      <c r="AA559" s="277">
        <v>41913</v>
      </c>
      <c r="AB559" s="277">
        <v>41913</v>
      </c>
      <c r="AG559" s="275" t="s">
        <v>6489</v>
      </c>
      <c r="AH559" s="275">
        <v>24</v>
      </c>
      <c r="AI559" s="275">
        <v>0</v>
      </c>
      <c r="AJ559" s="275" t="s">
        <v>6490</v>
      </c>
      <c r="AK559" s="276">
        <v>989</v>
      </c>
      <c r="AL559" s="275" t="s">
        <v>8035</v>
      </c>
    </row>
    <row r="560" spans="1:38" s="275" customFormat="1">
      <c r="A560" s="275" t="str">
        <f t="shared" si="8"/>
        <v>0411300387生活介護</v>
      </c>
      <c r="B560" s="275" t="s">
        <v>2336</v>
      </c>
      <c r="C560" s="275" t="s">
        <v>2337</v>
      </c>
      <c r="D560" s="276">
        <v>9895504</v>
      </c>
      <c r="E560" s="275" t="s">
        <v>2338</v>
      </c>
      <c r="F560" s="275" t="s">
        <v>2339</v>
      </c>
      <c r="G560" s="275" t="s">
        <v>2339</v>
      </c>
      <c r="H560" s="275" t="s">
        <v>129</v>
      </c>
      <c r="I560" s="275" t="s">
        <v>2340</v>
      </c>
      <c r="J560" s="275" t="s">
        <v>6968</v>
      </c>
      <c r="K560" s="275" t="s">
        <v>2341</v>
      </c>
      <c r="L560" s="275" t="s">
        <v>2341</v>
      </c>
      <c r="M560" s="275" t="s">
        <v>2342</v>
      </c>
      <c r="N560" s="276">
        <v>9895502</v>
      </c>
      <c r="O560" s="275" t="s">
        <v>2193</v>
      </c>
      <c r="P560" s="275" t="s">
        <v>6969</v>
      </c>
      <c r="Q560" s="275" t="s">
        <v>2344</v>
      </c>
      <c r="R560" s="275" t="s">
        <v>2345</v>
      </c>
      <c r="T560" s="275" t="s">
        <v>71</v>
      </c>
      <c r="U560" s="275" t="s">
        <v>74</v>
      </c>
      <c r="V560" s="275" t="s">
        <v>2346</v>
      </c>
      <c r="W560" s="275" t="s">
        <v>6486</v>
      </c>
      <c r="X560" s="277">
        <v>45017</v>
      </c>
      <c r="Y560" s="275" t="s">
        <v>6487</v>
      </c>
      <c r="Z560" s="275" t="s">
        <v>6488</v>
      </c>
      <c r="AA560" s="277">
        <v>44652</v>
      </c>
      <c r="AB560" s="277">
        <v>44652</v>
      </c>
      <c r="AF560" s="275" t="s">
        <v>6492</v>
      </c>
      <c r="AG560" s="275" t="s">
        <v>6489</v>
      </c>
      <c r="AH560" s="275">
        <v>6</v>
      </c>
      <c r="AI560" s="275">
        <v>6</v>
      </c>
      <c r="AJ560" s="275" t="s">
        <v>6490</v>
      </c>
      <c r="AK560" s="276">
        <v>989</v>
      </c>
      <c r="AL560" s="275" t="s">
        <v>8035</v>
      </c>
    </row>
    <row r="561" spans="1:38" s="275" customFormat="1">
      <c r="A561" s="275" t="str">
        <f t="shared" si="8"/>
        <v>0411300395就労継続支援(Ａ型)</v>
      </c>
      <c r="B561" s="275" t="s">
        <v>2347</v>
      </c>
      <c r="C561" s="275" t="s">
        <v>2348</v>
      </c>
      <c r="D561" s="276">
        <v>9872246</v>
      </c>
      <c r="E561" s="275" t="s">
        <v>2349</v>
      </c>
      <c r="F561" s="275" t="s">
        <v>2350</v>
      </c>
      <c r="G561" s="275" t="s">
        <v>2351</v>
      </c>
      <c r="H561" s="275" t="s">
        <v>402</v>
      </c>
      <c r="I561" s="275" t="s">
        <v>2352</v>
      </c>
      <c r="J561" s="275" t="s">
        <v>6970</v>
      </c>
      <c r="K561" s="275" t="s">
        <v>2353</v>
      </c>
      <c r="L561" s="275" t="s">
        <v>2353</v>
      </c>
      <c r="M561" s="275" t="s">
        <v>2354</v>
      </c>
      <c r="N561" s="276">
        <v>9872246</v>
      </c>
      <c r="O561" s="275" t="s">
        <v>2193</v>
      </c>
      <c r="P561" s="275" t="s">
        <v>2349</v>
      </c>
      <c r="Q561" s="275" t="s">
        <v>2350</v>
      </c>
      <c r="R561" s="275" t="s">
        <v>2351</v>
      </c>
      <c r="T561" s="275" t="s">
        <v>6537</v>
      </c>
      <c r="U561" s="275" t="s">
        <v>74</v>
      </c>
      <c r="V561" s="275" t="s">
        <v>2355</v>
      </c>
      <c r="W561" s="275" t="s">
        <v>6486</v>
      </c>
      <c r="X561" s="277">
        <v>45017</v>
      </c>
      <c r="Y561" s="275" t="s">
        <v>6487</v>
      </c>
      <c r="Z561" s="275" t="s">
        <v>6497</v>
      </c>
      <c r="AA561" s="277">
        <v>42370</v>
      </c>
      <c r="AB561" s="277">
        <v>42370</v>
      </c>
      <c r="AG561" s="275" t="s">
        <v>6533</v>
      </c>
      <c r="AH561" s="275">
        <v>20</v>
      </c>
      <c r="AI561" s="275">
        <v>0</v>
      </c>
      <c r="AJ561" s="275" t="s">
        <v>6490</v>
      </c>
      <c r="AK561" s="276">
        <v>987</v>
      </c>
      <c r="AL561" s="275" t="s">
        <v>8036</v>
      </c>
    </row>
    <row r="562" spans="1:38" s="275" customFormat="1">
      <c r="A562" s="275" t="str">
        <f t="shared" si="8"/>
        <v>0411300452就労継続支援(Ｂ型)</v>
      </c>
      <c r="B562" s="275" t="s">
        <v>2356</v>
      </c>
      <c r="C562" s="275" t="s">
        <v>2357</v>
      </c>
      <c r="D562" s="276">
        <v>9895301</v>
      </c>
      <c r="E562" s="275" t="s">
        <v>2358</v>
      </c>
      <c r="F562" s="275" t="s">
        <v>2359</v>
      </c>
      <c r="G562" s="275" t="s">
        <v>2360</v>
      </c>
      <c r="H562" s="275" t="s">
        <v>129</v>
      </c>
      <c r="I562" s="275" t="s">
        <v>2361</v>
      </c>
      <c r="J562" s="275" t="s">
        <v>6971</v>
      </c>
      <c r="K562" s="275" t="s">
        <v>2362</v>
      </c>
      <c r="L562" s="275" t="s">
        <v>2368</v>
      </c>
      <c r="M562" s="275" t="s">
        <v>2369</v>
      </c>
      <c r="N562" s="276">
        <v>9895301</v>
      </c>
      <c r="O562" s="275" t="s">
        <v>2193</v>
      </c>
      <c r="P562" s="275" t="s">
        <v>2364</v>
      </c>
      <c r="Q562" s="275" t="s">
        <v>2365</v>
      </c>
      <c r="R562" s="275" t="s">
        <v>2366</v>
      </c>
      <c r="T562" s="275" t="s">
        <v>6491</v>
      </c>
      <c r="U562" s="275" t="s">
        <v>74</v>
      </c>
      <c r="V562" s="275" t="s">
        <v>2367</v>
      </c>
      <c r="W562" s="275" t="s">
        <v>6486</v>
      </c>
      <c r="X562" s="277">
        <v>44927</v>
      </c>
      <c r="Y562" s="275" t="s">
        <v>6487</v>
      </c>
      <c r="Z562" s="275" t="s">
        <v>6488</v>
      </c>
      <c r="AA562" s="277">
        <v>44075</v>
      </c>
      <c r="AB562" s="277">
        <v>44075</v>
      </c>
      <c r="AG562" s="275" t="s">
        <v>6489</v>
      </c>
      <c r="AH562" s="275">
        <v>10</v>
      </c>
      <c r="AI562" s="275">
        <v>10</v>
      </c>
      <c r="AJ562" s="275" t="s">
        <v>6490</v>
      </c>
      <c r="AK562" s="276">
        <v>989</v>
      </c>
      <c r="AL562" s="275" t="s">
        <v>8037</v>
      </c>
    </row>
    <row r="563" spans="1:38" s="275" customFormat="1">
      <c r="A563" s="275" t="str">
        <f t="shared" si="8"/>
        <v>0411300452生活介護</v>
      </c>
      <c r="B563" s="275" t="s">
        <v>2356</v>
      </c>
      <c r="C563" s="275" t="s">
        <v>2357</v>
      </c>
      <c r="D563" s="276">
        <v>9895301</v>
      </c>
      <c r="E563" s="275" t="s">
        <v>2358</v>
      </c>
      <c r="F563" s="275" t="s">
        <v>2359</v>
      </c>
      <c r="G563" s="275" t="s">
        <v>2360</v>
      </c>
      <c r="H563" s="275" t="s">
        <v>129</v>
      </c>
      <c r="I563" s="275" t="s">
        <v>2361</v>
      </c>
      <c r="J563" s="275" t="s">
        <v>6971</v>
      </c>
      <c r="K563" s="275" t="s">
        <v>2362</v>
      </c>
      <c r="L563" s="275" t="s">
        <v>2362</v>
      </c>
      <c r="M563" s="275" t="s">
        <v>2363</v>
      </c>
      <c r="N563" s="276">
        <v>9895301</v>
      </c>
      <c r="O563" s="275" t="s">
        <v>2193</v>
      </c>
      <c r="P563" s="275" t="s">
        <v>2364</v>
      </c>
      <c r="Q563" s="275" t="s">
        <v>2365</v>
      </c>
      <c r="R563" s="275" t="s">
        <v>2366</v>
      </c>
      <c r="T563" s="275" t="s">
        <v>71</v>
      </c>
      <c r="U563" s="275" t="s">
        <v>74</v>
      </c>
      <c r="V563" s="275" t="s">
        <v>2367</v>
      </c>
      <c r="W563" s="275" t="s">
        <v>6486</v>
      </c>
      <c r="X563" s="277">
        <v>44927</v>
      </c>
      <c r="Y563" s="275" t="s">
        <v>6487</v>
      </c>
      <c r="Z563" s="275" t="s">
        <v>6488</v>
      </c>
      <c r="AA563" s="277">
        <v>42826</v>
      </c>
      <c r="AB563" s="277">
        <v>42826</v>
      </c>
      <c r="AF563" s="275" t="s">
        <v>6492</v>
      </c>
      <c r="AG563" s="275" t="s">
        <v>6489</v>
      </c>
      <c r="AH563" s="275">
        <v>20</v>
      </c>
      <c r="AI563" s="275">
        <v>20</v>
      </c>
      <c r="AJ563" s="275" t="s">
        <v>6490</v>
      </c>
      <c r="AK563" s="276">
        <v>989</v>
      </c>
      <c r="AL563" s="275" t="s">
        <v>8037</v>
      </c>
    </row>
    <row r="564" spans="1:38" s="275" customFormat="1">
      <c r="A564" s="275" t="str">
        <f t="shared" si="8"/>
        <v>0411300452短期入所</v>
      </c>
      <c r="B564" s="275" t="s">
        <v>2356</v>
      </c>
      <c r="C564" s="275" t="s">
        <v>2357</v>
      </c>
      <c r="D564" s="276">
        <v>9895301</v>
      </c>
      <c r="E564" s="275" t="s">
        <v>2358</v>
      </c>
      <c r="F564" s="275" t="s">
        <v>2359</v>
      </c>
      <c r="G564" s="275" t="s">
        <v>2360</v>
      </c>
      <c r="H564" s="275" t="s">
        <v>129</v>
      </c>
      <c r="I564" s="275" t="s">
        <v>2361</v>
      </c>
      <c r="J564" s="275" t="s">
        <v>6971</v>
      </c>
      <c r="K564" s="275" t="s">
        <v>2362</v>
      </c>
      <c r="L564" s="275" t="s">
        <v>2362</v>
      </c>
      <c r="M564" s="275" t="s">
        <v>2363</v>
      </c>
      <c r="N564" s="276">
        <v>9895301</v>
      </c>
      <c r="O564" s="275" t="s">
        <v>2193</v>
      </c>
      <c r="P564" s="275" t="s">
        <v>2364</v>
      </c>
      <c r="Q564" s="275" t="s">
        <v>2365</v>
      </c>
      <c r="R564" s="275" t="s">
        <v>2366</v>
      </c>
      <c r="T564" s="275" t="s">
        <v>91</v>
      </c>
      <c r="U564" s="275" t="s">
        <v>74</v>
      </c>
      <c r="V564" s="275" t="s">
        <v>2367</v>
      </c>
      <c r="W564" s="275" t="s">
        <v>6486</v>
      </c>
      <c r="X564" s="277">
        <v>45108</v>
      </c>
      <c r="Y564" s="275" t="s">
        <v>6487</v>
      </c>
      <c r="AA564" s="277">
        <v>42887</v>
      </c>
      <c r="AB564" s="277">
        <v>42887</v>
      </c>
      <c r="AF564" s="275" t="s">
        <v>6498</v>
      </c>
      <c r="AH564" s="275">
        <v>6</v>
      </c>
      <c r="AJ564" s="275" t="s">
        <v>6490</v>
      </c>
      <c r="AK564" s="276">
        <v>989</v>
      </c>
      <c r="AL564" s="275" t="s">
        <v>8037</v>
      </c>
    </row>
    <row r="565" spans="1:38" s="275" customFormat="1">
      <c r="A565" s="275" t="str">
        <f t="shared" si="8"/>
        <v>0411300460短期入所</v>
      </c>
      <c r="B565" s="275" t="s">
        <v>2193</v>
      </c>
      <c r="C565" s="275" t="s">
        <v>2370</v>
      </c>
      <c r="D565" s="276">
        <v>9872252</v>
      </c>
      <c r="E565" s="275" t="s">
        <v>2371</v>
      </c>
      <c r="F565" s="275" t="s">
        <v>2372</v>
      </c>
      <c r="G565" s="275" t="s">
        <v>2373</v>
      </c>
      <c r="H565" s="275" t="s">
        <v>2374</v>
      </c>
      <c r="I565" s="275" t="s">
        <v>2375</v>
      </c>
      <c r="J565" s="275" t="s">
        <v>6972</v>
      </c>
      <c r="K565" s="275" t="s">
        <v>2376</v>
      </c>
      <c r="L565" s="275" t="s">
        <v>2376</v>
      </c>
      <c r="M565" s="275" t="s">
        <v>2377</v>
      </c>
      <c r="N565" s="276">
        <v>9895501</v>
      </c>
      <c r="O565" s="275" t="s">
        <v>2193</v>
      </c>
      <c r="P565" s="275" t="s">
        <v>2378</v>
      </c>
      <c r="Q565" s="275" t="s">
        <v>2372</v>
      </c>
      <c r="R565" s="275" t="s">
        <v>2373</v>
      </c>
      <c r="T565" s="275" t="s">
        <v>91</v>
      </c>
      <c r="U565" s="275" t="s">
        <v>74</v>
      </c>
      <c r="V565" s="275" t="s">
        <v>2379</v>
      </c>
      <c r="W565" s="275" t="s">
        <v>6486</v>
      </c>
      <c r="X565" s="277">
        <v>44287</v>
      </c>
      <c r="Y565" s="275" t="s">
        <v>6487</v>
      </c>
      <c r="AA565" s="277">
        <v>43009</v>
      </c>
      <c r="AB565" s="277">
        <v>43009</v>
      </c>
      <c r="AF565" s="275" t="s">
        <v>6563</v>
      </c>
      <c r="AH565" s="275">
        <v>1</v>
      </c>
      <c r="AJ565" s="275" t="s">
        <v>6490</v>
      </c>
      <c r="AK565" s="276">
        <v>987</v>
      </c>
      <c r="AL565" s="275" t="s">
        <v>8028</v>
      </c>
    </row>
    <row r="566" spans="1:38" s="275" customFormat="1">
      <c r="A566" s="275" t="str">
        <f t="shared" si="8"/>
        <v>0411300486短期入所</v>
      </c>
      <c r="B566" s="275" t="s">
        <v>2283</v>
      </c>
      <c r="C566" s="275" t="s">
        <v>2284</v>
      </c>
      <c r="D566" s="276">
        <v>9895508</v>
      </c>
      <c r="E566" s="275" t="s">
        <v>2285</v>
      </c>
      <c r="F566" s="275" t="s">
        <v>2286</v>
      </c>
      <c r="G566" s="275" t="s">
        <v>2287</v>
      </c>
      <c r="H566" s="275" t="s">
        <v>63</v>
      </c>
      <c r="I566" s="275" t="s">
        <v>2288</v>
      </c>
      <c r="J566" s="275" t="s">
        <v>6965</v>
      </c>
      <c r="K566" s="275" t="s">
        <v>2380</v>
      </c>
      <c r="L566" s="275" t="s">
        <v>2380</v>
      </c>
      <c r="M566" s="275" t="s">
        <v>2381</v>
      </c>
      <c r="N566" s="276">
        <v>9872177</v>
      </c>
      <c r="O566" s="275" t="s">
        <v>2193</v>
      </c>
      <c r="P566" s="275" t="s">
        <v>2382</v>
      </c>
      <c r="Q566" s="275" t="s">
        <v>2383</v>
      </c>
      <c r="R566" s="275" t="s">
        <v>2384</v>
      </c>
      <c r="T566" s="275" t="s">
        <v>91</v>
      </c>
      <c r="U566" s="275" t="s">
        <v>74</v>
      </c>
      <c r="V566" s="275" t="s">
        <v>2385</v>
      </c>
      <c r="W566" s="275" t="s">
        <v>6486</v>
      </c>
      <c r="X566" s="277">
        <v>44835</v>
      </c>
      <c r="Y566" s="275" t="s">
        <v>6487</v>
      </c>
      <c r="AA566" s="277">
        <v>43040</v>
      </c>
      <c r="AB566" s="277">
        <v>43040</v>
      </c>
      <c r="AF566" s="275" t="s">
        <v>6498</v>
      </c>
      <c r="AH566" s="275">
        <v>6</v>
      </c>
      <c r="AJ566" s="275" t="s">
        <v>6490</v>
      </c>
      <c r="AK566" s="276">
        <v>989</v>
      </c>
      <c r="AL566" s="275" t="s">
        <v>8032</v>
      </c>
    </row>
    <row r="567" spans="1:38" s="275" customFormat="1">
      <c r="A567" s="275" t="str">
        <f t="shared" si="8"/>
        <v>0411300528生活介護</v>
      </c>
      <c r="B567" s="275" t="s">
        <v>2386</v>
      </c>
      <c r="C567" s="275" t="s">
        <v>2387</v>
      </c>
      <c r="D567" s="276">
        <v>9895402</v>
      </c>
      <c r="E567" s="275" t="s">
        <v>2388</v>
      </c>
      <c r="F567" s="275" t="s">
        <v>2389</v>
      </c>
      <c r="H567" s="275" t="s">
        <v>129</v>
      </c>
      <c r="I567" s="275" t="s">
        <v>2390</v>
      </c>
      <c r="J567" s="275" t="s">
        <v>6973</v>
      </c>
      <c r="K567" s="275" t="s">
        <v>2391</v>
      </c>
      <c r="L567" s="275" t="s">
        <v>2391</v>
      </c>
      <c r="M567" s="275" t="s">
        <v>2395</v>
      </c>
      <c r="N567" s="276">
        <v>9895402</v>
      </c>
      <c r="O567" s="275" t="s">
        <v>2193</v>
      </c>
      <c r="P567" s="275" t="s">
        <v>2393</v>
      </c>
      <c r="Q567" s="275" t="s">
        <v>2389</v>
      </c>
      <c r="T567" s="275" t="s">
        <v>71</v>
      </c>
      <c r="U567" s="275" t="s">
        <v>74</v>
      </c>
      <c r="V567" s="275" t="s">
        <v>2394</v>
      </c>
      <c r="W567" s="275" t="s">
        <v>6486</v>
      </c>
      <c r="X567" s="277">
        <v>45017</v>
      </c>
      <c r="Y567" s="275" t="s">
        <v>6487</v>
      </c>
      <c r="Z567" s="275" t="s">
        <v>6497</v>
      </c>
      <c r="AA567" s="277">
        <v>43617</v>
      </c>
      <c r="AB567" s="277">
        <v>43617</v>
      </c>
      <c r="AF567" s="275" t="s">
        <v>6492</v>
      </c>
      <c r="AG567" s="275" t="s">
        <v>6533</v>
      </c>
      <c r="AH567" s="275">
        <v>3</v>
      </c>
      <c r="AI567" s="275">
        <v>0</v>
      </c>
      <c r="AJ567" s="275" t="s">
        <v>6490</v>
      </c>
      <c r="AK567" s="276">
        <v>989</v>
      </c>
      <c r="AL567" s="275" t="s">
        <v>8038</v>
      </c>
    </row>
    <row r="568" spans="1:38" s="275" customFormat="1">
      <c r="A568" s="275" t="str">
        <f t="shared" si="8"/>
        <v>0411300536居宅介護</v>
      </c>
      <c r="B568" s="275" t="s">
        <v>2396</v>
      </c>
      <c r="C568" s="275" t="s">
        <v>2397</v>
      </c>
      <c r="D568" s="276">
        <v>9872233</v>
      </c>
      <c r="E568" s="275" t="s">
        <v>2398</v>
      </c>
      <c r="F568" s="275" t="s">
        <v>2399</v>
      </c>
      <c r="G568" s="275" t="s">
        <v>2400</v>
      </c>
      <c r="H568" s="275" t="s">
        <v>2401</v>
      </c>
      <c r="I568" s="275" t="s">
        <v>6974</v>
      </c>
      <c r="J568" s="275" t="s">
        <v>6975</v>
      </c>
      <c r="K568" s="275" t="s">
        <v>2402</v>
      </c>
      <c r="L568" s="275" t="s">
        <v>2402</v>
      </c>
      <c r="M568" s="275" t="s">
        <v>2403</v>
      </c>
      <c r="N568" s="276">
        <v>9895171</v>
      </c>
      <c r="O568" s="275" t="s">
        <v>2193</v>
      </c>
      <c r="P568" s="275" t="s">
        <v>2404</v>
      </c>
      <c r="Q568" s="275" t="s">
        <v>2405</v>
      </c>
      <c r="R568" s="275" t="s">
        <v>2406</v>
      </c>
      <c r="T568" s="275" t="s">
        <v>137</v>
      </c>
      <c r="U568" s="275" t="s">
        <v>74</v>
      </c>
      <c r="V568" s="275" t="s">
        <v>2407</v>
      </c>
      <c r="W568" s="275" t="s">
        <v>6486</v>
      </c>
      <c r="X568" s="277">
        <v>44835</v>
      </c>
      <c r="Y568" s="275" t="s">
        <v>6487</v>
      </c>
      <c r="AA568" s="277">
        <v>43647</v>
      </c>
      <c r="AB568" s="277">
        <v>43647</v>
      </c>
      <c r="AJ568" s="275" t="s">
        <v>6490</v>
      </c>
      <c r="AK568" s="276">
        <v>987</v>
      </c>
      <c r="AL568" s="275" t="s">
        <v>8039</v>
      </c>
    </row>
    <row r="569" spans="1:38" s="275" customFormat="1">
      <c r="A569" s="275" t="str">
        <f t="shared" si="8"/>
        <v>0411300536重度訪問介護</v>
      </c>
      <c r="B569" s="275" t="s">
        <v>2396</v>
      </c>
      <c r="C569" s="275" t="s">
        <v>2397</v>
      </c>
      <c r="D569" s="276">
        <v>9872233</v>
      </c>
      <c r="E569" s="275" t="s">
        <v>2398</v>
      </c>
      <c r="F569" s="275" t="s">
        <v>2399</v>
      </c>
      <c r="G569" s="275" t="s">
        <v>2400</v>
      </c>
      <c r="H569" s="275" t="s">
        <v>2401</v>
      </c>
      <c r="I569" s="275" t="s">
        <v>6974</v>
      </c>
      <c r="J569" s="275" t="s">
        <v>6975</v>
      </c>
      <c r="K569" s="275" t="s">
        <v>2402</v>
      </c>
      <c r="L569" s="275" t="s">
        <v>2402</v>
      </c>
      <c r="M569" s="275" t="s">
        <v>2403</v>
      </c>
      <c r="N569" s="276">
        <v>9895171</v>
      </c>
      <c r="O569" s="275" t="s">
        <v>2193</v>
      </c>
      <c r="P569" s="275" t="s">
        <v>2404</v>
      </c>
      <c r="Q569" s="275" t="s">
        <v>2405</v>
      </c>
      <c r="R569" s="275" t="s">
        <v>2406</v>
      </c>
      <c r="T569" s="275" t="s">
        <v>138</v>
      </c>
      <c r="U569" s="275" t="s">
        <v>74</v>
      </c>
      <c r="V569" s="275" t="s">
        <v>2407</v>
      </c>
      <c r="W569" s="275" t="s">
        <v>6486</v>
      </c>
      <c r="X569" s="277">
        <v>44835</v>
      </c>
      <c r="Y569" s="275" t="s">
        <v>6487</v>
      </c>
      <c r="AA569" s="277">
        <v>43647</v>
      </c>
      <c r="AB569" s="277">
        <v>43647</v>
      </c>
      <c r="AJ569" s="275" t="s">
        <v>6490</v>
      </c>
      <c r="AK569" s="276">
        <v>987</v>
      </c>
      <c r="AL569" s="275" t="s">
        <v>8039</v>
      </c>
    </row>
    <row r="570" spans="1:38" s="275" customFormat="1">
      <c r="A570" s="275" t="str">
        <f t="shared" si="8"/>
        <v>0411300544居宅介護</v>
      </c>
      <c r="B570" s="275" t="s">
        <v>206</v>
      </c>
      <c r="C570" s="275" t="s">
        <v>207</v>
      </c>
      <c r="D570" s="276">
        <v>1018688</v>
      </c>
      <c r="E570" s="275" t="s">
        <v>6530</v>
      </c>
      <c r="F570" s="275" t="s">
        <v>208</v>
      </c>
      <c r="G570" s="275" t="s">
        <v>209</v>
      </c>
      <c r="H570" s="275" t="s">
        <v>210</v>
      </c>
      <c r="I570" s="275" t="s">
        <v>211</v>
      </c>
      <c r="J570" s="275" t="s">
        <v>6531</v>
      </c>
      <c r="K570" s="275" t="s">
        <v>2408</v>
      </c>
      <c r="L570" s="275" t="s">
        <v>2408</v>
      </c>
      <c r="M570" s="275" t="s">
        <v>2409</v>
      </c>
      <c r="N570" s="276">
        <v>9872216</v>
      </c>
      <c r="O570" s="275" t="s">
        <v>2193</v>
      </c>
      <c r="P570" s="275" t="s">
        <v>2410</v>
      </c>
      <c r="Q570" s="275" t="s">
        <v>2411</v>
      </c>
      <c r="R570" s="275" t="s">
        <v>2412</v>
      </c>
      <c r="T570" s="275" t="s">
        <v>137</v>
      </c>
      <c r="U570" s="275" t="s">
        <v>74</v>
      </c>
      <c r="V570" s="275" t="s">
        <v>2413</v>
      </c>
      <c r="W570" s="275" t="s">
        <v>6486</v>
      </c>
      <c r="X570" s="277">
        <v>44835</v>
      </c>
      <c r="Y570" s="275" t="s">
        <v>6487</v>
      </c>
      <c r="AA570" s="277">
        <v>43709</v>
      </c>
      <c r="AB570" s="277">
        <v>43709</v>
      </c>
      <c r="AJ570" s="275" t="s">
        <v>6490</v>
      </c>
      <c r="AK570" s="276">
        <v>101</v>
      </c>
      <c r="AL570" s="275" t="s">
        <v>7916</v>
      </c>
    </row>
    <row r="571" spans="1:38" s="275" customFormat="1">
      <c r="A571" s="275" t="str">
        <f t="shared" si="8"/>
        <v>0411300544重度訪問介護</v>
      </c>
      <c r="B571" s="275" t="s">
        <v>206</v>
      </c>
      <c r="C571" s="275" t="s">
        <v>207</v>
      </c>
      <c r="D571" s="276">
        <v>1018688</v>
      </c>
      <c r="E571" s="275" t="s">
        <v>6530</v>
      </c>
      <c r="F571" s="275" t="s">
        <v>208</v>
      </c>
      <c r="G571" s="275" t="s">
        <v>209</v>
      </c>
      <c r="H571" s="275" t="s">
        <v>210</v>
      </c>
      <c r="I571" s="275" t="s">
        <v>211</v>
      </c>
      <c r="J571" s="275" t="s">
        <v>6531</v>
      </c>
      <c r="K571" s="275" t="s">
        <v>2408</v>
      </c>
      <c r="L571" s="275" t="s">
        <v>2408</v>
      </c>
      <c r="M571" s="275" t="s">
        <v>2409</v>
      </c>
      <c r="N571" s="276">
        <v>9872216</v>
      </c>
      <c r="O571" s="275" t="s">
        <v>2193</v>
      </c>
      <c r="P571" s="275" t="s">
        <v>2410</v>
      </c>
      <c r="Q571" s="275" t="s">
        <v>2411</v>
      </c>
      <c r="R571" s="275" t="s">
        <v>2412</v>
      </c>
      <c r="T571" s="275" t="s">
        <v>138</v>
      </c>
      <c r="U571" s="275" t="s">
        <v>74</v>
      </c>
      <c r="V571" s="275" t="s">
        <v>2413</v>
      </c>
      <c r="W571" s="275" t="s">
        <v>6486</v>
      </c>
      <c r="X571" s="277">
        <v>44835</v>
      </c>
      <c r="Y571" s="275" t="s">
        <v>6487</v>
      </c>
      <c r="AA571" s="277">
        <v>43709</v>
      </c>
      <c r="AB571" s="277">
        <v>43709</v>
      </c>
      <c r="AJ571" s="275" t="s">
        <v>6490</v>
      </c>
      <c r="AK571" s="276">
        <v>101</v>
      </c>
      <c r="AL571" s="275" t="s">
        <v>7916</v>
      </c>
    </row>
    <row r="572" spans="1:38" s="275" customFormat="1">
      <c r="A572" s="275" t="str">
        <f t="shared" si="8"/>
        <v>0411300551短期入所</v>
      </c>
      <c r="B572" s="275" t="s">
        <v>2356</v>
      </c>
      <c r="C572" s="275" t="s">
        <v>2357</v>
      </c>
      <c r="D572" s="276">
        <v>9895301</v>
      </c>
      <c r="E572" s="275" t="s">
        <v>2358</v>
      </c>
      <c r="F572" s="275" t="s">
        <v>2359</v>
      </c>
      <c r="G572" s="275" t="s">
        <v>2360</v>
      </c>
      <c r="H572" s="275" t="s">
        <v>129</v>
      </c>
      <c r="I572" s="275" t="s">
        <v>2361</v>
      </c>
      <c r="J572" s="275" t="s">
        <v>6971</v>
      </c>
      <c r="K572" s="275" t="s">
        <v>2414</v>
      </c>
      <c r="L572" s="275" t="s">
        <v>2420</v>
      </c>
      <c r="M572" s="275" t="s">
        <v>2363</v>
      </c>
      <c r="N572" s="276">
        <v>9895301</v>
      </c>
      <c r="O572" s="275" t="s">
        <v>2193</v>
      </c>
      <c r="P572" s="275" t="s">
        <v>2416</v>
      </c>
      <c r="Q572" s="275" t="s">
        <v>2421</v>
      </c>
      <c r="R572" s="275" t="s">
        <v>2418</v>
      </c>
      <c r="T572" s="275" t="s">
        <v>91</v>
      </c>
      <c r="U572" s="275" t="s">
        <v>74</v>
      </c>
      <c r="V572" s="275" t="s">
        <v>2419</v>
      </c>
      <c r="W572" s="275" t="s">
        <v>6486</v>
      </c>
      <c r="X572" s="277">
        <v>44287</v>
      </c>
      <c r="Y572" s="275" t="s">
        <v>6487</v>
      </c>
      <c r="AA572" s="277">
        <v>43891</v>
      </c>
      <c r="AB572" s="277">
        <v>43891</v>
      </c>
      <c r="AF572" s="275" t="s">
        <v>6498</v>
      </c>
      <c r="AH572" s="275">
        <v>14</v>
      </c>
      <c r="AJ572" s="275" t="s">
        <v>6490</v>
      </c>
      <c r="AK572" s="276">
        <v>989</v>
      </c>
      <c r="AL572" s="275" t="s">
        <v>8037</v>
      </c>
    </row>
    <row r="573" spans="1:38" s="275" customFormat="1">
      <c r="A573" s="275" t="str">
        <f t="shared" si="8"/>
        <v>0411300569短期入所</v>
      </c>
      <c r="B573" s="275" t="s">
        <v>2195</v>
      </c>
      <c r="C573" s="275" t="s">
        <v>2196</v>
      </c>
      <c r="D573" s="276">
        <v>9872252</v>
      </c>
      <c r="E573" s="275" t="s">
        <v>2197</v>
      </c>
      <c r="F573" s="275" t="s">
        <v>2198</v>
      </c>
      <c r="G573" s="275" t="s">
        <v>2199</v>
      </c>
      <c r="H573" s="275" t="s">
        <v>144</v>
      </c>
      <c r="I573" s="275" t="s">
        <v>2200</v>
      </c>
      <c r="J573" s="275" t="s">
        <v>6951</v>
      </c>
      <c r="K573" s="275" t="s">
        <v>2422</v>
      </c>
      <c r="L573" s="275" t="s">
        <v>2422</v>
      </c>
      <c r="M573" s="275" t="s">
        <v>2423</v>
      </c>
      <c r="N573" s="276">
        <v>9872215</v>
      </c>
      <c r="O573" s="275" t="s">
        <v>2193</v>
      </c>
      <c r="P573" s="275" t="s">
        <v>2428</v>
      </c>
      <c r="Q573" s="275" t="s">
        <v>2425</v>
      </c>
      <c r="R573" s="275" t="s">
        <v>2203</v>
      </c>
      <c r="T573" s="275" t="s">
        <v>91</v>
      </c>
      <c r="U573" s="275" t="s">
        <v>74</v>
      </c>
      <c r="V573" s="275" t="s">
        <v>2427</v>
      </c>
      <c r="W573" s="275" t="s">
        <v>6486</v>
      </c>
      <c r="X573" s="277">
        <v>44835</v>
      </c>
      <c r="Y573" s="275" t="s">
        <v>6487</v>
      </c>
      <c r="AA573" s="277">
        <v>44287</v>
      </c>
      <c r="AB573" s="277">
        <v>44287</v>
      </c>
      <c r="AF573" s="275" t="s">
        <v>6498</v>
      </c>
      <c r="AH573" s="275">
        <v>7</v>
      </c>
      <c r="AJ573" s="275" t="s">
        <v>6490</v>
      </c>
      <c r="AK573" s="276">
        <v>987</v>
      </c>
      <c r="AL573" s="275" t="s">
        <v>8028</v>
      </c>
    </row>
    <row r="574" spans="1:38" s="275" customFormat="1">
      <c r="A574" s="275" t="str">
        <f t="shared" si="8"/>
        <v>0411300577生活介護</v>
      </c>
      <c r="B574" s="275" t="s">
        <v>2356</v>
      </c>
      <c r="C574" s="275" t="s">
        <v>2357</v>
      </c>
      <c r="D574" s="276">
        <v>9895301</v>
      </c>
      <c r="E574" s="275" t="s">
        <v>2358</v>
      </c>
      <c r="F574" s="275" t="s">
        <v>2359</v>
      </c>
      <c r="G574" s="275" t="s">
        <v>2360</v>
      </c>
      <c r="H574" s="275" t="s">
        <v>129</v>
      </c>
      <c r="I574" s="275" t="s">
        <v>2361</v>
      </c>
      <c r="J574" s="275" t="s">
        <v>6971</v>
      </c>
      <c r="K574" s="275" t="s">
        <v>2429</v>
      </c>
      <c r="L574" s="275" t="s">
        <v>2429</v>
      </c>
      <c r="M574" s="275" t="s">
        <v>2430</v>
      </c>
      <c r="N574" s="276">
        <v>9895615</v>
      </c>
      <c r="O574" s="275" t="s">
        <v>2193</v>
      </c>
      <c r="P574" s="275" t="s">
        <v>2431</v>
      </c>
      <c r="Q574" s="275" t="s">
        <v>2432</v>
      </c>
      <c r="T574" s="275" t="s">
        <v>71</v>
      </c>
      <c r="U574" s="275" t="s">
        <v>74</v>
      </c>
      <c r="V574" s="275" t="s">
        <v>2433</v>
      </c>
      <c r="W574" s="275" t="s">
        <v>6486</v>
      </c>
      <c r="X574" s="277">
        <v>44927</v>
      </c>
      <c r="Y574" s="275" t="s">
        <v>6487</v>
      </c>
      <c r="Z574" s="275" t="s">
        <v>6488</v>
      </c>
      <c r="AA574" s="277">
        <v>44378</v>
      </c>
      <c r="AB574" s="277">
        <v>44378</v>
      </c>
      <c r="AF574" s="275" t="s">
        <v>6492</v>
      </c>
      <c r="AG574" s="275" t="s">
        <v>6533</v>
      </c>
      <c r="AH574" s="275">
        <v>20</v>
      </c>
      <c r="AI574" s="275">
        <v>20</v>
      </c>
      <c r="AJ574" s="275" t="s">
        <v>6490</v>
      </c>
      <c r="AK574" s="276">
        <v>989</v>
      </c>
      <c r="AL574" s="275" t="s">
        <v>8037</v>
      </c>
    </row>
    <row r="575" spans="1:38" s="275" customFormat="1">
      <c r="A575" s="275" t="str">
        <f t="shared" si="8"/>
        <v>0411300585生活介護</v>
      </c>
      <c r="B575" s="275" t="s">
        <v>2283</v>
      </c>
      <c r="C575" s="275" t="s">
        <v>2284</v>
      </c>
      <c r="D575" s="276">
        <v>9895508</v>
      </c>
      <c r="E575" s="275" t="s">
        <v>2285</v>
      </c>
      <c r="F575" s="275" t="s">
        <v>2286</v>
      </c>
      <c r="G575" s="275" t="s">
        <v>2287</v>
      </c>
      <c r="H575" s="275" t="s">
        <v>63</v>
      </c>
      <c r="I575" s="275" t="s">
        <v>2288</v>
      </c>
      <c r="J575" s="275" t="s">
        <v>6965</v>
      </c>
      <c r="K575" s="275" t="s">
        <v>6976</v>
      </c>
      <c r="L575" s="275" t="s">
        <v>6976</v>
      </c>
      <c r="M575" s="275" t="s">
        <v>6977</v>
      </c>
      <c r="N575" s="276">
        <v>9895508</v>
      </c>
      <c r="O575" s="275" t="s">
        <v>2193</v>
      </c>
      <c r="P575" s="275" t="s">
        <v>2285</v>
      </c>
      <c r="Q575" s="275" t="s">
        <v>2286</v>
      </c>
      <c r="R575" s="275" t="s">
        <v>2287</v>
      </c>
      <c r="T575" s="275" t="s">
        <v>71</v>
      </c>
      <c r="U575" s="275" t="s">
        <v>74</v>
      </c>
      <c r="V575" s="275" t="s">
        <v>6978</v>
      </c>
      <c r="W575" s="275" t="s">
        <v>6486</v>
      </c>
      <c r="X575" s="277">
        <v>44835</v>
      </c>
      <c r="Y575" s="275" t="s">
        <v>6487</v>
      </c>
      <c r="Z575" s="275" t="s">
        <v>6497</v>
      </c>
      <c r="AA575" s="277">
        <v>44652</v>
      </c>
      <c r="AB575" s="277">
        <v>44652</v>
      </c>
      <c r="AF575" s="275" t="s">
        <v>6492</v>
      </c>
      <c r="AG575" s="275" t="s">
        <v>6533</v>
      </c>
      <c r="AH575" s="275">
        <v>10</v>
      </c>
      <c r="AI575" s="275">
        <v>10</v>
      </c>
      <c r="AJ575" s="275" t="s">
        <v>6490</v>
      </c>
      <c r="AK575" s="276">
        <v>989</v>
      </c>
      <c r="AL575" s="275" t="s">
        <v>8032</v>
      </c>
    </row>
    <row r="576" spans="1:38" s="275" customFormat="1">
      <c r="A576" s="275" t="str">
        <f t="shared" si="8"/>
        <v>0411300593就労継続支援(Ｂ型)</v>
      </c>
      <c r="B576" s="275" t="s">
        <v>6979</v>
      </c>
      <c r="C576" s="275" t="s">
        <v>6980</v>
      </c>
      <c r="D576" s="276">
        <v>9850874</v>
      </c>
      <c r="E576" s="275" t="s">
        <v>6981</v>
      </c>
      <c r="F576" s="275" t="s">
        <v>6982</v>
      </c>
      <c r="H576" s="275" t="s">
        <v>319</v>
      </c>
      <c r="I576" s="275" t="s">
        <v>6983</v>
      </c>
      <c r="J576" s="275" t="s">
        <v>6984</v>
      </c>
      <c r="K576" s="275" t="s">
        <v>6985</v>
      </c>
      <c r="L576" s="275" t="s">
        <v>6985</v>
      </c>
      <c r="M576" s="275" t="s">
        <v>6986</v>
      </c>
      <c r="N576" s="276">
        <v>9894512</v>
      </c>
      <c r="O576" s="275" t="s">
        <v>2193</v>
      </c>
      <c r="P576" s="275" t="s">
        <v>6987</v>
      </c>
      <c r="Q576" s="275" t="s">
        <v>6982</v>
      </c>
      <c r="T576" s="275" t="s">
        <v>6491</v>
      </c>
      <c r="U576" s="275" t="s">
        <v>74</v>
      </c>
      <c r="V576" s="275" t="s">
        <v>6988</v>
      </c>
      <c r="W576" s="275" t="s">
        <v>6486</v>
      </c>
      <c r="X576" s="277">
        <v>45078</v>
      </c>
      <c r="Y576" s="275" t="s">
        <v>6487</v>
      </c>
      <c r="Z576" s="275" t="s">
        <v>6497</v>
      </c>
      <c r="AA576" s="277">
        <v>44805</v>
      </c>
      <c r="AB576" s="277">
        <v>44805</v>
      </c>
      <c r="AG576" s="275" t="s">
        <v>6533</v>
      </c>
      <c r="AH576" s="275">
        <v>20</v>
      </c>
      <c r="AI576" s="275">
        <v>0</v>
      </c>
      <c r="AJ576" s="275" t="s">
        <v>6490</v>
      </c>
      <c r="AK576" s="276">
        <v>985</v>
      </c>
      <c r="AL576" s="275" t="s">
        <v>8040</v>
      </c>
    </row>
    <row r="577" spans="1:38" s="275" customFormat="1">
      <c r="A577" s="275" t="str">
        <f t="shared" si="8"/>
        <v>0411300601短期入所</v>
      </c>
      <c r="B577" s="275" t="s">
        <v>6989</v>
      </c>
      <c r="C577" s="275" t="s">
        <v>6990</v>
      </c>
      <c r="D577" s="276">
        <v>9895171</v>
      </c>
      <c r="E577" s="275" t="s">
        <v>6991</v>
      </c>
      <c r="F577" s="275" t="s">
        <v>6992</v>
      </c>
      <c r="G577" s="275" t="s">
        <v>6993</v>
      </c>
      <c r="H577" s="275" t="s">
        <v>129</v>
      </c>
      <c r="I577" s="275" t="s">
        <v>6994</v>
      </c>
      <c r="J577" s="275" t="s">
        <v>6995</v>
      </c>
      <c r="K577" s="275" t="s">
        <v>6996</v>
      </c>
      <c r="L577" s="275" t="s">
        <v>6996</v>
      </c>
      <c r="M577" s="275" t="s">
        <v>6997</v>
      </c>
      <c r="N577" s="276">
        <v>9895613</v>
      </c>
      <c r="O577" s="275" t="s">
        <v>2193</v>
      </c>
      <c r="P577" s="275" t="s">
        <v>6998</v>
      </c>
      <c r="Q577" s="275" t="s">
        <v>6999</v>
      </c>
      <c r="R577" s="275" t="s">
        <v>6999</v>
      </c>
      <c r="T577" s="275" t="s">
        <v>91</v>
      </c>
      <c r="U577" s="275" t="s">
        <v>74</v>
      </c>
      <c r="V577" s="275" t="s">
        <v>7000</v>
      </c>
      <c r="W577" s="275" t="s">
        <v>6486</v>
      </c>
      <c r="X577" s="277">
        <v>44896</v>
      </c>
      <c r="Y577" s="275" t="s">
        <v>6554</v>
      </c>
      <c r="AA577" s="277">
        <v>44896</v>
      </c>
      <c r="AB577" s="277">
        <v>44896</v>
      </c>
      <c r="AF577" s="275" t="s">
        <v>6498</v>
      </c>
      <c r="AH577" s="275">
        <v>10</v>
      </c>
      <c r="AJ577" s="275" t="s">
        <v>6490</v>
      </c>
      <c r="AK577" s="276">
        <v>989</v>
      </c>
      <c r="AL577" s="275" t="s">
        <v>8041</v>
      </c>
    </row>
    <row r="578" spans="1:38" s="275" customFormat="1">
      <c r="A578" s="275" t="str">
        <f t="shared" si="8"/>
        <v>0411300619短期入所</v>
      </c>
      <c r="B578" s="275" t="s">
        <v>2356</v>
      </c>
      <c r="C578" s="275" t="s">
        <v>2357</v>
      </c>
      <c r="D578" s="276">
        <v>9895301</v>
      </c>
      <c r="E578" s="275" t="s">
        <v>2358</v>
      </c>
      <c r="F578" s="275" t="s">
        <v>2359</v>
      </c>
      <c r="G578" s="275" t="s">
        <v>2360</v>
      </c>
      <c r="H578" s="275" t="s">
        <v>129</v>
      </c>
      <c r="I578" s="275" t="s">
        <v>2361</v>
      </c>
      <c r="J578" s="275" t="s">
        <v>6971</v>
      </c>
      <c r="K578" s="275" t="s">
        <v>8278</v>
      </c>
      <c r="L578" s="275" t="s">
        <v>8279</v>
      </c>
      <c r="M578" s="275" t="s">
        <v>8280</v>
      </c>
      <c r="N578" s="276">
        <v>9895615</v>
      </c>
      <c r="O578" s="275" t="s">
        <v>2193</v>
      </c>
      <c r="P578" s="275" t="s">
        <v>8281</v>
      </c>
      <c r="Q578" s="275" t="s">
        <v>8282</v>
      </c>
      <c r="R578" s="275" t="s">
        <v>8283</v>
      </c>
      <c r="T578" s="275" t="s">
        <v>91</v>
      </c>
      <c r="U578" s="275" t="s">
        <v>74</v>
      </c>
      <c r="V578" s="275" t="s">
        <v>8284</v>
      </c>
      <c r="W578" s="275" t="s">
        <v>6486</v>
      </c>
      <c r="X578" s="277">
        <v>45108</v>
      </c>
      <c r="Y578" s="275" t="s">
        <v>6487</v>
      </c>
      <c r="AA578" s="277">
        <v>45017</v>
      </c>
      <c r="AB578" s="277">
        <v>45017</v>
      </c>
      <c r="AF578" s="275" t="s">
        <v>6498</v>
      </c>
      <c r="AH578" s="275">
        <v>6</v>
      </c>
      <c r="AJ578" s="275" t="s">
        <v>6490</v>
      </c>
      <c r="AK578" s="276">
        <v>989</v>
      </c>
      <c r="AL578" s="275" t="s">
        <v>8037</v>
      </c>
    </row>
    <row r="579" spans="1:38" s="275" customFormat="1">
      <c r="A579" s="275" t="str">
        <f t="shared" ref="A579:A642" si="9">V579&amp;T579</f>
        <v>0411400021就労継続支援(Ｂ型)</v>
      </c>
      <c r="B579" s="275" t="s">
        <v>2434</v>
      </c>
      <c r="C579" s="275" t="s">
        <v>2435</v>
      </c>
      <c r="D579" s="276">
        <v>9810505</v>
      </c>
      <c r="E579" s="275" t="s">
        <v>2436</v>
      </c>
      <c r="F579" s="275" t="s">
        <v>2437</v>
      </c>
      <c r="G579" s="275" t="s">
        <v>2438</v>
      </c>
      <c r="H579" s="275" t="s">
        <v>63</v>
      </c>
      <c r="I579" s="275" t="s">
        <v>2439</v>
      </c>
      <c r="J579" s="275" t="s">
        <v>7001</v>
      </c>
      <c r="K579" s="275" t="s">
        <v>2440</v>
      </c>
      <c r="L579" s="275" t="s">
        <v>2440</v>
      </c>
      <c r="M579" s="275" t="s">
        <v>2441</v>
      </c>
      <c r="N579" s="276">
        <v>9810503</v>
      </c>
      <c r="O579" s="275" t="s">
        <v>2442</v>
      </c>
      <c r="P579" s="275" t="s">
        <v>2443</v>
      </c>
      <c r="Q579" s="275" t="s">
        <v>2444</v>
      </c>
      <c r="R579" s="275" t="s">
        <v>2445</v>
      </c>
      <c r="T579" s="275" t="s">
        <v>6491</v>
      </c>
      <c r="U579" s="275" t="s">
        <v>74</v>
      </c>
      <c r="V579" s="275" t="s">
        <v>2446</v>
      </c>
      <c r="W579" s="275" t="s">
        <v>6486</v>
      </c>
      <c r="X579" s="277">
        <v>44835</v>
      </c>
      <c r="Y579" s="275" t="s">
        <v>6487</v>
      </c>
      <c r="Z579" s="275" t="s">
        <v>6488</v>
      </c>
      <c r="AA579" s="277">
        <v>40544</v>
      </c>
      <c r="AB579" s="277">
        <v>40544</v>
      </c>
      <c r="AG579" s="275" t="s">
        <v>6527</v>
      </c>
      <c r="AH579" s="275">
        <v>38</v>
      </c>
      <c r="AI579" s="275">
        <v>47</v>
      </c>
      <c r="AJ579" s="275" t="s">
        <v>6490</v>
      </c>
      <c r="AK579" s="276">
        <v>981</v>
      </c>
      <c r="AL579" s="275" t="s">
        <v>8042</v>
      </c>
    </row>
    <row r="580" spans="1:38" s="275" customFormat="1">
      <c r="A580" s="275" t="str">
        <f t="shared" si="9"/>
        <v>0411400021生活介護</v>
      </c>
      <c r="B580" s="275" t="s">
        <v>2434</v>
      </c>
      <c r="C580" s="275" t="s">
        <v>2435</v>
      </c>
      <c r="D580" s="276">
        <v>9810505</v>
      </c>
      <c r="E580" s="275" t="s">
        <v>2436</v>
      </c>
      <c r="F580" s="275" t="s">
        <v>2437</v>
      </c>
      <c r="G580" s="275" t="s">
        <v>2438</v>
      </c>
      <c r="H580" s="275" t="s">
        <v>63</v>
      </c>
      <c r="I580" s="275" t="s">
        <v>2439</v>
      </c>
      <c r="J580" s="275" t="s">
        <v>7001</v>
      </c>
      <c r="K580" s="275" t="s">
        <v>2440</v>
      </c>
      <c r="L580" s="275" t="s">
        <v>2440</v>
      </c>
      <c r="M580" s="275" t="s">
        <v>2447</v>
      </c>
      <c r="N580" s="276">
        <v>9810503</v>
      </c>
      <c r="O580" s="275" t="s">
        <v>2442</v>
      </c>
      <c r="P580" s="275" t="s">
        <v>2443</v>
      </c>
      <c r="Q580" s="275" t="s">
        <v>2444</v>
      </c>
      <c r="R580" s="275" t="s">
        <v>2445</v>
      </c>
      <c r="T580" s="275" t="s">
        <v>71</v>
      </c>
      <c r="U580" s="275" t="s">
        <v>74</v>
      </c>
      <c r="V580" s="275" t="s">
        <v>2446</v>
      </c>
      <c r="W580" s="275" t="s">
        <v>6486</v>
      </c>
      <c r="X580" s="277">
        <v>44835</v>
      </c>
      <c r="Y580" s="275" t="s">
        <v>6487</v>
      </c>
      <c r="Z580" s="275" t="s">
        <v>6488</v>
      </c>
      <c r="AA580" s="277">
        <v>40544</v>
      </c>
      <c r="AB580" s="277">
        <v>40544</v>
      </c>
      <c r="AF580" s="275" t="s">
        <v>6492</v>
      </c>
      <c r="AG580" s="275" t="s">
        <v>6527</v>
      </c>
      <c r="AH580" s="275">
        <v>6</v>
      </c>
      <c r="AI580" s="275">
        <v>0</v>
      </c>
      <c r="AJ580" s="275" t="s">
        <v>6490</v>
      </c>
      <c r="AK580" s="276">
        <v>981</v>
      </c>
      <c r="AL580" s="275" t="s">
        <v>8042</v>
      </c>
    </row>
    <row r="581" spans="1:38" s="275" customFormat="1">
      <c r="A581" s="275" t="str">
        <f t="shared" si="9"/>
        <v>0411400021生活介護</v>
      </c>
      <c r="B581" s="275" t="s">
        <v>2434</v>
      </c>
      <c r="C581" s="275" t="s">
        <v>2435</v>
      </c>
      <c r="D581" s="276">
        <v>9810505</v>
      </c>
      <c r="E581" s="275" t="s">
        <v>2436</v>
      </c>
      <c r="F581" s="275" t="s">
        <v>2437</v>
      </c>
      <c r="G581" s="275" t="s">
        <v>2438</v>
      </c>
      <c r="H581" s="275" t="s">
        <v>63</v>
      </c>
      <c r="I581" s="275" t="s">
        <v>2439</v>
      </c>
      <c r="J581" s="275" t="s">
        <v>7001</v>
      </c>
      <c r="K581" s="275" t="s">
        <v>2440</v>
      </c>
      <c r="L581" s="275" t="s">
        <v>2440</v>
      </c>
      <c r="M581" s="275" t="s">
        <v>2447</v>
      </c>
      <c r="N581" s="276">
        <v>9810503</v>
      </c>
      <c r="O581" s="275" t="s">
        <v>2442</v>
      </c>
      <c r="P581" s="275" t="s">
        <v>2443</v>
      </c>
      <c r="Q581" s="275" t="s">
        <v>2444</v>
      </c>
      <c r="R581" s="275" t="s">
        <v>2445</v>
      </c>
      <c r="T581" s="275" t="s">
        <v>71</v>
      </c>
      <c r="U581" s="275" t="s">
        <v>74</v>
      </c>
      <c r="V581" s="275" t="s">
        <v>2446</v>
      </c>
      <c r="W581" s="275" t="s">
        <v>6507</v>
      </c>
      <c r="X581" s="277">
        <v>44835</v>
      </c>
      <c r="Y581" s="275" t="s">
        <v>6487</v>
      </c>
      <c r="Z581" s="275" t="s">
        <v>6488</v>
      </c>
      <c r="AA581" s="277">
        <v>40544</v>
      </c>
      <c r="AB581" s="277">
        <v>40544</v>
      </c>
      <c r="AF581" s="275" t="s">
        <v>6492</v>
      </c>
      <c r="AG581" s="275" t="s">
        <v>6527</v>
      </c>
      <c r="AH581" s="275">
        <v>6</v>
      </c>
      <c r="AI581" s="275">
        <v>47</v>
      </c>
      <c r="AJ581" s="275" t="s">
        <v>6490</v>
      </c>
      <c r="AK581" s="276">
        <v>981</v>
      </c>
      <c r="AL581" s="275" t="s">
        <v>8042</v>
      </c>
    </row>
    <row r="582" spans="1:38" s="275" customFormat="1">
      <c r="A582" s="275" t="str">
        <f t="shared" si="9"/>
        <v>0411400021短期入所</v>
      </c>
      <c r="B582" s="275" t="s">
        <v>2434</v>
      </c>
      <c r="C582" s="275" t="s">
        <v>2435</v>
      </c>
      <c r="D582" s="276">
        <v>9810505</v>
      </c>
      <c r="E582" s="275" t="s">
        <v>2436</v>
      </c>
      <c r="F582" s="275" t="s">
        <v>2437</v>
      </c>
      <c r="G582" s="275" t="s">
        <v>2438</v>
      </c>
      <c r="H582" s="275" t="s">
        <v>63</v>
      </c>
      <c r="I582" s="275" t="s">
        <v>2439</v>
      </c>
      <c r="J582" s="275" t="s">
        <v>7001</v>
      </c>
      <c r="K582" s="275" t="s">
        <v>2440</v>
      </c>
      <c r="L582" s="275" t="s">
        <v>2448</v>
      </c>
      <c r="M582" s="275" t="s">
        <v>2449</v>
      </c>
      <c r="N582" s="276">
        <v>9810503</v>
      </c>
      <c r="O582" s="275" t="s">
        <v>2442</v>
      </c>
      <c r="P582" s="275" t="s">
        <v>2443</v>
      </c>
      <c r="Q582" s="275" t="s">
        <v>2444</v>
      </c>
      <c r="R582" s="275" t="s">
        <v>2445</v>
      </c>
      <c r="T582" s="275" t="s">
        <v>91</v>
      </c>
      <c r="U582" s="275" t="s">
        <v>74</v>
      </c>
      <c r="V582" s="275" t="s">
        <v>2446</v>
      </c>
      <c r="W582" s="275" t="s">
        <v>6486</v>
      </c>
      <c r="X582" s="277">
        <v>44835</v>
      </c>
      <c r="Y582" s="275" t="s">
        <v>6487</v>
      </c>
      <c r="AA582" s="277">
        <v>38991</v>
      </c>
      <c r="AB582" s="277">
        <v>38991</v>
      </c>
      <c r="AF582" s="275" t="s">
        <v>6498</v>
      </c>
      <c r="AH582" s="275">
        <v>2</v>
      </c>
      <c r="AJ582" s="275" t="s">
        <v>6490</v>
      </c>
      <c r="AK582" s="276">
        <v>981</v>
      </c>
      <c r="AL582" s="275" t="s">
        <v>8042</v>
      </c>
    </row>
    <row r="583" spans="1:38" s="275" customFormat="1">
      <c r="A583" s="275" t="str">
        <f t="shared" si="9"/>
        <v>0411400021知的障害者通所授産施設</v>
      </c>
      <c r="B583" s="275" t="s">
        <v>2434</v>
      </c>
      <c r="C583" s="275" t="s">
        <v>2435</v>
      </c>
      <c r="D583" s="276">
        <v>9810505</v>
      </c>
      <c r="E583" s="275" t="s">
        <v>2436</v>
      </c>
      <c r="F583" s="275" t="s">
        <v>2437</v>
      </c>
      <c r="G583" s="275" t="s">
        <v>2438</v>
      </c>
      <c r="H583" s="275" t="s">
        <v>63</v>
      </c>
      <c r="I583" s="275" t="s">
        <v>2439</v>
      </c>
      <c r="J583" s="275" t="s">
        <v>7001</v>
      </c>
      <c r="K583" s="275" t="s">
        <v>2440</v>
      </c>
      <c r="L583" s="275" t="s">
        <v>2448</v>
      </c>
      <c r="M583" s="275" t="s">
        <v>2449</v>
      </c>
      <c r="N583" s="276">
        <v>9810503</v>
      </c>
      <c r="O583" s="275" t="s">
        <v>2442</v>
      </c>
      <c r="P583" s="275" t="s">
        <v>2443</v>
      </c>
      <c r="Q583" s="275" t="s">
        <v>2444</v>
      </c>
      <c r="R583" s="275" t="s">
        <v>2445</v>
      </c>
      <c r="T583" s="275" t="s">
        <v>6528</v>
      </c>
      <c r="U583" s="275" t="s">
        <v>6500</v>
      </c>
      <c r="V583" s="275" t="s">
        <v>2446</v>
      </c>
      <c r="W583" s="275" t="s">
        <v>6486</v>
      </c>
      <c r="X583" s="277">
        <v>40543</v>
      </c>
      <c r="Y583" s="275" t="s">
        <v>6501</v>
      </c>
      <c r="Z583" s="275" t="s">
        <v>6497</v>
      </c>
      <c r="AA583" s="277">
        <v>38991</v>
      </c>
      <c r="AB583" s="277">
        <v>38991</v>
      </c>
      <c r="AD583" s="277">
        <v>40543</v>
      </c>
      <c r="AF583" s="275" t="s">
        <v>6506</v>
      </c>
      <c r="AG583" s="275" t="s">
        <v>6489</v>
      </c>
      <c r="AI583" s="275">
        <v>40</v>
      </c>
      <c r="AJ583" s="275" t="s">
        <v>6490</v>
      </c>
      <c r="AK583" s="276">
        <v>981</v>
      </c>
      <c r="AL583" s="275" t="s">
        <v>8042</v>
      </c>
    </row>
    <row r="584" spans="1:38" s="275" customFormat="1">
      <c r="A584" s="275" t="str">
        <f t="shared" si="9"/>
        <v>0411400021知的障害者通所授産施設</v>
      </c>
      <c r="B584" s="275" t="s">
        <v>2434</v>
      </c>
      <c r="C584" s="275" t="s">
        <v>2435</v>
      </c>
      <c r="D584" s="276">
        <v>9810505</v>
      </c>
      <c r="E584" s="275" t="s">
        <v>2436</v>
      </c>
      <c r="F584" s="275" t="s">
        <v>2437</v>
      </c>
      <c r="G584" s="275" t="s">
        <v>2438</v>
      </c>
      <c r="H584" s="275" t="s">
        <v>63</v>
      </c>
      <c r="I584" s="275" t="s">
        <v>2439</v>
      </c>
      <c r="J584" s="275" t="s">
        <v>7001</v>
      </c>
      <c r="K584" s="275" t="s">
        <v>2440</v>
      </c>
      <c r="L584" s="275" t="s">
        <v>2448</v>
      </c>
      <c r="M584" s="275" t="s">
        <v>2449</v>
      </c>
      <c r="N584" s="276">
        <v>9810503</v>
      </c>
      <c r="O584" s="275" t="s">
        <v>2442</v>
      </c>
      <c r="P584" s="275" t="s">
        <v>2443</v>
      </c>
      <c r="Q584" s="275" t="s">
        <v>2444</v>
      </c>
      <c r="R584" s="275" t="s">
        <v>2445</v>
      </c>
      <c r="T584" s="275" t="s">
        <v>6528</v>
      </c>
      <c r="U584" s="275" t="s">
        <v>6500</v>
      </c>
      <c r="V584" s="275" t="s">
        <v>2446</v>
      </c>
      <c r="W584" s="275" t="s">
        <v>6507</v>
      </c>
      <c r="X584" s="277">
        <v>40543</v>
      </c>
      <c r="Y584" s="275" t="s">
        <v>6501</v>
      </c>
      <c r="Z584" s="275" t="s">
        <v>6497</v>
      </c>
      <c r="AA584" s="277">
        <v>38991</v>
      </c>
      <c r="AB584" s="277">
        <v>38991</v>
      </c>
      <c r="AD584" s="277">
        <v>40543</v>
      </c>
      <c r="AF584" s="275" t="s">
        <v>6508</v>
      </c>
      <c r="AG584" s="275" t="s">
        <v>6509</v>
      </c>
      <c r="AI584" s="275">
        <v>7</v>
      </c>
      <c r="AJ584" s="275" t="s">
        <v>6490</v>
      </c>
      <c r="AK584" s="276">
        <v>981</v>
      </c>
      <c r="AL584" s="275" t="s">
        <v>8042</v>
      </c>
    </row>
    <row r="585" spans="1:38" s="275" customFormat="1">
      <c r="A585" s="275" t="str">
        <f t="shared" si="9"/>
        <v>0411400039生活介護</v>
      </c>
      <c r="B585" s="275" t="s">
        <v>2434</v>
      </c>
      <c r="C585" s="275" t="s">
        <v>2435</v>
      </c>
      <c r="D585" s="276">
        <v>9810505</v>
      </c>
      <c r="E585" s="275" t="s">
        <v>2436</v>
      </c>
      <c r="F585" s="275" t="s">
        <v>2437</v>
      </c>
      <c r="G585" s="275" t="s">
        <v>2438</v>
      </c>
      <c r="H585" s="275" t="s">
        <v>63</v>
      </c>
      <c r="I585" s="275" t="s">
        <v>2439</v>
      </c>
      <c r="J585" s="275" t="s">
        <v>7001</v>
      </c>
      <c r="K585" s="275" t="s">
        <v>2450</v>
      </c>
      <c r="L585" s="275" t="s">
        <v>2450</v>
      </c>
      <c r="M585" s="275" t="s">
        <v>2451</v>
      </c>
      <c r="N585" s="276">
        <v>9810308</v>
      </c>
      <c r="O585" s="275" t="s">
        <v>2442</v>
      </c>
      <c r="P585" s="275" t="s">
        <v>2452</v>
      </c>
      <c r="Q585" s="275" t="s">
        <v>2453</v>
      </c>
      <c r="R585" s="275" t="s">
        <v>2455</v>
      </c>
      <c r="T585" s="275" t="s">
        <v>71</v>
      </c>
      <c r="U585" s="275" t="s">
        <v>74</v>
      </c>
      <c r="V585" s="275" t="s">
        <v>2454</v>
      </c>
      <c r="W585" s="275" t="s">
        <v>6486</v>
      </c>
      <c r="X585" s="277">
        <v>44835</v>
      </c>
      <c r="Y585" s="275" t="s">
        <v>6487</v>
      </c>
      <c r="Z585" s="275" t="s">
        <v>6497</v>
      </c>
      <c r="AA585" s="277">
        <v>40544</v>
      </c>
      <c r="AB585" s="277">
        <v>40544</v>
      </c>
      <c r="AF585" s="275" t="s">
        <v>6492</v>
      </c>
      <c r="AG585" s="275" t="s">
        <v>6489</v>
      </c>
      <c r="AH585" s="275">
        <v>40</v>
      </c>
      <c r="AI585" s="275">
        <v>40</v>
      </c>
      <c r="AJ585" s="275" t="s">
        <v>6490</v>
      </c>
      <c r="AK585" s="276">
        <v>981</v>
      </c>
      <c r="AL585" s="275" t="s">
        <v>8042</v>
      </c>
    </row>
    <row r="586" spans="1:38" s="275" customFormat="1">
      <c r="A586" s="275" t="str">
        <f t="shared" si="9"/>
        <v>0411400039短期入所</v>
      </c>
      <c r="B586" s="275" t="s">
        <v>2434</v>
      </c>
      <c r="C586" s="275" t="s">
        <v>2435</v>
      </c>
      <c r="D586" s="276">
        <v>9810505</v>
      </c>
      <c r="E586" s="275" t="s">
        <v>2436</v>
      </c>
      <c r="F586" s="275" t="s">
        <v>2437</v>
      </c>
      <c r="G586" s="275" t="s">
        <v>2438</v>
      </c>
      <c r="H586" s="275" t="s">
        <v>63</v>
      </c>
      <c r="I586" s="275" t="s">
        <v>2439</v>
      </c>
      <c r="J586" s="275" t="s">
        <v>7001</v>
      </c>
      <c r="K586" s="275" t="s">
        <v>2450</v>
      </c>
      <c r="L586" s="275" t="s">
        <v>2450</v>
      </c>
      <c r="M586" s="275" t="s">
        <v>2456</v>
      </c>
      <c r="N586" s="276">
        <v>9810308</v>
      </c>
      <c r="O586" s="275" t="s">
        <v>2442</v>
      </c>
      <c r="P586" s="275" t="s">
        <v>2452</v>
      </c>
      <c r="Q586" s="275" t="s">
        <v>2453</v>
      </c>
      <c r="T586" s="275" t="s">
        <v>91</v>
      </c>
      <c r="U586" s="275" t="s">
        <v>74</v>
      </c>
      <c r="V586" s="275" t="s">
        <v>2454</v>
      </c>
      <c r="W586" s="275" t="s">
        <v>6486</v>
      </c>
      <c r="X586" s="277">
        <v>44835</v>
      </c>
      <c r="Y586" s="275" t="s">
        <v>6487</v>
      </c>
      <c r="AA586" s="277">
        <v>38991</v>
      </c>
      <c r="AB586" s="277">
        <v>38991</v>
      </c>
      <c r="AF586" s="275" t="s">
        <v>6498</v>
      </c>
      <c r="AH586" s="275">
        <v>16</v>
      </c>
      <c r="AJ586" s="275" t="s">
        <v>6490</v>
      </c>
      <c r="AK586" s="276">
        <v>981</v>
      </c>
      <c r="AL586" s="275" t="s">
        <v>8042</v>
      </c>
    </row>
    <row r="587" spans="1:38" s="275" customFormat="1">
      <c r="A587" s="275" t="str">
        <f t="shared" si="9"/>
        <v>0411400039知的障害者通所更生施設</v>
      </c>
      <c r="B587" s="275" t="s">
        <v>2434</v>
      </c>
      <c r="C587" s="275" t="s">
        <v>2435</v>
      </c>
      <c r="D587" s="276">
        <v>9810505</v>
      </c>
      <c r="E587" s="275" t="s">
        <v>2436</v>
      </c>
      <c r="F587" s="275" t="s">
        <v>2437</v>
      </c>
      <c r="G587" s="275" t="s">
        <v>2438</v>
      </c>
      <c r="H587" s="275" t="s">
        <v>63</v>
      </c>
      <c r="I587" s="275" t="s">
        <v>2439</v>
      </c>
      <c r="J587" s="275" t="s">
        <v>7001</v>
      </c>
      <c r="K587" s="275" t="s">
        <v>2450</v>
      </c>
      <c r="L587" s="275" t="s">
        <v>7002</v>
      </c>
      <c r="M587" s="275" t="s">
        <v>7003</v>
      </c>
      <c r="N587" s="276">
        <v>9810308</v>
      </c>
      <c r="O587" s="275" t="s">
        <v>2442</v>
      </c>
      <c r="P587" s="275" t="s">
        <v>2452</v>
      </c>
      <c r="Q587" s="275" t="s">
        <v>2453</v>
      </c>
      <c r="R587" s="275" t="s">
        <v>2455</v>
      </c>
      <c r="T587" s="275" t="s">
        <v>6505</v>
      </c>
      <c r="U587" s="275" t="s">
        <v>6500</v>
      </c>
      <c r="V587" s="275" t="s">
        <v>2454</v>
      </c>
      <c r="W587" s="275" t="s">
        <v>6486</v>
      </c>
      <c r="X587" s="277">
        <v>40633</v>
      </c>
      <c r="Y587" s="275" t="s">
        <v>6501</v>
      </c>
      <c r="Z587" s="275" t="s">
        <v>6497</v>
      </c>
      <c r="AA587" s="277">
        <v>38991</v>
      </c>
      <c r="AB587" s="277">
        <v>38991</v>
      </c>
      <c r="AD587" s="277">
        <v>40633</v>
      </c>
      <c r="AF587" s="275" t="s">
        <v>6506</v>
      </c>
      <c r="AG587" s="275" t="s">
        <v>6527</v>
      </c>
      <c r="AI587" s="275">
        <v>50</v>
      </c>
      <c r="AJ587" s="275" t="s">
        <v>6490</v>
      </c>
      <c r="AK587" s="276">
        <v>981</v>
      </c>
      <c r="AL587" s="275" t="s">
        <v>8042</v>
      </c>
    </row>
    <row r="588" spans="1:38" s="275" customFormat="1">
      <c r="A588" s="275" t="str">
        <f t="shared" si="9"/>
        <v>0411400039知的障害者通所更生施設</v>
      </c>
      <c r="B588" s="275" t="s">
        <v>2434</v>
      </c>
      <c r="C588" s="275" t="s">
        <v>2435</v>
      </c>
      <c r="D588" s="276">
        <v>9810505</v>
      </c>
      <c r="E588" s="275" t="s">
        <v>2436</v>
      </c>
      <c r="F588" s="275" t="s">
        <v>2437</v>
      </c>
      <c r="G588" s="275" t="s">
        <v>2438</v>
      </c>
      <c r="H588" s="275" t="s">
        <v>63</v>
      </c>
      <c r="I588" s="275" t="s">
        <v>2439</v>
      </c>
      <c r="J588" s="275" t="s">
        <v>7001</v>
      </c>
      <c r="K588" s="275" t="s">
        <v>2450</v>
      </c>
      <c r="L588" s="275" t="s">
        <v>7002</v>
      </c>
      <c r="M588" s="275" t="s">
        <v>7003</v>
      </c>
      <c r="N588" s="276">
        <v>9810308</v>
      </c>
      <c r="O588" s="275" t="s">
        <v>2442</v>
      </c>
      <c r="P588" s="275" t="s">
        <v>2452</v>
      </c>
      <c r="Q588" s="275" t="s">
        <v>2453</v>
      </c>
      <c r="R588" s="275" t="s">
        <v>2455</v>
      </c>
      <c r="T588" s="275" t="s">
        <v>6505</v>
      </c>
      <c r="U588" s="275" t="s">
        <v>6500</v>
      </c>
      <c r="V588" s="275" t="s">
        <v>2454</v>
      </c>
      <c r="W588" s="275" t="s">
        <v>6507</v>
      </c>
      <c r="X588" s="277">
        <v>40633</v>
      </c>
      <c r="Y588" s="275" t="s">
        <v>6501</v>
      </c>
      <c r="Z588" s="275" t="s">
        <v>6497</v>
      </c>
      <c r="AA588" s="277">
        <v>38991</v>
      </c>
      <c r="AB588" s="277">
        <v>38991</v>
      </c>
      <c r="AD588" s="277">
        <v>40633</v>
      </c>
      <c r="AF588" s="275" t="s">
        <v>6508</v>
      </c>
      <c r="AG588" s="275" t="s">
        <v>6509</v>
      </c>
      <c r="AI588" s="275">
        <v>16</v>
      </c>
      <c r="AJ588" s="275" t="s">
        <v>6490</v>
      </c>
      <c r="AK588" s="276">
        <v>981</v>
      </c>
      <c r="AL588" s="275" t="s">
        <v>8042</v>
      </c>
    </row>
    <row r="589" spans="1:38" s="275" customFormat="1">
      <c r="A589" s="275" t="str">
        <f t="shared" si="9"/>
        <v>0411400047施設入所支援</v>
      </c>
      <c r="B589" s="275" t="s">
        <v>2434</v>
      </c>
      <c r="C589" s="275" t="s">
        <v>2435</v>
      </c>
      <c r="D589" s="276">
        <v>9810505</v>
      </c>
      <c r="E589" s="275" t="s">
        <v>2436</v>
      </c>
      <c r="F589" s="275" t="s">
        <v>2437</v>
      </c>
      <c r="G589" s="275" t="s">
        <v>2438</v>
      </c>
      <c r="H589" s="275" t="s">
        <v>63</v>
      </c>
      <c r="I589" s="275" t="s">
        <v>2439</v>
      </c>
      <c r="J589" s="275" t="s">
        <v>7001</v>
      </c>
      <c r="K589" s="275" t="s">
        <v>2457</v>
      </c>
      <c r="L589" s="275" t="s">
        <v>2457</v>
      </c>
      <c r="M589" s="275" t="s">
        <v>2458</v>
      </c>
      <c r="N589" s="276">
        <v>9810505</v>
      </c>
      <c r="O589" s="275" t="s">
        <v>2442</v>
      </c>
      <c r="P589" s="275" t="s">
        <v>2459</v>
      </c>
      <c r="Q589" s="275" t="s">
        <v>2437</v>
      </c>
      <c r="R589" s="275" t="s">
        <v>2438</v>
      </c>
      <c r="T589" s="275" t="s">
        <v>6494</v>
      </c>
      <c r="U589" s="275" t="s">
        <v>74</v>
      </c>
      <c r="V589" s="275" t="s">
        <v>2460</v>
      </c>
      <c r="W589" s="275" t="s">
        <v>6486</v>
      </c>
      <c r="X589" s="277">
        <v>44986</v>
      </c>
      <c r="Y589" s="275" t="s">
        <v>6487</v>
      </c>
      <c r="AA589" s="277">
        <v>40544</v>
      </c>
      <c r="AB589" s="277">
        <v>40544</v>
      </c>
      <c r="AF589" s="275" t="s">
        <v>6495</v>
      </c>
      <c r="AG589" s="275" t="s">
        <v>6496</v>
      </c>
      <c r="AH589" s="275">
        <v>34</v>
      </c>
      <c r="AI589" s="275">
        <v>34</v>
      </c>
      <c r="AJ589" s="275" t="s">
        <v>6490</v>
      </c>
      <c r="AK589" s="276">
        <v>981</v>
      </c>
      <c r="AL589" s="275" t="s">
        <v>8042</v>
      </c>
    </row>
    <row r="590" spans="1:38" s="275" customFormat="1">
      <c r="A590" s="275" t="str">
        <f t="shared" si="9"/>
        <v>0411400047生活介護</v>
      </c>
      <c r="B590" s="275" t="s">
        <v>2434</v>
      </c>
      <c r="C590" s="275" t="s">
        <v>2435</v>
      </c>
      <c r="D590" s="276">
        <v>9810505</v>
      </c>
      <c r="E590" s="275" t="s">
        <v>2436</v>
      </c>
      <c r="F590" s="275" t="s">
        <v>2437</v>
      </c>
      <c r="G590" s="275" t="s">
        <v>2438</v>
      </c>
      <c r="H590" s="275" t="s">
        <v>63</v>
      </c>
      <c r="I590" s="275" t="s">
        <v>2439</v>
      </c>
      <c r="J590" s="275" t="s">
        <v>7001</v>
      </c>
      <c r="K590" s="275" t="s">
        <v>2457</v>
      </c>
      <c r="L590" s="275" t="s">
        <v>2457</v>
      </c>
      <c r="M590" s="275" t="s">
        <v>2458</v>
      </c>
      <c r="N590" s="276">
        <v>9810505</v>
      </c>
      <c r="O590" s="275" t="s">
        <v>2442</v>
      </c>
      <c r="P590" s="275" t="s">
        <v>2459</v>
      </c>
      <c r="Q590" s="275" t="s">
        <v>2437</v>
      </c>
      <c r="R590" s="275" t="s">
        <v>2438</v>
      </c>
      <c r="T590" s="275" t="s">
        <v>71</v>
      </c>
      <c r="U590" s="275" t="s">
        <v>74</v>
      </c>
      <c r="V590" s="275" t="s">
        <v>2460</v>
      </c>
      <c r="W590" s="275" t="s">
        <v>6486</v>
      </c>
      <c r="X590" s="277">
        <v>44986</v>
      </c>
      <c r="Y590" s="275" t="s">
        <v>6487</v>
      </c>
      <c r="Z590" s="275" t="s">
        <v>6497</v>
      </c>
      <c r="AA590" s="277">
        <v>40544</v>
      </c>
      <c r="AB590" s="277">
        <v>40544</v>
      </c>
      <c r="AF590" s="275" t="s">
        <v>6492</v>
      </c>
      <c r="AG590" s="275" t="s">
        <v>6489</v>
      </c>
      <c r="AH590" s="275">
        <v>40</v>
      </c>
      <c r="AI590" s="275">
        <v>40</v>
      </c>
      <c r="AJ590" s="275" t="s">
        <v>6490</v>
      </c>
      <c r="AK590" s="276">
        <v>981</v>
      </c>
      <c r="AL590" s="275" t="s">
        <v>8042</v>
      </c>
    </row>
    <row r="591" spans="1:38" s="275" customFormat="1">
      <c r="A591" s="275" t="str">
        <f t="shared" si="9"/>
        <v>0411400047短期入所</v>
      </c>
      <c r="B591" s="275" t="s">
        <v>2434</v>
      </c>
      <c r="C591" s="275" t="s">
        <v>2435</v>
      </c>
      <c r="D591" s="276">
        <v>9810505</v>
      </c>
      <c r="E591" s="275" t="s">
        <v>2436</v>
      </c>
      <c r="F591" s="275" t="s">
        <v>2437</v>
      </c>
      <c r="G591" s="275" t="s">
        <v>2438</v>
      </c>
      <c r="H591" s="275" t="s">
        <v>63</v>
      </c>
      <c r="I591" s="275" t="s">
        <v>2439</v>
      </c>
      <c r="J591" s="275" t="s">
        <v>7001</v>
      </c>
      <c r="K591" s="275" t="s">
        <v>2457</v>
      </c>
      <c r="L591" s="275" t="s">
        <v>2457</v>
      </c>
      <c r="M591" s="275" t="s">
        <v>2458</v>
      </c>
      <c r="N591" s="276">
        <v>9810505</v>
      </c>
      <c r="O591" s="275" t="s">
        <v>2442</v>
      </c>
      <c r="P591" s="275" t="s">
        <v>2459</v>
      </c>
      <c r="Q591" s="275" t="s">
        <v>2437</v>
      </c>
      <c r="R591" s="275" t="s">
        <v>2438</v>
      </c>
      <c r="T591" s="275" t="s">
        <v>91</v>
      </c>
      <c r="U591" s="275" t="s">
        <v>74</v>
      </c>
      <c r="V591" s="275" t="s">
        <v>2460</v>
      </c>
      <c r="W591" s="275" t="s">
        <v>6486</v>
      </c>
      <c r="X591" s="277">
        <v>44835</v>
      </c>
      <c r="Y591" s="275" t="s">
        <v>6487</v>
      </c>
      <c r="AA591" s="277">
        <v>38991</v>
      </c>
      <c r="AB591" s="277">
        <v>38991</v>
      </c>
      <c r="AF591" s="275" t="s">
        <v>6498</v>
      </c>
      <c r="AH591" s="275">
        <v>4</v>
      </c>
      <c r="AJ591" s="275" t="s">
        <v>6490</v>
      </c>
      <c r="AK591" s="276">
        <v>981</v>
      </c>
      <c r="AL591" s="275" t="s">
        <v>8042</v>
      </c>
    </row>
    <row r="592" spans="1:38" s="275" customFormat="1">
      <c r="A592" s="275" t="str">
        <f t="shared" si="9"/>
        <v>0411400047知的障害者通所更生施設</v>
      </c>
      <c r="B592" s="275" t="s">
        <v>2434</v>
      </c>
      <c r="C592" s="275" t="s">
        <v>2435</v>
      </c>
      <c r="D592" s="276">
        <v>9810505</v>
      </c>
      <c r="E592" s="275" t="s">
        <v>2436</v>
      </c>
      <c r="F592" s="275" t="s">
        <v>2437</v>
      </c>
      <c r="G592" s="275" t="s">
        <v>2438</v>
      </c>
      <c r="H592" s="275" t="s">
        <v>63</v>
      </c>
      <c r="I592" s="275" t="s">
        <v>2439</v>
      </c>
      <c r="J592" s="275" t="s">
        <v>7001</v>
      </c>
      <c r="K592" s="275" t="s">
        <v>2457</v>
      </c>
      <c r="L592" s="275" t="s">
        <v>7004</v>
      </c>
      <c r="M592" s="275" t="s">
        <v>7005</v>
      </c>
      <c r="N592" s="276">
        <v>9810505</v>
      </c>
      <c r="O592" s="275" t="s">
        <v>2442</v>
      </c>
      <c r="P592" s="275" t="s">
        <v>5769</v>
      </c>
      <c r="Q592" s="275" t="s">
        <v>2437</v>
      </c>
      <c r="R592" s="275" t="s">
        <v>2438</v>
      </c>
      <c r="T592" s="275" t="s">
        <v>6505</v>
      </c>
      <c r="U592" s="275" t="s">
        <v>6500</v>
      </c>
      <c r="V592" s="275" t="s">
        <v>2460</v>
      </c>
      <c r="W592" s="275" t="s">
        <v>6486</v>
      </c>
      <c r="X592" s="277">
        <v>40633</v>
      </c>
      <c r="Y592" s="275" t="s">
        <v>6501</v>
      </c>
      <c r="Z592" s="275" t="s">
        <v>6497</v>
      </c>
      <c r="AA592" s="277">
        <v>38991</v>
      </c>
      <c r="AB592" s="277">
        <v>38991</v>
      </c>
      <c r="AD592" s="277">
        <v>40633</v>
      </c>
      <c r="AF592" s="275" t="s">
        <v>6705</v>
      </c>
      <c r="AG592" s="275" t="s">
        <v>6509</v>
      </c>
      <c r="AI592" s="275">
        <v>13</v>
      </c>
      <c r="AJ592" s="275" t="s">
        <v>6490</v>
      </c>
      <c r="AK592" s="276">
        <v>981</v>
      </c>
      <c r="AL592" s="275" t="s">
        <v>8042</v>
      </c>
    </row>
    <row r="593" spans="1:38" s="275" customFormat="1">
      <c r="A593" s="275" t="str">
        <f t="shared" si="9"/>
        <v>0411400047知的障害者入所更生施設</v>
      </c>
      <c r="B593" s="275" t="s">
        <v>2434</v>
      </c>
      <c r="C593" s="275" t="s">
        <v>2435</v>
      </c>
      <c r="D593" s="276">
        <v>9810505</v>
      </c>
      <c r="E593" s="275" t="s">
        <v>2436</v>
      </c>
      <c r="F593" s="275" t="s">
        <v>2437</v>
      </c>
      <c r="G593" s="275" t="s">
        <v>2438</v>
      </c>
      <c r="H593" s="275" t="s">
        <v>63</v>
      </c>
      <c r="I593" s="275" t="s">
        <v>2439</v>
      </c>
      <c r="J593" s="275" t="s">
        <v>7001</v>
      </c>
      <c r="K593" s="275" t="s">
        <v>2457</v>
      </c>
      <c r="L593" s="275" t="s">
        <v>7006</v>
      </c>
      <c r="M593" s="275" t="s">
        <v>7007</v>
      </c>
      <c r="N593" s="276">
        <v>9810505</v>
      </c>
      <c r="O593" s="275" t="s">
        <v>2442</v>
      </c>
      <c r="P593" s="275" t="s">
        <v>2459</v>
      </c>
      <c r="Q593" s="275" t="s">
        <v>2437</v>
      </c>
      <c r="R593" s="275" t="s">
        <v>2438</v>
      </c>
      <c r="T593" s="275" t="s">
        <v>6499</v>
      </c>
      <c r="U593" s="275" t="s">
        <v>6500</v>
      </c>
      <c r="V593" s="275" t="s">
        <v>2460</v>
      </c>
      <c r="W593" s="275" t="s">
        <v>6486</v>
      </c>
      <c r="X593" s="277">
        <v>40543</v>
      </c>
      <c r="Y593" s="275" t="s">
        <v>6501</v>
      </c>
      <c r="Z593" s="275" t="s">
        <v>6497</v>
      </c>
      <c r="AA593" s="277">
        <v>38991</v>
      </c>
      <c r="AB593" s="277">
        <v>38991</v>
      </c>
      <c r="AD593" s="277">
        <v>40543</v>
      </c>
      <c r="AF593" s="275" t="s">
        <v>6502</v>
      </c>
      <c r="AG593" s="275" t="s">
        <v>6959</v>
      </c>
      <c r="AI593" s="275">
        <v>34</v>
      </c>
      <c r="AJ593" s="275" t="s">
        <v>6490</v>
      </c>
      <c r="AK593" s="276">
        <v>981</v>
      </c>
      <c r="AL593" s="275" t="s">
        <v>8042</v>
      </c>
    </row>
    <row r="594" spans="1:38" s="275" customFormat="1">
      <c r="A594" s="275" t="str">
        <f t="shared" si="9"/>
        <v>0411400054居宅介護</v>
      </c>
      <c r="B594" s="275" t="s">
        <v>2434</v>
      </c>
      <c r="C594" s="275" t="s">
        <v>2435</v>
      </c>
      <c r="D594" s="276">
        <v>9810505</v>
      </c>
      <c r="E594" s="275" t="s">
        <v>2436</v>
      </c>
      <c r="F594" s="275" t="s">
        <v>2437</v>
      </c>
      <c r="G594" s="275" t="s">
        <v>2438</v>
      </c>
      <c r="H594" s="275" t="s">
        <v>63</v>
      </c>
      <c r="I594" s="275" t="s">
        <v>2439</v>
      </c>
      <c r="J594" s="275" t="s">
        <v>7001</v>
      </c>
      <c r="K594" s="275" t="s">
        <v>7008</v>
      </c>
      <c r="L594" s="275" t="s">
        <v>7008</v>
      </c>
      <c r="M594" s="275" t="s">
        <v>7009</v>
      </c>
      <c r="N594" s="276">
        <v>9810503</v>
      </c>
      <c r="O594" s="275" t="s">
        <v>2442</v>
      </c>
      <c r="P594" s="275" t="s">
        <v>7010</v>
      </c>
      <c r="Q594" s="275" t="s">
        <v>7011</v>
      </c>
      <c r="R594" s="275" t="s">
        <v>7011</v>
      </c>
      <c r="T594" s="275" t="s">
        <v>137</v>
      </c>
      <c r="U594" s="275" t="s">
        <v>6525</v>
      </c>
      <c r="V594" s="275" t="s">
        <v>7012</v>
      </c>
      <c r="W594" s="275" t="s">
        <v>6486</v>
      </c>
      <c r="X594" s="277">
        <v>41182</v>
      </c>
      <c r="Y594" s="275" t="s">
        <v>6501</v>
      </c>
      <c r="Z594" s="275" t="s">
        <v>6497</v>
      </c>
      <c r="AA594" s="277">
        <v>38991</v>
      </c>
      <c r="AB594" s="277">
        <v>38991</v>
      </c>
      <c r="AC594" s="277">
        <v>39173</v>
      </c>
      <c r="AD594" s="277">
        <v>41182</v>
      </c>
      <c r="AJ594" s="275" t="s">
        <v>6490</v>
      </c>
      <c r="AK594" s="276">
        <v>981</v>
      </c>
      <c r="AL594" s="275" t="s">
        <v>8042</v>
      </c>
    </row>
    <row r="595" spans="1:38" s="275" customFormat="1">
      <c r="A595" s="275" t="str">
        <f t="shared" si="9"/>
        <v>0411400054重度訪問介護</v>
      </c>
      <c r="B595" s="275" t="s">
        <v>2434</v>
      </c>
      <c r="C595" s="275" t="s">
        <v>2435</v>
      </c>
      <c r="D595" s="276">
        <v>9810505</v>
      </c>
      <c r="E595" s="275" t="s">
        <v>2436</v>
      </c>
      <c r="F595" s="275" t="s">
        <v>2437</v>
      </c>
      <c r="G595" s="275" t="s">
        <v>2438</v>
      </c>
      <c r="H595" s="275" t="s">
        <v>63</v>
      </c>
      <c r="I595" s="275" t="s">
        <v>2439</v>
      </c>
      <c r="J595" s="275" t="s">
        <v>7001</v>
      </c>
      <c r="K595" s="275" t="s">
        <v>7008</v>
      </c>
      <c r="L595" s="275" t="s">
        <v>7008</v>
      </c>
      <c r="M595" s="275" t="s">
        <v>7009</v>
      </c>
      <c r="N595" s="276">
        <v>9810503</v>
      </c>
      <c r="O595" s="275" t="s">
        <v>2442</v>
      </c>
      <c r="P595" s="275" t="s">
        <v>7010</v>
      </c>
      <c r="Q595" s="275" t="s">
        <v>7011</v>
      </c>
      <c r="R595" s="275" t="s">
        <v>7011</v>
      </c>
      <c r="T595" s="275" t="s">
        <v>138</v>
      </c>
      <c r="U595" s="275" t="s">
        <v>6525</v>
      </c>
      <c r="V595" s="275" t="s">
        <v>7012</v>
      </c>
      <c r="W595" s="275" t="s">
        <v>6486</v>
      </c>
      <c r="X595" s="277">
        <v>41182</v>
      </c>
      <c r="Y595" s="275" t="s">
        <v>6501</v>
      </c>
      <c r="Z595" s="275" t="s">
        <v>6497</v>
      </c>
      <c r="AA595" s="277">
        <v>38991</v>
      </c>
      <c r="AB595" s="277">
        <v>38991</v>
      </c>
      <c r="AC595" s="277">
        <v>39173</v>
      </c>
      <c r="AD595" s="277">
        <v>41182</v>
      </c>
      <c r="AJ595" s="275" t="s">
        <v>6490</v>
      </c>
      <c r="AK595" s="276">
        <v>981</v>
      </c>
      <c r="AL595" s="275" t="s">
        <v>8042</v>
      </c>
    </row>
    <row r="596" spans="1:38" s="275" customFormat="1">
      <c r="A596" s="275" t="str">
        <f t="shared" si="9"/>
        <v>0411400070居宅介護</v>
      </c>
      <c r="B596" s="275" t="s">
        <v>2461</v>
      </c>
      <c r="C596" s="275" t="s">
        <v>2462</v>
      </c>
      <c r="D596" s="276">
        <v>9810503</v>
      </c>
      <c r="E596" s="275" t="s">
        <v>2463</v>
      </c>
      <c r="F596" s="275" t="s">
        <v>2464</v>
      </c>
      <c r="G596" s="275" t="s">
        <v>2465</v>
      </c>
      <c r="H596" s="275" t="s">
        <v>144</v>
      </c>
      <c r="I596" s="275" t="s">
        <v>2466</v>
      </c>
      <c r="J596" s="275" t="s">
        <v>7013</v>
      </c>
      <c r="K596" s="275" t="s">
        <v>2461</v>
      </c>
      <c r="L596" s="275" t="s">
        <v>2461</v>
      </c>
      <c r="M596" s="275" t="s">
        <v>2462</v>
      </c>
      <c r="N596" s="276">
        <v>9810503</v>
      </c>
      <c r="O596" s="275" t="s">
        <v>2442</v>
      </c>
      <c r="P596" s="275" t="s">
        <v>2463</v>
      </c>
      <c r="Q596" s="275" t="s">
        <v>2464</v>
      </c>
      <c r="R596" s="275" t="s">
        <v>2465</v>
      </c>
      <c r="T596" s="275" t="s">
        <v>137</v>
      </c>
      <c r="U596" s="275" t="s">
        <v>74</v>
      </c>
      <c r="V596" s="275" t="s">
        <v>2467</v>
      </c>
      <c r="W596" s="275" t="s">
        <v>6486</v>
      </c>
      <c r="X596" s="277">
        <v>44835</v>
      </c>
      <c r="Y596" s="275" t="s">
        <v>6487</v>
      </c>
      <c r="AA596" s="277">
        <v>38991</v>
      </c>
      <c r="AB596" s="277">
        <v>38991</v>
      </c>
      <c r="AJ596" s="275" t="s">
        <v>6490</v>
      </c>
      <c r="AK596" s="276">
        <v>981</v>
      </c>
      <c r="AL596" s="275" t="s">
        <v>8043</v>
      </c>
    </row>
    <row r="597" spans="1:38" s="275" customFormat="1">
      <c r="A597" s="275" t="str">
        <f t="shared" si="9"/>
        <v>0411400070重度訪問介護</v>
      </c>
      <c r="B597" s="275" t="s">
        <v>2461</v>
      </c>
      <c r="C597" s="275" t="s">
        <v>2462</v>
      </c>
      <c r="D597" s="276">
        <v>9810503</v>
      </c>
      <c r="E597" s="275" t="s">
        <v>2463</v>
      </c>
      <c r="F597" s="275" t="s">
        <v>2464</v>
      </c>
      <c r="G597" s="275" t="s">
        <v>2465</v>
      </c>
      <c r="H597" s="275" t="s">
        <v>144</v>
      </c>
      <c r="I597" s="275" t="s">
        <v>2466</v>
      </c>
      <c r="J597" s="275" t="s">
        <v>7013</v>
      </c>
      <c r="K597" s="275" t="s">
        <v>2461</v>
      </c>
      <c r="L597" s="275" t="s">
        <v>2461</v>
      </c>
      <c r="M597" s="275" t="s">
        <v>2462</v>
      </c>
      <c r="N597" s="276">
        <v>9810504</v>
      </c>
      <c r="O597" s="275" t="s">
        <v>2442</v>
      </c>
      <c r="P597" s="275" t="s">
        <v>7014</v>
      </c>
      <c r="Q597" s="275" t="s">
        <v>7015</v>
      </c>
      <c r="R597" s="275" t="s">
        <v>7016</v>
      </c>
      <c r="T597" s="275" t="s">
        <v>138</v>
      </c>
      <c r="U597" s="275" t="s">
        <v>6525</v>
      </c>
      <c r="V597" s="275" t="s">
        <v>2467</v>
      </c>
      <c r="W597" s="275" t="s">
        <v>6486</v>
      </c>
      <c r="X597" s="277">
        <v>41182</v>
      </c>
      <c r="Y597" s="275" t="s">
        <v>6501</v>
      </c>
      <c r="AA597" s="277">
        <v>38991</v>
      </c>
      <c r="AB597" s="277">
        <v>38991</v>
      </c>
      <c r="AD597" s="277">
        <v>41182</v>
      </c>
      <c r="AJ597" s="275" t="s">
        <v>6490</v>
      </c>
      <c r="AK597" s="276">
        <v>981</v>
      </c>
      <c r="AL597" s="275" t="s">
        <v>8043</v>
      </c>
    </row>
    <row r="598" spans="1:38" s="275" customFormat="1">
      <c r="A598" s="275" t="str">
        <f t="shared" si="9"/>
        <v>0411400088居宅介護</v>
      </c>
      <c r="B598" s="275" t="s">
        <v>2468</v>
      </c>
      <c r="C598" s="275" t="s">
        <v>2469</v>
      </c>
      <c r="D598" s="276">
        <v>9810501</v>
      </c>
      <c r="E598" s="275" t="s">
        <v>2470</v>
      </c>
      <c r="F598" s="275" t="s">
        <v>2471</v>
      </c>
      <c r="G598" s="275" t="s">
        <v>2472</v>
      </c>
      <c r="H598" s="275" t="s">
        <v>63</v>
      </c>
      <c r="I598" s="275" t="s">
        <v>2473</v>
      </c>
      <c r="J598" s="275" t="s">
        <v>7017</v>
      </c>
      <c r="K598" s="275" t="s">
        <v>2474</v>
      </c>
      <c r="L598" s="275" t="s">
        <v>2474</v>
      </c>
      <c r="M598" s="275" t="s">
        <v>2475</v>
      </c>
      <c r="N598" s="276">
        <v>9810501</v>
      </c>
      <c r="O598" s="275" t="s">
        <v>2442</v>
      </c>
      <c r="P598" s="275" t="s">
        <v>2476</v>
      </c>
      <c r="Q598" s="275" t="s">
        <v>2471</v>
      </c>
      <c r="R598" s="275" t="s">
        <v>2472</v>
      </c>
      <c r="T598" s="275" t="s">
        <v>137</v>
      </c>
      <c r="U598" s="275" t="s">
        <v>74</v>
      </c>
      <c r="V598" s="275" t="s">
        <v>2477</v>
      </c>
      <c r="W598" s="275" t="s">
        <v>6486</v>
      </c>
      <c r="X598" s="277">
        <v>44287</v>
      </c>
      <c r="Y598" s="275" t="s">
        <v>6487</v>
      </c>
      <c r="AA598" s="277">
        <v>38991</v>
      </c>
      <c r="AB598" s="277">
        <v>38991</v>
      </c>
      <c r="AJ598" s="275" t="s">
        <v>6490</v>
      </c>
      <c r="AK598" s="276">
        <v>981</v>
      </c>
      <c r="AL598" s="275" t="s">
        <v>8044</v>
      </c>
    </row>
    <row r="599" spans="1:38" s="275" customFormat="1">
      <c r="A599" s="275" t="str">
        <f t="shared" si="9"/>
        <v>0411400104居宅介護</v>
      </c>
      <c r="B599" s="275" t="s">
        <v>7018</v>
      </c>
      <c r="C599" s="275" t="s">
        <v>7019</v>
      </c>
      <c r="D599" s="276">
        <v>9810301</v>
      </c>
      <c r="E599" s="275" t="s">
        <v>7020</v>
      </c>
      <c r="F599" s="275" t="s">
        <v>7021</v>
      </c>
      <c r="G599" s="275" t="s">
        <v>7021</v>
      </c>
      <c r="H599" s="275" t="s">
        <v>7022</v>
      </c>
      <c r="I599" s="275" t="s">
        <v>7023</v>
      </c>
      <c r="J599" s="275" t="s">
        <v>7024</v>
      </c>
      <c r="K599" s="275" t="s">
        <v>7025</v>
      </c>
      <c r="L599" s="275" t="s">
        <v>7025</v>
      </c>
      <c r="M599" s="275" t="s">
        <v>7026</v>
      </c>
      <c r="N599" s="276">
        <v>9810301</v>
      </c>
      <c r="O599" s="275" t="s">
        <v>2442</v>
      </c>
      <c r="P599" s="275" t="s">
        <v>7020</v>
      </c>
      <c r="Q599" s="275" t="s">
        <v>7021</v>
      </c>
      <c r="R599" s="275" t="s">
        <v>7021</v>
      </c>
      <c r="T599" s="275" t="s">
        <v>137</v>
      </c>
      <c r="U599" s="275" t="s">
        <v>6525</v>
      </c>
      <c r="V599" s="275" t="s">
        <v>7027</v>
      </c>
      <c r="W599" s="275" t="s">
        <v>6486</v>
      </c>
      <c r="X599" s="277">
        <v>41182</v>
      </c>
      <c r="Y599" s="275" t="s">
        <v>6501</v>
      </c>
      <c r="AA599" s="277">
        <v>38991</v>
      </c>
      <c r="AB599" s="277">
        <v>38991</v>
      </c>
      <c r="AD599" s="277">
        <v>41182</v>
      </c>
      <c r="AJ599" s="275" t="s">
        <v>6490</v>
      </c>
      <c r="AK599" s="276">
        <v>981</v>
      </c>
      <c r="AL599" s="275" t="s">
        <v>8045</v>
      </c>
    </row>
    <row r="600" spans="1:38" s="275" customFormat="1">
      <c r="A600" s="275" t="str">
        <f t="shared" si="9"/>
        <v>0411400104重度訪問介護</v>
      </c>
      <c r="B600" s="275" t="s">
        <v>7018</v>
      </c>
      <c r="C600" s="275" t="s">
        <v>7019</v>
      </c>
      <c r="D600" s="276">
        <v>9810301</v>
      </c>
      <c r="E600" s="275" t="s">
        <v>7020</v>
      </c>
      <c r="F600" s="275" t="s">
        <v>7021</v>
      </c>
      <c r="G600" s="275" t="s">
        <v>7021</v>
      </c>
      <c r="H600" s="275" t="s">
        <v>7022</v>
      </c>
      <c r="I600" s="275" t="s">
        <v>7023</v>
      </c>
      <c r="J600" s="275" t="s">
        <v>7024</v>
      </c>
      <c r="K600" s="275" t="s">
        <v>7025</v>
      </c>
      <c r="L600" s="275" t="s">
        <v>7025</v>
      </c>
      <c r="M600" s="275" t="s">
        <v>7026</v>
      </c>
      <c r="N600" s="276">
        <v>9810301</v>
      </c>
      <c r="O600" s="275" t="s">
        <v>2442</v>
      </c>
      <c r="P600" s="275" t="s">
        <v>7020</v>
      </c>
      <c r="Q600" s="275" t="s">
        <v>7021</v>
      </c>
      <c r="R600" s="275" t="s">
        <v>7021</v>
      </c>
      <c r="T600" s="275" t="s">
        <v>138</v>
      </c>
      <c r="U600" s="275" t="s">
        <v>6525</v>
      </c>
      <c r="V600" s="275" t="s">
        <v>7027</v>
      </c>
      <c r="W600" s="275" t="s">
        <v>6486</v>
      </c>
      <c r="X600" s="277">
        <v>41182</v>
      </c>
      <c r="Y600" s="275" t="s">
        <v>6501</v>
      </c>
      <c r="AA600" s="277">
        <v>38991</v>
      </c>
      <c r="AB600" s="277">
        <v>38991</v>
      </c>
      <c r="AD600" s="277">
        <v>41182</v>
      </c>
      <c r="AJ600" s="275" t="s">
        <v>6490</v>
      </c>
      <c r="AK600" s="276">
        <v>981</v>
      </c>
      <c r="AL600" s="275" t="s">
        <v>8045</v>
      </c>
    </row>
    <row r="601" spans="1:38" s="275" customFormat="1">
      <c r="A601" s="275" t="str">
        <f t="shared" si="9"/>
        <v>0411400138短期入所</v>
      </c>
      <c r="B601" s="275" t="s">
        <v>2478</v>
      </c>
      <c r="C601" s="275" t="s">
        <v>2479</v>
      </c>
      <c r="D601" s="276">
        <v>9810050</v>
      </c>
      <c r="E601" s="275" t="s">
        <v>2480</v>
      </c>
      <c r="F601" s="275" t="s">
        <v>2481</v>
      </c>
      <c r="G601" s="275" t="s">
        <v>2482</v>
      </c>
      <c r="H601" s="275" t="s">
        <v>63</v>
      </c>
      <c r="I601" s="275" t="s">
        <v>2483</v>
      </c>
      <c r="J601" s="275" t="s">
        <v>7028</v>
      </c>
      <c r="K601" s="275" t="s">
        <v>7029</v>
      </c>
      <c r="L601" s="275" t="s">
        <v>7029</v>
      </c>
      <c r="M601" s="275" t="s">
        <v>7030</v>
      </c>
      <c r="N601" s="276">
        <v>9810414</v>
      </c>
      <c r="O601" s="275" t="s">
        <v>2442</v>
      </c>
      <c r="P601" s="275" t="s">
        <v>7031</v>
      </c>
      <c r="Q601" s="275" t="s">
        <v>7032</v>
      </c>
      <c r="R601" s="275" t="s">
        <v>7033</v>
      </c>
      <c r="T601" s="275" t="s">
        <v>91</v>
      </c>
      <c r="U601" s="275" t="s">
        <v>6525</v>
      </c>
      <c r="V601" s="275" t="s">
        <v>7034</v>
      </c>
      <c r="W601" s="275" t="s">
        <v>6486</v>
      </c>
      <c r="X601" s="277">
        <v>41182</v>
      </c>
      <c r="Y601" s="275" t="s">
        <v>6501</v>
      </c>
      <c r="Z601" s="275" t="s">
        <v>6497</v>
      </c>
      <c r="AA601" s="277">
        <v>38991</v>
      </c>
      <c r="AB601" s="277">
        <v>38991</v>
      </c>
      <c r="AC601" s="277">
        <v>40614</v>
      </c>
      <c r="AD601" s="277">
        <v>41182</v>
      </c>
      <c r="AF601" s="275" t="s">
        <v>6498</v>
      </c>
      <c r="AJ601" s="275" t="s">
        <v>6490</v>
      </c>
      <c r="AK601" s="276">
        <v>981</v>
      </c>
      <c r="AL601" s="275" t="s">
        <v>8046</v>
      </c>
    </row>
    <row r="602" spans="1:38" s="275" customFormat="1">
      <c r="A602" s="275" t="str">
        <f t="shared" si="9"/>
        <v>0411400146居宅介護</v>
      </c>
      <c r="B602" s="275" t="s">
        <v>2478</v>
      </c>
      <c r="C602" s="275" t="s">
        <v>2479</v>
      </c>
      <c r="D602" s="276">
        <v>9810050</v>
      </c>
      <c r="E602" s="275" t="s">
        <v>2480</v>
      </c>
      <c r="F602" s="275" t="s">
        <v>2481</v>
      </c>
      <c r="G602" s="275" t="s">
        <v>2482</v>
      </c>
      <c r="H602" s="275" t="s">
        <v>63</v>
      </c>
      <c r="I602" s="275" t="s">
        <v>2483</v>
      </c>
      <c r="J602" s="275" t="s">
        <v>7028</v>
      </c>
      <c r="K602" s="275" t="s">
        <v>2484</v>
      </c>
      <c r="L602" s="275" t="s">
        <v>2484</v>
      </c>
      <c r="M602" s="275" t="s">
        <v>2485</v>
      </c>
      <c r="N602" s="276">
        <v>9810050</v>
      </c>
      <c r="O602" s="275" t="s">
        <v>2442</v>
      </c>
      <c r="P602" s="275" t="s">
        <v>2480</v>
      </c>
      <c r="Q602" s="275" t="s">
        <v>2481</v>
      </c>
      <c r="R602" s="275" t="s">
        <v>2482</v>
      </c>
      <c r="T602" s="275" t="s">
        <v>137</v>
      </c>
      <c r="U602" s="275" t="s">
        <v>74</v>
      </c>
      <c r="V602" s="275" t="s">
        <v>2486</v>
      </c>
      <c r="W602" s="275" t="s">
        <v>6486</v>
      </c>
      <c r="X602" s="277">
        <v>44287</v>
      </c>
      <c r="Y602" s="275" t="s">
        <v>6487</v>
      </c>
      <c r="AA602" s="277">
        <v>38991</v>
      </c>
      <c r="AB602" s="277">
        <v>38991</v>
      </c>
      <c r="AJ602" s="275" t="s">
        <v>6490</v>
      </c>
      <c r="AK602" s="276">
        <v>981</v>
      </c>
      <c r="AL602" s="275" t="s">
        <v>8046</v>
      </c>
    </row>
    <row r="603" spans="1:38" s="275" customFormat="1">
      <c r="A603" s="275" t="str">
        <f t="shared" si="9"/>
        <v>0411400146行動援護</v>
      </c>
      <c r="B603" s="275" t="s">
        <v>2478</v>
      </c>
      <c r="C603" s="275" t="s">
        <v>2479</v>
      </c>
      <c r="D603" s="276">
        <v>9810050</v>
      </c>
      <c r="E603" s="275" t="s">
        <v>2480</v>
      </c>
      <c r="F603" s="275" t="s">
        <v>2481</v>
      </c>
      <c r="G603" s="275" t="s">
        <v>2482</v>
      </c>
      <c r="H603" s="275" t="s">
        <v>63</v>
      </c>
      <c r="I603" s="275" t="s">
        <v>2483</v>
      </c>
      <c r="J603" s="275" t="s">
        <v>7028</v>
      </c>
      <c r="K603" s="275" t="s">
        <v>2484</v>
      </c>
      <c r="L603" s="275" t="s">
        <v>2484</v>
      </c>
      <c r="M603" s="275" t="s">
        <v>2485</v>
      </c>
      <c r="N603" s="276">
        <v>9810301</v>
      </c>
      <c r="O603" s="275" t="s">
        <v>2442</v>
      </c>
      <c r="P603" s="275" t="s">
        <v>7035</v>
      </c>
      <c r="Q603" s="275" t="s">
        <v>2481</v>
      </c>
      <c r="R603" s="275" t="s">
        <v>2482</v>
      </c>
      <c r="T603" s="275" t="s">
        <v>172</v>
      </c>
      <c r="U603" s="275" t="s">
        <v>6525</v>
      </c>
      <c r="V603" s="275" t="s">
        <v>2486</v>
      </c>
      <c r="W603" s="275" t="s">
        <v>6486</v>
      </c>
      <c r="X603" s="277">
        <v>41182</v>
      </c>
      <c r="Y603" s="275" t="s">
        <v>6501</v>
      </c>
      <c r="AA603" s="277">
        <v>38991</v>
      </c>
      <c r="AB603" s="277">
        <v>38991</v>
      </c>
      <c r="AD603" s="277">
        <v>41182</v>
      </c>
      <c r="AJ603" s="275" t="s">
        <v>6490</v>
      </c>
      <c r="AK603" s="276">
        <v>981</v>
      </c>
      <c r="AL603" s="275" t="s">
        <v>8046</v>
      </c>
    </row>
    <row r="604" spans="1:38" s="275" customFormat="1">
      <c r="A604" s="275" t="str">
        <f t="shared" si="9"/>
        <v>0411400153生活介護</v>
      </c>
      <c r="B604" s="275" t="s">
        <v>173</v>
      </c>
      <c r="C604" s="275" t="s">
        <v>174</v>
      </c>
      <c r="D604" s="276">
        <v>1740075</v>
      </c>
      <c r="E604" s="275" t="s">
        <v>175</v>
      </c>
      <c r="F604" s="275" t="s">
        <v>176</v>
      </c>
      <c r="G604" s="275" t="s">
        <v>177</v>
      </c>
      <c r="H604" s="275" t="s">
        <v>63</v>
      </c>
      <c r="I604" s="275" t="s">
        <v>178</v>
      </c>
      <c r="J604" s="275" t="s">
        <v>6515</v>
      </c>
      <c r="K604" s="275" t="s">
        <v>2487</v>
      </c>
      <c r="L604" s="275" t="s">
        <v>2487</v>
      </c>
      <c r="M604" s="275" t="s">
        <v>2488</v>
      </c>
      <c r="N604" s="276">
        <v>9810501</v>
      </c>
      <c r="O604" s="275" t="s">
        <v>2442</v>
      </c>
      <c r="P604" s="275" t="s">
        <v>2489</v>
      </c>
      <c r="Q604" s="275" t="s">
        <v>2490</v>
      </c>
      <c r="R604" s="275" t="s">
        <v>2491</v>
      </c>
      <c r="T604" s="275" t="s">
        <v>71</v>
      </c>
      <c r="U604" s="275" t="s">
        <v>74</v>
      </c>
      <c r="V604" s="275" t="s">
        <v>2492</v>
      </c>
      <c r="W604" s="275" t="s">
        <v>6486</v>
      </c>
      <c r="X604" s="277">
        <v>44835</v>
      </c>
      <c r="Y604" s="275" t="s">
        <v>6487</v>
      </c>
      <c r="Z604" s="275" t="s">
        <v>6497</v>
      </c>
      <c r="AA604" s="277">
        <v>39173</v>
      </c>
      <c r="AB604" s="277">
        <v>39173</v>
      </c>
      <c r="AF604" s="275" t="s">
        <v>6492</v>
      </c>
      <c r="AG604" s="275" t="s">
        <v>6489</v>
      </c>
      <c r="AH604" s="275">
        <v>40</v>
      </c>
      <c r="AI604" s="275">
        <v>0</v>
      </c>
      <c r="AJ604" s="275" t="s">
        <v>6490</v>
      </c>
      <c r="AK604" s="276">
        <v>174</v>
      </c>
      <c r="AL604" s="275" t="s">
        <v>7914</v>
      </c>
    </row>
    <row r="605" spans="1:38" s="275" customFormat="1">
      <c r="A605" s="275" t="str">
        <f t="shared" si="9"/>
        <v>0411400161居宅介護</v>
      </c>
      <c r="B605" s="275" t="s">
        <v>219</v>
      </c>
      <c r="C605" s="275" t="s">
        <v>220</v>
      </c>
      <c r="D605" s="276">
        <v>9800014</v>
      </c>
      <c r="E605" s="275" t="s">
        <v>221</v>
      </c>
      <c r="F605" s="275" t="s">
        <v>222</v>
      </c>
      <c r="G605" s="275" t="s">
        <v>223</v>
      </c>
      <c r="H605" s="275" t="s">
        <v>210</v>
      </c>
      <c r="I605" s="275" t="s">
        <v>224</v>
      </c>
      <c r="J605" s="275" t="s">
        <v>6532</v>
      </c>
      <c r="K605" s="275" t="s">
        <v>2493</v>
      </c>
      <c r="L605" s="275" t="s">
        <v>2493</v>
      </c>
      <c r="M605" s="275" t="s">
        <v>2494</v>
      </c>
      <c r="N605" s="276">
        <v>9810503</v>
      </c>
      <c r="O605" s="275" t="s">
        <v>2442</v>
      </c>
      <c r="P605" s="275" t="s">
        <v>2495</v>
      </c>
      <c r="Q605" s="275" t="s">
        <v>2496</v>
      </c>
      <c r="R605" s="275" t="s">
        <v>2497</v>
      </c>
      <c r="T605" s="275" t="s">
        <v>137</v>
      </c>
      <c r="U605" s="275" t="s">
        <v>74</v>
      </c>
      <c r="V605" s="275" t="s">
        <v>2498</v>
      </c>
      <c r="W605" s="275" t="s">
        <v>6486</v>
      </c>
      <c r="X605" s="277">
        <v>44835</v>
      </c>
      <c r="Y605" s="275" t="s">
        <v>6487</v>
      </c>
      <c r="AA605" s="277">
        <v>39387</v>
      </c>
      <c r="AB605" s="277">
        <v>39387</v>
      </c>
      <c r="AJ605" s="275" t="s">
        <v>6490</v>
      </c>
      <c r="AK605" s="276">
        <v>980</v>
      </c>
      <c r="AL605" s="275" t="s">
        <v>7917</v>
      </c>
    </row>
    <row r="606" spans="1:38" s="275" customFormat="1">
      <c r="A606" s="275" t="str">
        <f t="shared" si="9"/>
        <v>0411400161重度訪問介護</v>
      </c>
      <c r="B606" s="275" t="s">
        <v>219</v>
      </c>
      <c r="C606" s="275" t="s">
        <v>220</v>
      </c>
      <c r="D606" s="276">
        <v>9800014</v>
      </c>
      <c r="E606" s="275" t="s">
        <v>221</v>
      </c>
      <c r="F606" s="275" t="s">
        <v>222</v>
      </c>
      <c r="G606" s="275" t="s">
        <v>223</v>
      </c>
      <c r="H606" s="275" t="s">
        <v>210</v>
      </c>
      <c r="I606" s="275" t="s">
        <v>224</v>
      </c>
      <c r="J606" s="275" t="s">
        <v>6532</v>
      </c>
      <c r="K606" s="275" t="s">
        <v>2493</v>
      </c>
      <c r="L606" s="275" t="s">
        <v>2493</v>
      </c>
      <c r="M606" s="275" t="s">
        <v>2494</v>
      </c>
      <c r="N606" s="276">
        <v>9810503</v>
      </c>
      <c r="O606" s="275" t="s">
        <v>2442</v>
      </c>
      <c r="P606" s="275" t="s">
        <v>2495</v>
      </c>
      <c r="Q606" s="275" t="s">
        <v>2496</v>
      </c>
      <c r="R606" s="275" t="s">
        <v>2497</v>
      </c>
      <c r="T606" s="275" t="s">
        <v>138</v>
      </c>
      <c r="U606" s="275" t="s">
        <v>74</v>
      </c>
      <c r="V606" s="275" t="s">
        <v>2498</v>
      </c>
      <c r="W606" s="275" t="s">
        <v>6486</v>
      </c>
      <c r="X606" s="277">
        <v>44835</v>
      </c>
      <c r="Y606" s="275" t="s">
        <v>6487</v>
      </c>
      <c r="AA606" s="277">
        <v>39387</v>
      </c>
      <c r="AB606" s="277">
        <v>39387</v>
      </c>
      <c r="AJ606" s="275" t="s">
        <v>6490</v>
      </c>
      <c r="AK606" s="276">
        <v>980</v>
      </c>
      <c r="AL606" s="275" t="s">
        <v>7917</v>
      </c>
    </row>
    <row r="607" spans="1:38" s="275" customFormat="1">
      <c r="A607" s="275" t="str">
        <f t="shared" si="9"/>
        <v>0411400260就労継続支援(Ｂ型)</v>
      </c>
      <c r="B607" s="275" t="s">
        <v>2499</v>
      </c>
      <c r="C607" s="275" t="s">
        <v>2500</v>
      </c>
      <c r="D607" s="276">
        <v>9810305</v>
      </c>
      <c r="E607" s="275" t="s">
        <v>2501</v>
      </c>
      <c r="F607" s="275" t="s">
        <v>2502</v>
      </c>
      <c r="G607" s="275" t="s">
        <v>2503</v>
      </c>
      <c r="H607" s="275" t="s">
        <v>402</v>
      </c>
      <c r="I607" s="275" t="s">
        <v>2504</v>
      </c>
      <c r="J607" s="275" t="s">
        <v>7036</v>
      </c>
      <c r="K607" s="275" t="s">
        <v>2505</v>
      </c>
      <c r="L607" s="275" t="s">
        <v>2505</v>
      </c>
      <c r="M607" s="275" t="s">
        <v>2506</v>
      </c>
      <c r="N607" s="276">
        <v>9810501</v>
      </c>
      <c r="O607" s="275" t="s">
        <v>2442</v>
      </c>
      <c r="P607" s="275" t="s">
        <v>2507</v>
      </c>
      <c r="Q607" s="275" t="s">
        <v>2502</v>
      </c>
      <c r="R607" s="275" t="s">
        <v>2503</v>
      </c>
      <c r="T607" s="275" t="s">
        <v>6491</v>
      </c>
      <c r="U607" s="275" t="s">
        <v>74</v>
      </c>
      <c r="V607" s="275" t="s">
        <v>2508</v>
      </c>
      <c r="W607" s="275" t="s">
        <v>6486</v>
      </c>
      <c r="X607" s="277">
        <v>44287</v>
      </c>
      <c r="Y607" s="275" t="s">
        <v>6487</v>
      </c>
      <c r="Z607" s="275" t="s">
        <v>6488</v>
      </c>
      <c r="AA607" s="277">
        <v>41456</v>
      </c>
      <c r="AB607" s="277">
        <v>41456</v>
      </c>
      <c r="AG607" s="275" t="s">
        <v>6533</v>
      </c>
      <c r="AH607" s="275">
        <v>15</v>
      </c>
      <c r="AI607" s="275">
        <v>0</v>
      </c>
      <c r="AJ607" s="275" t="s">
        <v>6490</v>
      </c>
      <c r="AK607" s="276">
        <v>981</v>
      </c>
      <c r="AL607" s="275" t="s">
        <v>8047</v>
      </c>
    </row>
    <row r="608" spans="1:38" s="275" customFormat="1">
      <c r="A608" s="275" t="str">
        <f t="shared" si="9"/>
        <v>0411400278居宅介護</v>
      </c>
      <c r="B608" s="275" t="s">
        <v>154</v>
      </c>
      <c r="C608" s="275" t="s">
        <v>155</v>
      </c>
      <c r="D608" s="276">
        <v>9860865</v>
      </c>
      <c r="E608" s="275" t="s">
        <v>156</v>
      </c>
      <c r="F608" s="275" t="s">
        <v>157</v>
      </c>
      <c r="G608" s="275" t="s">
        <v>158</v>
      </c>
      <c r="H608" s="275" t="s">
        <v>129</v>
      </c>
      <c r="I608" s="275" t="s">
        <v>159</v>
      </c>
      <c r="J608" s="275" t="s">
        <v>6514</v>
      </c>
      <c r="K608" s="275" t="s">
        <v>2509</v>
      </c>
      <c r="L608" s="275" t="s">
        <v>2509</v>
      </c>
      <c r="M608" s="275" t="s">
        <v>2510</v>
      </c>
      <c r="N608" s="276">
        <v>9810503</v>
      </c>
      <c r="O608" s="275" t="s">
        <v>2442</v>
      </c>
      <c r="P608" s="275" t="s">
        <v>2511</v>
      </c>
      <c r="Q608" s="275" t="s">
        <v>2512</v>
      </c>
      <c r="R608" s="275" t="s">
        <v>2513</v>
      </c>
      <c r="T608" s="275" t="s">
        <v>137</v>
      </c>
      <c r="U608" s="275" t="s">
        <v>74</v>
      </c>
      <c r="V608" s="275" t="s">
        <v>2514</v>
      </c>
      <c r="W608" s="275" t="s">
        <v>6486</v>
      </c>
      <c r="X608" s="277">
        <v>44835</v>
      </c>
      <c r="Y608" s="275" t="s">
        <v>6487</v>
      </c>
      <c r="AA608" s="277">
        <v>41974</v>
      </c>
      <c r="AB608" s="277">
        <v>41974</v>
      </c>
      <c r="AJ608" s="275" t="s">
        <v>6490</v>
      </c>
      <c r="AK608" s="276">
        <v>986</v>
      </c>
      <c r="AL608" s="275" t="s">
        <v>7912</v>
      </c>
    </row>
    <row r="609" spans="1:38" s="275" customFormat="1">
      <c r="A609" s="275" t="str">
        <f t="shared" si="9"/>
        <v>0411400278重度訪問介護</v>
      </c>
      <c r="B609" s="275" t="s">
        <v>154</v>
      </c>
      <c r="C609" s="275" t="s">
        <v>155</v>
      </c>
      <c r="D609" s="276">
        <v>9860865</v>
      </c>
      <c r="E609" s="275" t="s">
        <v>156</v>
      </c>
      <c r="F609" s="275" t="s">
        <v>157</v>
      </c>
      <c r="G609" s="275" t="s">
        <v>158</v>
      </c>
      <c r="H609" s="275" t="s">
        <v>129</v>
      </c>
      <c r="I609" s="275" t="s">
        <v>159</v>
      </c>
      <c r="J609" s="275" t="s">
        <v>6514</v>
      </c>
      <c r="K609" s="275" t="s">
        <v>2509</v>
      </c>
      <c r="L609" s="275" t="s">
        <v>2509</v>
      </c>
      <c r="M609" s="275" t="s">
        <v>2510</v>
      </c>
      <c r="N609" s="276">
        <v>9810503</v>
      </c>
      <c r="O609" s="275" t="s">
        <v>2442</v>
      </c>
      <c r="P609" s="275" t="s">
        <v>2511</v>
      </c>
      <c r="Q609" s="275" t="s">
        <v>2512</v>
      </c>
      <c r="R609" s="275" t="s">
        <v>2513</v>
      </c>
      <c r="T609" s="275" t="s">
        <v>138</v>
      </c>
      <c r="U609" s="275" t="s">
        <v>74</v>
      </c>
      <c r="V609" s="275" t="s">
        <v>2514</v>
      </c>
      <c r="W609" s="275" t="s">
        <v>6486</v>
      </c>
      <c r="X609" s="277">
        <v>44835</v>
      </c>
      <c r="Y609" s="275" t="s">
        <v>6487</v>
      </c>
      <c r="AA609" s="277">
        <v>41974</v>
      </c>
      <c r="AB609" s="277">
        <v>41974</v>
      </c>
      <c r="AJ609" s="275" t="s">
        <v>6490</v>
      </c>
      <c r="AK609" s="276">
        <v>986</v>
      </c>
      <c r="AL609" s="275" t="s">
        <v>7912</v>
      </c>
    </row>
    <row r="610" spans="1:38" s="275" customFormat="1">
      <c r="A610" s="275" t="str">
        <f t="shared" si="9"/>
        <v>0411400310居宅介護</v>
      </c>
      <c r="B610" s="275" t="s">
        <v>2515</v>
      </c>
      <c r="C610" s="275" t="s">
        <v>2516</v>
      </c>
      <c r="D610" s="276">
        <v>9810503</v>
      </c>
      <c r="E610" s="275" t="s">
        <v>2517</v>
      </c>
      <c r="F610" s="275" t="s">
        <v>2518</v>
      </c>
      <c r="G610" s="275" t="s">
        <v>2519</v>
      </c>
      <c r="H610" s="275" t="s">
        <v>129</v>
      </c>
      <c r="I610" s="275" t="s">
        <v>2520</v>
      </c>
      <c r="J610" s="275" t="s">
        <v>7037</v>
      </c>
      <c r="K610" s="275" t="s">
        <v>2521</v>
      </c>
      <c r="L610" s="275" t="s">
        <v>2521</v>
      </c>
      <c r="M610" s="275" t="s">
        <v>2522</v>
      </c>
      <c r="N610" s="276">
        <v>9810503</v>
      </c>
      <c r="O610" s="275" t="s">
        <v>2442</v>
      </c>
      <c r="P610" s="275" t="s">
        <v>2523</v>
      </c>
      <c r="Q610" s="275" t="s">
        <v>2518</v>
      </c>
      <c r="R610" s="275" t="s">
        <v>2519</v>
      </c>
      <c r="T610" s="275" t="s">
        <v>137</v>
      </c>
      <c r="U610" s="275" t="s">
        <v>74</v>
      </c>
      <c r="V610" s="275" t="s">
        <v>2524</v>
      </c>
      <c r="W610" s="275" t="s">
        <v>6486</v>
      </c>
      <c r="X610" s="277">
        <v>44835</v>
      </c>
      <c r="Y610" s="275" t="s">
        <v>6487</v>
      </c>
      <c r="AA610" s="277">
        <v>42795</v>
      </c>
      <c r="AB610" s="277">
        <v>42795</v>
      </c>
      <c r="AJ610" s="275" t="s">
        <v>6490</v>
      </c>
      <c r="AK610" s="276">
        <v>981</v>
      </c>
      <c r="AL610" s="275" t="s">
        <v>8043</v>
      </c>
    </row>
    <row r="611" spans="1:38" s="275" customFormat="1">
      <c r="A611" s="275" t="str">
        <f t="shared" si="9"/>
        <v>0411400328生活介護</v>
      </c>
      <c r="B611" s="275" t="s">
        <v>2525</v>
      </c>
      <c r="C611" s="275" t="s">
        <v>2526</v>
      </c>
      <c r="D611" s="276">
        <v>9810503</v>
      </c>
      <c r="E611" s="275" t="s">
        <v>2527</v>
      </c>
      <c r="F611" s="275" t="s">
        <v>2528</v>
      </c>
      <c r="G611" s="275" t="s">
        <v>2529</v>
      </c>
      <c r="H611" s="275" t="s">
        <v>319</v>
      </c>
      <c r="I611" s="275" t="s">
        <v>2530</v>
      </c>
      <c r="J611" s="275" t="s">
        <v>7038</v>
      </c>
      <c r="K611" s="275" t="s">
        <v>2531</v>
      </c>
      <c r="L611" s="275" t="s">
        <v>2531</v>
      </c>
      <c r="M611" s="275" t="s">
        <v>2532</v>
      </c>
      <c r="N611" s="276">
        <v>9810502</v>
      </c>
      <c r="O611" s="275" t="s">
        <v>2442</v>
      </c>
      <c r="P611" s="275" t="s">
        <v>2533</v>
      </c>
      <c r="Q611" s="275" t="s">
        <v>2534</v>
      </c>
      <c r="R611" s="275" t="s">
        <v>2535</v>
      </c>
      <c r="T611" s="275" t="s">
        <v>71</v>
      </c>
      <c r="U611" s="275" t="s">
        <v>74</v>
      </c>
      <c r="V611" s="275" t="s">
        <v>2536</v>
      </c>
      <c r="W611" s="275" t="s">
        <v>6486</v>
      </c>
      <c r="X611" s="277">
        <v>44652</v>
      </c>
      <c r="Y611" s="275" t="s">
        <v>6487</v>
      </c>
      <c r="Z611" s="275" t="s">
        <v>6497</v>
      </c>
      <c r="AA611" s="277">
        <v>43922</v>
      </c>
      <c r="AB611" s="277">
        <v>43922</v>
      </c>
      <c r="AF611" s="275" t="s">
        <v>6492</v>
      </c>
      <c r="AG611" s="275" t="s">
        <v>6533</v>
      </c>
      <c r="AH611" s="275">
        <v>20</v>
      </c>
      <c r="AI611" s="275">
        <v>20</v>
      </c>
      <c r="AJ611" s="275" t="s">
        <v>6490</v>
      </c>
      <c r="AK611" s="276">
        <v>981</v>
      </c>
      <c r="AL611" s="275" t="s">
        <v>8043</v>
      </c>
    </row>
    <row r="612" spans="1:38" s="275" customFormat="1">
      <c r="A612" s="275" t="str">
        <f t="shared" si="9"/>
        <v>0411400336就労継続支援(Ｂ型)</v>
      </c>
      <c r="B612" s="275" t="s">
        <v>598</v>
      </c>
      <c r="C612" s="275" t="s">
        <v>4613</v>
      </c>
      <c r="D612" s="276">
        <v>9810913</v>
      </c>
      <c r="E612" s="275" t="s">
        <v>4614</v>
      </c>
      <c r="F612" s="275" t="s">
        <v>4102</v>
      </c>
      <c r="G612" s="275" t="s">
        <v>4103</v>
      </c>
      <c r="H612" s="275" t="s">
        <v>402</v>
      </c>
      <c r="I612" s="275" t="s">
        <v>603</v>
      </c>
      <c r="J612" s="275" t="s">
        <v>6571</v>
      </c>
      <c r="K612" s="275" t="s">
        <v>7039</v>
      </c>
      <c r="L612" s="275" t="s">
        <v>7039</v>
      </c>
      <c r="M612" s="275" t="s">
        <v>7040</v>
      </c>
      <c r="N612" s="276">
        <v>9810501</v>
      </c>
      <c r="O612" s="275" t="s">
        <v>2442</v>
      </c>
      <c r="P612" s="275" t="s">
        <v>7041</v>
      </c>
      <c r="Q612" s="275" t="s">
        <v>7042</v>
      </c>
      <c r="T612" s="275" t="s">
        <v>6491</v>
      </c>
      <c r="U612" s="275" t="s">
        <v>74</v>
      </c>
      <c r="V612" s="275" t="s">
        <v>7043</v>
      </c>
      <c r="W612" s="275" t="s">
        <v>6486</v>
      </c>
      <c r="X612" s="277">
        <v>45017</v>
      </c>
      <c r="Y612" s="275" t="s">
        <v>6487</v>
      </c>
      <c r="Z612" s="275" t="s">
        <v>6497</v>
      </c>
      <c r="AA612" s="277">
        <v>44682</v>
      </c>
      <c r="AB612" s="277">
        <v>44682</v>
      </c>
      <c r="AG612" s="275" t="s">
        <v>6533</v>
      </c>
      <c r="AH612" s="275">
        <v>20</v>
      </c>
      <c r="AI612" s="275">
        <v>20</v>
      </c>
      <c r="AJ612" s="275" t="s">
        <v>6490</v>
      </c>
      <c r="AK612" s="276">
        <v>981</v>
      </c>
      <c r="AL612" s="275" t="s">
        <v>8048</v>
      </c>
    </row>
    <row r="613" spans="1:38" s="275" customFormat="1">
      <c r="A613" s="275" t="str">
        <f t="shared" si="9"/>
        <v>0411400344就労継続支援(Ａ型)</v>
      </c>
      <c r="B613" s="275" t="s">
        <v>3135</v>
      </c>
      <c r="C613" s="275" t="s">
        <v>3136</v>
      </c>
      <c r="D613" s="276">
        <v>9891754</v>
      </c>
      <c r="E613" s="275" t="s">
        <v>3137</v>
      </c>
      <c r="F613" s="275" t="s">
        <v>3138</v>
      </c>
      <c r="G613" s="275" t="s">
        <v>3139</v>
      </c>
      <c r="H613" s="275" t="s">
        <v>129</v>
      </c>
      <c r="I613" s="275" t="s">
        <v>3140</v>
      </c>
      <c r="J613" s="275" t="s">
        <v>7044</v>
      </c>
      <c r="K613" s="275" t="s">
        <v>7045</v>
      </c>
      <c r="L613" s="275" t="s">
        <v>7046</v>
      </c>
      <c r="M613" s="275" t="s">
        <v>7047</v>
      </c>
      <c r="N613" s="276">
        <v>9810411</v>
      </c>
      <c r="O613" s="275" t="s">
        <v>2442</v>
      </c>
      <c r="P613" s="275" t="s">
        <v>7048</v>
      </c>
      <c r="Q613" s="275" t="s">
        <v>7049</v>
      </c>
      <c r="R613" s="275" t="s">
        <v>7050</v>
      </c>
      <c r="T613" s="275" t="s">
        <v>6537</v>
      </c>
      <c r="U613" s="275" t="s">
        <v>74</v>
      </c>
      <c r="V613" s="275" t="s">
        <v>7051</v>
      </c>
      <c r="W613" s="275" t="s">
        <v>6486</v>
      </c>
      <c r="X613" s="277">
        <v>45017</v>
      </c>
      <c r="Y613" s="275" t="s">
        <v>6487</v>
      </c>
      <c r="Z613" s="275" t="s">
        <v>6488</v>
      </c>
      <c r="AA613" s="277">
        <v>44805</v>
      </c>
      <c r="AB613" s="277">
        <v>44805</v>
      </c>
      <c r="AG613" s="275" t="s">
        <v>6489</v>
      </c>
      <c r="AH613" s="275">
        <v>30</v>
      </c>
      <c r="AI613" s="275">
        <v>30</v>
      </c>
      <c r="AJ613" s="275" t="s">
        <v>6490</v>
      </c>
      <c r="AK613" s="276">
        <v>989</v>
      </c>
      <c r="AL613" s="275" t="s">
        <v>8049</v>
      </c>
    </row>
    <row r="614" spans="1:38" s="275" customFormat="1">
      <c r="A614" s="275" t="str">
        <f t="shared" si="9"/>
        <v>0411400344就労継続支援(Ｂ型)</v>
      </c>
      <c r="B614" s="275" t="s">
        <v>3135</v>
      </c>
      <c r="C614" s="275" t="s">
        <v>3136</v>
      </c>
      <c r="D614" s="276">
        <v>9891754</v>
      </c>
      <c r="E614" s="275" t="s">
        <v>3137</v>
      </c>
      <c r="F614" s="275" t="s">
        <v>3138</v>
      </c>
      <c r="G614" s="275" t="s">
        <v>3139</v>
      </c>
      <c r="H614" s="275" t="s">
        <v>129</v>
      </c>
      <c r="I614" s="275" t="s">
        <v>3140</v>
      </c>
      <c r="J614" s="275" t="s">
        <v>7044</v>
      </c>
      <c r="K614" s="275" t="s">
        <v>7045</v>
      </c>
      <c r="L614" s="275" t="s">
        <v>7052</v>
      </c>
      <c r="M614" s="275" t="s">
        <v>7053</v>
      </c>
      <c r="N614" s="276">
        <v>9810411</v>
      </c>
      <c r="O614" s="275" t="s">
        <v>2442</v>
      </c>
      <c r="P614" s="275" t="s">
        <v>7048</v>
      </c>
      <c r="Q614" s="275" t="s">
        <v>7049</v>
      </c>
      <c r="R614" s="275" t="s">
        <v>7050</v>
      </c>
      <c r="T614" s="275" t="s">
        <v>6491</v>
      </c>
      <c r="U614" s="275" t="s">
        <v>74</v>
      </c>
      <c r="V614" s="275" t="s">
        <v>7051</v>
      </c>
      <c r="W614" s="275" t="s">
        <v>6486</v>
      </c>
      <c r="X614" s="277">
        <v>45017</v>
      </c>
      <c r="Y614" s="275" t="s">
        <v>6487</v>
      </c>
      <c r="Z614" s="275" t="s">
        <v>6488</v>
      </c>
      <c r="AA614" s="277">
        <v>44805</v>
      </c>
      <c r="AB614" s="277">
        <v>44805</v>
      </c>
      <c r="AG614" s="275" t="s">
        <v>6489</v>
      </c>
      <c r="AH614" s="275">
        <v>10</v>
      </c>
      <c r="AI614" s="275">
        <v>10</v>
      </c>
      <c r="AJ614" s="275" t="s">
        <v>6490</v>
      </c>
      <c r="AK614" s="276">
        <v>989</v>
      </c>
      <c r="AL614" s="275" t="s">
        <v>8049</v>
      </c>
    </row>
    <row r="615" spans="1:38" s="275" customFormat="1">
      <c r="A615" s="275" t="str">
        <f t="shared" si="9"/>
        <v>0411400351居宅介護</v>
      </c>
      <c r="B615" s="275" t="s">
        <v>8285</v>
      </c>
      <c r="C615" s="275" t="s">
        <v>8286</v>
      </c>
      <c r="D615" s="276">
        <v>9810501</v>
      </c>
      <c r="E615" s="275" t="s">
        <v>8287</v>
      </c>
      <c r="F615" s="275" t="s">
        <v>8288</v>
      </c>
      <c r="H615" s="275" t="s">
        <v>319</v>
      </c>
      <c r="I615" s="275" t="s">
        <v>8289</v>
      </c>
      <c r="J615" s="275" t="s">
        <v>8290</v>
      </c>
      <c r="K615" s="275" t="s">
        <v>8291</v>
      </c>
      <c r="L615" s="275" t="s">
        <v>8291</v>
      </c>
      <c r="M615" s="275" t="s">
        <v>8292</v>
      </c>
      <c r="N615" s="276">
        <v>9810501</v>
      </c>
      <c r="O615" s="275" t="s">
        <v>2442</v>
      </c>
      <c r="P615" s="275" t="s">
        <v>8293</v>
      </c>
      <c r="Q615" s="275" t="s">
        <v>8288</v>
      </c>
      <c r="T615" s="275" t="s">
        <v>137</v>
      </c>
      <c r="U615" s="275" t="s">
        <v>74</v>
      </c>
      <c r="V615" s="275" t="s">
        <v>8294</v>
      </c>
      <c r="W615" s="275" t="s">
        <v>6486</v>
      </c>
      <c r="X615" s="277">
        <v>45061</v>
      </c>
      <c r="Y615" s="275" t="s">
        <v>6554</v>
      </c>
      <c r="AA615" s="277">
        <v>45061</v>
      </c>
      <c r="AB615" s="277">
        <v>45061</v>
      </c>
      <c r="AJ615" s="275" t="s">
        <v>6490</v>
      </c>
      <c r="AK615" s="276">
        <v>981</v>
      </c>
      <c r="AL615" s="275" t="s">
        <v>8044</v>
      </c>
    </row>
    <row r="616" spans="1:38" s="275" customFormat="1">
      <c r="A616" s="275" t="str">
        <f t="shared" si="9"/>
        <v>0411400369就労継続支援(Ｂ型)</v>
      </c>
      <c r="B616" s="275" t="s">
        <v>8295</v>
      </c>
      <c r="C616" s="275" t="s">
        <v>8296</v>
      </c>
      <c r="D616" s="276">
        <v>9810303</v>
      </c>
      <c r="E616" s="275" t="s">
        <v>8297</v>
      </c>
      <c r="F616" s="275" t="s">
        <v>8298</v>
      </c>
      <c r="H616" s="275" t="s">
        <v>63</v>
      </c>
      <c r="I616" s="275" t="s">
        <v>8299</v>
      </c>
      <c r="J616" s="275" t="s">
        <v>8300</v>
      </c>
      <c r="K616" s="275" t="s">
        <v>8301</v>
      </c>
      <c r="L616" s="275" t="s">
        <v>8301</v>
      </c>
      <c r="M616" s="275" t="s">
        <v>8302</v>
      </c>
      <c r="N616" s="276">
        <v>9810301</v>
      </c>
      <c r="O616" s="275" t="s">
        <v>2442</v>
      </c>
      <c r="P616" s="275" t="s">
        <v>8303</v>
      </c>
      <c r="Q616" s="275" t="s">
        <v>8304</v>
      </c>
      <c r="T616" s="275" t="s">
        <v>6491</v>
      </c>
      <c r="U616" s="275" t="s">
        <v>74</v>
      </c>
      <c r="V616" s="275" t="s">
        <v>8305</v>
      </c>
      <c r="W616" s="275" t="s">
        <v>6486</v>
      </c>
      <c r="X616" s="277">
        <v>45108</v>
      </c>
      <c r="Y616" s="275" t="s">
        <v>6554</v>
      </c>
      <c r="Z616" s="275" t="s">
        <v>6497</v>
      </c>
      <c r="AA616" s="277">
        <v>45108</v>
      </c>
      <c r="AB616" s="277">
        <v>45108</v>
      </c>
      <c r="AG616" s="275" t="s">
        <v>6533</v>
      </c>
      <c r="AH616" s="275">
        <v>20</v>
      </c>
      <c r="AI616" s="275">
        <v>0</v>
      </c>
      <c r="AJ616" s="275" t="s">
        <v>6490</v>
      </c>
      <c r="AK616" s="276">
        <v>981</v>
      </c>
      <c r="AL616" s="275" t="s">
        <v>8306</v>
      </c>
    </row>
    <row r="617" spans="1:38" s="275" customFormat="1">
      <c r="A617" s="275" t="str">
        <f t="shared" si="9"/>
        <v>0411500010生活介護</v>
      </c>
      <c r="B617" s="275" t="s">
        <v>2537</v>
      </c>
      <c r="C617" s="275" t="s">
        <v>2538</v>
      </c>
      <c r="D617" s="276">
        <v>9896154</v>
      </c>
      <c r="E617" s="275" t="s">
        <v>2539</v>
      </c>
      <c r="F617" s="275" t="s">
        <v>2540</v>
      </c>
      <c r="G617" s="275" t="s">
        <v>2541</v>
      </c>
      <c r="H617" s="275" t="s">
        <v>63</v>
      </c>
      <c r="I617" s="275" t="s">
        <v>2542</v>
      </c>
      <c r="J617" s="275" t="s">
        <v>7054</v>
      </c>
      <c r="K617" s="275" t="s">
        <v>2543</v>
      </c>
      <c r="L617" s="275" t="s">
        <v>2543</v>
      </c>
      <c r="M617" s="275" t="s">
        <v>2544</v>
      </c>
      <c r="N617" s="276">
        <v>9894106</v>
      </c>
      <c r="O617" s="275" t="s">
        <v>2545</v>
      </c>
      <c r="P617" s="275" t="s">
        <v>2546</v>
      </c>
      <c r="Q617" s="275" t="s">
        <v>2547</v>
      </c>
      <c r="R617" s="275" t="s">
        <v>2548</v>
      </c>
      <c r="T617" s="275" t="s">
        <v>71</v>
      </c>
      <c r="U617" s="275" t="s">
        <v>74</v>
      </c>
      <c r="V617" s="275" t="s">
        <v>2549</v>
      </c>
      <c r="W617" s="275" t="s">
        <v>6486</v>
      </c>
      <c r="X617" s="277">
        <v>44835</v>
      </c>
      <c r="Y617" s="275" t="s">
        <v>6487</v>
      </c>
      <c r="Z617" s="275" t="s">
        <v>6497</v>
      </c>
      <c r="AA617" s="277">
        <v>38991</v>
      </c>
      <c r="AB617" s="277">
        <v>38991</v>
      </c>
      <c r="AF617" s="275" t="s">
        <v>6492</v>
      </c>
      <c r="AG617" s="275" t="s">
        <v>6527</v>
      </c>
      <c r="AH617" s="275">
        <v>60</v>
      </c>
      <c r="AI617" s="275">
        <v>0</v>
      </c>
      <c r="AJ617" s="275" t="s">
        <v>6490</v>
      </c>
      <c r="AK617" s="276">
        <v>989</v>
      </c>
      <c r="AL617" s="275" t="s">
        <v>8050</v>
      </c>
    </row>
    <row r="618" spans="1:38" s="275" customFormat="1">
      <c r="A618" s="275" t="str">
        <f t="shared" si="9"/>
        <v>0411500010生活介護</v>
      </c>
      <c r="B618" s="275" t="s">
        <v>2537</v>
      </c>
      <c r="C618" s="275" t="s">
        <v>2538</v>
      </c>
      <c r="D618" s="276">
        <v>9896154</v>
      </c>
      <c r="E618" s="275" t="s">
        <v>2539</v>
      </c>
      <c r="F618" s="275" t="s">
        <v>2540</v>
      </c>
      <c r="G618" s="275" t="s">
        <v>2541</v>
      </c>
      <c r="H618" s="275" t="s">
        <v>63</v>
      </c>
      <c r="I618" s="275" t="s">
        <v>2542</v>
      </c>
      <c r="J618" s="275" t="s">
        <v>7054</v>
      </c>
      <c r="K618" s="275" t="s">
        <v>2543</v>
      </c>
      <c r="L618" s="275" t="s">
        <v>2543</v>
      </c>
      <c r="M618" s="275" t="s">
        <v>2544</v>
      </c>
      <c r="N618" s="276">
        <v>9894106</v>
      </c>
      <c r="O618" s="275" t="s">
        <v>2545</v>
      </c>
      <c r="P618" s="275" t="s">
        <v>2546</v>
      </c>
      <c r="Q618" s="275" t="s">
        <v>2547</v>
      </c>
      <c r="R618" s="275" t="s">
        <v>2548</v>
      </c>
      <c r="T618" s="275" t="s">
        <v>71</v>
      </c>
      <c r="U618" s="275" t="s">
        <v>74</v>
      </c>
      <c r="V618" s="275" t="s">
        <v>2549</v>
      </c>
      <c r="W618" s="275" t="s">
        <v>6507</v>
      </c>
      <c r="X618" s="277">
        <v>42491</v>
      </c>
      <c r="Y618" s="275" t="s">
        <v>6501</v>
      </c>
      <c r="Z618" s="275" t="s">
        <v>6497</v>
      </c>
      <c r="AA618" s="277">
        <v>38991</v>
      </c>
      <c r="AB618" s="277">
        <v>38991</v>
      </c>
      <c r="AD618" s="277">
        <v>42491</v>
      </c>
      <c r="AF618" s="275" t="s">
        <v>6492</v>
      </c>
      <c r="AG618" s="275" t="s">
        <v>6527</v>
      </c>
      <c r="AH618" s="275">
        <v>10</v>
      </c>
      <c r="AI618" s="275">
        <v>0</v>
      </c>
      <c r="AJ618" s="275" t="s">
        <v>6490</v>
      </c>
      <c r="AK618" s="276">
        <v>989</v>
      </c>
      <c r="AL618" s="275" t="s">
        <v>8050</v>
      </c>
    </row>
    <row r="619" spans="1:38" s="275" customFormat="1">
      <c r="A619" s="275" t="str">
        <f t="shared" si="9"/>
        <v>0411500010生活介護</v>
      </c>
      <c r="B619" s="275" t="s">
        <v>2537</v>
      </c>
      <c r="C619" s="275" t="s">
        <v>2538</v>
      </c>
      <c r="D619" s="276">
        <v>9896154</v>
      </c>
      <c r="E619" s="275" t="s">
        <v>2539</v>
      </c>
      <c r="F619" s="275" t="s">
        <v>2540</v>
      </c>
      <c r="G619" s="275" t="s">
        <v>2541</v>
      </c>
      <c r="H619" s="275" t="s">
        <v>63</v>
      </c>
      <c r="I619" s="275" t="s">
        <v>2542</v>
      </c>
      <c r="J619" s="275" t="s">
        <v>7054</v>
      </c>
      <c r="K619" s="275" t="s">
        <v>2543</v>
      </c>
      <c r="L619" s="275" t="s">
        <v>2543</v>
      </c>
      <c r="M619" s="275" t="s">
        <v>2544</v>
      </c>
      <c r="N619" s="276">
        <v>9894106</v>
      </c>
      <c r="O619" s="275" t="s">
        <v>2545</v>
      </c>
      <c r="P619" s="275" t="s">
        <v>2546</v>
      </c>
      <c r="Q619" s="275" t="s">
        <v>2547</v>
      </c>
      <c r="R619" s="275" t="s">
        <v>2548</v>
      </c>
      <c r="T619" s="275" t="s">
        <v>71</v>
      </c>
      <c r="U619" s="275" t="s">
        <v>74</v>
      </c>
      <c r="V619" s="275" t="s">
        <v>2549</v>
      </c>
      <c r="W619" s="275" t="s">
        <v>6598</v>
      </c>
      <c r="X619" s="277">
        <v>42491</v>
      </c>
      <c r="Y619" s="275" t="s">
        <v>6501</v>
      </c>
      <c r="Z619" s="275" t="s">
        <v>6497</v>
      </c>
      <c r="AA619" s="277">
        <v>38991</v>
      </c>
      <c r="AB619" s="277">
        <v>38991</v>
      </c>
      <c r="AD619" s="277">
        <v>42491</v>
      </c>
      <c r="AF619" s="275" t="s">
        <v>6492</v>
      </c>
      <c r="AG619" s="275" t="s">
        <v>6527</v>
      </c>
      <c r="AH619" s="275">
        <v>15</v>
      </c>
      <c r="AI619" s="275">
        <v>0</v>
      </c>
      <c r="AJ619" s="275" t="s">
        <v>6490</v>
      </c>
      <c r="AK619" s="276">
        <v>989</v>
      </c>
      <c r="AL619" s="275" t="s">
        <v>8050</v>
      </c>
    </row>
    <row r="620" spans="1:38" s="275" customFormat="1">
      <c r="A620" s="275" t="str">
        <f t="shared" si="9"/>
        <v>0411500044短期入所</v>
      </c>
      <c r="B620" s="275" t="s">
        <v>2675</v>
      </c>
      <c r="C620" s="275" t="s">
        <v>2676</v>
      </c>
      <c r="D620" s="276">
        <v>9896153</v>
      </c>
      <c r="E620" s="275" t="s">
        <v>2677</v>
      </c>
      <c r="F620" s="275" t="s">
        <v>2678</v>
      </c>
      <c r="G620" s="275" t="s">
        <v>2678</v>
      </c>
      <c r="H620" s="275" t="s">
        <v>402</v>
      </c>
      <c r="I620" s="275" t="s">
        <v>2679</v>
      </c>
      <c r="J620" s="275" t="s">
        <v>7055</v>
      </c>
      <c r="K620" s="275" t="s">
        <v>7056</v>
      </c>
      <c r="L620" s="275" t="s">
        <v>7056</v>
      </c>
      <c r="M620" s="275" t="s">
        <v>7057</v>
      </c>
      <c r="N620" s="276">
        <v>9896225</v>
      </c>
      <c r="O620" s="275" t="s">
        <v>2545</v>
      </c>
      <c r="P620" s="275" t="s">
        <v>7058</v>
      </c>
      <c r="Q620" s="275" t="s">
        <v>6152</v>
      </c>
      <c r="R620" s="275" t="s">
        <v>6152</v>
      </c>
      <c r="T620" s="275" t="s">
        <v>91</v>
      </c>
      <c r="U620" s="275" t="s">
        <v>6525</v>
      </c>
      <c r="V620" s="275" t="s">
        <v>7059</v>
      </c>
      <c r="W620" s="275" t="s">
        <v>6486</v>
      </c>
      <c r="X620" s="277">
        <v>41182</v>
      </c>
      <c r="Y620" s="275" t="s">
        <v>6501</v>
      </c>
      <c r="Z620" s="275" t="s">
        <v>6497</v>
      </c>
      <c r="AA620" s="277">
        <v>38991</v>
      </c>
      <c r="AB620" s="277">
        <v>38991</v>
      </c>
      <c r="AC620" s="277">
        <v>40989</v>
      </c>
      <c r="AD620" s="277">
        <v>41182</v>
      </c>
      <c r="AF620" s="275" t="s">
        <v>6498</v>
      </c>
      <c r="AJ620" s="275" t="s">
        <v>6490</v>
      </c>
      <c r="AK620" s="276">
        <v>989</v>
      </c>
      <c r="AL620" s="275" t="s">
        <v>8051</v>
      </c>
    </row>
    <row r="621" spans="1:38" s="275" customFormat="1">
      <c r="A621" s="275" t="str">
        <f t="shared" si="9"/>
        <v>0411500051施設入所支援</v>
      </c>
      <c r="B621" s="275" t="s">
        <v>2550</v>
      </c>
      <c r="C621" s="275" t="s">
        <v>2551</v>
      </c>
      <c r="D621" s="276">
        <v>9896251</v>
      </c>
      <c r="E621" s="275" t="s">
        <v>2552</v>
      </c>
      <c r="F621" s="275" t="s">
        <v>2553</v>
      </c>
      <c r="G621" s="275" t="s">
        <v>2554</v>
      </c>
      <c r="H621" s="275" t="s">
        <v>63</v>
      </c>
      <c r="I621" s="275" t="s">
        <v>2555</v>
      </c>
      <c r="J621" s="275" t="s">
        <v>7060</v>
      </c>
      <c r="K621" s="275" t="s">
        <v>2556</v>
      </c>
      <c r="L621" s="275" t="s">
        <v>2556</v>
      </c>
      <c r="M621" s="275" t="s">
        <v>2557</v>
      </c>
      <c r="N621" s="276">
        <v>9896251</v>
      </c>
      <c r="O621" s="275" t="s">
        <v>2545</v>
      </c>
      <c r="P621" s="275" t="s">
        <v>2558</v>
      </c>
      <c r="Q621" s="275" t="s">
        <v>2559</v>
      </c>
      <c r="R621" s="275" t="s">
        <v>2560</v>
      </c>
      <c r="T621" s="275" t="s">
        <v>6494</v>
      </c>
      <c r="U621" s="275" t="s">
        <v>74</v>
      </c>
      <c r="V621" s="275" t="s">
        <v>2561</v>
      </c>
      <c r="W621" s="275" t="s">
        <v>6486</v>
      </c>
      <c r="X621" s="277">
        <v>44835</v>
      </c>
      <c r="Y621" s="275" t="s">
        <v>6487</v>
      </c>
      <c r="AA621" s="277">
        <v>41000</v>
      </c>
      <c r="AB621" s="277">
        <v>41000</v>
      </c>
      <c r="AF621" s="275" t="s">
        <v>6495</v>
      </c>
      <c r="AG621" s="275" t="s">
        <v>6496</v>
      </c>
      <c r="AH621" s="275">
        <v>40</v>
      </c>
      <c r="AI621" s="275">
        <v>50</v>
      </c>
      <c r="AJ621" s="275" t="s">
        <v>6490</v>
      </c>
      <c r="AK621" s="276">
        <v>989</v>
      </c>
      <c r="AL621" s="275" t="s">
        <v>8052</v>
      </c>
    </row>
    <row r="622" spans="1:38" s="275" customFormat="1">
      <c r="A622" s="275" t="str">
        <f t="shared" si="9"/>
        <v>0411500051生活介護</v>
      </c>
      <c r="B622" s="275" t="s">
        <v>2550</v>
      </c>
      <c r="C622" s="275" t="s">
        <v>2551</v>
      </c>
      <c r="D622" s="276">
        <v>9896251</v>
      </c>
      <c r="E622" s="275" t="s">
        <v>2552</v>
      </c>
      <c r="F622" s="275" t="s">
        <v>2553</v>
      </c>
      <c r="G622" s="275" t="s">
        <v>2554</v>
      </c>
      <c r="H622" s="275" t="s">
        <v>63</v>
      </c>
      <c r="I622" s="275" t="s">
        <v>2555</v>
      </c>
      <c r="J622" s="275" t="s">
        <v>7060</v>
      </c>
      <c r="K622" s="275" t="s">
        <v>2556</v>
      </c>
      <c r="L622" s="275" t="s">
        <v>2556</v>
      </c>
      <c r="M622" s="275" t="s">
        <v>2557</v>
      </c>
      <c r="N622" s="276">
        <v>9896251</v>
      </c>
      <c r="O622" s="275" t="s">
        <v>2545</v>
      </c>
      <c r="P622" s="275" t="s">
        <v>2558</v>
      </c>
      <c r="Q622" s="275" t="s">
        <v>2559</v>
      </c>
      <c r="R622" s="275" t="s">
        <v>2560</v>
      </c>
      <c r="T622" s="275" t="s">
        <v>71</v>
      </c>
      <c r="U622" s="275" t="s">
        <v>74</v>
      </c>
      <c r="V622" s="275" t="s">
        <v>2561</v>
      </c>
      <c r="W622" s="275" t="s">
        <v>6486</v>
      </c>
      <c r="X622" s="277">
        <v>44986</v>
      </c>
      <c r="Y622" s="275" t="s">
        <v>6487</v>
      </c>
      <c r="Z622" s="275" t="s">
        <v>6497</v>
      </c>
      <c r="AA622" s="277">
        <v>41000</v>
      </c>
      <c r="AB622" s="277">
        <v>41000</v>
      </c>
      <c r="AF622" s="275" t="s">
        <v>6492</v>
      </c>
      <c r="AG622" s="275" t="s">
        <v>6489</v>
      </c>
      <c r="AH622" s="275">
        <v>40</v>
      </c>
      <c r="AI622" s="275">
        <v>50</v>
      </c>
      <c r="AJ622" s="275" t="s">
        <v>6490</v>
      </c>
      <c r="AK622" s="276">
        <v>989</v>
      </c>
      <c r="AL622" s="275" t="s">
        <v>8052</v>
      </c>
    </row>
    <row r="623" spans="1:38" s="275" customFormat="1">
      <c r="A623" s="275" t="str">
        <f t="shared" si="9"/>
        <v>0411500051短期入所</v>
      </c>
      <c r="B623" s="275" t="s">
        <v>2550</v>
      </c>
      <c r="C623" s="275" t="s">
        <v>2551</v>
      </c>
      <c r="D623" s="276">
        <v>9896251</v>
      </c>
      <c r="E623" s="275" t="s">
        <v>2552</v>
      </c>
      <c r="F623" s="275" t="s">
        <v>2553</v>
      </c>
      <c r="G623" s="275" t="s">
        <v>2554</v>
      </c>
      <c r="H623" s="275" t="s">
        <v>63</v>
      </c>
      <c r="I623" s="275" t="s">
        <v>2555</v>
      </c>
      <c r="J623" s="275" t="s">
        <v>7060</v>
      </c>
      <c r="K623" s="275" t="s">
        <v>2556</v>
      </c>
      <c r="L623" s="275" t="s">
        <v>2556</v>
      </c>
      <c r="M623" s="275" t="s">
        <v>2557</v>
      </c>
      <c r="N623" s="276">
        <v>9896251</v>
      </c>
      <c r="O623" s="275" t="s">
        <v>2545</v>
      </c>
      <c r="P623" s="275" t="s">
        <v>2558</v>
      </c>
      <c r="Q623" s="275" t="s">
        <v>2559</v>
      </c>
      <c r="R623" s="275" t="s">
        <v>2562</v>
      </c>
      <c r="T623" s="275" t="s">
        <v>91</v>
      </c>
      <c r="U623" s="275" t="s">
        <v>74</v>
      </c>
      <c r="V623" s="275" t="s">
        <v>2561</v>
      </c>
      <c r="W623" s="275" t="s">
        <v>6486</v>
      </c>
      <c r="X623" s="277">
        <v>44835</v>
      </c>
      <c r="Y623" s="275" t="s">
        <v>6487</v>
      </c>
      <c r="AA623" s="277">
        <v>38991</v>
      </c>
      <c r="AB623" s="277">
        <v>38991</v>
      </c>
      <c r="AF623" s="275" t="s">
        <v>6498</v>
      </c>
      <c r="AH623" s="275">
        <v>5</v>
      </c>
      <c r="AJ623" s="275" t="s">
        <v>6490</v>
      </c>
      <c r="AK623" s="276">
        <v>989</v>
      </c>
      <c r="AL623" s="275" t="s">
        <v>8052</v>
      </c>
    </row>
    <row r="624" spans="1:38" s="275" customFormat="1">
      <c r="A624" s="275" t="str">
        <f t="shared" si="9"/>
        <v>0411500051知的障害者通所更生施設</v>
      </c>
      <c r="B624" s="275" t="s">
        <v>2550</v>
      </c>
      <c r="C624" s="275" t="s">
        <v>2551</v>
      </c>
      <c r="D624" s="276">
        <v>9896251</v>
      </c>
      <c r="E624" s="275" t="s">
        <v>2552</v>
      </c>
      <c r="F624" s="275" t="s">
        <v>2553</v>
      </c>
      <c r="G624" s="275" t="s">
        <v>2554</v>
      </c>
      <c r="H624" s="275" t="s">
        <v>63</v>
      </c>
      <c r="I624" s="275" t="s">
        <v>2555</v>
      </c>
      <c r="J624" s="275" t="s">
        <v>7060</v>
      </c>
      <c r="K624" s="275" t="s">
        <v>2556</v>
      </c>
      <c r="L624" s="275" t="s">
        <v>7061</v>
      </c>
      <c r="M624" s="275" t="s">
        <v>7062</v>
      </c>
      <c r="N624" s="276">
        <v>9896251</v>
      </c>
      <c r="O624" s="275" t="s">
        <v>2545</v>
      </c>
      <c r="P624" s="275" t="s">
        <v>2558</v>
      </c>
      <c r="Q624" s="275" t="s">
        <v>2559</v>
      </c>
      <c r="R624" s="275" t="s">
        <v>2562</v>
      </c>
      <c r="T624" s="275" t="s">
        <v>6505</v>
      </c>
      <c r="U624" s="275" t="s">
        <v>6500</v>
      </c>
      <c r="V624" s="275" t="s">
        <v>2561</v>
      </c>
      <c r="W624" s="275" t="s">
        <v>6486</v>
      </c>
      <c r="X624" s="277">
        <v>40999</v>
      </c>
      <c r="Y624" s="275" t="s">
        <v>6501</v>
      </c>
      <c r="Z624" s="275" t="s">
        <v>6497</v>
      </c>
      <c r="AA624" s="277">
        <v>38991</v>
      </c>
      <c r="AB624" s="277">
        <v>38991</v>
      </c>
      <c r="AD624" s="277">
        <v>40999</v>
      </c>
      <c r="AF624" s="275" t="s">
        <v>6705</v>
      </c>
      <c r="AG624" s="275" t="s">
        <v>6509</v>
      </c>
      <c r="AI624" s="275">
        <v>10</v>
      </c>
      <c r="AJ624" s="275" t="s">
        <v>6490</v>
      </c>
      <c r="AK624" s="276">
        <v>989</v>
      </c>
      <c r="AL624" s="275" t="s">
        <v>8052</v>
      </c>
    </row>
    <row r="625" spans="1:38" s="275" customFormat="1">
      <c r="A625" s="275" t="str">
        <f t="shared" si="9"/>
        <v>0411500051知的障害者入所更生施設</v>
      </c>
      <c r="B625" s="275" t="s">
        <v>2550</v>
      </c>
      <c r="C625" s="275" t="s">
        <v>2551</v>
      </c>
      <c r="D625" s="276">
        <v>9896251</v>
      </c>
      <c r="E625" s="275" t="s">
        <v>2552</v>
      </c>
      <c r="F625" s="275" t="s">
        <v>2553</v>
      </c>
      <c r="G625" s="275" t="s">
        <v>2554</v>
      </c>
      <c r="H625" s="275" t="s">
        <v>63</v>
      </c>
      <c r="I625" s="275" t="s">
        <v>2555</v>
      </c>
      <c r="J625" s="275" t="s">
        <v>7060</v>
      </c>
      <c r="K625" s="275" t="s">
        <v>2556</v>
      </c>
      <c r="L625" s="275" t="s">
        <v>7063</v>
      </c>
      <c r="M625" s="275" t="s">
        <v>7064</v>
      </c>
      <c r="N625" s="276">
        <v>9896251</v>
      </c>
      <c r="O625" s="275" t="s">
        <v>2545</v>
      </c>
      <c r="P625" s="275" t="s">
        <v>2558</v>
      </c>
      <c r="Q625" s="275" t="s">
        <v>2559</v>
      </c>
      <c r="R625" s="275" t="s">
        <v>2562</v>
      </c>
      <c r="T625" s="275" t="s">
        <v>6499</v>
      </c>
      <c r="U625" s="275" t="s">
        <v>6500</v>
      </c>
      <c r="V625" s="275" t="s">
        <v>2561</v>
      </c>
      <c r="W625" s="275" t="s">
        <v>6486</v>
      </c>
      <c r="X625" s="277">
        <v>40999</v>
      </c>
      <c r="Y625" s="275" t="s">
        <v>6501</v>
      </c>
      <c r="Z625" s="275" t="s">
        <v>6497</v>
      </c>
      <c r="AA625" s="277">
        <v>38991</v>
      </c>
      <c r="AB625" s="277">
        <v>38991</v>
      </c>
      <c r="AD625" s="277">
        <v>40999</v>
      </c>
      <c r="AF625" s="275" t="s">
        <v>6502</v>
      </c>
      <c r="AG625" s="275" t="s">
        <v>6503</v>
      </c>
      <c r="AI625" s="275">
        <v>45</v>
      </c>
      <c r="AJ625" s="275" t="s">
        <v>6490</v>
      </c>
      <c r="AK625" s="276">
        <v>989</v>
      </c>
      <c r="AL625" s="275" t="s">
        <v>8052</v>
      </c>
    </row>
    <row r="626" spans="1:38" s="275" customFormat="1">
      <c r="A626" s="275" t="str">
        <f t="shared" si="9"/>
        <v>0411500069生活介護</v>
      </c>
      <c r="B626" s="275" t="s">
        <v>2550</v>
      </c>
      <c r="C626" s="275" t="s">
        <v>2551</v>
      </c>
      <c r="D626" s="276">
        <v>9896251</v>
      </c>
      <c r="E626" s="275" t="s">
        <v>2552</v>
      </c>
      <c r="F626" s="275" t="s">
        <v>2553</v>
      </c>
      <c r="G626" s="275" t="s">
        <v>2554</v>
      </c>
      <c r="H626" s="275" t="s">
        <v>63</v>
      </c>
      <c r="I626" s="275" t="s">
        <v>2555</v>
      </c>
      <c r="J626" s="275" t="s">
        <v>7060</v>
      </c>
      <c r="K626" s="275" t="s">
        <v>2563</v>
      </c>
      <c r="L626" s="275" t="s">
        <v>2563</v>
      </c>
      <c r="M626" s="275" t="s">
        <v>2564</v>
      </c>
      <c r="N626" s="276">
        <v>9896251</v>
      </c>
      <c r="O626" s="275" t="s">
        <v>2545</v>
      </c>
      <c r="P626" s="275" t="s">
        <v>2565</v>
      </c>
      <c r="Q626" s="275" t="s">
        <v>2566</v>
      </c>
      <c r="R626" s="275" t="s">
        <v>2567</v>
      </c>
      <c r="T626" s="275" t="s">
        <v>71</v>
      </c>
      <c r="U626" s="275" t="s">
        <v>74</v>
      </c>
      <c r="V626" s="275" t="s">
        <v>2568</v>
      </c>
      <c r="W626" s="275" t="s">
        <v>6486</v>
      </c>
      <c r="X626" s="277">
        <v>44835</v>
      </c>
      <c r="Y626" s="275" t="s">
        <v>6487</v>
      </c>
      <c r="Z626" s="275" t="s">
        <v>6488</v>
      </c>
      <c r="AA626" s="277">
        <v>41000</v>
      </c>
      <c r="AB626" s="277">
        <v>41000</v>
      </c>
      <c r="AF626" s="275" t="s">
        <v>6492</v>
      </c>
      <c r="AG626" s="275" t="s">
        <v>6489</v>
      </c>
      <c r="AH626" s="275">
        <v>28</v>
      </c>
      <c r="AI626" s="275">
        <v>36</v>
      </c>
      <c r="AJ626" s="275" t="s">
        <v>6490</v>
      </c>
      <c r="AK626" s="276">
        <v>989</v>
      </c>
      <c r="AL626" s="275" t="s">
        <v>8052</v>
      </c>
    </row>
    <row r="627" spans="1:38" s="275" customFormat="1">
      <c r="A627" s="275" t="str">
        <f t="shared" si="9"/>
        <v>0411500069生活介護</v>
      </c>
      <c r="B627" s="275" t="s">
        <v>2550</v>
      </c>
      <c r="C627" s="275" t="s">
        <v>2551</v>
      </c>
      <c r="D627" s="276">
        <v>9896251</v>
      </c>
      <c r="E627" s="275" t="s">
        <v>2552</v>
      </c>
      <c r="F627" s="275" t="s">
        <v>2553</v>
      </c>
      <c r="G627" s="275" t="s">
        <v>2554</v>
      </c>
      <c r="H627" s="275" t="s">
        <v>63</v>
      </c>
      <c r="I627" s="275" t="s">
        <v>2555</v>
      </c>
      <c r="J627" s="275" t="s">
        <v>7060</v>
      </c>
      <c r="K627" s="275" t="s">
        <v>2563</v>
      </c>
      <c r="L627" s="275" t="s">
        <v>2563</v>
      </c>
      <c r="M627" s="275" t="s">
        <v>2564</v>
      </c>
      <c r="N627" s="276">
        <v>9896251</v>
      </c>
      <c r="O627" s="275" t="s">
        <v>2545</v>
      </c>
      <c r="P627" s="275" t="s">
        <v>2565</v>
      </c>
      <c r="Q627" s="275" t="s">
        <v>2566</v>
      </c>
      <c r="R627" s="275" t="s">
        <v>2567</v>
      </c>
      <c r="T627" s="275" t="s">
        <v>71</v>
      </c>
      <c r="U627" s="275" t="s">
        <v>74</v>
      </c>
      <c r="V627" s="275" t="s">
        <v>2568</v>
      </c>
      <c r="W627" s="275" t="s">
        <v>6507</v>
      </c>
      <c r="X627" s="277">
        <v>44835</v>
      </c>
      <c r="Y627" s="275" t="s">
        <v>6487</v>
      </c>
      <c r="Z627" s="275" t="s">
        <v>6488</v>
      </c>
      <c r="AA627" s="277">
        <v>41000</v>
      </c>
      <c r="AB627" s="277">
        <v>41000</v>
      </c>
      <c r="AF627" s="275" t="s">
        <v>6492</v>
      </c>
      <c r="AG627" s="275" t="s">
        <v>6489</v>
      </c>
      <c r="AH627" s="275">
        <v>12</v>
      </c>
      <c r="AI627" s="275">
        <v>36</v>
      </c>
      <c r="AJ627" s="275" t="s">
        <v>6490</v>
      </c>
      <c r="AK627" s="276">
        <v>989</v>
      </c>
      <c r="AL627" s="275" t="s">
        <v>8052</v>
      </c>
    </row>
    <row r="628" spans="1:38" s="275" customFormat="1">
      <c r="A628" s="275" t="str">
        <f t="shared" si="9"/>
        <v>0411500069知的障害者通所更生施設</v>
      </c>
      <c r="B628" s="275" t="s">
        <v>2550</v>
      </c>
      <c r="C628" s="275" t="s">
        <v>2551</v>
      </c>
      <c r="D628" s="276">
        <v>9896251</v>
      </c>
      <c r="E628" s="275" t="s">
        <v>2552</v>
      </c>
      <c r="F628" s="275" t="s">
        <v>2553</v>
      </c>
      <c r="G628" s="275" t="s">
        <v>2554</v>
      </c>
      <c r="H628" s="275" t="s">
        <v>63</v>
      </c>
      <c r="I628" s="275" t="s">
        <v>2555</v>
      </c>
      <c r="J628" s="275" t="s">
        <v>7060</v>
      </c>
      <c r="K628" s="275" t="s">
        <v>2563</v>
      </c>
      <c r="L628" s="275" t="s">
        <v>7065</v>
      </c>
      <c r="M628" s="275" t="s">
        <v>7066</v>
      </c>
      <c r="N628" s="276">
        <v>9896251</v>
      </c>
      <c r="O628" s="275" t="s">
        <v>2545</v>
      </c>
      <c r="P628" s="275" t="s">
        <v>2565</v>
      </c>
      <c r="Q628" s="275" t="s">
        <v>2566</v>
      </c>
      <c r="R628" s="275" t="s">
        <v>2567</v>
      </c>
      <c r="T628" s="275" t="s">
        <v>6505</v>
      </c>
      <c r="U628" s="275" t="s">
        <v>6500</v>
      </c>
      <c r="V628" s="275" t="s">
        <v>2568</v>
      </c>
      <c r="W628" s="275" t="s">
        <v>6486</v>
      </c>
      <c r="X628" s="277">
        <v>40999</v>
      </c>
      <c r="Y628" s="275" t="s">
        <v>6501</v>
      </c>
      <c r="Z628" s="275" t="s">
        <v>6497</v>
      </c>
      <c r="AA628" s="277">
        <v>38991</v>
      </c>
      <c r="AB628" s="277">
        <v>38991</v>
      </c>
      <c r="AD628" s="277">
        <v>40999</v>
      </c>
      <c r="AF628" s="275" t="s">
        <v>6506</v>
      </c>
      <c r="AG628" s="275" t="s">
        <v>6489</v>
      </c>
      <c r="AI628" s="275">
        <v>36</v>
      </c>
      <c r="AJ628" s="275" t="s">
        <v>6490</v>
      </c>
      <c r="AK628" s="276">
        <v>989</v>
      </c>
      <c r="AL628" s="275" t="s">
        <v>8052</v>
      </c>
    </row>
    <row r="629" spans="1:38" s="275" customFormat="1">
      <c r="A629" s="275" t="str">
        <f t="shared" si="9"/>
        <v>0411500069知的障害者通所更生施設</v>
      </c>
      <c r="B629" s="275" t="s">
        <v>2550</v>
      </c>
      <c r="C629" s="275" t="s">
        <v>2551</v>
      </c>
      <c r="D629" s="276">
        <v>9896251</v>
      </c>
      <c r="E629" s="275" t="s">
        <v>2552</v>
      </c>
      <c r="F629" s="275" t="s">
        <v>2553</v>
      </c>
      <c r="G629" s="275" t="s">
        <v>2554</v>
      </c>
      <c r="H629" s="275" t="s">
        <v>63</v>
      </c>
      <c r="I629" s="275" t="s">
        <v>2555</v>
      </c>
      <c r="J629" s="275" t="s">
        <v>7060</v>
      </c>
      <c r="K629" s="275" t="s">
        <v>2563</v>
      </c>
      <c r="L629" s="275" t="s">
        <v>7065</v>
      </c>
      <c r="M629" s="275" t="s">
        <v>7066</v>
      </c>
      <c r="N629" s="276">
        <v>9896251</v>
      </c>
      <c r="O629" s="275" t="s">
        <v>2545</v>
      </c>
      <c r="P629" s="275" t="s">
        <v>2565</v>
      </c>
      <c r="Q629" s="275" t="s">
        <v>2566</v>
      </c>
      <c r="R629" s="275" t="s">
        <v>2567</v>
      </c>
      <c r="T629" s="275" t="s">
        <v>6505</v>
      </c>
      <c r="U629" s="275" t="s">
        <v>6500</v>
      </c>
      <c r="V629" s="275" t="s">
        <v>2568</v>
      </c>
      <c r="W629" s="275" t="s">
        <v>6507</v>
      </c>
      <c r="X629" s="277">
        <v>40999</v>
      </c>
      <c r="Y629" s="275" t="s">
        <v>6501</v>
      </c>
      <c r="Z629" s="275" t="s">
        <v>6497</v>
      </c>
      <c r="AA629" s="277">
        <v>38991</v>
      </c>
      <c r="AB629" s="277">
        <v>38991</v>
      </c>
      <c r="AD629" s="277">
        <v>40999</v>
      </c>
      <c r="AF629" s="275" t="s">
        <v>6508</v>
      </c>
      <c r="AG629" s="275" t="s">
        <v>6509</v>
      </c>
      <c r="AI629" s="275">
        <v>17</v>
      </c>
      <c r="AJ629" s="275" t="s">
        <v>6490</v>
      </c>
      <c r="AK629" s="276">
        <v>989</v>
      </c>
      <c r="AL629" s="275" t="s">
        <v>8052</v>
      </c>
    </row>
    <row r="630" spans="1:38" s="275" customFormat="1">
      <c r="A630" s="275" t="str">
        <f t="shared" si="9"/>
        <v>0411500077短期入所</v>
      </c>
      <c r="B630" s="275" t="s">
        <v>2569</v>
      </c>
      <c r="C630" s="275" t="s">
        <v>2570</v>
      </c>
      <c r="D630" s="276">
        <v>9813621</v>
      </c>
      <c r="E630" s="275" t="s">
        <v>2571</v>
      </c>
      <c r="F630" s="275" t="s">
        <v>2572</v>
      </c>
      <c r="G630" s="275" t="s">
        <v>2573</v>
      </c>
      <c r="H630" s="275" t="s">
        <v>63</v>
      </c>
      <c r="I630" s="275" t="s">
        <v>2574</v>
      </c>
      <c r="J630" s="275" t="s">
        <v>7067</v>
      </c>
      <c r="K630" s="275" t="s">
        <v>2575</v>
      </c>
      <c r="L630" s="275" t="s">
        <v>2575</v>
      </c>
      <c r="M630" s="275" t="s">
        <v>2576</v>
      </c>
      <c r="N630" s="276">
        <v>9896321</v>
      </c>
      <c r="O630" s="275" t="s">
        <v>2545</v>
      </c>
      <c r="P630" s="275" t="s">
        <v>2577</v>
      </c>
      <c r="Q630" s="275" t="s">
        <v>2578</v>
      </c>
      <c r="R630" s="275" t="s">
        <v>2579</v>
      </c>
      <c r="T630" s="275" t="s">
        <v>91</v>
      </c>
      <c r="U630" s="275" t="s">
        <v>74</v>
      </c>
      <c r="V630" s="275" t="s">
        <v>2580</v>
      </c>
      <c r="W630" s="275" t="s">
        <v>6486</v>
      </c>
      <c r="X630" s="277">
        <v>44835</v>
      </c>
      <c r="Y630" s="275" t="s">
        <v>6487</v>
      </c>
      <c r="AA630" s="277">
        <v>38991</v>
      </c>
      <c r="AB630" s="277">
        <v>38991</v>
      </c>
      <c r="AF630" s="275" t="s">
        <v>6498</v>
      </c>
      <c r="AH630" s="275">
        <v>10</v>
      </c>
      <c r="AJ630" s="275" t="s">
        <v>6490</v>
      </c>
      <c r="AK630" s="276">
        <v>981</v>
      </c>
      <c r="AL630" s="275" t="s">
        <v>8053</v>
      </c>
    </row>
    <row r="631" spans="1:38" s="275" customFormat="1">
      <c r="A631" s="275" t="str">
        <f t="shared" si="9"/>
        <v>0411500085生活介護</v>
      </c>
      <c r="B631" s="275" t="s">
        <v>2550</v>
      </c>
      <c r="C631" s="275" t="s">
        <v>2551</v>
      </c>
      <c r="D631" s="276">
        <v>9896251</v>
      </c>
      <c r="E631" s="275" t="s">
        <v>2552</v>
      </c>
      <c r="F631" s="275" t="s">
        <v>2553</v>
      </c>
      <c r="G631" s="275" t="s">
        <v>2554</v>
      </c>
      <c r="H631" s="275" t="s">
        <v>63</v>
      </c>
      <c r="I631" s="275" t="s">
        <v>2555</v>
      </c>
      <c r="J631" s="275" t="s">
        <v>7060</v>
      </c>
      <c r="K631" s="275" t="s">
        <v>2581</v>
      </c>
      <c r="L631" s="275" t="s">
        <v>2581</v>
      </c>
      <c r="M631" s="275" t="s">
        <v>2582</v>
      </c>
      <c r="N631" s="276">
        <v>9896321</v>
      </c>
      <c r="O631" s="275" t="s">
        <v>2545</v>
      </c>
      <c r="P631" s="275" t="s">
        <v>2583</v>
      </c>
      <c r="Q631" s="275" t="s">
        <v>2584</v>
      </c>
      <c r="R631" s="275" t="s">
        <v>2585</v>
      </c>
      <c r="T631" s="275" t="s">
        <v>71</v>
      </c>
      <c r="U631" s="275" t="s">
        <v>74</v>
      </c>
      <c r="V631" s="275" t="s">
        <v>2586</v>
      </c>
      <c r="W631" s="275" t="s">
        <v>6486</v>
      </c>
      <c r="X631" s="277">
        <v>45017</v>
      </c>
      <c r="Y631" s="275" t="s">
        <v>6487</v>
      </c>
      <c r="Z631" s="275" t="s">
        <v>6488</v>
      </c>
      <c r="AA631" s="277">
        <v>41000</v>
      </c>
      <c r="AB631" s="277">
        <v>41000</v>
      </c>
      <c r="AF631" s="275" t="s">
        <v>6492</v>
      </c>
      <c r="AG631" s="275" t="s">
        <v>6527</v>
      </c>
      <c r="AH631" s="275">
        <v>30</v>
      </c>
      <c r="AI631" s="275">
        <v>30</v>
      </c>
      <c r="AJ631" s="275" t="s">
        <v>6490</v>
      </c>
      <c r="AK631" s="276">
        <v>989</v>
      </c>
      <c r="AL631" s="275" t="s">
        <v>8052</v>
      </c>
    </row>
    <row r="632" spans="1:38" s="275" customFormat="1">
      <c r="A632" s="275" t="str">
        <f t="shared" si="9"/>
        <v>0411500093居宅介護</v>
      </c>
      <c r="B632" s="275" t="s">
        <v>2537</v>
      </c>
      <c r="C632" s="275" t="s">
        <v>2538</v>
      </c>
      <c r="D632" s="276">
        <v>9896154</v>
      </c>
      <c r="E632" s="275" t="s">
        <v>2539</v>
      </c>
      <c r="F632" s="275" t="s">
        <v>2540</v>
      </c>
      <c r="G632" s="275" t="s">
        <v>2541</v>
      </c>
      <c r="H632" s="275" t="s">
        <v>63</v>
      </c>
      <c r="I632" s="275" t="s">
        <v>2542</v>
      </c>
      <c r="J632" s="275" t="s">
        <v>7054</v>
      </c>
      <c r="K632" s="275" t="s">
        <v>8307</v>
      </c>
      <c r="L632" s="275" t="s">
        <v>8307</v>
      </c>
      <c r="M632" s="275" t="s">
        <v>8308</v>
      </c>
      <c r="N632" s="276">
        <v>9896434</v>
      </c>
      <c r="O632" s="275" t="s">
        <v>2545</v>
      </c>
      <c r="P632" s="275" t="s">
        <v>8309</v>
      </c>
      <c r="Q632" s="275" t="s">
        <v>2587</v>
      </c>
      <c r="R632" s="275" t="s">
        <v>2588</v>
      </c>
      <c r="T632" s="275" t="s">
        <v>137</v>
      </c>
      <c r="U632" s="275" t="s">
        <v>74</v>
      </c>
      <c r="V632" s="275" t="s">
        <v>2589</v>
      </c>
      <c r="W632" s="275" t="s">
        <v>6486</v>
      </c>
      <c r="X632" s="277">
        <v>44835</v>
      </c>
      <c r="Y632" s="275" t="s">
        <v>6487</v>
      </c>
      <c r="AA632" s="277">
        <v>38991</v>
      </c>
      <c r="AB632" s="277">
        <v>38991</v>
      </c>
      <c r="AJ632" s="275" t="s">
        <v>6490</v>
      </c>
      <c r="AK632" s="276">
        <v>989</v>
      </c>
      <c r="AL632" s="275" t="s">
        <v>8050</v>
      </c>
    </row>
    <row r="633" spans="1:38" s="275" customFormat="1">
      <c r="A633" s="275" t="str">
        <f t="shared" si="9"/>
        <v>0411500093同行援護</v>
      </c>
      <c r="B633" s="275" t="s">
        <v>2537</v>
      </c>
      <c r="C633" s="275" t="s">
        <v>2538</v>
      </c>
      <c r="D633" s="276">
        <v>9896154</v>
      </c>
      <c r="E633" s="275" t="s">
        <v>2539</v>
      </c>
      <c r="F633" s="275" t="s">
        <v>2540</v>
      </c>
      <c r="G633" s="275" t="s">
        <v>2541</v>
      </c>
      <c r="H633" s="275" t="s">
        <v>63</v>
      </c>
      <c r="I633" s="275" t="s">
        <v>2542</v>
      </c>
      <c r="J633" s="275" t="s">
        <v>7054</v>
      </c>
      <c r="K633" s="275" t="s">
        <v>8307</v>
      </c>
      <c r="L633" s="275" t="s">
        <v>8307</v>
      </c>
      <c r="M633" s="275" t="s">
        <v>8308</v>
      </c>
      <c r="N633" s="276">
        <v>9896434</v>
      </c>
      <c r="O633" s="275" t="s">
        <v>2545</v>
      </c>
      <c r="P633" s="275" t="s">
        <v>8309</v>
      </c>
      <c r="Q633" s="275" t="s">
        <v>2587</v>
      </c>
      <c r="R633" s="275" t="s">
        <v>2588</v>
      </c>
      <c r="T633" s="275" t="s">
        <v>218</v>
      </c>
      <c r="U633" s="275" t="s">
        <v>74</v>
      </c>
      <c r="V633" s="275" t="s">
        <v>2589</v>
      </c>
      <c r="W633" s="275" t="s">
        <v>6486</v>
      </c>
      <c r="X633" s="277">
        <v>44835</v>
      </c>
      <c r="Y633" s="275" t="s">
        <v>6487</v>
      </c>
      <c r="AA633" s="277">
        <v>41456</v>
      </c>
      <c r="AB633" s="277">
        <v>41456</v>
      </c>
      <c r="AJ633" s="275" t="s">
        <v>6490</v>
      </c>
      <c r="AK633" s="276">
        <v>989</v>
      </c>
      <c r="AL633" s="275" t="s">
        <v>8050</v>
      </c>
    </row>
    <row r="634" spans="1:38" s="275" customFormat="1">
      <c r="A634" s="275" t="str">
        <f t="shared" si="9"/>
        <v>0411500101居宅介護</v>
      </c>
      <c r="B634" s="275" t="s">
        <v>2537</v>
      </c>
      <c r="C634" s="275" t="s">
        <v>2538</v>
      </c>
      <c r="D634" s="276">
        <v>9896154</v>
      </c>
      <c r="E634" s="275" t="s">
        <v>2539</v>
      </c>
      <c r="F634" s="275" t="s">
        <v>2540</v>
      </c>
      <c r="G634" s="275" t="s">
        <v>2541</v>
      </c>
      <c r="H634" s="275" t="s">
        <v>63</v>
      </c>
      <c r="I634" s="275" t="s">
        <v>2542</v>
      </c>
      <c r="J634" s="275" t="s">
        <v>7054</v>
      </c>
      <c r="K634" s="275" t="s">
        <v>8310</v>
      </c>
      <c r="L634" s="275" t="s">
        <v>8310</v>
      </c>
      <c r="M634" s="275" t="s">
        <v>8311</v>
      </c>
      <c r="N634" s="276">
        <v>9896235</v>
      </c>
      <c r="O634" s="275" t="s">
        <v>2545</v>
      </c>
      <c r="P634" s="275" t="s">
        <v>8312</v>
      </c>
      <c r="Q634" s="275" t="s">
        <v>2590</v>
      </c>
      <c r="R634" s="275" t="s">
        <v>2591</v>
      </c>
      <c r="T634" s="275" t="s">
        <v>137</v>
      </c>
      <c r="U634" s="275" t="s">
        <v>74</v>
      </c>
      <c r="V634" s="275" t="s">
        <v>2592</v>
      </c>
      <c r="W634" s="275" t="s">
        <v>6486</v>
      </c>
      <c r="X634" s="277">
        <v>44835</v>
      </c>
      <c r="Y634" s="275" t="s">
        <v>6487</v>
      </c>
      <c r="AA634" s="277">
        <v>38991</v>
      </c>
      <c r="AB634" s="277">
        <v>38991</v>
      </c>
      <c r="AJ634" s="275" t="s">
        <v>6490</v>
      </c>
      <c r="AK634" s="276">
        <v>989</v>
      </c>
      <c r="AL634" s="275" t="s">
        <v>8050</v>
      </c>
    </row>
    <row r="635" spans="1:38" s="275" customFormat="1">
      <c r="A635" s="275" t="str">
        <f t="shared" si="9"/>
        <v>0411500101同行援護</v>
      </c>
      <c r="B635" s="275" t="s">
        <v>2537</v>
      </c>
      <c r="C635" s="275" t="s">
        <v>2538</v>
      </c>
      <c r="D635" s="276">
        <v>9896154</v>
      </c>
      <c r="E635" s="275" t="s">
        <v>2539</v>
      </c>
      <c r="F635" s="275" t="s">
        <v>2540</v>
      </c>
      <c r="G635" s="275" t="s">
        <v>2541</v>
      </c>
      <c r="H635" s="275" t="s">
        <v>63</v>
      </c>
      <c r="I635" s="275" t="s">
        <v>2542</v>
      </c>
      <c r="J635" s="275" t="s">
        <v>7054</v>
      </c>
      <c r="K635" s="275" t="s">
        <v>8310</v>
      </c>
      <c r="L635" s="275" t="s">
        <v>8310</v>
      </c>
      <c r="M635" s="275" t="s">
        <v>8311</v>
      </c>
      <c r="N635" s="276">
        <v>9896235</v>
      </c>
      <c r="O635" s="275" t="s">
        <v>2545</v>
      </c>
      <c r="P635" s="275" t="s">
        <v>8312</v>
      </c>
      <c r="Q635" s="275" t="s">
        <v>2590</v>
      </c>
      <c r="R635" s="275" t="s">
        <v>2591</v>
      </c>
      <c r="T635" s="275" t="s">
        <v>218</v>
      </c>
      <c r="U635" s="275" t="s">
        <v>74</v>
      </c>
      <c r="V635" s="275" t="s">
        <v>2592</v>
      </c>
      <c r="W635" s="275" t="s">
        <v>6486</v>
      </c>
      <c r="X635" s="277">
        <v>44835</v>
      </c>
      <c r="Y635" s="275" t="s">
        <v>6487</v>
      </c>
      <c r="AA635" s="277">
        <v>40848</v>
      </c>
      <c r="AB635" s="277">
        <v>40848</v>
      </c>
      <c r="AJ635" s="275" t="s">
        <v>6490</v>
      </c>
      <c r="AK635" s="276">
        <v>989</v>
      </c>
      <c r="AL635" s="275" t="s">
        <v>8050</v>
      </c>
    </row>
    <row r="636" spans="1:38" s="275" customFormat="1">
      <c r="A636" s="275" t="str">
        <f t="shared" si="9"/>
        <v>0411500127居宅介護</v>
      </c>
      <c r="B636" s="275" t="s">
        <v>2537</v>
      </c>
      <c r="C636" s="275" t="s">
        <v>2538</v>
      </c>
      <c r="D636" s="276">
        <v>9896154</v>
      </c>
      <c r="E636" s="275" t="s">
        <v>2539</v>
      </c>
      <c r="F636" s="275" t="s">
        <v>2540</v>
      </c>
      <c r="G636" s="275" t="s">
        <v>2541</v>
      </c>
      <c r="H636" s="275" t="s">
        <v>63</v>
      </c>
      <c r="I636" s="275" t="s">
        <v>2542</v>
      </c>
      <c r="J636" s="275" t="s">
        <v>7054</v>
      </c>
      <c r="K636" s="275" t="s">
        <v>8313</v>
      </c>
      <c r="L636" s="275" t="s">
        <v>8313</v>
      </c>
      <c r="M636" s="275" t="s">
        <v>8314</v>
      </c>
      <c r="N636" s="276">
        <v>9871304</v>
      </c>
      <c r="O636" s="275" t="s">
        <v>2545</v>
      </c>
      <c r="P636" s="275" t="s">
        <v>2593</v>
      </c>
      <c r="Q636" s="275" t="s">
        <v>2594</v>
      </c>
      <c r="R636" s="275" t="s">
        <v>2595</v>
      </c>
      <c r="T636" s="275" t="s">
        <v>137</v>
      </c>
      <c r="U636" s="275" t="s">
        <v>74</v>
      </c>
      <c r="V636" s="275" t="s">
        <v>2596</v>
      </c>
      <c r="W636" s="275" t="s">
        <v>6486</v>
      </c>
      <c r="X636" s="277">
        <v>44835</v>
      </c>
      <c r="Y636" s="275" t="s">
        <v>6487</v>
      </c>
      <c r="AA636" s="277">
        <v>38991</v>
      </c>
      <c r="AB636" s="277">
        <v>38991</v>
      </c>
      <c r="AJ636" s="275" t="s">
        <v>6490</v>
      </c>
      <c r="AK636" s="276">
        <v>989</v>
      </c>
      <c r="AL636" s="275" t="s">
        <v>8050</v>
      </c>
    </row>
    <row r="637" spans="1:38" s="275" customFormat="1">
      <c r="A637" s="275" t="str">
        <f t="shared" si="9"/>
        <v>0411500143重度訪問介護</v>
      </c>
      <c r="B637" s="275" t="s">
        <v>2550</v>
      </c>
      <c r="C637" s="275" t="s">
        <v>2551</v>
      </c>
      <c r="D637" s="276">
        <v>9896251</v>
      </c>
      <c r="E637" s="275" t="s">
        <v>2552</v>
      </c>
      <c r="F637" s="275" t="s">
        <v>2553</v>
      </c>
      <c r="G637" s="275" t="s">
        <v>2554</v>
      </c>
      <c r="H637" s="275" t="s">
        <v>63</v>
      </c>
      <c r="I637" s="275" t="s">
        <v>2555</v>
      </c>
      <c r="J637" s="275" t="s">
        <v>7060</v>
      </c>
      <c r="K637" s="275" t="s">
        <v>2597</v>
      </c>
      <c r="L637" s="275" t="s">
        <v>2597</v>
      </c>
      <c r="M637" s="275" t="s">
        <v>2598</v>
      </c>
      <c r="N637" s="276">
        <v>9896102</v>
      </c>
      <c r="O637" s="275" t="s">
        <v>2545</v>
      </c>
      <c r="P637" s="275" t="s">
        <v>2599</v>
      </c>
      <c r="Q637" s="275" t="s">
        <v>2600</v>
      </c>
      <c r="R637" s="275" t="s">
        <v>2601</v>
      </c>
      <c r="T637" s="275" t="s">
        <v>138</v>
      </c>
      <c r="U637" s="275" t="s">
        <v>76</v>
      </c>
      <c r="V637" s="275" t="s">
        <v>2602</v>
      </c>
      <c r="W637" s="275" t="s">
        <v>6486</v>
      </c>
      <c r="X637" s="277">
        <v>39083</v>
      </c>
      <c r="Y637" s="275" t="s">
        <v>6487</v>
      </c>
      <c r="Z637" s="275" t="s">
        <v>6497</v>
      </c>
      <c r="AA637" s="277">
        <v>38991</v>
      </c>
      <c r="AB637" s="277">
        <v>38991</v>
      </c>
      <c r="AC637" s="277">
        <v>39083</v>
      </c>
      <c r="AJ637" s="275" t="s">
        <v>6490</v>
      </c>
      <c r="AK637" s="276">
        <v>989</v>
      </c>
      <c r="AL637" s="275" t="s">
        <v>8052</v>
      </c>
    </row>
    <row r="638" spans="1:38" s="275" customFormat="1">
      <c r="A638" s="275" t="str">
        <f t="shared" si="9"/>
        <v>0411500150居宅介護</v>
      </c>
      <c r="B638" s="275" t="s">
        <v>254</v>
      </c>
      <c r="C638" s="275" t="s">
        <v>255</v>
      </c>
      <c r="D638" s="276">
        <v>1510071</v>
      </c>
      <c r="E638" s="275" t="s">
        <v>256</v>
      </c>
      <c r="F638" s="275" t="s">
        <v>257</v>
      </c>
      <c r="G638" s="275" t="s">
        <v>258</v>
      </c>
      <c r="H638" s="275" t="s">
        <v>129</v>
      </c>
      <c r="I638" s="275" t="s">
        <v>259</v>
      </c>
      <c r="J638" s="275" t="s">
        <v>6534</v>
      </c>
      <c r="K638" s="275" t="s">
        <v>2603</v>
      </c>
      <c r="L638" s="275" t="s">
        <v>2603</v>
      </c>
      <c r="M638" s="275" t="s">
        <v>2604</v>
      </c>
      <c r="N638" s="276">
        <v>9896223</v>
      </c>
      <c r="O638" s="275" t="s">
        <v>2545</v>
      </c>
      <c r="P638" s="275" t="s">
        <v>2605</v>
      </c>
      <c r="Q638" s="275" t="s">
        <v>2606</v>
      </c>
      <c r="R638" s="275" t="s">
        <v>2607</v>
      </c>
      <c r="T638" s="275" t="s">
        <v>137</v>
      </c>
      <c r="U638" s="275" t="s">
        <v>74</v>
      </c>
      <c r="V638" s="275" t="s">
        <v>2608</v>
      </c>
      <c r="W638" s="275" t="s">
        <v>6486</v>
      </c>
      <c r="X638" s="277">
        <v>45017</v>
      </c>
      <c r="Y638" s="275" t="s">
        <v>6487</v>
      </c>
      <c r="AA638" s="277">
        <v>38991</v>
      </c>
      <c r="AB638" s="277">
        <v>38991</v>
      </c>
      <c r="AJ638" s="275" t="s">
        <v>6490</v>
      </c>
      <c r="AK638" s="276">
        <v>151</v>
      </c>
      <c r="AL638" s="275" t="s">
        <v>7919</v>
      </c>
    </row>
    <row r="639" spans="1:38" s="275" customFormat="1">
      <c r="A639" s="275" t="str">
        <f t="shared" si="9"/>
        <v>0411500150重度訪問介護</v>
      </c>
      <c r="B639" s="275" t="s">
        <v>254</v>
      </c>
      <c r="C639" s="275" t="s">
        <v>255</v>
      </c>
      <c r="D639" s="276">
        <v>1510071</v>
      </c>
      <c r="E639" s="275" t="s">
        <v>256</v>
      </c>
      <c r="F639" s="275" t="s">
        <v>257</v>
      </c>
      <c r="G639" s="275" t="s">
        <v>258</v>
      </c>
      <c r="H639" s="275" t="s">
        <v>129</v>
      </c>
      <c r="I639" s="275" t="s">
        <v>259</v>
      </c>
      <c r="J639" s="275" t="s">
        <v>6534</v>
      </c>
      <c r="K639" s="275" t="s">
        <v>2603</v>
      </c>
      <c r="L639" s="275" t="s">
        <v>2603</v>
      </c>
      <c r="M639" s="275" t="s">
        <v>2604</v>
      </c>
      <c r="N639" s="276">
        <v>9896223</v>
      </c>
      <c r="O639" s="275" t="s">
        <v>2545</v>
      </c>
      <c r="P639" s="275" t="s">
        <v>2605</v>
      </c>
      <c r="Q639" s="275" t="s">
        <v>2606</v>
      </c>
      <c r="R639" s="275" t="s">
        <v>2607</v>
      </c>
      <c r="T639" s="275" t="s">
        <v>138</v>
      </c>
      <c r="U639" s="275" t="s">
        <v>74</v>
      </c>
      <c r="V639" s="275" t="s">
        <v>2608</v>
      </c>
      <c r="W639" s="275" t="s">
        <v>6486</v>
      </c>
      <c r="X639" s="277">
        <v>45017</v>
      </c>
      <c r="Y639" s="275" t="s">
        <v>6487</v>
      </c>
      <c r="AA639" s="277">
        <v>38991</v>
      </c>
      <c r="AB639" s="277">
        <v>38991</v>
      </c>
      <c r="AJ639" s="275" t="s">
        <v>6490</v>
      </c>
      <c r="AK639" s="276">
        <v>151</v>
      </c>
      <c r="AL639" s="275" t="s">
        <v>7919</v>
      </c>
    </row>
    <row r="640" spans="1:38" s="275" customFormat="1">
      <c r="A640" s="275" t="str">
        <f t="shared" si="9"/>
        <v>0411500176居宅介護</v>
      </c>
      <c r="B640" s="275" t="s">
        <v>2609</v>
      </c>
      <c r="C640" s="275" t="s">
        <v>2610</v>
      </c>
      <c r="D640" s="276">
        <v>9896203</v>
      </c>
      <c r="E640" s="275" t="s">
        <v>2611</v>
      </c>
      <c r="F640" s="275" t="s">
        <v>2612</v>
      </c>
      <c r="G640" s="275" t="s">
        <v>2613</v>
      </c>
      <c r="H640" s="275" t="s">
        <v>129</v>
      </c>
      <c r="I640" s="275" t="s">
        <v>2614</v>
      </c>
      <c r="J640" s="275" t="s">
        <v>7068</v>
      </c>
      <c r="K640" s="275" t="s">
        <v>2609</v>
      </c>
      <c r="L640" s="275" t="s">
        <v>2609</v>
      </c>
      <c r="M640" s="275" t="s">
        <v>2610</v>
      </c>
      <c r="N640" s="276">
        <v>9896203</v>
      </c>
      <c r="O640" s="275" t="s">
        <v>2545</v>
      </c>
      <c r="P640" s="275" t="s">
        <v>2611</v>
      </c>
      <c r="Q640" s="275" t="s">
        <v>2612</v>
      </c>
      <c r="R640" s="275" t="s">
        <v>2612</v>
      </c>
      <c r="T640" s="275" t="s">
        <v>137</v>
      </c>
      <c r="U640" s="275" t="s">
        <v>74</v>
      </c>
      <c r="V640" s="275" t="s">
        <v>2615</v>
      </c>
      <c r="W640" s="275" t="s">
        <v>6486</v>
      </c>
      <c r="X640" s="277">
        <v>44835</v>
      </c>
      <c r="Y640" s="275" t="s">
        <v>6487</v>
      </c>
      <c r="AA640" s="277">
        <v>38991</v>
      </c>
      <c r="AB640" s="277">
        <v>38991</v>
      </c>
      <c r="AJ640" s="275" t="s">
        <v>6490</v>
      </c>
      <c r="AK640" s="276">
        <v>989</v>
      </c>
      <c r="AL640" s="275" t="s">
        <v>8054</v>
      </c>
    </row>
    <row r="641" spans="1:38" s="275" customFormat="1">
      <c r="A641" s="275" t="str">
        <f t="shared" si="9"/>
        <v>0411500176重度訪問介護</v>
      </c>
      <c r="B641" s="275" t="s">
        <v>2609</v>
      </c>
      <c r="C641" s="275" t="s">
        <v>2610</v>
      </c>
      <c r="D641" s="276">
        <v>9896203</v>
      </c>
      <c r="E641" s="275" t="s">
        <v>2611</v>
      </c>
      <c r="F641" s="275" t="s">
        <v>2612</v>
      </c>
      <c r="G641" s="275" t="s">
        <v>2613</v>
      </c>
      <c r="H641" s="275" t="s">
        <v>129</v>
      </c>
      <c r="I641" s="275" t="s">
        <v>2614</v>
      </c>
      <c r="J641" s="275" t="s">
        <v>7068</v>
      </c>
      <c r="K641" s="275" t="s">
        <v>2609</v>
      </c>
      <c r="L641" s="275" t="s">
        <v>2609</v>
      </c>
      <c r="M641" s="275" t="s">
        <v>2610</v>
      </c>
      <c r="N641" s="276">
        <v>9896203</v>
      </c>
      <c r="O641" s="275" t="s">
        <v>2545</v>
      </c>
      <c r="P641" s="275" t="s">
        <v>2611</v>
      </c>
      <c r="Q641" s="275" t="s">
        <v>2612</v>
      </c>
      <c r="R641" s="275" t="s">
        <v>2612</v>
      </c>
      <c r="T641" s="275" t="s">
        <v>138</v>
      </c>
      <c r="U641" s="275" t="s">
        <v>74</v>
      </c>
      <c r="V641" s="275" t="s">
        <v>2615</v>
      </c>
      <c r="W641" s="275" t="s">
        <v>6486</v>
      </c>
      <c r="X641" s="277">
        <v>44835</v>
      </c>
      <c r="Y641" s="275" t="s">
        <v>6487</v>
      </c>
      <c r="AA641" s="277">
        <v>38991</v>
      </c>
      <c r="AB641" s="277">
        <v>38991</v>
      </c>
      <c r="AJ641" s="275" t="s">
        <v>6490</v>
      </c>
      <c r="AK641" s="276">
        <v>989</v>
      </c>
      <c r="AL641" s="275" t="s">
        <v>8054</v>
      </c>
    </row>
    <row r="642" spans="1:38" s="275" customFormat="1">
      <c r="A642" s="275" t="str">
        <f t="shared" si="9"/>
        <v>0411500192居宅介護</v>
      </c>
      <c r="B642" s="275" t="s">
        <v>2616</v>
      </c>
      <c r="C642" s="275" t="s">
        <v>2617</v>
      </c>
      <c r="D642" s="276">
        <v>9894413</v>
      </c>
      <c r="E642" s="275" t="s">
        <v>2618</v>
      </c>
      <c r="F642" s="275" t="s">
        <v>2619</v>
      </c>
      <c r="G642" s="275" t="s">
        <v>2620</v>
      </c>
      <c r="H642" s="275" t="s">
        <v>63</v>
      </c>
      <c r="I642" s="275" t="s">
        <v>2621</v>
      </c>
      <c r="J642" s="275" t="s">
        <v>7069</v>
      </c>
      <c r="K642" s="275" t="s">
        <v>2622</v>
      </c>
      <c r="L642" s="275" t="s">
        <v>2622</v>
      </c>
      <c r="M642" s="275" t="s">
        <v>2623</v>
      </c>
      <c r="N642" s="276">
        <v>9894413</v>
      </c>
      <c r="O642" s="275" t="s">
        <v>2545</v>
      </c>
      <c r="P642" s="275" t="s">
        <v>2624</v>
      </c>
      <c r="Q642" s="275" t="s">
        <v>2625</v>
      </c>
      <c r="R642" s="275" t="s">
        <v>2627</v>
      </c>
      <c r="T642" s="275" t="s">
        <v>137</v>
      </c>
      <c r="U642" s="275" t="s">
        <v>74</v>
      </c>
      <c r="V642" s="275" t="s">
        <v>2626</v>
      </c>
      <c r="W642" s="275" t="s">
        <v>6486</v>
      </c>
      <c r="X642" s="277">
        <v>45017</v>
      </c>
      <c r="Y642" s="275" t="s">
        <v>6487</v>
      </c>
      <c r="AA642" s="277">
        <v>38991</v>
      </c>
      <c r="AB642" s="277">
        <v>38991</v>
      </c>
      <c r="AJ642" s="275" t="s">
        <v>6490</v>
      </c>
      <c r="AK642" s="276">
        <v>989</v>
      </c>
      <c r="AL642" s="275" t="s">
        <v>8055</v>
      </c>
    </row>
    <row r="643" spans="1:38" s="275" customFormat="1">
      <c r="A643" s="275" t="str">
        <f t="shared" ref="A643:A706" si="10">V643&amp;T643</f>
        <v>0411500192重度訪問介護</v>
      </c>
      <c r="B643" s="275" t="s">
        <v>2616</v>
      </c>
      <c r="C643" s="275" t="s">
        <v>2617</v>
      </c>
      <c r="D643" s="276">
        <v>9894413</v>
      </c>
      <c r="E643" s="275" t="s">
        <v>2618</v>
      </c>
      <c r="F643" s="275" t="s">
        <v>2619</v>
      </c>
      <c r="G643" s="275" t="s">
        <v>2620</v>
      </c>
      <c r="H643" s="275" t="s">
        <v>63</v>
      </c>
      <c r="I643" s="275" t="s">
        <v>2621</v>
      </c>
      <c r="J643" s="275" t="s">
        <v>7069</v>
      </c>
      <c r="K643" s="275" t="s">
        <v>2622</v>
      </c>
      <c r="L643" s="275" t="s">
        <v>2622</v>
      </c>
      <c r="M643" s="275" t="s">
        <v>2623</v>
      </c>
      <c r="N643" s="276">
        <v>9894413</v>
      </c>
      <c r="O643" s="275" t="s">
        <v>2545</v>
      </c>
      <c r="P643" s="275" t="s">
        <v>2624</v>
      </c>
      <c r="Q643" s="275" t="s">
        <v>2625</v>
      </c>
      <c r="R643" s="275" t="s">
        <v>2627</v>
      </c>
      <c r="T643" s="275" t="s">
        <v>138</v>
      </c>
      <c r="U643" s="275" t="s">
        <v>74</v>
      </c>
      <c r="V643" s="275" t="s">
        <v>2626</v>
      </c>
      <c r="W643" s="275" t="s">
        <v>6486</v>
      </c>
      <c r="X643" s="277">
        <v>45017</v>
      </c>
      <c r="Y643" s="275" t="s">
        <v>6487</v>
      </c>
      <c r="AA643" s="277">
        <v>38991</v>
      </c>
      <c r="AB643" s="277">
        <v>38991</v>
      </c>
      <c r="AJ643" s="275" t="s">
        <v>6490</v>
      </c>
      <c r="AK643" s="276">
        <v>989</v>
      </c>
      <c r="AL643" s="275" t="s">
        <v>8055</v>
      </c>
    </row>
    <row r="644" spans="1:38" s="275" customFormat="1">
      <c r="A644" s="275" t="str">
        <f t="shared" si="10"/>
        <v>0411500200就労継続支援(Ｂ型)</v>
      </c>
      <c r="B644" s="275" t="s">
        <v>2550</v>
      </c>
      <c r="C644" s="275" t="s">
        <v>2551</v>
      </c>
      <c r="D644" s="276">
        <v>9896251</v>
      </c>
      <c r="E644" s="275" t="s">
        <v>2552</v>
      </c>
      <c r="F644" s="275" t="s">
        <v>2553</v>
      </c>
      <c r="G644" s="275" t="s">
        <v>2554</v>
      </c>
      <c r="H644" s="275" t="s">
        <v>63</v>
      </c>
      <c r="I644" s="275" t="s">
        <v>2555</v>
      </c>
      <c r="J644" s="275" t="s">
        <v>7060</v>
      </c>
      <c r="K644" s="275" t="s">
        <v>2628</v>
      </c>
      <c r="L644" s="275" t="s">
        <v>2628</v>
      </c>
      <c r="M644" s="275" t="s">
        <v>2629</v>
      </c>
      <c r="N644" s="276">
        <v>9896155</v>
      </c>
      <c r="O644" s="275" t="s">
        <v>2545</v>
      </c>
      <c r="P644" s="275" t="s">
        <v>2630</v>
      </c>
      <c r="Q644" s="275" t="s">
        <v>2631</v>
      </c>
      <c r="R644" s="275" t="s">
        <v>2632</v>
      </c>
      <c r="T644" s="275" t="s">
        <v>6491</v>
      </c>
      <c r="U644" s="275" t="s">
        <v>74</v>
      </c>
      <c r="V644" s="275" t="s">
        <v>2633</v>
      </c>
      <c r="W644" s="275" t="s">
        <v>6486</v>
      </c>
      <c r="X644" s="277">
        <v>45017</v>
      </c>
      <c r="Y644" s="275" t="s">
        <v>6487</v>
      </c>
      <c r="Z644" s="275" t="s">
        <v>6488</v>
      </c>
      <c r="AA644" s="277">
        <v>41000</v>
      </c>
      <c r="AB644" s="277">
        <v>41000</v>
      </c>
      <c r="AG644" s="275" t="s">
        <v>6489</v>
      </c>
      <c r="AH644" s="275">
        <v>40</v>
      </c>
      <c r="AI644" s="275">
        <v>0</v>
      </c>
      <c r="AJ644" s="275" t="s">
        <v>6490</v>
      </c>
      <c r="AK644" s="276">
        <v>989</v>
      </c>
      <c r="AL644" s="275" t="s">
        <v>8052</v>
      </c>
    </row>
    <row r="645" spans="1:38" s="275" customFormat="1">
      <c r="A645" s="275" t="str">
        <f t="shared" si="10"/>
        <v>0411500200知的障害者通所授産施設</v>
      </c>
      <c r="B645" s="275" t="s">
        <v>2550</v>
      </c>
      <c r="C645" s="275" t="s">
        <v>2551</v>
      </c>
      <c r="D645" s="276">
        <v>9896251</v>
      </c>
      <c r="E645" s="275" t="s">
        <v>2552</v>
      </c>
      <c r="F645" s="275" t="s">
        <v>2553</v>
      </c>
      <c r="G645" s="275" t="s">
        <v>2554</v>
      </c>
      <c r="H645" s="275" t="s">
        <v>63</v>
      </c>
      <c r="I645" s="275" t="s">
        <v>2555</v>
      </c>
      <c r="J645" s="275" t="s">
        <v>7060</v>
      </c>
      <c r="K645" s="275" t="s">
        <v>2628</v>
      </c>
      <c r="L645" s="275" t="s">
        <v>7070</v>
      </c>
      <c r="M645" s="275" t="s">
        <v>7071</v>
      </c>
      <c r="N645" s="276">
        <v>9896155</v>
      </c>
      <c r="O645" s="275" t="s">
        <v>2545</v>
      </c>
      <c r="P645" s="275" t="s">
        <v>2630</v>
      </c>
      <c r="Q645" s="275" t="s">
        <v>2631</v>
      </c>
      <c r="R645" s="275" t="s">
        <v>2632</v>
      </c>
      <c r="T645" s="275" t="s">
        <v>6528</v>
      </c>
      <c r="U645" s="275" t="s">
        <v>6500</v>
      </c>
      <c r="V645" s="275" t="s">
        <v>2633</v>
      </c>
      <c r="W645" s="275" t="s">
        <v>6486</v>
      </c>
      <c r="X645" s="277">
        <v>40999</v>
      </c>
      <c r="Y645" s="275" t="s">
        <v>6501</v>
      </c>
      <c r="Z645" s="275" t="s">
        <v>6497</v>
      </c>
      <c r="AA645" s="277">
        <v>38991</v>
      </c>
      <c r="AB645" s="277">
        <v>38991</v>
      </c>
      <c r="AD645" s="277">
        <v>40999</v>
      </c>
      <c r="AF645" s="275" t="s">
        <v>6506</v>
      </c>
      <c r="AG645" s="275" t="s">
        <v>6489</v>
      </c>
      <c r="AI645" s="275">
        <v>30</v>
      </c>
      <c r="AJ645" s="275" t="s">
        <v>6490</v>
      </c>
      <c r="AK645" s="276">
        <v>989</v>
      </c>
      <c r="AL645" s="275" t="s">
        <v>8052</v>
      </c>
    </row>
    <row r="646" spans="1:38" s="275" customFormat="1">
      <c r="A646" s="275" t="str">
        <f t="shared" si="10"/>
        <v>0411500275知的障害者通所授産施設</v>
      </c>
      <c r="B646" s="275" t="s">
        <v>2686</v>
      </c>
      <c r="C646" s="275" t="s">
        <v>2687</v>
      </c>
      <c r="D646" s="276">
        <v>9894415</v>
      </c>
      <c r="E646" s="275" t="s">
        <v>2688</v>
      </c>
      <c r="F646" s="275" t="s">
        <v>2689</v>
      </c>
      <c r="G646" s="275" t="s">
        <v>2690</v>
      </c>
      <c r="H646" s="275" t="s">
        <v>63</v>
      </c>
      <c r="I646" s="275" t="s">
        <v>2691</v>
      </c>
      <c r="J646" s="275" t="s">
        <v>7072</v>
      </c>
      <c r="K646" s="275" t="s">
        <v>7073</v>
      </c>
      <c r="L646" s="275" t="s">
        <v>7073</v>
      </c>
      <c r="M646" s="275" t="s">
        <v>7074</v>
      </c>
      <c r="N646" s="276">
        <v>9894415</v>
      </c>
      <c r="O646" s="275" t="s">
        <v>2545</v>
      </c>
      <c r="P646" s="275" t="s">
        <v>2688</v>
      </c>
      <c r="Q646" s="275" t="s">
        <v>2689</v>
      </c>
      <c r="R646" s="275" t="s">
        <v>2690</v>
      </c>
      <c r="T646" s="275" t="s">
        <v>6528</v>
      </c>
      <c r="U646" s="275" t="s">
        <v>6500</v>
      </c>
      <c r="V646" s="275" t="s">
        <v>7075</v>
      </c>
      <c r="W646" s="275" t="s">
        <v>6486</v>
      </c>
      <c r="X646" s="277">
        <v>39903</v>
      </c>
      <c r="Y646" s="275" t="s">
        <v>6501</v>
      </c>
      <c r="Z646" s="275" t="s">
        <v>6497</v>
      </c>
      <c r="AA646" s="277">
        <v>38991</v>
      </c>
      <c r="AB646" s="277">
        <v>38991</v>
      </c>
      <c r="AD646" s="277">
        <v>39903</v>
      </c>
      <c r="AF646" s="275" t="s">
        <v>6506</v>
      </c>
      <c r="AG646" s="275" t="s">
        <v>6489</v>
      </c>
      <c r="AI646" s="275">
        <v>30</v>
      </c>
      <c r="AJ646" s="275" t="s">
        <v>6490</v>
      </c>
      <c r="AK646" s="276">
        <v>989</v>
      </c>
      <c r="AL646" s="275" t="s">
        <v>8056</v>
      </c>
    </row>
    <row r="647" spans="1:38" s="275" customFormat="1">
      <c r="A647" s="275" t="str">
        <f t="shared" si="10"/>
        <v>0411500283自立訓練(生活訓練)</v>
      </c>
      <c r="B647" s="275" t="s">
        <v>2634</v>
      </c>
      <c r="C647" s="275" t="s">
        <v>2635</v>
      </c>
      <c r="D647" s="276">
        <v>9800014</v>
      </c>
      <c r="E647" s="275" t="s">
        <v>2636</v>
      </c>
      <c r="F647" s="275" t="s">
        <v>2637</v>
      </c>
      <c r="G647" s="275" t="s">
        <v>2638</v>
      </c>
      <c r="H647" s="275" t="s">
        <v>2639</v>
      </c>
      <c r="I647" s="275" t="s">
        <v>2640</v>
      </c>
      <c r="J647" s="275" t="s">
        <v>6716</v>
      </c>
      <c r="K647" s="275" t="s">
        <v>2641</v>
      </c>
      <c r="L647" s="275" t="s">
        <v>2641</v>
      </c>
      <c r="M647" s="275" t="s">
        <v>2642</v>
      </c>
      <c r="N647" s="276">
        <v>9896117</v>
      </c>
      <c r="O647" s="275" t="s">
        <v>2545</v>
      </c>
      <c r="P647" s="275" t="s">
        <v>2643</v>
      </c>
      <c r="Q647" s="275" t="s">
        <v>2644</v>
      </c>
      <c r="R647" s="275" t="s">
        <v>2645</v>
      </c>
      <c r="T647" s="275" t="s">
        <v>6485</v>
      </c>
      <c r="U647" s="275" t="s">
        <v>74</v>
      </c>
      <c r="V647" s="275" t="s">
        <v>2646</v>
      </c>
      <c r="W647" s="275" t="s">
        <v>6486</v>
      </c>
      <c r="X647" s="277">
        <v>45017</v>
      </c>
      <c r="Y647" s="275" t="s">
        <v>6487</v>
      </c>
      <c r="Z647" s="275" t="s">
        <v>6497</v>
      </c>
      <c r="AA647" s="277">
        <v>41000</v>
      </c>
      <c r="AB647" s="277">
        <v>41000</v>
      </c>
      <c r="AG647" s="275" t="s">
        <v>6533</v>
      </c>
      <c r="AH647" s="275">
        <v>20</v>
      </c>
      <c r="AI647" s="275">
        <v>20</v>
      </c>
      <c r="AJ647" s="275" t="s">
        <v>6490</v>
      </c>
      <c r="AK647" s="276">
        <v>980</v>
      </c>
      <c r="AL647" s="275" t="s">
        <v>7917</v>
      </c>
    </row>
    <row r="648" spans="1:38" s="275" customFormat="1">
      <c r="A648" s="275" t="str">
        <f t="shared" si="10"/>
        <v>0411500283宿泊型自立訓練</v>
      </c>
      <c r="B648" s="275" t="s">
        <v>2634</v>
      </c>
      <c r="C648" s="275" t="s">
        <v>2635</v>
      </c>
      <c r="D648" s="276">
        <v>9800014</v>
      </c>
      <c r="E648" s="275" t="s">
        <v>2636</v>
      </c>
      <c r="F648" s="275" t="s">
        <v>2637</v>
      </c>
      <c r="G648" s="275" t="s">
        <v>2638</v>
      </c>
      <c r="H648" s="275" t="s">
        <v>2639</v>
      </c>
      <c r="I648" s="275" t="s">
        <v>2640</v>
      </c>
      <c r="J648" s="275" t="s">
        <v>6716</v>
      </c>
      <c r="K648" s="275" t="s">
        <v>2641</v>
      </c>
      <c r="L648" s="275" t="s">
        <v>2641</v>
      </c>
      <c r="M648" s="275" t="s">
        <v>2642</v>
      </c>
      <c r="N648" s="276">
        <v>9896117</v>
      </c>
      <c r="O648" s="275" t="s">
        <v>2545</v>
      </c>
      <c r="P648" s="275" t="s">
        <v>2643</v>
      </c>
      <c r="Q648" s="275" t="s">
        <v>2644</v>
      </c>
      <c r="R648" s="275" t="s">
        <v>2645</v>
      </c>
      <c r="T648" s="275" t="s">
        <v>2647</v>
      </c>
      <c r="U648" s="275" t="s">
        <v>74</v>
      </c>
      <c r="V648" s="275" t="s">
        <v>2646</v>
      </c>
      <c r="W648" s="275" t="s">
        <v>6486</v>
      </c>
      <c r="X648" s="277">
        <v>45047</v>
      </c>
      <c r="Y648" s="275" t="s">
        <v>6487</v>
      </c>
      <c r="Z648" s="275" t="s">
        <v>6497</v>
      </c>
      <c r="AA648" s="277">
        <v>41000</v>
      </c>
      <c r="AB648" s="277">
        <v>41000</v>
      </c>
      <c r="AJ648" s="275" t="s">
        <v>6490</v>
      </c>
      <c r="AK648" s="276">
        <v>980</v>
      </c>
      <c r="AL648" s="275" t="s">
        <v>7917</v>
      </c>
    </row>
    <row r="649" spans="1:38" s="275" customFormat="1">
      <c r="A649" s="275" t="str">
        <f t="shared" si="10"/>
        <v>0411500283短期入所</v>
      </c>
      <c r="B649" s="275" t="s">
        <v>2634</v>
      </c>
      <c r="C649" s="275" t="s">
        <v>2635</v>
      </c>
      <c r="D649" s="276">
        <v>9800014</v>
      </c>
      <c r="E649" s="275" t="s">
        <v>2636</v>
      </c>
      <c r="F649" s="275" t="s">
        <v>2637</v>
      </c>
      <c r="G649" s="275" t="s">
        <v>2638</v>
      </c>
      <c r="H649" s="275" t="s">
        <v>2639</v>
      </c>
      <c r="I649" s="275" t="s">
        <v>2640</v>
      </c>
      <c r="J649" s="275" t="s">
        <v>6716</v>
      </c>
      <c r="K649" s="275" t="s">
        <v>2641</v>
      </c>
      <c r="L649" s="275" t="s">
        <v>2641</v>
      </c>
      <c r="M649" s="275" t="s">
        <v>2642</v>
      </c>
      <c r="N649" s="276">
        <v>9896117</v>
      </c>
      <c r="O649" s="275" t="s">
        <v>2545</v>
      </c>
      <c r="P649" s="275" t="s">
        <v>2643</v>
      </c>
      <c r="Q649" s="275" t="s">
        <v>2644</v>
      </c>
      <c r="R649" s="275" t="s">
        <v>2645</v>
      </c>
      <c r="T649" s="275" t="s">
        <v>91</v>
      </c>
      <c r="U649" s="275" t="s">
        <v>74</v>
      </c>
      <c r="V649" s="275" t="s">
        <v>2646</v>
      </c>
      <c r="W649" s="275" t="s">
        <v>6486</v>
      </c>
      <c r="X649" s="277">
        <v>45017</v>
      </c>
      <c r="Y649" s="275" t="s">
        <v>6487</v>
      </c>
      <c r="AA649" s="277">
        <v>38991</v>
      </c>
      <c r="AB649" s="277">
        <v>38991</v>
      </c>
      <c r="AF649" s="275" t="s">
        <v>6498</v>
      </c>
      <c r="AH649" s="275">
        <v>2</v>
      </c>
      <c r="AJ649" s="275" t="s">
        <v>6490</v>
      </c>
      <c r="AK649" s="276">
        <v>980</v>
      </c>
      <c r="AL649" s="275" t="s">
        <v>7917</v>
      </c>
    </row>
    <row r="650" spans="1:38" s="275" customFormat="1">
      <c r="A650" s="275" t="str">
        <f t="shared" si="10"/>
        <v>0411500309施設入所支援</v>
      </c>
      <c r="B650" s="275" t="s">
        <v>2648</v>
      </c>
      <c r="C650" s="275" t="s">
        <v>2649</v>
      </c>
      <c r="D650" s="276">
        <v>9896412</v>
      </c>
      <c r="E650" s="275" t="s">
        <v>2650</v>
      </c>
      <c r="F650" s="275" t="s">
        <v>2651</v>
      </c>
      <c r="G650" s="275" t="s">
        <v>2652</v>
      </c>
      <c r="H650" s="275" t="s">
        <v>63</v>
      </c>
      <c r="I650" s="275" t="s">
        <v>2653</v>
      </c>
      <c r="J650" s="275" t="s">
        <v>7076</v>
      </c>
      <c r="K650" s="275" t="s">
        <v>2654</v>
      </c>
      <c r="L650" s="275" t="s">
        <v>2654</v>
      </c>
      <c r="M650" s="275" t="s">
        <v>2655</v>
      </c>
      <c r="N650" s="276">
        <v>9896412</v>
      </c>
      <c r="O650" s="275" t="s">
        <v>2545</v>
      </c>
      <c r="P650" s="275" t="s">
        <v>2656</v>
      </c>
      <c r="Q650" s="275" t="s">
        <v>2651</v>
      </c>
      <c r="R650" s="275" t="s">
        <v>2652</v>
      </c>
      <c r="T650" s="275" t="s">
        <v>6494</v>
      </c>
      <c r="U650" s="275" t="s">
        <v>74</v>
      </c>
      <c r="V650" s="275" t="s">
        <v>2657</v>
      </c>
      <c r="W650" s="275" t="s">
        <v>6486</v>
      </c>
      <c r="X650" s="277">
        <v>44835</v>
      </c>
      <c r="Y650" s="275" t="s">
        <v>6487</v>
      </c>
      <c r="AA650" s="277">
        <v>39173</v>
      </c>
      <c r="AB650" s="277">
        <v>39173</v>
      </c>
      <c r="AF650" s="275" t="s">
        <v>6495</v>
      </c>
      <c r="AG650" s="275" t="s">
        <v>7077</v>
      </c>
      <c r="AH650" s="275">
        <v>70</v>
      </c>
      <c r="AI650" s="275">
        <v>70</v>
      </c>
      <c r="AJ650" s="275" t="s">
        <v>6490</v>
      </c>
      <c r="AK650" s="276">
        <v>989</v>
      </c>
      <c r="AL650" s="275" t="s">
        <v>8057</v>
      </c>
    </row>
    <row r="651" spans="1:38" s="275" customFormat="1">
      <c r="A651" s="275" t="str">
        <f t="shared" si="10"/>
        <v>0411500309身体障害者通所授産施設</v>
      </c>
      <c r="B651" s="275" t="s">
        <v>2648</v>
      </c>
      <c r="C651" s="275" t="s">
        <v>2649</v>
      </c>
      <c r="D651" s="276">
        <v>9896412</v>
      </c>
      <c r="E651" s="275" t="s">
        <v>2650</v>
      </c>
      <c r="F651" s="275" t="s">
        <v>2651</v>
      </c>
      <c r="G651" s="275" t="s">
        <v>2652</v>
      </c>
      <c r="H651" s="275" t="s">
        <v>63</v>
      </c>
      <c r="I651" s="275" t="s">
        <v>2653</v>
      </c>
      <c r="J651" s="275" t="s">
        <v>7076</v>
      </c>
      <c r="K651" s="275" t="s">
        <v>2654</v>
      </c>
      <c r="L651" s="275" t="s">
        <v>2654</v>
      </c>
      <c r="M651" s="275" t="s">
        <v>2655</v>
      </c>
      <c r="N651" s="276">
        <v>9896412</v>
      </c>
      <c r="O651" s="275" t="s">
        <v>2545</v>
      </c>
      <c r="P651" s="275" t="s">
        <v>2656</v>
      </c>
      <c r="Q651" s="275" t="s">
        <v>2651</v>
      </c>
      <c r="R651" s="275" t="s">
        <v>2652</v>
      </c>
      <c r="T651" s="275" t="s">
        <v>6826</v>
      </c>
      <c r="U651" s="275" t="s">
        <v>6500</v>
      </c>
      <c r="V651" s="275" t="s">
        <v>2657</v>
      </c>
      <c r="W651" s="275" t="s">
        <v>6486</v>
      </c>
      <c r="X651" s="277">
        <v>39172</v>
      </c>
      <c r="Y651" s="275" t="s">
        <v>6501</v>
      </c>
      <c r="Z651" s="275" t="s">
        <v>6497</v>
      </c>
      <c r="AA651" s="277">
        <v>38991</v>
      </c>
      <c r="AB651" s="277">
        <v>38991</v>
      </c>
      <c r="AD651" s="277">
        <v>39172</v>
      </c>
      <c r="AF651" s="275" t="s">
        <v>6705</v>
      </c>
      <c r="AG651" s="275" t="s">
        <v>6509</v>
      </c>
      <c r="AI651" s="275">
        <v>12</v>
      </c>
      <c r="AJ651" s="275" t="s">
        <v>6490</v>
      </c>
      <c r="AK651" s="276">
        <v>989</v>
      </c>
      <c r="AL651" s="275" t="s">
        <v>8057</v>
      </c>
    </row>
    <row r="652" spans="1:38" s="275" customFormat="1">
      <c r="A652" s="275" t="str">
        <f t="shared" si="10"/>
        <v>0411500309身体障害者通所授産施設</v>
      </c>
      <c r="B652" s="275" t="s">
        <v>2648</v>
      </c>
      <c r="C652" s="275" t="s">
        <v>2649</v>
      </c>
      <c r="D652" s="276">
        <v>9896412</v>
      </c>
      <c r="E652" s="275" t="s">
        <v>2650</v>
      </c>
      <c r="F652" s="275" t="s">
        <v>2651</v>
      </c>
      <c r="G652" s="275" t="s">
        <v>2652</v>
      </c>
      <c r="H652" s="275" t="s">
        <v>63</v>
      </c>
      <c r="I652" s="275" t="s">
        <v>2653</v>
      </c>
      <c r="J652" s="275" t="s">
        <v>7076</v>
      </c>
      <c r="K652" s="275" t="s">
        <v>2654</v>
      </c>
      <c r="L652" s="275" t="s">
        <v>2654</v>
      </c>
      <c r="M652" s="275" t="s">
        <v>2655</v>
      </c>
      <c r="N652" s="276">
        <v>9896412</v>
      </c>
      <c r="O652" s="275" t="s">
        <v>2545</v>
      </c>
      <c r="P652" s="275" t="s">
        <v>2656</v>
      </c>
      <c r="Q652" s="275" t="s">
        <v>2651</v>
      </c>
      <c r="R652" s="275" t="s">
        <v>2652</v>
      </c>
      <c r="T652" s="275" t="s">
        <v>6826</v>
      </c>
      <c r="U652" s="275" t="s">
        <v>6500</v>
      </c>
      <c r="V652" s="275" t="s">
        <v>2657</v>
      </c>
      <c r="W652" s="275" t="s">
        <v>6507</v>
      </c>
      <c r="X652" s="277">
        <v>39172</v>
      </c>
      <c r="Y652" s="275" t="s">
        <v>6501</v>
      </c>
      <c r="Z652" s="275" t="s">
        <v>6497</v>
      </c>
      <c r="AA652" s="277">
        <v>38991</v>
      </c>
      <c r="AB652" s="277">
        <v>38991</v>
      </c>
      <c r="AD652" s="277">
        <v>39172</v>
      </c>
      <c r="AF652" s="275" t="s">
        <v>6705</v>
      </c>
      <c r="AG652" s="275" t="s">
        <v>6509</v>
      </c>
      <c r="AI652" s="275">
        <v>12</v>
      </c>
      <c r="AJ652" s="275" t="s">
        <v>6490</v>
      </c>
      <c r="AK652" s="276">
        <v>989</v>
      </c>
      <c r="AL652" s="275" t="s">
        <v>8057</v>
      </c>
    </row>
    <row r="653" spans="1:38" s="275" customFormat="1">
      <c r="A653" s="275" t="str">
        <f t="shared" si="10"/>
        <v>0411500309身体障害者入所授産施設</v>
      </c>
      <c r="B653" s="275" t="s">
        <v>2648</v>
      </c>
      <c r="C653" s="275" t="s">
        <v>2649</v>
      </c>
      <c r="D653" s="276">
        <v>9896412</v>
      </c>
      <c r="E653" s="275" t="s">
        <v>2650</v>
      </c>
      <c r="F653" s="275" t="s">
        <v>2651</v>
      </c>
      <c r="G653" s="275" t="s">
        <v>2652</v>
      </c>
      <c r="H653" s="275" t="s">
        <v>63</v>
      </c>
      <c r="I653" s="275" t="s">
        <v>2653</v>
      </c>
      <c r="J653" s="275" t="s">
        <v>7076</v>
      </c>
      <c r="K653" s="275" t="s">
        <v>2654</v>
      </c>
      <c r="L653" s="275" t="s">
        <v>2654</v>
      </c>
      <c r="M653" s="275" t="s">
        <v>2655</v>
      </c>
      <c r="N653" s="276">
        <v>9896412</v>
      </c>
      <c r="O653" s="275" t="s">
        <v>2545</v>
      </c>
      <c r="P653" s="275" t="s">
        <v>2656</v>
      </c>
      <c r="Q653" s="275" t="s">
        <v>2651</v>
      </c>
      <c r="R653" s="275" t="s">
        <v>2652</v>
      </c>
      <c r="T653" s="275" t="s">
        <v>7078</v>
      </c>
      <c r="U653" s="275" t="s">
        <v>6500</v>
      </c>
      <c r="V653" s="275" t="s">
        <v>2657</v>
      </c>
      <c r="W653" s="275" t="s">
        <v>6486</v>
      </c>
      <c r="X653" s="277">
        <v>39172</v>
      </c>
      <c r="Y653" s="275" t="s">
        <v>6501</v>
      </c>
      <c r="Z653" s="275" t="s">
        <v>6497</v>
      </c>
      <c r="AA653" s="277">
        <v>38991</v>
      </c>
      <c r="AB653" s="277">
        <v>38991</v>
      </c>
      <c r="AD653" s="277">
        <v>39172</v>
      </c>
      <c r="AG653" s="275" t="s">
        <v>7079</v>
      </c>
      <c r="AI653" s="275">
        <v>70</v>
      </c>
      <c r="AJ653" s="275" t="s">
        <v>6490</v>
      </c>
      <c r="AK653" s="276">
        <v>989</v>
      </c>
      <c r="AL653" s="275" t="s">
        <v>8057</v>
      </c>
    </row>
    <row r="654" spans="1:38" s="275" customFormat="1">
      <c r="A654" s="275" t="str">
        <f t="shared" si="10"/>
        <v>0411500309生活介護</v>
      </c>
      <c r="B654" s="275" t="s">
        <v>2648</v>
      </c>
      <c r="C654" s="275" t="s">
        <v>2649</v>
      </c>
      <c r="D654" s="276">
        <v>9896412</v>
      </c>
      <c r="E654" s="275" t="s">
        <v>2650</v>
      </c>
      <c r="F654" s="275" t="s">
        <v>2651</v>
      </c>
      <c r="G654" s="275" t="s">
        <v>2652</v>
      </c>
      <c r="H654" s="275" t="s">
        <v>63</v>
      </c>
      <c r="I654" s="275" t="s">
        <v>2653</v>
      </c>
      <c r="J654" s="275" t="s">
        <v>7076</v>
      </c>
      <c r="K654" s="275" t="s">
        <v>2654</v>
      </c>
      <c r="L654" s="275" t="s">
        <v>2654</v>
      </c>
      <c r="M654" s="275" t="s">
        <v>2655</v>
      </c>
      <c r="N654" s="276">
        <v>9896412</v>
      </c>
      <c r="O654" s="275" t="s">
        <v>2545</v>
      </c>
      <c r="P654" s="275" t="s">
        <v>2656</v>
      </c>
      <c r="Q654" s="275" t="s">
        <v>2651</v>
      </c>
      <c r="R654" s="275" t="s">
        <v>2652</v>
      </c>
      <c r="T654" s="275" t="s">
        <v>71</v>
      </c>
      <c r="U654" s="275" t="s">
        <v>74</v>
      </c>
      <c r="V654" s="275" t="s">
        <v>2657</v>
      </c>
      <c r="W654" s="275" t="s">
        <v>6486</v>
      </c>
      <c r="X654" s="277">
        <v>44835</v>
      </c>
      <c r="Y654" s="275" t="s">
        <v>6487</v>
      </c>
      <c r="Z654" s="275" t="s">
        <v>6497</v>
      </c>
      <c r="AA654" s="277">
        <v>39173</v>
      </c>
      <c r="AB654" s="277">
        <v>39173</v>
      </c>
      <c r="AF654" s="275" t="s">
        <v>6492</v>
      </c>
      <c r="AG654" s="275" t="s">
        <v>6886</v>
      </c>
      <c r="AH654" s="275">
        <v>70</v>
      </c>
      <c r="AI654" s="275">
        <v>70</v>
      </c>
      <c r="AJ654" s="275" t="s">
        <v>6490</v>
      </c>
      <c r="AK654" s="276">
        <v>989</v>
      </c>
      <c r="AL654" s="275" t="s">
        <v>8057</v>
      </c>
    </row>
    <row r="655" spans="1:38" s="275" customFormat="1">
      <c r="A655" s="275" t="str">
        <f t="shared" si="10"/>
        <v>0411500309短期入所</v>
      </c>
      <c r="B655" s="275" t="s">
        <v>2648</v>
      </c>
      <c r="C655" s="275" t="s">
        <v>2649</v>
      </c>
      <c r="D655" s="276">
        <v>9896412</v>
      </c>
      <c r="E655" s="275" t="s">
        <v>2650</v>
      </c>
      <c r="F655" s="275" t="s">
        <v>2651</v>
      </c>
      <c r="G655" s="275" t="s">
        <v>2652</v>
      </c>
      <c r="H655" s="275" t="s">
        <v>63</v>
      </c>
      <c r="I655" s="275" t="s">
        <v>2653</v>
      </c>
      <c r="J655" s="275" t="s">
        <v>7076</v>
      </c>
      <c r="K655" s="275" t="s">
        <v>2654</v>
      </c>
      <c r="L655" s="275" t="s">
        <v>2654</v>
      </c>
      <c r="M655" s="275" t="s">
        <v>2655</v>
      </c>
      <c r="N655" s="276">
        <v>9896412</v>
      </c>
      <c r="O655" s="275" t="s">
        <v>2545</v>
      </c>
      <c r="P655" s="275" t="s">
        <v>2656</v>
      </c>
      <c r="Q655" s="275" t="s">
        <v>2651</v>
      </c>
      <c r="R655" s="275" t="s">
        <v>2652</v>
      </c>
      <c r="T655" s="275" t="s">
        <v>91</v>
      </c>
      <c r="U655" s="275" t="s">
        <v>74</v>
      </c>
      <c r="V655" s="275" t="s">
        <v>2657</v>
      </c>
      <c r="W655" s="275" t="s">
        <v>6486</v>
      </c>
      <c r="X655" s="277">
        <v>44835</v>
      </c>
      <c r="Y655" s="275" t="s">
        <v>6487</v>
      </c>
      <c r="AA655" s="277">
        <v>38991</v>
      </c>
      <c r="AB655" s="277">
        <v>38991</v>
      </c>
      <c r="AF655" s="275" t="s">
        <v>6498</v>
      </c>
      <c r="AH655" s="275">
        <v>2</v>
      </c>
      <c r="AJ655" s="275" t="s">
        <v>6490</v>
      </c>
      <c r="AK655" s="276">
        <v>989</v>
      </c>
      <c r="AL655" s="275" t="s">
        <v>8057</v>
      </c>
    </row>
    <row r="656" spans="1:38" s="275" customFormat="1">
      <c r="A656" s="275" t="str">
        <f t="shared" si="10"/>
        <v>0411500325就労継続支援(Ｂ型)</v>
      </c>
      <c r="B656" s="275" t="s">
        <v>2648</v>
      </c>
      <c r="C656" s="275" t="s">
        <v>2649</v>
      </c>
      <c r="D656" s="276">
        <v>9896412</v>
      </c>
      <c r="E656" s="275" t="s">
        <v>2650</v>
      </c>
      <c r="F656" s="275" t="s">
        <v>2651</v>
      </c>
      <c r="G656" s="275" t="s">
        <v>2652</v>
      </c>
      <c r="H656" s="275" t="s">
        <v>63</v>
      </c>
      <c r="I656" s="275" t="s">
        <v>2653</v>
      </c>
      <c r="J656" s="275" t="s">
        <v>7076</v>
      </c>
      <c r="K656" s="275" t="s">
        <v>2658</v>
      </c>
      <c r="L656" s="275" t="s">
        <v>2658</v>
      </c>
      <c r="M656" s="275" t="s">
        <v>2659</v>
      </c>
      <c r="N656" s="276">
        <v>9896426</v>
      </c>
      <c r="O656" s="275" t="s">
        <v>2545</v>
      </c>
      <c r="P656" s="275" t="s">
        <v>2660</v>
      </c>
      <c r="Q656" s="275" t="s">
        <v>2661</v>
      </c>
      <c r="R656" s="275" t="s">
        <v>2661</v>
      </c>
      <c r="T656" s="275" t="s">
        <v>6491</v>
      </c>
      <c r="U656" s="275" t="s">
        <v>74</v>
      </c>
      <c r="V656" s="275" t="s">
        <v>2662</v>
      </c>
      <c r="W656" s="275" t="s">
        <v>6486</v>
      </c>
      <c r="X656" s="277">
        <v>45017</v>
      </c>
      <c r="Y656" s="275" t="s">
        <v>6487</v>
      </c>
      <c r="Z656" s="275" t="s">
        <v>6497</v>
      </c>
      <c r="AA656" s="277">
        <v>39173</v>
      </c>
      <c r="AB656" s="277">
        <v>39173</v>
      </c>
      <c r="AG656" s="275" t="s">
        <v>6489</v>
      </c>
      <c r="AH656" s="275">
        <v>40</v>
      </c>
      <c r="AI656" s="275">
        <v>70</v>
      </c>
      <c r="AJ656" s="275" t="s">
        <v>6490</v>
      </c>
      <c r="AK656" s="276">
        <v>989</v>
      </c>
      <c r="AL656" s="275" t="s">
        <v>8057</v>
      </c>
    </row>
    <row r="657" spans="1:38" s="275" customFormat="1">
      <c r="A657" s="275" t="str">
        <f t="shared" si="10"/>
        <v>0411500333居宅介護</v>
      </c>
      <c r="B657" s="275" t="s">
        <v>691</v>
      </c>
      <c r="C657" s="275" t="s">
        <v>692</v>
      </c>
      <c r="D657" s="276">
        <v>9850835</v>
      </c>
      <c r="E657" s="275" t="s">
        <v>693</v>
      </c>
      <c r="F657" s="275" t="s">
        <v>694</v>
      </c>
      <c r="G657" s="275" t="s">
        <v>695</v>
      </c>
      <c r="H657" s="275" t="s">
        <v>402</v>
      </c>
      <c r="I657" s="275" t="s">
        <v>696</v>
      </c>
      <c r="J657" s="275" t="s">
        <v>6615</v>
      </c>
      <c r="K657" s="275" t="s">
        <v>2663</v>
      </c>
      <c r="L657" s="275" t="s">
        <v>2663</v>
      </c>
      <c r="M657" s="275" t="s">
        <v>2664</v>
      </c>
      <c r="N657" s="276">
        <v>9896115</v>
      </c>
      <c r="O657" s="275" t="s">
        <v>2545</v>
      </c>
      <c r="P657" s="275" t="s">
        <v>2665</v>
      </c>
      <c r="Q657" s="275" t="s">
        <v>2666</v>
      </c>
      <c r="R657" s="275" t="s">
        <v>2667</v>
      </c>
      <c r="T657" s="275" t="s">
        <v>137</v>
      </c>
      <c r="U657" s="275" t="s">
        <v>74</v>
      </c>
      <c r="V657" s="275" t="s">
        <v>2668</v>
      </c>
      <c r="W657" s="275" t="s">
        <v>6486</v>
      </c>
      <c r="X657" s="277">
        <v>44835</v>
      </c>
      <c r="Y657" s="275" t="s">
        <v>6487</v>
      </c>
      <c r="AA657" s="277">
        <v>39173</v>
      </c>
      <c r="AB657" s="277">
        <v>39173</v>
      </c>
      <c r="AJ657" s="275" t="s">
        <v>6490</v>
      </c>
      <c r="AK657" s="276">
        <v>985</v>
      </c>
      <c r="AL657" s="275" t="s">
        <v>7946</v>
      </c>
    </row>
    <row r="658" spans="1:38" s="275" customFormat="1">
      <c r="A658" s="275" t="str">
        <f t="shared" si="10"/>
        <v>0411500333重度訪問介護</v>
      </c>
      <c r="B658" s="275" t="s">
        <v>691</v>
      </c>
      <c r="C658" s="275" t="s">
        <v>692</v>
      </c>
      <c r="D658" s="276">
        <v>9850835</v>
      </c>
      <c r="E658" s="275" t="s">
        <v>693</v>
      </c>
      <c r="F658" s="275" t="s">
        <v>694</v>
      </c>
      <c r="G658" s="275" t="s">
        <v>695</v>
      </c>
      <c r="H658" s="275" t="s">
        <v>402</v>
      </c>
      <c r="I658" s="275" t="s">
        <v>696</v>
      </c>
      <c r="J658" s="275" t="s">
        <v>6615</v>
      </c>
      <c r="K658" s="275" t="s">
        <v>2663</v>
      </c>
      <c r="L658" s="275" t="s">
        <v>2663</v>
      </c>
      <c r="M658" s="275" t="s">
        <v>2664</v>
      </c>
      <c r="N658" s="276">
        <v>9896115</v>
      </c>
      <c r="O658" s="275" t="s">
        <v>2545</v>
      </c>
      <c r="P658" s="275" t="s">
        <v>2665</v>
      </c>
      <c r="Q658" s="275" t="s">
        <v>2666</v>
      </c>
      <c r="R658" s="275" t="s">
        <v>2667</v>
      </c>
      <c r="T658" s="275" t="s">
        <v>138</v>
      </c>
      <c r="U658" s="275" t="s">
        <v>74</v>
      </c>
      <c r="V658" s="275" t="s">
        <v>2668</v>
      </c>
      <c r="W658" s="275" t="s">
        <v>6486</v>
      </c>
      <c r="X658" s="277">
        <v>44835</v>
      </c>
      <c r="Y658" s="275" t="s">
        <v>6487</v>
      </c>
      <c r="AA658" s="277">
        <v>39173</v>
      </c>
      <c r="AB658" s="277">
        <v>39173</v>
      </c>
      <c r="AJ658" s="275" t="s">
        <v>6490</v>
      </c>
      <c r="AK658" s="276">
        <v>985</v>
      </c>
      <c r="AL658" s="275" t="s">
        <v>7946</v>
      </c>
    </row>
    <row r="659" spans="1:38" s="275" customFormat="1">
      <c r="A659" s="275" t="str">
        <f t="shared" si="10"/>
        <v>0411500341居宅介護</v>
      </c>
      <c r="B659" s="275" t="s">
        <v>206</v>
      </c>
      <c r="C659" s="275" t="s">
        <v>207</v>
      </c>
      <c r="D659" s="276">
        <v>1018688</v>
      </c>
      <c r="E659" s="275" t="s">
        <v>6530</v>
      </c>
      <c r="F659" s="275" t="s">
        <v>208</v>
      </c>
      <c r="G659" s="275" t="s">
        <v>209</v>
      </c>
      <c r="H659" s="275" t="s">
        <v>210</v>
      </c>
      <c r="I659" s="275" t="s">
        <v>211</v>
      </c>
      <c r="J659" s="275" t="s">
        <v>6531</v>
      </c>
      <c r="K659" s="275" t="s">
        <v>2669</v>
      </c>
      <c r="L659" s="275" t="s">
        <v>2669</v>
      </c>
      <c r="M659" s="275" t="s">
        <v>2670</v>
      </c>
      <c r="N659" s="276">
        <v>9896105</v>
      </c>
      <c r="O659" s="275" t="s">
        <v>2545</v>
      </c>
      <c r="P659" s="275" t="s">
        <v>2671</v>
      </c>
      <c r="Q659" s="275" t="s">
        <v>2672</v>
      </c>
      <c r="R659" s="275" t="s">
        <v>2673</v>
      </c>
      <c r="T659" s="275" t="s">
        <v>137</v>
      </c>
      <c r="U659" s="275" t="s">
        <v>74</v>
      </c>
      <c r="V659" s="275" t="s">
        <v>2674</v>
      </c>
      <c r="W659" s="275" t="s">
        <v>6486</v>
      </c>
      <c r="X659" s="277">
        <v>44835</v>
      </c>
      <c r="Y659" s="275" t="s">
        <v>6487</v>
      </c>
      <c r="AA659" s="277">
        <v>39295</v>
      </c>
      <c r="AB659" s="277">
        <v>39295</v>
      </c>
      <c r="AJ659" s="275" t="s">
        <v>6490</v>
      </c>
      <c r="AK659" s="276">
        <v>101</v>
      </c>
      <c r="AL659" s="275" t="s">
        <v>7916</v>
      </c>
    </row>
    <row r="660" spans="1:38" s="275" customFormat="1">
      <c r="A660" s="275" t="str">
        <f t="shared" si="10"/>
        <v>0411500341重度訪問介護</v>
      </c>
      <c r="B660" s="275" t="s">
        <v>206</v>
      </c>
      <c r="C660" s="275" t="s">
        <v>207</v>
      </c>
      <c r="D660" s="276">
        <v>1018688</v>
      </c>
      <c r="E660" s="275" t="s">
        <v>6530</v>
      </c>
      <c r="F660" s="275" t="s">
        <v>208</v>
      </c>
      <c r="G660" s="275" t="s">
        <v>209</v>
      </c>
      <c r="H660" s="275" t="s">
        <v>210</v>
      </c>
      <c r="I660" s="275" t="s">
        <v>211</v>
      </c>
      <c r="J660" s="275" t="s">
        <v>6531</v>
      </c>
      <c r="K660" s="275" t="s">
        <v>2669</v>
      </c>
      <c r="L660" s="275" t="s">
        <v>2669</v>
      </c>
      <c r="M660" s="275" t="s">
        <v>2670</v>
      </c>
      <c r="N660" s="276">
        <v>9896105</v>
      </c>
      <c r="O660" s="275" t="s">
        <v>2545</v>
      </c>
      <c r="P660" s="275" t="s">
        <v>2671</v>
      </c>
      <c r="Q660" s="275" t="s">
        <v>2672</v>
      </c>
      <c r="R660" s="275" t="s">
        <v>2673</v>
      </c>
      <c r="T660" s="275" t="s">
        <v>138</v>
      </c>
      <c r="U660" s="275" t="s">
        <v>74</v>
      </c>
      <c r="V660" s="275" t="s">
        <v>2674</v>
      </c>
      <c r="W660" s="275" t="s">
        <v>6486</v>
      </c>
      <c r="X660" s="277">
        <v>44835</v>
      </c>
      <c r="Y660" s="275" t="s">
        <v>6487</v>
      </c>
      <c r="AA660" s="277">
        <v>39295</v>
      </c>
      <c r="AB660" s="277">
        <v>39295</v>
      </c>
      <c r="AJ660" s="275" t="s">
        <v>6490</v>
      </c>
      <c r="AK660" s="276">
        <v>101</v>
      </c>
      <c r="AL660" s="275" t="s">
        <v>7916</v>
      </c>
    </row>
    <row r="661" spans="1:38" s="275" customFormat="1">
      <c r="A661" s="275" t="str">
        <f t="shared" si="10"/>
        <v>0411500341同行援護</v>
      </c>
      <c r="B661" s="275" t="s">
        <v>206</v>
      </c>
      <c r="C661" s="275" t="s">
        <v>207</v>
      </c>
      <c r="D661" s="276">
        <v>1018688</v>
      </c>
      <c r="E661" s="275" t="s">
        <v>6530</v>
      </c>
      <c r="F661" s="275" t="s">
        <v>208</v>
      </c>
      <c r="G661" s="275" t="s">
        <v>209</v>
      </c>
      <c r="H661" s="275" t="s">
        <v>210</v>
      </c>
      <c r="I661" s="275" t="s">
        <v>211</v>
      </c>
      <c r="J661" s="275" t="s">
        <v>6531</v>
      </c>
      <c r="K661" s="275" t="s">
        <v>2669</v>
      </c>
      <c r="L661" s="275" t="s">
        <v>2669</v>
      </c>
      <c r="M661" s="275" t="s">
        <v>2670</v>
      </c>
      <c r="N661" s="276">
        <v>9896105</v>
      </c>
      <c r="O661" s="275" t="s">
        <v>2545</v>
      </c>
      <c r="P661" s="275" t="s">
        <v>2671</v>
      </c>
      <c r="Q661" s="275" t="s">
        <v>2672</v>
      </c>
      <c r="R661" s="275" t="s">
        <v>2673</v>
      </c>
      <c r="T661" s="275" t="s">
        <v>218</v>
      </c>
      <c r="U661" s="275" t="s">
        <v>74</v>
      </c>
      <c r="V661" s="275" t="s">
        <v>2674</v>
      </c>
      <c r="W661" s="275" t="s">
        <v>6486</v>
      </c>
      <c r="X661" s="277">
        <v>44835</v>
      </c>
      <c r="Y661" s="275" t="s">
        <v>6487</v>
      </c>
      <c r="AA661" s="277">
        <v>40848</v>
      </c>
      <c r="AB661" s="277">
        <v>40848</v>
      </c>
      <c r="AJ661" s="275" t="s">
        <v>6490</v>
      </c>
      <c r="AK661" s="276">
        <v>101</v>
      </c>
      <c r="AL661" s="275" t="s">
        <v>7916</v>
      </c>
    </row>
    <row r="662" spans="1:38" s="275" customFormat="1">
      <c r="A662" s="275" t="str">
        <f t="shared" si="10"/>
        <v>0411500382就労継続支援(Ｂ型)</v>
      </c>
      <c r="B662" s="275" t="s">
        <v>2675</v>
      </c>
      <c r="C662" s="275" t="s">
        <v>2676</v>
      </c>
      <c r="D662" s="276">
        <v>9896153</v>
      </c>
      <c r="E662" s="275" t="s">
        <v>2677</v>
      </c>
      <c r="F662" s="275" t="s">
        <v>2678</v>
      </c>
      <c r="G662" s="275" t="s">
        <v>2678</v>
      </c>
      <c r="H662" s="275" t="s">
        <v>402</v>
      </c>
      <c r="I662" s="275" t="s">
        <v>2679</v>
      </c>
      <c r="J662" s="275" t="s">
        <v>7055</v>
      </c>
      <c r="K662" s="275" t="s">
        <v>2680</v>
      </c>
      <c r="L662" s="275" t="s">
        <v>2680</v>
      </c>
      <c r="M662" s="275" t="s">
        <v>2681</v>
      </c>
      <c r="N662" s="276">
        <v>9896153</v>
      </c>
      <c r="O662" s="275" t="s">
        <v>2545</v>
      </c>
      <c r="P662" s="275" t="s">
        <v>2677</v>
      </c>
      <c r="Q662" s="275" t="s">
        <v>2678</v>
      </c>
      <c r="R662" s="275" t="s">
        <v>2678</v>
      </c>
      <c r="T662" s="275" t="s">
        <v>6491</v>
      </c>
      <c r="U662" s="275" t="s">
        <v>74</v>
      </c>
      <c r="V662" s="275" t="s">
        <v>2682</v>
      </c>
      <c r="W662" s="275" t="s">
        <v>6486</v>
      </c>
      <c r="X662" s="277">
        <v>44835</v>
      </c>
      <c r="Y662" s="275" t="s">
        <v>6487</v>
      </c>
      <c r="Z662" s="275" t="s">
        <v>6488</v>
      </c>
      <c r="AA662" s="277">
        <v>39356</v>
      </c>
      <c r="AB662" s="277">
        <v>39356</v>
      </c>
      <c r="AG662" s="275" t="s">
        <v>6533</v>
      </c>
      <c r="AH662" s="275">
        <v>12</v>
      </c>
      <c r="AI662" s="275">
        <v>0</v>
      </c>
      <c r="AJ662" s="275" t="s">
        <v>6490</v>
      </c>
      <c r="AK662" s="276">
        <v>989</v>
      </c>
      <c r="AL662" s="275" t="s">
        <v>8051</v>
      </c>
    </row>
    <row r="663" spans="1:38" s="275" customFormat="1">
      <c r="A663" s="275" t="str">
        <f t="shared" si="10"/>
        <v>0411500382生活介護</v>
      </c>
      <c r="B663" s="275" t="s">
        <v>2675</v>
      </c>
      <c r="C663" s="275" t="s">
        <v>2676</v>
      </c>
      <c r="D663" s="276">
        <v>9896153</v>
      </c>
      <c r="E663" s="275" t="s">
        <v>2677</v>
      </c>
      <c r="F663" s="275" t="s">
        <v>2678</v>
      </c>
      <c r="G663" s="275" t="s">
        <v>2678</v>
      </c>
      <c r="H663" s="275" t="s">
        <v>402</v>
      </c>
      <c r="I663" s="275" t="s">
        <v>2679</v>
      </c>
      <c r="J663" s="275" t="s">
        <v>7055</v>
      </c>
      <c r="K663" s="275" t="s">
        <v>2680</v>
      </c>
      <c r="L663" s="275" t="s">
        <v>2680</v>
      </c>
      <c r="M663" s="275" t="s">
        <v>2681</v>
      </c>
      <c r="N663" s="276">
        <v>9896153</v>
      </c>
      <c r="O663" s="275" t="s">
        <v>2545</v>
      </c>
      <c r="P663" s="275" t="s">
        <v>2677</v>
      </c>
      <c r="Q663" s="275" t="s">
        <v>2678</v>
      </c>
      <c r="R663" s="275" t="s">
        <v>2678</v>
      </c>
      <c r="T663" s="275" t="s">
        <v>71</v>
      </c>
      <c r="U663" s="275" t="s">
        <v>74</v>
      </c>
      <c r="V663" s="275" t="s">
        <v>2682</v>
      </c>
      <c r="W663" s="275" t="s">
        <v>6486</v>
      </c>
      <c r="X663" s="277">
        <v>44835</v>
      </c>
      <c r="Y663" s="275" t="s">
        <v>6487</v>
      </c>
      <c r="Z663" s="275" t="s">
        <v>6488</v>
      </c>
      <c r="AA663" s="277">
        <v>41030</v>
      </c>
      <c r="AB663" s="277">
        <v>41030</v>
      </c>
      <c r="AF663" s="275" t="s">
        <v>6492</v>
      </c>
      <c r="AG663" s="275" t="s">
        <v>6533</v>
      </c>
      <c r="AH663" s="275">
        <v>8</v>
      </c>
      <c r="AI663" s="275">
        <v>8</v>
      </c>
      <c r="AJ663" s="275" t="s">
        <v>6490</v>
      </c>
      <c r="AK663" s="276">
        <v>989</v>
      </c>
      <c r="AL663" s="275" t="s">
        <v>8051</v>
      </c>
    </row>
    <row r="664" spans="1:38" s="275" customFormat="1">
      <c r="A664" s="275" t="str">
        <f t="shared" si="10"/>
        <v>0411500408居宅介護</v>
      </c>
      <c r="B664" s="275" t="s">
        <v>219</v>
      </c>
      <c r="C664" s="275" t="s">
        <v>220</v>
      </c>
      <c r="D664" s="276">
        <v>9800014</v>
      </c>
      <c r="E664" s="275" t="s">
        <v>221</v>
      </c>
      <c r="F664" s="275" t="s">
        <v>222</v>
      </c>
      <c r="G664" s="275" t="s">
        <v>223</v>
      </c>
      <c r="H664" s="275" t="s">
        <v>210</v>
      </c>
      <c r="I664" s="275" t="s">
        <v>224</v>
      </c>
      <c r="J664" s="275" t="s">
        <v>6532</v>
      </c>
      <c r="K664" s="275" t="s">
        <v>8315</v>
      </c>
      <c r="L664" s="275" t="s">
        <v>8315</v>
      </c>
      <c r="M664" s="275" t="s">
        <v>8316</v>
      </c>
      <c r="N664" s="276">
        <v>9896221</v>
      </c>
      <c r="O664" s="275" t="s">
        <v>2545</v>
      </c>
      <c r="P664" s="275" t="s">
        <v>8317</v>
      </c>
      <c r="Q664" s="275" t="s">
        <v>2683</v>
      </c>
      <c r="R664" s="275" t="s">
        <v>2684</v>
      </c>
      <c r="T664" s="275" t="s">
        <v>137</v>
      </c>
      <c r="U664" s="275" t="s">
        <v>74</v>
      </c>
      <c r="V664" s="275" t="s">
        <v>2685</v>
      </c>
      <c r="W664" s="275" t="s">
        <v>6486</v>
      </c>
      <c r="X664" s="277">
        <v>44835</v>
      </c>
      <c r="Y664" s="275" t="s">
        <v>6487</v>
      </c>
      <c r="AA664" s="277">
        <v>39387</v>
      </c>
      <c r="AB664" s="277">
        <v>39387</v>
      </c>
      <c r="AJ664" s="275" t="s">
        <v>6490</v>
      </c>
      <c r="AK664" s="276">
        <v>980</v>
      </c>
      <c r="AL664" s="275" t="s">
        <v>7917</v>
      </c>
    </row>
    <row r="665" spans="1:38" s="275" customFormat="1">
      <c r="A665" s="275" t="str">
        <f t="shared" si="10"/>
        <v>0411500408重度訪問介護</v>
      </c>
      <c r="B665" s="275" t="s">
        <v>219</v>
      </c>
      <c r="C665" s="275" t="s">
        <v>220</v>
      </c>
      <c r="D665" s="276">
        <v>9800014</v>
      </c>
      <c r="E665" s="275" t="s">
        <v>221</v>
      </c>
      <c r="F665" s="275" t="s">
        <v>222</v>
      </c>
      <c r="G665" s="275" t="s">
        <v>223</v>
      </c>
      <c r="H665" s="275" t="s">
        <v>210</v>
      </c>
      <c r="I665" s="275" t="s">
        <v>224</v>
      </c>
      <c r="J665" s="275" t="s">
        <v>6532</v>
      </c>
      <c r="K665" s="275" t="s">
        <v>8315</v>
      </c>
      <c r="L665" s="275" t="s">
        <v>8315</v>
      </c>
      <c r="M665" s="275" t="s">
        <v>8316</v>
      </c>
      <c r="N665" s="276">
        <v>9896221</v>
      </c>
      <c r="O665" s="275" t="s">
        <v>2545</v>
      </c>
      <c r="P665" s="275" t="s">
        <v>8317</v>
      </c>
      <c r="Q665" s="275" t="s">
        <v>2683</v>
      </c>
      <c r="R665" s="275" t="s">
        <v>2684</v>
      </c>
      <c r="T665" s="275" t="s">
        <v>138</v>
      </c>
      <c r="U665" s="275" t="s">
        <v>74</v>
      </c>
      <c r="V665" s="275" t="s">
        <v>2685</v>
      </c>
      <c r="W665" s="275" t="s">
        <v>6486</v>
      </c>
      <c r="X665" s="277">
        <v>44835</v>
      </c>
      <c r="Y665" s="275" t="s">
        <v>6487</v>
      </c>
      <c r="AA665" s="277">
        <v>39387</v>
      </c>
      <c r="AB665" s="277">
        <v>39387</v>
      </c>
      <c r="AJ665" s="275" t="s">
        <v>6490</v>
      </c>
      <c r="AK665" s="276">
        <v>980</v>
      </c>
      <c r="AL665" s="275" t="s">
        <v>7917</v>
      </c>
    </row>
    <row r="666" spans="1:38" s="275" customFormat="1">
      <c r="A666" s="275" t="str">
        <f t="shared" si="10"/>
        <v>0411500416就労継続支援(Ｂ型)</v>
      </c>
      <c r="B666" s="275" t="s">
        <v>2686</v>
      </c>
      <c r="C666" s="275" t="s">
        <v>2687</v>
      </c>
      <c r="D666" s="276">
        <v>9894415</v>
      </c>
      <c r="E666" s="275" t="s">
        <v>2688</v>
      </c>
      <c r="F666" s="275" t="s">
        <v>2689</v>
      </c>
      <c r="G666" s="275" t="s">
        <v>2690</v>
      </c>
      <c r="H666" s="275" t="s">
        <v>63</v>
      </c>
      <c r="I666" s="275" t="s">
        <v>2691</v>
      </c>
      <c r="J666" s="275" t="s">
        <v>7072</v>
      </c>
      <c r="K666" s="275" t="s">
        <v>2692</v>
      </c>
      <c r="L666" s="275" t="s">
        <v>2692</v>
      </c>
      <c r="M666" s="275" t="s">
        <v>2693</v>
      </c>
      <c r="N666" s="276">
        <v>9894415</v>
      </c>
      <c r="O666" s="275" t="s">
        <v>2545</v>
      </c>
      <c r="P666" s="275" t="s">
        <v>2694</v>
      </c>
      <c r="Q666" s="275" t="s">
        <v>2689</v>
      </c>
      <c r="R666" s="275" t="s">
        <v>2690</v>
      </c>
      <c r="T666" s="275" t="s">
        <v>6491</v>
      </c>
      <c r="U666" s="275" t="s">
        <v>74</v>
      </c>
      <c r="V666" s="275" t="s">
        <v>2695</v>
      </c>
      <c r="W666" s="275" t="s">
        <v>6486</v>
      </c>
      <c r="X666" s="277">
        <v>44835</v>
      </c>
      <c r="Y666" s="275" t="s">
        <v>6487</v>
      </c>
      <c r="Z666" s="275" t="s">
        <v>6497</v>
      </c>
      <c r="AA666" s="277">
        <v>39904</v>
      </c>
      <c r="AB666" s="277">
        <v>39904</v>
      </c>
      <c r="AG666" s="275" t="s">
        <v>6489</v>
      </c>
      <c r="AH666" s="275">
        <v>40</v>
      </c>
      <c r="AI666" s="275">
        <v>30</v>
      </c>
      <c r="AJ666" s="275" t="s">
        <v>6490</v>
      </c>
      <c r="AK666" s="276">
        <v>989</v>
      </c>
      <c r="AL666" s="275" t="s">
        <v>8056</v>
      </c>
    </row>
    <row r="667" spans="1:38" s="275" customFormat="1">
      <c r="A667" s="275" t="str">
        <f t="shared" si="10"/>
        <v>0411500440居宅介護</v>
      </c>
      <c r="B667" s="275" t="s">
        <v>2295</v>
      </c>
      <c r="C667" s="275" t="s">
        <v>2296</v>
      </c>
      <c r="D667" s="276">
        <v>9896223</v>
      </c>
      <c r="E667" s="275" t="s">
        <v>2297</v>
      </c>
      <c r="F667" s="275" t="s">
        <v>2298</v>
      </c>
      <c r="G667" s="275" t="s">
        <v>2299</v>
      </c>
      <c r="H667" s="275" t="s">
        <v>129</v>
      </c>
      <c r="I667" s="275" t="s">
        <v>2300</v>
      </c>
      <c r="J667" s="275" t="s">
        <v>6966</v>
      </c>
      <c r="K667" s="275" t="s">
        <v>2696</v>
      </c>
      <c r="L667" s="275" t="s">
        <v>2696</v>
      </c>
      <c r="M667" s="275" t="s">
        <v>2697</v>
      </c>
      <c r="N667" s="276">
        <v>9896223</v>
      </c>
      <c r="O667" s="275" t="s">
        <v>2545</v>
      </c>
      <c r="P667" s="275" t="s">
        <v>2297</v>
      </c>
      <c r="Q667" s="275" t="s">
        <v>2298</v>
      </c>
      <c r="R667" s="275" t="s">
        <v>2299</v>
      </c>
      <c r="T667" s="275" t="s">
        <v>137</v>
      </c>
      <c r="U667" s="275" t="s">
        <v>74</v>
      </c>
      <c r="V667" s="275" t="s">
        <v>2698</v>
      </c>
      <c r="W667" s="275" t="s">
        <v>6486</v>
      </c>
      <c r="X667" s="277">
        <v>44287</v>
      </c>
      <c r="Y667" s="275" t="s">
        <v>6487</v>
      </c>
      <c r="AA667" s="277">
        <v>40421</v>
      </c>
      <c r="AB667" s="277">
        <v>40421</v>
      </c>
      <c r="AJ667" s="275" t="s">
        <v>6490</v>
      </c>
      <c r="AK667" s="276">
        <v>989</v>
      </c>
      <c r="AL667" s="275" t="s">
        <v>8033</v>
      </c>
    </row>
    <row r="668" spans="1:38" s="275" customFormat="1">
      <c r="A668" s="275" t="str">
        <f t="shared" si="10"/>
        <v>0411500440重度訪問介護</v>
      </c>
      <c r="B668" s="275" t="s">
        <v>2295</v>
      </c>
      <c r="C668" s="275" t="s">
        <v>2296</v>
      </c>
      <c r="D668" s="276">
        <v>9896223</v>
      </c>
      <c r="E668" s="275" t="s">
        <v>2297</v>
      </c>
      <c r="F668" s="275" t="s">
        <v>2298</v>
      </c>
      <c r="G668" s="275" t="s">
        <v>2299</v>
      </c>
      <c r="H668" s="275" t="s">
        <v>129</v>
      </c>
      <c r="I668" s="275" t="s">
        <v>2300</v>
      </c>
      <c r="J668" s="275" t="s">
        <v>6966</v>
      </c>
      <c r="K668" s="275" t="s">
        <v>2696</v>
      </c>
      <c r="L668" s="275" t="s">
        <v>2696</v>
      </c>
      <c r="M668" s="275" t="s">
        <v>2697</v>
      </c>
      <c r="N668" s="276">
        <v>9896223</v>
      </c>
      <c r="O668" s="275" t="s">
        <v>2545</v>
      </c>
      <c r="P668" s="275" t="s">
        <v>2297</v>
      </c>
      <c r="Q668" s="275" t="s">
        <v>2298</v>
      </c>
      <c r="R668" s="275" t="s">
        <v>2299</v>
      </c>
      <c r="T668" s="275" t="s">
        <v>138</v>
      </c>
      <c r="U668" s="275" t="s">
        <v>74</v>
      </c>
      <c r="V668" s="275" t="s">
        <v>2698</v>
      </c>
      <c r="W668" s="275" t="s">
        <v>6486</v>
      </c>
      <c r="X668" s="277">
        <v>44287</v>
      </c>
      <c r="Y668" s="275" t="s">
        <v>6487</v>
      </c>
      <c r="AA668" s="277">
        <v>40421</v>
      </c>
      <c r="AB668" s="277">
        <v>40421</v>
      </c>
      <c r="AJ668" s="275" t="s">
        <v>6490</v>
      </c>
      <c r="AK668" s="276">
        <v>989</v>
      </c>
      <c r="AL668" s="275" t="s">
        <v>8033</v>
      </c>
    </row>
    <row r="669" spans="1:38" s="275" customFormat="1">
      <c r="A669" s="275" t="str">
        <f t="shared" si="10"/>
        <v>0411500440同行援護</v>
      </c>
      <c r="B669" s="275" t="s">
        <v>2295</v>
      </c>
      <c r="C669" s="275" t="s">
        <v>2296</v>
      </c>
      <c r="D669" s="276">
        <v>9896223</v>
      </c>
      <c r="E669" s="275" t="s">
        <v>2297</v>
      </c>
      <c r="F669" s="275" t="s">
        <v>2298</v>
      </c>
      <c r="G669" s="275" t="s">
        <v>2299</v>
      </c>
      <c r="H669" s="275" t="s">
        <v>129</v>
      </c>
      <c r="I669" s="275" t="s">
        <v>2300</v>
      </c>
      <c r="J669" s="275" t="s">
        <v>6966</v>
      </c>
      <c r="K669" s="275" t="s">
        <v>2696</v>
      </c>
      <c r="L669" s="275" t="s">
        <v>2696</v>
      </c>
      <c r="M669" s="275" t="s">
        <v>2697</v>
      </c>
      <c r="N669" s="276">
        <v>9896223</v>
      </c>
      <c r="O669" s="275" t="s">
        <v>2545</v>
      </c>
      <c r="P669" s="275" t="s">
        <v>2297</v>
      </c>
      <c r="Q669" s="275" t="s">
        <v>2298</v>
      </c>
      <c r="R669" s="275" t="s">
        <v>2299</v>
      </c>
      <c r="T669" s="275" t="s">
        <v>218</v>
      </c>
      <c r="U669" s="275" t="s">
        <v>74</v>
      </c>
      <c r="V669" s="275" t="s">
        <v>2698</v>
      </c>
      <c r="W669" s="275" t="s">
        <v>6486</v>
      </c>
      <c r="X669" s="277">
        <v>44409</v>
      </c>
      <c r="Y669" s="275" t="s">
        <v>6487</v>
      </c>
      <c r="AA669" s="277">
        <v>40817</v>
      </c>
      <c r="AB669" s="277">
        <v>40817</v>
      </c>
      <c r="AC669" s="277">
        <v>43770</v>
      </c>
      <c r="AE669" s="277">
        <v>44409</v>
      </c>
      <c r="AJ669" s="275" t="s">
        <v>6490</v>
      </c>
      <c r="AK669" s="276">
        <v>989</v>
      </c>
      <c r="AL669" s="275" t="s">
        <v>8033</v>
      </c>
    </row>
    <row r="670" spans="1:38" s="275" customFormat="1">
      <c r="A670" s="275" t="str">
        <f t="shared" si="10"/>
        <v>0411500473就労移行支援</v>
      </c>
      <c r="B670" s="275" t="s">
        <v>2699</v>
      </c>
      <c r="C670" s="275" t="s">
        <v>2700</v>
      </c>
      <c r="D670" s="276">
        <v>9896436</v>
      </c>
      <c r="E670" s="275" t="s">
        <v>2701</v>
      </c>
      <c r="F670" s="275" t="s">
        <v>2702</v>
      </c>
      <c r="G670" s="275" t="s">
        <v>2702</v>
      </c>
      <c r="H670" s="275" t="s">
        <v>63</v>
      </c>
      <c r="I670" s="275" t="s">
        <v>2703</v>
      </c>
      <c r="J670" s="275" t="s">
        <v>7080</v>
      </c>
      <c r="K670" s="275" t="s">
        <v>2704</v>
      </c>
      <c r="L670" s="275" t="s">
        <v>2711</v>
      </c>
      <c r="M670" s="275" t="s">
        <v>2712</v>
      </c>
      <c r="N670" s="276">
        <v>9896435</v>
      </c>
      <c r="O670" s="275" t="s">
        <v>2545</v>
      </c>
      <c r="P670" s="275" t="s">
        <v>7081</v>
      </c>
      <c r="Q670" s="275" t="s">
        <v>2714</v>
      </c>
      <c r="R670" s="275" t="s">
        <v>2714</v>
      </c>
      <c r="T670" s="275" t="s">
        <v>75</v>
      </c>
      <c r="U670" s="275" t="s">
        <v>6525</v>
      </c>
      <c r="V670" s="275" t="s">
        <v>2707</v>
      </c>
      <c r="W670" s="275" t="s">
        <v>6486</v>
      </c>
      <c r="X670" s="277">
        <v>43343</v>
      </c>
      <c r="Y670" s="275" t="s">
        <v>6501</v>
      </c>
      <c r="Z670" s="275" t="s">
        <v>6488</v>
      </c>
      <c r="AA670" s="277">
        <v>41091</v>
      </c>
      <c r="AB670" s="277">
        <v>41091</v>
      </c>
      <c r="AD670" s="277">
        <v>43343</v>
      </c>
      <c r="AG670" s="275" t="s">
        <v>6489</v>
      </c>
      <c r="AH670" s="275">
        <v>10</v>
      </c>
      <c r="AI670" s="275">
        <v>0</v>
      </c>
      <c r="AJ670" s="275" t="s">
        <v>6490</v>
      </c>
      <c r="AK670" s="276">
        <v>989</v>
      </c>
      <c r="AL670" s="275" t="s">
        <v>8058</v>
      </c>
    </row>
    <row r="671" spans="1:38" s="275" customFormat="1">
      <c r="A671" s="275" t="str">
        <f t="shared" si="10"/>
        <v>0411500473就労継続支援(Ｂ型)</v>
      </c>
      <c r="B671" s="275" t="s">
        <v>2699</v>
      </c>
      <c r="C671" s="275" t="s">
        <v>2700</v>
      </c>
      <c r="D671" s="276">
        <v>9896436</v>
      </c>
      <c r="E671" s="275" t="s">
        <v>2701</v>
      </c>
      <c r="F671" s="275" t="s">
        <v>2702</v>
      </c>
      <c r="G671" s="275" t="s">
        <v>2702</v>
      </c>
      <c r="H671" s="275" t="s">
        <v>63</v>
      </c>
      <c r="I671" s="275" t="s">
        <v>2703</v>
      </c>
      <c r="J671" s="275" t="s">
        <v>7080</v>
      </c>
      <c r="K671" s="275" t="s">
        <v>2704</v>
      </c>
      <c r="L671" s="275" t="s">
        <v>2711</v>
      </c>
      <c r="M671" s="275" t="s">
        <v>2712</v>
      </c>
      <c r="N671" s="276">
        <v>9896802</v>
      </c>
      <c r="O671" s="275" t="s">
        <v>2545</v>
      </c>
      <c r="P671" s="275" t="s">
        <v>2713</v>
      </c>
      <c r="Q671" s="275" t="s">
        <v>2714</v>
      </c>
      <c r="R671" s="275" t="s">
        <v>2714</v>
      </c>
      <c r="T671" s="275" t="s">
        <v>6491</v>
      </c>
      <c r="U671" s="275" t="s">
        <v>74</v>
      </c>
      <c r="V671" s="275" t="s">
        <v>2707</v>
      </c>
      <c r="W671" s="275" t="s">
        <v>6486</v>
      </c>
      <c r="X671" s="277">
        <v>45017</v>
      </c>
      <c r="Y671" s="275" t="s">
        <v>6487</v>
      </c>
      <c r="Z671" s="275" t="s">
        <v>6488</v>
      </c>
      <c r="AA671" s="277">
        <v>40725</v>
      </c>
      <c r="AB671" s="277">
        <v>40725</v>
      </c>
      <c r="AG671" s="275" t="s">
        <v>6489</v>
      </c>
      <c r="AH671" s="275">
        <v>20</v>
      </c>
      <c r="AI671" s="275">
        <v>0</v>
      </c>
      <c r="AJ671" s="275" t="s">
        <v>6490</v>
      </c>
      <c r="AK671" s="276">
        <v>989</v>
      </c>
      <c r="AL671" s="275" t="s">
        <v>8058</v>
      </c>
    </row>
    <row r="672" spans="1:38" s="275" customFormat="1">
      <c r="A672" s="275" t="str">
        <f t="shared" si="10"/>
        <v>0411500473生活介護</v>
      </c>
      <c r="B672" s="275" t="s">
        <v>2699</v>
      </c>
      <c r="C672" s="275" t="s">
        <v>2700</v>
      </c>
      <c r="D672" s="276">
        <v>9896436</v>
      </c>
      <c r="E672" s="275" t="s">
        <v>2701</v>
      </c>
      <c r="F672" s="275" t="s">
        <v>2702</v>
      </c>
      <c r="G672" s="275" t="s">
        <v>2702</v>
      </c>
      <c r="H672" s="275" t="s">
        <v>63</v>
      </c>
      <c r="I672" s="275" t="s">
        <v>2703</v>
      </c>
      <c r="J672" s="275" t="s">
        <v>7080</v>
      </c>
      <c r="K672" s="275" t="s">
        <v>2704</v>
      </c>
      <c r="L672" s="275" t="s">
        <v>2708</v>
      </c>
      <c r="M672" s="275" t="s">
        <v>2709</v>
      </c>
      <c r="N672" s="276">
        <v>9896435</v>
      </c>
      <c r="O672" s="275" t="s">
        <v>2545</v>
      </c>
      <c r="P672" s="275" t="s">
        <v>2706</v>
      </c>
      <c r="Q672" s="275" t="s">
        <v>2710</v>
      </c>
      <c r="R672" s="275" t="s">
        <v>2710</v>
      </c>
      <c r="T672" s="275" t="s">
        <v>71</v>
      </c>
      <c r="U672" s="275" t="s">
        <v>74</v>
      </c>
      <c r="V672" s="275" t="s">
        <v>2707</v>
      </c>
      <c r="W672" s="275" t="s">
        <v>6486</v>
      </c>
      <c r="X672" s="277">
        <v>44287</v>
      </c>
      <c r="Y672" s="275" t="s">
        <v>6487</v>
      </c>
      <c r="Z672" s="275" t="s">
        <v>6488</v>
      </c>
      <c r="AA672" s="277">
        <v>41518</v>
      </c>
      <c r="AB672" s="277">
        <v>41518</v>
      </c>
      <c r="AF672" s="275" t="s">
        <v>6492</v>
      </c>
      <c r="AG672" s="275" t="s">
        <v>6533</v>
      </c>
      <c r="AH672" s="275">
        <v>10</v>
      </c>
      <c r="AI672" s="275">
        <v>0</v>
      </c>
      <c r="AJ672" s="275" t="s">
        <v>6490</v>
      </c>
      <c r="AK672" s="276">
        <v>989</v>
      </c>
      <c r="AL672" s="275" t="s">
        <v>8058</v>
      </c>
    </row>
    <row r="673" spans="1:38" s="275" customFormat="1">
      <c r="A673" s="275" t="str">
        <f t="shared" si="10"/>
        <v>0411500481就労継続支援(Ａ型)</v>
      </c>
      <c r="B673" s="275" t="s">
        <v>2715</v>
      </c>
      <c r="C673" s="275" t="s">
        <v>2716</v>
      </c>
      <c r="D673" s="276">
        <v>9870112</v>
      </c>
      <c r="E673" s="275" t="s">
        <v>2717</v>
      </c>
      <c r="F673" s="275" t="s">
        <v>2718</v>
      </c>
      <c r="G673" s="275" t="s">
        <v>2719</v>
      </c>
      <c r="H673" s="275" t="s">
        <v>129</v>
      </c>
      <c r="I673" s="275" t="s">
        <v>2720</v>
      </c>
      <c r="J673" s="275" t="s">
        <v>7082</v>
      </c>
      <c r="K673" s="275" t="s">
        <v>2721</v>
      </c>
      <c r="L673" s="275" t="s">
        <v>2721</v>
      </c>
      <c r="M673" s="275" t="s">
        <v>2722</v>
      </c>
      <c r="N673" s="276">
        <v>9896135</v>
      </c>
      <c r="O673" s="275" t="s">
        <v>2545</v>
      </c>
      <c r="P673" s="275" t="s">
        <v>2723</v>
      </c>
      <c r="Q673" s="275" t="s">
        <v>2724</v>
      </c>
      <c r="R673" s="275" t="s">
        <v>2725</v>
      </c>
      <c r="T673" s="275" t="s">
        <v>6537</v>
      </c>
      <c r="U673" s="275" t="s">
        <v>74</v>
      </c>
      <c r="V673" s="275" t="s">
        <v>2726</v>
      </c>
      <c r="W673" s="275" t="s">
        <v>6486</v>
      </c>
      <c r="X673" s="277">
        <v>44287</v>
      </c>
      <c r="Y673" s="275" t="s">
        <v>6487</v>
      </c>
      <c r="Z673" s="275" t="s">
        <v>6497</v>
      </c>
      <c r="AA673" s="277">
        <v>40940</v>
      </c>
      <c r="AB673" s="277">
        <v>40940</v>
      </c>
      <c r="AG673" s="275" t="s">
        <v>6533</v>
      </c>
      <c r="AH673" s="275">
        <v>20</v>
      </c>
      <c r="AI673" s="275">
        <v>0</v>
      </c>
      <c r="AJ673" s="275" t="s">
        <v>6490</v>
      </c>
      <c r="AK673" s="276">
        <v>987</v>
      </c>
      <c r="AL673" s="275" t="s">
        <v>8059</v>
      </c>
    </row>
    <row r="674" spans="1:38" s="275" customFormat="1">
      <c r="A674" s="275" t="str">
        <f t="shared" si="10"/>
        <v>0411500606就労移行支援</v>
      </c>
      <c r="B674" s="275" t="s">
        <v>2727</v>
      </c>
      <c r="C674" s="275" t="s">
        <v>2728</v>
      </c>
      <c r="D674" s="276">
        <v>9808442</v>
      </c>
      <c r="E674" s="275" t="s">
        <v>2729</v>
      </c>
      <c r="F674" s="275" t="s">
        <v>2730</v>
      </c>
      <c r="G674" s="275" t="s">
        <v>2731</v>
      </c>
      <c r="H674" s="275" t="s">
        <v>210</v>
      </c>
      <c r="I674" s="275" t="s">
        <v>2732</v>
      </c>
      <c r="J674" s="275" t="s">
        <v>6797</v>
      </c>
      <c r="K674" s="275" t="s">
        <v>2733</v>
      </c>
      <c r="L674" s="275" t="s">
        <v>2733</v>
      </c>
      <c r="M674" s="275" t="s">
        <v>2734</v>
      </c>
      <c r="N674" s="276">
        <v>9896232</v>
      </c>
      <c r="O674" s="275" t="s">
        <v>2545</v>
      </c>
      <c r="P674" s="275" t="s">
        <v>2738</v>
      </c>
      <c r="Q674" s="275" t="s">
        <v>2736</v>
      </c>
      <c r="T674" s="275" t="s">
        <v>75</v>
      </c>
      <c r="U674" s="275" t="s">
        <v>74</v>
      </c>
      <c r="V674" s="275" t="s">
        <v>2737</v>
      </c>
      <c r="W674" s="275" t="s">
        <v>6486</v>
      </c>
      <c r="X674" s="277">
        <v>45017</v>
      </c>
      <c r="Y674" s="275" t="s">
        <v>6487</v>
      </c>
      <c r="Z674" s="275" t="s">
        <v>6497</v>
      </c>
      <c r="AA674" s="277">
        <v>41365</v>
      </c>
      <c r="AB674" s="277">
        <v>41365</v>
      </c>
      <c r="AG674" s="275" t="s">
        <v>6533</v>
      </c>
      <c r="AH674" s="275">
        <v>20</v>
      </c>
      <c r="AI674" s="275">
        <v>0</v>
      </c>
      <c r="AJ674" s="275" t="s">
        <v>6490</v>
      </c>
      <c r="AK674" s="276">
        <v>980</v>
      </c>
      <c r="AL674" s="275" t="s">
        <v>7990</v>
      </c>
    </row>
    <row r="675" spans="1:38" s="275" customFormat="1">
      <c r="A675" s="275" t="str">
        <f t="shared" si="10"/>
        <v>0411500606就労定着支援</v>
      </c>
      <c r="B675" s="275" t="s">
        <v>2727</v>
      </c>
      <c r="C675" s="275" t="s">
        <v>2728</v>
      </c>
      <c r="D675" s="276">
        <v>9808442</v>
      </c>
      <c r="E675" s="275" t="s">
        <v>2729</v>
      </c>
      <c r="F675" s="275" t="s">
        <v>2730</v>
      </c>
      <c r="G675" s="275" t="s">
        <v>2731</v>
      </c>
      <c r="H675" s="275" t="s">
        <v>210</v>
      </c>
      <c r="I675" s="275" t="s">
        <v>2732</v>
      </c>
      <c r="J675" s="275" t="s">
        <v>6797</v>
      </c>
      <c r="K675" s="275" t="s">
        <v>2733</v>
      </c>
      <c r="L675" s="275" t="s">
        <v>2733</v>
      </c>
      <c r="M675" s="275" t="s">
        <v>2734</v>
      </c>
      <c r="N675" s="276">
        <v>9896232</v>
      </c>
      <c r="O675" s="275" t="s">
        <v>2545</v>
      </c>
      <c r="P675" s="275" t="s">
        <v>2735</v>
      </c>
      <c r="Q675" s="275" t="s">
        <v>2736</v>
      </c>
      <c r="T675" s="275" t="s">
        <v>314</v>
      </c>
      <c r="U675" s="275" t="s">
        <v>74</v>
      </c>
      <c r="V675" s="275" t="s">
        <v>2737</v>
      </c>
      <c r="W675" s="275" t="s">
        <v>6486</v>
      </c>
      <c r="X675" s="277">
        <v>44652</v>
      </c>
      <c r="Y675" s="275" t="s">
        <v>6487</v>
      </c>
      <c r="AA675" s="277">
        <v>43374</v>
      </c>
      <c r="AB675" s="277">
        <v>43374</v>
      </c>
      <c r="AJ675" s="275" t="s">
        <v>6490</v>
      </c>
      <c r="AK675" s="276">
        <v>980</v>
      </c>
      <c r="AL675" s="275" t="s">
        <v>7990</v>
      </c>
    </row>
    <row r="676" spans="1:38" s="275" customFormat="1">
      <c r="A676" s="275" t="str">
        <f t="shared" si="10"/>
        <v>0411500648就労継続支援(Ｂ型)</v>
      </c>
      <c r="B676" s="275" t="s">
        <v>2739</v>
      </c>
      <c r="C676" s="275" t="s">
        <v>2740</v>
      </c>
      <c r="D676" s="276">
        <v>9813203</v>
      </c>
      <c r="E676" s="275" t="s">
        <v>2741</v>
      </c>
      <c r="F676" s="275" t="s">
        <v>2742</v>
      </c>
      <c r="G676" s="275" t="s">
        <v>2743</v>
      </c>
      <c r="H676" s="275" t="s">
        <v>63</v>
      </c>
      <c r="I676" s="275" t="s">
        <v>2744</v>
      </c>
      <c r="J676" s="275" t="s">
        <v>7083</v>
      </c>
      <c r="K676" s="275" t="s">
        <v>2745</v>
      </c>
      <c r="L676" s="275" t="s">
        <v>2745</v>
      </c>
      <c r="M676" s="275" t="s">
        <v>2746</v>
      </c>
      <c r="N676" s="276">
        <v>9894101</v>
      </c>
      <c r="O676" s="275" t="s">
        <v>2545</v>
      </c>
      <c r="P676" s="275" t="s">
        <v>2747</v>
      </c>
      <c r="Q676" s="275" t="s">
        <v>2742</v>
      </c>
      <c r="R676" s="275" t="s">
        <v>2743</v>
      </c>
      <c r="T676" s="275" t="s">
        <v>6491</v>
      </c>
      <c r="U676" s="275" t="s">
        <v>74</v>
      </c>
      <c r="V676" s="275" t="s">
        <v>2748</v>
      </c>
      <c r="W676" s="275" t="s">
        <v>6486</v>
      </c>
      <c r="X676" s="277">
        <v>44835</v>
      </c>
      <c r="Y676" s="275" t="s">
        <v>6487</v>
      </c>
      <c r="Z676" s="275" t="s">
        <v>6497</v>
      </c>
      <c r="AA676" s="277">
        <v>41730</v>
      </c>
      <c r="AB676" s="277">
        <v>41730</v>
      </c>
      <c r="AG676" s="275" t="s">
        <v>6533</v>
      </c>
      <c r="AH676" s="275">
        <v>20</v>
      </c>
      <c r="AI676" s="275">
        <v>0</v>
      </c>
      <c r="AJ676" s="275" t="s">
        <v>6490</v>
      </c>
      <c r="AK676" s="276">
        <v>981</v>
      </c>
      <c r="AL676" s="275" t="s">
        <v>8060</v>
      </c>
    </row>
    <row r="677" spans="1:38" s="275" customFormat="1">
      <c r="A677" s="275" t="str">
        <f t="shared" si="10"/>
        <v>0411500655生活介護</v>
      </c>
      <c r="B677" s="275" t="s">
        <v>2749</v>
      </c>
      <c r="C677" s="275" t="s">
        <v>2750</v>
      </c>
      <c r="D677" s="276">
        <v>9894305</v>
      </c>
      <c r="E677" s="275" t="s">
        <v>2751</v>
      </c>
      <c r="F677" s="275" t="s">
        <v>2752</v>
      </c>
      <c r="G677" s="275" t="s">
        <v>2752</v>
      </c>
      <c r="H677" s="275" t="s">
        <v>63</v>
      </c>
      <c r="I677" s="275" t="s">
        <v>2753</v>
      </c>
      <c r="J677" s="275" t="s">
        <v>7084</v>
      </c>
      <c r="K677" s="275" t="s">
        <v>2754</v>
      </c>
      <c r="L677" s="275" t="s">
        <v>2754</v>
      </c>
      <c r="M677" s="275" t="s">
        <v>2755</v>
      </c>
      <c r="N677" s="276">
        <v>9894413</v>
      </c>
      <c r="O677" s="275" t="s">
        <v>2545</v>
      </c>
      <c r="P677" s="275" t="s">
        <v>2756</v>
      </c>
      <c r="Q677" s="275" t="s">
        <v>2757</v>
      </c>
      <c r="R677" s="275" t="s">
        <v>2757</v>
      </c>
      <c r="T677" s="275" t="s">
        <v>71</v>
      </c>
      <c r="U677" s="275" t="s">
        <v>74</v>
      </c>
      <c r="V677" s="275" t="s">
        <v>2758</v>
      </c>
      <c r="W677" s="275" t="s">
        <v>6486</v>
      </c>
      <c r="X677" s="277">
        <v>44835</v>
      </c>
      <c r="Y677" s="275" t="s">
        <v>6487</v>
      </c>
      <c r="Z677" s="275" t="s">
        <v>6497</v>
      </c>
      <c r="AA677" s="277">
        <v>41730</v>
      </c>
      <c r="AB677" s="277">
        <v>41730</v>
      </c>
      <c r="AF677" s="275" t="s">
        <v>6492</v>
      </c>
      <c r="AG677" s="275" t="s">
        <v>6533</v>
      </c>
      <c r="AH677" s="275">
        <v>20</v>
      </c>
      <c r="AI677" s="275">
        <v>0</v>
      </c>
      <c r="AJ677" s="275" t="s">
        <v>6490</v>
      </c>
      <c r="AK677" s="276">
        <v>989</v>
      </c>
      <c r="AL677" s="275" t="s">
        <v>8061</v>
      </c>
    </row>
    <row r="678" spans="1:38" s="275" customFormat="1">
      <c r="A678" s="275" t="str">
        <f t="shared" si="10"/>
        <v>0411500697就労移行支援</v>
      </c>
      <c r="B678" s="275" t="s">
        <v>2759</v>
      </c>
      <c r="C678" s="275" t="s">
        <v>2760</v>
      </c>
      <c r="D678" s="276">
        <v>9830021</v>
      </c>
      <c r="E678" s="275" t="s">
        <v>2761</v>
      </c>
      <c r="F678" s="275" t="s">
        <v>2762</v>
      </c>
      <c r="G678" s="275" t="s">
        <v>2763</v>
      </c>
      <c r="H678" s="275" t="s">
        <v>63</v>
      </c>
      <c r="I678" s="275" t="s">
        <v>8318</v>
      </c>
      <c r="J678" s="275" t="s">
        <v>8319</v>
      </c>
      <c r="K678" s="275" t="s">
        <v>2764</v>
      </c>
      <c r="L678" s="275" t="s">
        <v>2764</v>
      </c>
      <c r="M678" s="275" t="s">
        <v>2765</v>
      </c>
      <c r="N678" s="276">
        <v>9896105</v>
      </c>
      <c r="O678" s="275" t="s">
        <v>2545</v>
      </c>
      <c r="P678" s="275" t="s">
        <v>2766</v>
      </c>
      <c r="Q678" s="275" t="s">
        <v>2767</v>
      </c>
      <c r="R678" s="275" t="s">
        <v>2768</v>
      </c>
      <c r="T678" s="275" t="s">
        <v>75</v>
      </c>
      <c r="U678" s="275" t="s">
        <v>76</v>
      </c>
      <c r="V678" s="275" t="s">
        <v>2769</v>
      </c>
      <c r="W678" s="275" t="s">
        <v>6486</v>
      </c>
      <c r="X678" s="277">
        <v>42856</v>
      </c>
      <c r="Y678" s="275" t="s">
        <v>6487</v>
      </c>
      <c r="Z678" s="275" t="s">
        <v>6488</v>
      </c>
      <c r="AA678" s="277">
        <v>41791</v>
      </c>
      <c r="AB678" s="277">
        <v>41791</v>
      </c>
      <c r="AC678" s="277">
        <v>42856</v>
      </c>
      <c r="AG678" s="275" t="s">
        <v>6489</v>
      </c>
      <c r="AH678" s="275">
        <v>6</v>
      </c>
      <c r="AI678" s="275">
        <v>0</v>
      </c>
      <c r="AJ678" s="275" t="s">
        <v>6490</v>
      </c>
      <c r="AK678" s="276">
        <v>983</v>
      </c>
      <c r="AL678" s="275" t="s">
        <v>8062</v>
      </c>
    </row>
    <row r="679" spans="1:38" s="275" customFormat="1">
      <c r="A679" s="275" t="str">
        <f t="shared" si="10"/>
        <v>0411500697就労継続支援(Ａ型)</v>
      </c>
      <c r="B679" s="275" t="s">
        <v>2759</v>
      </c>
      <c r="C679" s="275" t="s">
        <v>2760</v>
      </c>
      <c r="D679" s="276">
        <v>9830021</v>
      </c>
      <c r="E679" s="275" t="s">
        <v>2761</v>
      </c>
      <c r="F679" s="275" t="s">
        <v>2762</v>
      </c>
      <c r="G679" s="275" t="s">
        <v>2763</v>
      </c>
      <c r="H679" s="275" t="s">
        <v>63</v>
      </c>
      <c r="I679" s="275" t="s">
        <v>8318</v>
      </c>
      <c r="J679" s="275" t="s">
        <v>8319</v>
      </c>
      <c r="K679" s="275" t="s">
        <v>2764</v>
      </c>
      <c r="L679" s="275" t="s">
        <v>2764</v>
      </c>
      <c r="M679" s="275" t="s">
        <v>2765</v>
      </c>
      <c r="N679" s="276">
        <v>9896105</v>
      </c>
      <c r="O679" s="275" t="s">
        <v>2545</v>
      </c>
      <c r="P679" s="275" t="s">
        <v>2766</v>
      </c>
      <c r="Q679" s="275" t="s">
        <v>2767</v>
      </c>
      <c r="R679" s="275" t="s">
        <v>2768</v>
      </c>
      <c r="T679" s="275" t="s">
        <v>6537</v>
      </c>
      <c r="U679" s="275" t="s">
        <v>76</v>
      </c>
      <c r="V679" s="275" t="s">
        <v>2769</v>
      </c>
      <c r="W679" s="275" t="s">
        <v>6486</v>
      </c>
      <c r="X679" s="277">
        <v>43434</v>
      </c>
      <c r="Y679" s="275" t="s">
        <v>6487</v>
      </c>
      <c r="Z679" s="275" t="s">
        <v>6488</v>
      </c>
      <c r="AA679" s="277">
        <v>41791</v>
      </c>
      <c r="AB679" s="277">
        <v>41791</v>
      </c>
      <c r="AC679" s="277">
        <v>43434</v>
      </c>
      <c r="AG679" s="275" t="s">
        <v>6489</v>
      </c>
      <c r="AH679" s="275">
        <v>10</v>
      </c>
      <c r="AI679" s="275">
        <v>0</v>
      </c>
      <c r="AJ679" s="275" t="s">
        <v>6490</v>
      </c>
      <c r="AK679" s="276">
        <v>983</v>
      </c>
      <c r="AL679" s="275" t="s">
        <v>8062</v>
      </c>
    </row>
    <row r="680" spans="1:38" s="275" customFormat="1">
      <c r="A680" s="275" t="str">
        <f t="shared" si="10"/>
        <v>0411500697就労継続支援(Ｂ型)</v>
      </c>
      <c r="B680" s="275" t="s">
        <v>2759</v>
      </c>
      <c r="C680" s="275" t="s">
        <v>2760</v>
      </c>
      <c r="D680" s="276">
        <v>9830021</v>
      </c>
      <c r="E680" s="275" t="s">
        <v>2761</v>
      </c>
      <c r="F680" s="275" t="s">
        <v>2762</v>
      </c>
      <c r="G680" s="275" t="s">
        <v>2763</v>
      </c>
      <c r="H680" s="275" t="s">
        <v>63</v>
      </c>
      <c r="I680" s="275" t="s">
        <v>8318</v>
      </c>
      <c r="J680" s="275" t="s">
        <v>8319</v>
      </c>
      <c r="K680" s="275" t="s">
        <v>2764</v>
      </c>
      <c r="L680" s="275" t="s">
        <v>2764</v>
      </c>
      <c r="M680" s="275" t="s">
        <v>2765</v>
      </c>
      <c r="N680" s="276">
        <v>9896105</v>
      </c>
      <c r="O680" s="275" t="s">
        <v>2545</v>
      </c>
      <c r="P680" s="275" t="s">
        <v>2766</v>
      </c>
      <c r="Q680" s="275" t="s">
        <v>2767</v>
      </c>
      <c r="R680" s="275" t="s">
        <v>2768</v>
      </c>
      <c r="T680" s="275" t="s">
        <v>6491</v>
      </c>
      <c r="U680" s="275" t="s">
        <v>74</v>
      </c>
      <c r="V680" s="275" t="s">
        <v>2769</v>
      </c>
      <c r="W680" s="275" t="s">
        <v>6486</v>
      </c>
      <c r="X680" s="277">
        <v>45017</v>
      </c>
      <c r="Y680" s="275" t="s">
        <v>6487</v>
      </c>
      <c r="Z680" s="275" t="s">
        <v>6488</v>
      </c>
      <c r="AA680" s="277">
        <v>41791</v>
      </c>
      <c r="AB680" s="277">
        <v>41791</v>
      </c>
      <c r="AG680" s="275" t="s">
        <v>6533</v>
      </c>
      <c r="AH680" s="275">
        <v>20</v>
      </c>
      <c r="AI680" s="275">
        <v>0</v>
      </c>
      <c r="AJ680" s="275" t="s">
        <v>6490</v>
      </c>
      <c r="AK680" s="276">
        <v>983</v>
      </c>
      <c r="AL680" s="275" t="s">
        <v>8062</v>
      </c>
    </row>
    <row r="681" spans="1:38" s="275" customFormat="1">
      <c r="A681" s="275" t="str">
        <f t="shared" si="10"/>
        <v>0411500713就労移行支援</v>
      </c>
      <c r="B681" s="275" t="s">
        <v>2770</v>
      </c>
      <c r="C681" s="275" t="s">
        <v>2771</v>
      </c>
      <c r="D681" s="276">
        <v>9872183</v>
      </c>
      <c r="E681" s="275" t="s">
        <v>2772</v>
      </c>
      <c r="F681" s="275" t="s">
        <v>2773</v>
      </c>
      <c r="G681" s="275" t="s">
        <v>2774</v>
      </c>
      <c r="H681" s="275" t="s">
        <v>63</v>
      </c>
      <c r="I681" s="275" t="s">
        <v>2775</v>
      </c>
      <c r="J681" s="275" t="s">
        <v>7085</v>
      </c>
      <c r="K681" s="275" t="s">
        <v>2776</v>
      </c>
      <c r="L681" s="275" t="s">
        <v>2776</v>
      </c>
      <c r="M681" s="275" t="s">
        <v>2777</v>
      </c>
      <c r="N681" s="276">
        <v>9894418</v>
      </c>
      <c r="O681" s="275" t="s">
        <v>2545</v>
      </c>
      <c r="P681" s="275" t="s">
        <v>2778</v>
      </c>
      <c r="Q681" s="275" t="s">
        <v>2779</v>
      </c>
      <c r="T681" s="275" t="s">
        <v>75</v>
      </c>
      <c r="U681" s="275" t="s">
        <v>74</v>
      </c>
      <c r="V681" s="275" t="s">
        <v>2780</v>
      </c>
      <c r="W681" s="275" t="s">
        <v>6486</v>
      </c>
      <c r="X681" s="277">
        <v>44835</v>
      </c>
      <c r="Y681" s="275" t="s">
        <v>6487</v>
      </c>
      <c r="Z681" s="275" t="s">
        <v>6488</v>
      </c>
      <c r="AA681" s="277">
        <v>41944</v>
      </c>
      <c r="AB681" s="277">
        <v>41944</v>
      </c>
      <c r="AG681" s="275" t="s">
        <v>6533</v>
      </c>
      <c r="AH681" s="275">
        <v>6</v>
      </c>
      <c r="AI681" s="275">
        <v>0</v>
      </c>
      <c r="AJ681" s="275" t="s">
        <v>6490</v>
      </c>
      <c r="AK681" s="276">
        <v>987</v>
      </c>
      <c r="AL681" s="275" t="s">
        <v>8063</v>
      </c>
    </row>
    <row r="682" spans="1:38" s="275" customFormat="1">
      <c r="A682" s="275" t="str">
        <f t="shared" si="10"/>
        <v>0411500713就労継続支援(Ｂ型)</v>
      </c>
      <c r="B682" s="275" t="s">
        <v>2770</v>
      </c>
      <c r="C682" s="275" t="s">
        <v>2771</v>
      </c>
      <c r="D682" s="276">
        <v>9872183</v>
      </c>
      <c r="E682" s="275" t="s">
        <v>2772</v>
      </c>
      <c r="F682" s="275" t="s">
        <v>2773</v>
      </c>
      <c r="G682" s="275" t="s">
        <v>2774</v>
      </c>
      <c r="H682" s="275" t="s">
        <v>63</v>
      </c>
      <c r="I682" s="275" t="s">
        <v>2775</v>
      </c>
      <c r="J682" s="275" t="s">
        <v>7085</v>
      </c>
      <c r="K682" s="275" t="s">
        <v>2776</v>
      </c>
      <c r="L682" s="275" t="s">
        <v>2776</v>
      </c>
      <c r="M682" s="275" t="s">
        <v>2777</v>
      </c>
      <c r="N682" s="276">
        <v>9894418</v>
      </c>
      <c r="O682" s="275" t="s">
        <v>2545</v>
      </c>
      <c r="P682" s="275" t="s">
        <v>2778</v>
      </c>
      <c r="Q682" s="275" t="s">
        <v>2779</v>
      </c>
      <c r="R682" s="275" t="s">
        <v>2781</v>
      </c>
      <c r="T682" s="275" t="s">
        <v>6491</v>
      </c>
      <c r="U682" s="275" t="s">
        <v>74</v>
      </c>
      <c r="V682" s="275" t="s">
        <v>2780</v>
      </c>
      <c r="W682" s="275" t="s">
        <v>6486</v>
      </c>
      <c r="X682" s="277">
        <v>44835</v>
      </c>
      <c r="Y682" s="275" t="s">
        <v>6487</v>
      </c>
      <c r="Z682" s="275" t="s">
        <v>6488</v>
      </c>
      <c r="AA682" s="277">
        <v>41944</v>
      </c>
      <c r="AB682" s="277">
        <v>41944</v>
      </c>
      <c r="AG682" s="275" t="s">
        <v>6533</v>
      </c>
      <c r="AH682" s="275">
        <v>15</v>
      </c>
      <c r="AI682" s="275">
        <v>0</v>
      </c>
      <c r="AJ682" s="275" t="s">
        <v>6490</v>
      </c>
      <c r="AK682" s="276">
        <v>987</v>
      </c>
      <c r="AL682" s="275" t="s">
        <v>8063</v>
      </c>
    </row>
    <row r="683" spans="1:38" s="275" customFormat="1">
      <c r="A683" s="275" t="str">
        <f t="shared" si="10"/>
        <v>0411500721居宅介護</v>
      </c>
      <c r="B683" s="275" t="s">
        <v>2782</v>
      </c>
      <c r="C683" s="275" t="s">
        <v>2783</v>
      </c>
      <c r="D683" s="276">
        <v>9896105</v>
      </c>
      <c r="E683" s="275" t="s">
        <v>2784</v>
      </c>
      <c r="F683" s="275" t="s">
        <v>2785</v>
      </c>
      <c r="G683" s="275" t="s">
        <v>2786</v>
      </c>
      <c r="H683" s="275" t="s">
        <v>129</v>
      </c>
      <c r="I683" s="275" t="s">
        <v>2787</v>
      </c>
      <c r="J683" s="275" t="s">
        <v>7086</v>
      </c>
      <c r="K683" s="275" t="s">
        <v>2788</v>
      </c>
      <c r="L683" s="275" t="s">
        <v>2788</v>
      </c>
      <c r="M683" s="275" t="s">
        <v>2789</v>
      </c>
      <c r="N683" s="276">
        <v>9896105</v>
      </c>
      <c r="O683" s="275" t="s">
        <v>2545</v>
      </c>
      <c r="P683" s="275" t="s">
        <v>2784</v>
      </c>
      <c r="Q683" s="275" t="s">
        <v>2785</v>
      </c>
      <c r="R683" s="275" t="s">
        <v>2786</v>
      </c>
      <c r="T683" s="275" t="s">
        <v>137</v>
      </c>
      <c r="U683" s="275" t="s">
        <v>74</v>
      </c>
      <c r="V683" s="275" t="s">
        <v>2790</v>
      </c>
      <c r="W683" s="275" t="s">
        <v>6486</v>
      </c>
      <c r="X683" s="277">
        <v>45017</v>
      </c>
      <c r="Y683" s="275" t="s">
        <v>6487</v>
      </c>
      <c r="AA683" s="277">
        <v>41961</v>
      </c>
      <c r="AB683" s="277">
        <v>41961</v>
      </c>
      <c r="AJ683" s="275" t="s">
        <v>6490</v>
      </c>
      <c r="AK683" s="276">
        <v>989</v>
      </c>
      <c r="AL683" s="275" t="s">
        <v>8064</v>
      </c>
    </row>
    <row r="684" spans="1:38" s="275" customFormat="1">
      <c r="A684" s="275" t="str">
        <f t="shared" si="10"/>
        <v>0411500721重度訪問介護</v>
      </c>
      <c r="B684" s="275" t="s">
        <v>2782</v>
      </c>
      <c r="C684" s="275" t="s">
        <v>2783</v>
      </c>
      <c r="D684" s="276">
        <v>9896105</v>
      </c>
      <c r="E684" s="275" t="s">
        <v>2784</v>
      </c>
      <c r="F684" s="275" t="s">
        <v>2785</v>
      </c>
      <c r="G684" s="275" t="s">
        <v>2786</v>
      </c>
      <c r="H684" s="275" t="s">
        <v>129</v>
      </c>
      <c r="I684" s="275" t="s">
        <v>2787</v>
      </c>
      <c r="J684" s="275" t="s">
        <v>7086</v>
      </c>
      <c r="K684" s="275" t="s">
        <v>2788</v>
      </c>
      <c r="L684" s="275" t="s">
        <v>2788</v>
      </c>
      <c r="M684" s="275" t="s">
        <v>2789</v>
      </c>
      <c r="N684" s="276">
        <v>9896105</v>
      </c>
      <c r="O684" s="275" t="s">
        <v>2545</v>
      </c>
      <c r="P684" s="275" t="s">
        <v>2784</v>
      </c>
      <c r="Q684" s="275" t="s">
        <v>2785</v>
      </c>
      <c r="R684" s="275" t="s">
        <v>2786</v>
      </c>
      <c r="T684" s="275" t="s">
        <v>138</v>
      </c>
      <c r="U684" s="275" t="s">
        <v>74</v>
      </c>
      <c r="V684" s="275" t="s">
        <v>2790</v>
      </c>
      <c r="W684" s="275" t="s">
        <v>6486</v>
      </c>
      <c r="X684" s="277">
        <v>45017</v>
      </c>
      <c r="Y684" s="275" t="s">
        <v>6487</v>
      </c>
      <c r="AA684" s="277">
        <v>41961</v>
      </c>
      <c r="AB684" s="277">
        <v>41961</v>
      </c>
      <c r="AJ684" s="275" t="s">
        <v>6490</v>
      </c>
      <c r="AK684" s="276">
        <v>989</v>
      </c>
      <c r="AL684" s="275" t="s">
        <v>8064</v>
      </c>
    </row>
    <row r="685" spans="1:38" s="275" customFormat="1">
      <c r="A685" s="275" t="str">
        <f t="shared" si="10"/>
        <v>0411500721同行援護</v>
      </c>
      <c r="B685" s="275" t="s">
        <v>2782</v>
      </c>
      <c r="C685" s="275" t="s">
        <v>2783</v>
      </c>
      <c r="D685" s="276">
        <v>9896105</v>
      </c>
      <c r="E685" s="275" t="s">
        <v>2784</v>
      </c>
      <c r="F685" s="275" t="s">
        <v>2785</v>
      </c>
      <c r="G685" s="275" t="s">
        <v>2786</v>
      </c>
      <c r="H685" s="275" t="s">
        <v>129</v>
      </c>
      <c r="I685" s="275" t="s">
        <v>2787</v>
      </c>
      <c r="J685" s="275" t="s">
        <v>7086</v>
      </c>
      <c r="K685" s="275" t="s">
        <v>2788</v>
      </c>
      <c r="L685" s="275" t="s">
        <v>2788</v>
      </c>
      <c r="M685" s="275" t="s">
        <v>2789</v>
      </c>
      <c r="N685" s="276">
        <v>9896105</v>
      </c>
      <c r="O685" s="275" t="s">
        <v>2545</v>
      </c>
      <c r="P685" s="275" t="s">
        <v>2784</v>
      </c>
      <c r="Q685" s="275" t="s">
        <v>2785</v>
      </c>
      <c r="R685" s="275" t="s">
        <v>2786</v>
      </c>
      <c r="T685" s="275" t="s">
        <v>218</v>
      </c>
      <c r="U685" s="275" t="s">
        <v>76</v>
      </c>
      <c r="V685" s="275" t="s">
        <v>2790</v>
      </c>
      <c r="W685" s="275" t="s">
        <v>6486</v>
      </c>
      <c r="X685" s="277">
        <v>43497</v>
      </c>
      <c r="Y685" s="275" t="s">
        <v>6487</v>
      </c>
      <c r="AA685" s="277">
        <v>41961</v>
      </c>
      <c r="AB685" s="277">
        <v>41961</v>
      </c>
      <c r="AC685" s="277">
        <v>43497</v>
      </c>
      <c r="AJ685" s="275" t="s">
        <v>6490</v>
      </c>
      <c r="AK685" s="276">
        <v>989</v>
      </c>
      <c r="AL685" s="275" t="s">
        <v>8064</v>
      </c>
    </row>
    <row r="686" spans="1:38" s="275" customFormat="1">
      <c r="A686" s="275" t="str">
        <f t="shared" si="10"/>
        <v>0411500747就労継続支援(Ａ型)</v>
      </c>
      <c r="B686" s="275" t="s">
        <v>2791</v>
      </c>
      <c r="C686" s="275" t="s">
        <v>2792</v>
      </c>
      <c r="D686" s="276">
        <v>9896232</v>
      </c>
      <c r="E686" s="275" t="s">
        <v>2793</v>
      </c>
      <c r="F686" s="275" t="s">
        <v>2794</v>
      </c>
      <c r="G686" s="275" t="s">
        <v>2795</v>
      </c>
      <c r="H686" s="275" t="s">
        <v>402</v>
      </c>
      <c r="I686" s="275" t="s">
        <v>2796</v>
      </c>
      <c r="J686" s="275" t="s">
        <v>7087</v>
      </c>
      <c r="K686" s="275" t="s">
        <v>2797</v>
      </c>
      <c r="L686" s="275" t="s">
        <v>2797</v>
      </c>
      <c r="M686" s="275" t="s">
        <v>2798</v>
      </c>
      <c r="N686" s="276">
        <v>9896232</v>
      </c>
      <c r="O686" s="275" t="s">
        <v>2545</v>
      </c>
      <c r="P686" s="275" t="s">
        <v>2793</v>
      </c>
      <c r="Q686" s="275" t="s">
        <v>2794</v>
      </c>
      <c r="R686" s="275" t="s">
        <v>2795</v>
      </c>
      <c r="T686" s="275" t="s">
        <v>6537</v>
      </c>
      <c r="U686" s="275" t="s">
        <v>74</v>
      </c>
      <c r="V686" s="275" t="s">
        <v>2799</v>
      </c>
      <c r="W686" s="275" t="s">
        <v>6486</v>
      </c>
      <c r="X686" s="277">
        <v>45078</v>
      </c>
      <c r="Y686" s="275" t="s">
        <v>6487</v>
      </c>
      <c r="Z686" s="275" t="s">
        <v>6497</v>
      </c>
      <c r="AA686" s="277">
        <v>42036</v>
      </c>
      <c r="AB686" s="277">
        <v>42036</v>
      </c>
      <c r="AG686" s="275" t="s">
        <v>6533</v>
      </c>
      <c r="AH686" s="275">
        <v>12</v>
      </c>
      <c r="AI686" s="275">
        <v>0</v>
      </c>
      <c r="AJ686" s="275" t="s">
        <v>6490</v>
      </c>
      <c r="AK686" s="276">
        <v>989</v>
      </c>
      <c r="AL686" s="275" t="s">
        <v>8065</v>
      </c>
    </row>
    <row r="687" spans="1:38" s="275" customFormat="1">
      <c r="A687" s="275" t="str">
        <f t="shared" si="10"/>
        <v>0411500754就労継続支援(Ｂ型)</v>
      </c>
      <c r="B687" s="275" t="s">
        <v>2550</v>
      </c>
      <c r="C687" s="275" t="s">
        <v>2551</v>
      </c>
      <c r="D687" s="276">
        <v>9896251</v>
      </c>
      <c r="E687" s="275" t="s">
        <v>2552</v>
      </c>
      <c r="F687" s="275" t="s">
        <v>2553</v>
      </c>
      <c r="G687" s="275" t="s">
        <v>2554</v>
      </c>
      <c r="H687" s="275" t="s">
        <v>63</v>
      </c>
      <c r="I687" s="275" t="s">
        <v>2555</v>
      </c>
      <c r="J687" s="275" t="s">
        <v>7060</v>
      </c>
      <c r="K687" s="275" t="s">
        <v>2581</v>
      </c>
      <c r="L687" s="275" t="s">
        <v>2581</v>
      </c>
      <c r="M687" s="275" t="s">
        <v>2582</v>
      </c>
      <c r="N687" s="276">
        <v>9896321</v>
      </c>
      <c r="O687" s="275" t="s">
        <v>2545</v>
      </c>
      <c r="P687" s="275" t="s">
        <v>2800</v>
      </c>
      <c r="Q687" s="275" t="s">
        <v>2559</v>
      </c>
      <c r="R687" s="275" t="s">
        <v>2562</v>
      </c>
      <c r="T687" s="275" t="s">
        <v>6491</v>
      </c>
      <c r="U687" s="275" t="s">
        <v>74</v>
      </c>
      <c r="V687" s="275" t="s">
        <v>2801</v>
      </c>
      <c r="W687" s="275" t="s">
        <v>6486</v>
      </c>
      <c r="X687" s="277">
        <v>45017</v>
      </c>
      <c r="Y687" s="275" t="s">
        <v>6487</v>
      </c>
      <c r="Z687" s="275" t="s">
        <v>6488</v>
      </c>
      <c r="AA687" s="277">
        <v>42095</v>
      </c>
      <c r="AB687" s="277">
        <v>42095</v>
      </c>
      <c r="AG687" s="275" t="s">
        <v>6527</v>
      </c>
      <c r="AH687" s="275">
        <v>13</v>
      </c>
      <c r="AI687" s="275">
        <v>13</v>
      </c>
      <c r="AJ687" s="275" t="s">
        <v>6490</v>
      </c>
      <c r="AK687" s="276">
        <v>989</v>
      </c>
      <c r="AL687" s="275" t="s">
        <v>8052</v>
      </c>
    </row>
    <row r="688" spans="1:38" s="275" customFormat="1">
      <c r="A688" s="275" t="str">
        <f t="shared" si="10"/>
        <v>0411500754短期入所</v>
      </c>
      <c r="B688" s="275" t="s">
        <v>2550</v>
      </c>
      <c r="C688" s="275" t="s">
        <v>2551</v>
      </c>
      <c r="D688" s="276">
        <v>9896251</v>
      </c>
      <c r="E688" s="275" t="s">
        <v>2552</v>
      </c>
      <c r="F688" s="275" t="s">
        <v>2553</v>
      </c>
      <c r="G688" s="275" t="s">
        <v>2554</v>
      </c>
      <c r="H688" s="275" t="s">
        <v>63</v>
      </c>
      <c r="I688" s="275" t="s">
        <v>2555</v>
      </c>
      <c r="J688" s="275" t="s">
        <v>7060</v>
      </c>
      <c r="K688" s="275" t="s">
        <v>2581</v>
      </c>
      <c r="L688" s="275" t="s">
        <v>2581</v>
      </c>
      <c r="M688" s="275" t="s">
        <v>2582</v>
      </c>
      <c r="N688" s="276">
        <v>9896321</v>
      </c>
      <c r="O688" s="275" t="s">
        <v>2545</v>
      </c>
      <c r="P688" s="275" t="s">
        <v>2800</v>
      </c>
      <c r="Q688" s="275" t="s">
        <v>2559</v>
      </c>
      <c r="R688" s="275" t="s">
        <v>2562</v>
      </c>
      <c r="T688" s="275" t="s">
        <v>91</v>
      </c>
      <c r="U688" s="275" t="s">
        <v>74</v>
      </c>
      <c r="V688" s="275" t="s">
        <v>2801</v>
      </c>
      <c r="W688" s="275" t="s">
        <v>6486</v>
      </c>
      <c r="X688" s="277">
        <v>44835</v>
      </c>
      <c r="Y688" s="275" t="s">
        <v>6487</v>
      </c>
      <c r="AA688" s="277">
        <v>42095</v>
      </c>
      <c r="AB688" s="277">
        <v>42095</v>
      </c>
      <c r="AF688" s="275" t="s">
        <v>6498</v>
      </c>
      <c r="AH688" s="275">
        <v>4</v>
      </c>
      <c r="AJ688" s="275" t="s">
        <v>6490</v>
      </c>
      <c r="AK688" s="276">
        <v>989</v>
      </c>
      <c r="AL688" s="275" t="s">
        <v>8052</v>
      </c>
    </row>
    <row r="689" spans="1:38" s="275" customFormat="1">
      <c r="A689" s="275" t="str">
        <f t="shared" si="10"/>
        <v>0411500770就労継続支援(Ｂ型)</v>
      </c>
      <c r="B689" s="275" t="s">
        <v>2802</v>
      </c>
      <c r="C689" s="275" t="s">
        <v>2803</v>
      </c>
      <c r="D689" s="276">
        <v>9813602</v>
      </c>
      <c r="E689" s="275" t="s">
        <v>2804</v>
      </c>
      <c r="F689" s="275" t="s">
        <v>2805</v>
      </c>
      <c r="G689" s="275" t="s">
        <v>2806</v>
      </c>
      <c r="H689" s="275" t="s">
        <v>63</v>
      </c>
      <c r="I689" s="275" t="s">
        <v>8320</v>
      </c>
      <c r="J689" s="275" t="s">
        <v>8321</v>
      </c>
      <c r="K689" s="275" t="s">
        <v>2807</v>
      </c>
      <c r="L689" s="275" t="s">
        <v>2807</v>
      </c>
      <c r="M689" s="275" t="s">
        <v>2808</v>
      </c>
      <c r="N689" s="276">
        <v>9894411</v>
      </c>
      <c r="O689" s="275" t="s">
        <v>2545</v>
      </c>
      <c r="P689" s="275" t="s">
        <v>2809</v>
      </c>
      <c r="Q689" s="275" t="s">
        <v>2810</v>
      </c>
      <c r="R689" s="275" t="s">
        <v>2811</v>
      </c>
      <c r="T689" s="275" t="s">
        <v>6491</v>
      </c>
      <c r="U689" s="275" t="s">
        <v>74</v>
      </c>
      <c r="V689" s="275" t="s">
        <v>2812</v>
      </c>
      <c r="W689" s="275" t="s">
        <v>6486</v>
      </c>
      <c r="X689" s="277">
        <v>44835</v>
      </c>
      <c r="Y689" s="275" t="s">
        <v>6487</v>
      </c>
      <c r="Z689" s="275" t="s">
        <v>6488</v>
      </c>
      <c r="AA689" s="277">
        <v>42491</v>
      </c>
      <c r="AB689" s="277">
        <v>42491</v>
      </c>
      <c r="AG689" s="275" t="s">
        <v>6533</v>
      </c>
      <c r="AH689" s="275">
        <v>14</v>
      </c>
      <c r="AI689" s="275">
        <v>0</v>
      </c>
      <c r="AJ689" s="275" t="s">
        <v>6490</v>
      </c>
      <c r="AK689" s="276">
        <v>981</v>
      </c>
      <c r="AL689" s="275" t="s">
        <v>8066</v>
      </c>
    </row>
    <row r="690" spans="1:38" s="275" customFormat="1">
      <c r="A690" s="275" t="str">
        <f t="shared" si="10"/>
        <v>0411500770生活介護</v>
      </c>
      <c r="B690" s="275" t="s">
        <v>2802</v>
      </c>
      <c r="C690" s="275" t="s">
        <v>2803</v>
      </c>
      <c r="D690" s="276">
        <v>9813602</v>
      </c>
      <c r="E690" s="275" t="s">
        <v>2804</v>
      </c>
      <c r="F690" s="275" t="s">
        <v>2805</v>
      </c>
      <c r="G690" s="275" t="s">
        <v>2806</v>
      </c>
      <c r="H690" s="275" t="s">
        <v>63</v>
      </c>
      <c r="I690" s="275" t="s">
        <v>8320</v>
      </c>
      <c r="J690" s="275" t="s">
        <v>8321</v>
      </c>
      <c r="K690" s="275" t="s">
        <v>2807</v>
      </c>
      <c r="L690" s="275" t="s">
        <v>2807</v>
      </c>
      <c r="M690" s="275" t="s">
        <v>2808</v>
      </c>
      <c r="N690" s="276">
        <v>9894411</v>
      </c>
      <c r="O690" s="275" t="s">
        <v>2545</v>
      </c>
      <c r="P690" s="275" t="s">
        <v>2809</v>
      </c>
      <c r="Q690" s="275" t="s">
        <v>2810</v>
      </c>
      <c r="R690" s="275" t="s">
        <v>2811</v>
      </c>
      <c r="T690" s="275" t="s">
        <v>71</v>
      </c>
      <c r="U690" s="275" t="s">
        <v>74</v>
      </c>
      <c r="V690" s="275" t="s">
        <v>2812</v>
      </c>
      <c r="W690" s="275" t="s">
        <v>6486</v>
      </c>
      <c r="X690" s="277">
        <v>44835</v>
      </c>
      <c r="Y690" s="275" t="s">
        <v>6487</v>
      </c>
      <c r="Z690" s="275" t="s">
        <v>6488</v>
      </c>
      <c r="AA690" s="277">
        <v>44287</v>
      </c>
      <c r="AB690" s="277">
        <v>44287</v>
      </c>
      <c r="AF690" s="275" t="s">
        <v>6492</v>
      </c>
      <c r="AG690" s="275" t="s">
        <v>6533</v>
      </c>
      <c r="AH690" s="275">
        <v>6</v>
      </c>
      <c r="AI690" s="275">
        <v>6</v>
      </c>
      <c r="AJ690" s="275" t="s">
        <v>6490</v>
      </c>
      <c r="AK690" s="276">
        <v>981</v>
      </c>
      <c r="AL690" s="275" t="s">
        <v>8066</v>
      </c>
    </row>
    <row r="691" spans="1:38" s="275" customFormat="1">
      <c r="A691" s="275" t="str">
        <f t="shared" si="10"/>
        <v>0411500788短期入所</v>
      </c>
      <c r="B691" s="275" t="s">
        <v>2537</v>
      </c>
      <c r="C691" s="275" t="s">
        <v>2538</v>
      </c>
      <c r="D691" s="276">
        <v>9896154</v>
      </c>
      <c r="E691" s="275" t="s">
        <v>2539</v>
      </c>
      <c r="F691" s="275" t="s">
        <v>2540</v>
      </c>
      <c r="G691" s="275" t="s">
        <v>2541</v>
      </c>
      <c r="H691" s="275" t="s">
        <v>63</v>
      </c>
      <c r="I691" s="275" t="s">
        <v>2542</v>
      </c>
      <c r="J691" s="275" t="s">
        <v>7054</v>
      </c>
      <c r="K691" s="275" t="s">
        <v>2813</v>
      </c>
      <c r="L691" s="275" t="s">
        <v>2813</v>
      </c>
      <c r="M691" s="275" t="s">
        <v>2814</v>
      </c>
      <c r="N691" s="276">
        <v>9894106</v>
      </c>
      <c r="O691" s="275" t="s">
        <v>2545</v>
      </c>
      <c r="P691" s="275" t="s">
        <v>2815</v>
      </c>
      <c r="Q691" s="275" t="s">
        <v>2547</v>
      </c>
      <c r="T691" s="275" t="s">
        <v>91</v>
      </c>
      <c r="U691" s="275" t="s">
        <v>74</v>
      </c>
      <c r="V691" s="275" t="s">
        <v>2816</v>
      </c>
      <c r="W691" s="275" t="s">
        <v>6486</v>
      </c>
      <c r="X691" s="277">
        <v>44835</v>
      </c>
      <c r="Y691" s="275" t="s">
        <v>6487</v>
      </c>
      <c r="AA691" s="277">
        <v>42491</v>
      </c>
      <c r="AB691" s="277">
        <v>42491</v>
      </c>
      <c r="AF691" s="275" t="s">
        <v>6498</v>
      </c>
      <c r="AH691" s="275">
        <v>4</v>
      </c>
      <c r="AJ691" s="275" t="s">
        <v>6490</v>
      </c>
      <c r="AK691" s="276">
        <v>989</v>
      </c>
      <c r="AL691" s="275" t="s">
        <v>8050</v>
      </c>
    </row>
    <row r="692" spans="1:38" s="275" customFormat="1">
      <c r="A692" s="275" t="str">
        <f t="shared" si="10"/>
        <v>0411500804就労継続支援(Ｂ型)</v>
      </c>
      <c r="B692" s="275" t="s">
        <v>2817</v>
      </c>
      <c r="C692" s="275" t="s">
        <v>2818</v>
      </c>
      <c r="D692" s="276">
        <v>1710013</v>
      </c>
      <c r="E692" s="275" t="s">
        <v>2819</v>
      </c>
      <c r="F692" s="275" t="s">
        <v>400</v>
      </c>
      <c r="G692" s="275" t="s">
        <v>401</v>
      </c>
      <c r="H692" s="275" t="s">
        <v>402</v>
      </c>
      <c r="I692" s="275" t="s">
        <v>2820</v>
      </c>
      <c r="J692" s="275" t="s">
        <v>7088</v>
      </c>
      <c r="K692" s="275" t="s">
        <v>2821</v>
      </c>
      <c r="L692" s="275" t="s">
        <v>2821</v>
      </c>
      <c r="M692" s="275" t="s">
        <v>2822</v>
      </c>
      <c r="N692" s="276">
        <v>9896712</v>
      </c>
      <c r="O692" s="275" t="s">
        <v>2545</v>
      </c>
      <c r="P692" s="275" t="s">
        <v>2823</v>
      </c>
      <c r="Q692" s="275" t="s">
        <v>2824</v>
      </c>
      <c r="R692" s="275" t="s">
        <v>2825</v>
      </c>
      <c r="T692" s="275" t="s">
        <v>6491</v>
      </c>
      <c r="U692" s="275" t="s">
        <v>74</v>
      </c>
      <c r="V692" s="275" t="s">
        <v>2826</v>
      </c>
      <c r="W692" s="275" t="s">
        <v>6486</v>
      </c>
      <c r="X692" s="277">
        <v>44835</v>
      </c>
      <c r="Y692" s="275" t="s">
        <v>6487</v>
      </c>
      <c r="Z692" s="275" t="s">
        <v>6497</v>
      </c>
      <c r="AA692" s="277">
        <v>43374</v>
      </c>
      <c r="AB692" s="277">
        <v>43374</v>
      </c>
      <c r="AG692" s="275" t="s">
        <v>6533</v>
      </c>
      <c r="AH692" s="275">
        <v>10</v>
      </c>
      <c r="AI692" s="275">
        <v>10</v>
      </c>
      <c r="AJ692" s="275" t="s">
        <v>6490</v>
      </c>
      <c r="AK692" s="276">
        <v>171</v>
      </c>
      <c r="AL692" s="275" t="s">
        <v>7928</v>
      </c>
    </row>
    <row r="693" spans="1:38" s="275" customFormat="1">
      <c r="A693" s="275" t="str">
        <f t="shared" si="10"/>
        <v>0411500812居宅介護</v>
      </c>
      <c r="B693" s="275" t="s">
        <v>2827</v>
      </c>
      <c r="C693" s="275" t="s">
        <v>2828</v>
      </c>
      <c r="D693" s="276">
        <v>9870413</v>
      </c>
      <c r="E693" s="275" t="s">
        <v>2829</v>
      </c>
      <c r="F693" s="275" t="s">
        <v>2830</v>
      </c>
      <c r="G693" s="275" t="s">
        <v>2831</v>
      </c>
      <c r="H693" s="275" t="s">
        <v>129</v>
      </c>
      <c r="I693" s="275" t="s">
        <v>2832</v>
      </c>
      <c r="J693" s="275" t="s">
        <v>7089</v>
      </c>
      <c r="K693" s="275" t="s">
        <v>2833</v>
      </c>
      <c r="L693" s="275" t="s">
        <v>2833</v>
      </c>
      <c r="M693" s="275" t="s">
        <v>2834</v>
      </c>
      <c r="N693" s="276">
        <v>9894415</v>
      </c>
      <c r="O693" s="275" t="s">
        <v>2545</v>
      </c>
      <c r="P693" s="275" t="s">
        <v>2835</v>
      </c>
      <c r="Q693" s="275" t="s">
        <v>2836</v>
      </c>
      <c r="R693" s="275" t="s">
        <v>2837</v>
      </c>
      <c r="T693" s="275" t="s">
        <v>137</v>
      </c>
      <c r="U693" s="275" t="s">
        <v>74</v>
      </c>
      <c r="V693" s="275" t="s">
        <v>2838</v>
      </c>
      <c r="W693" s="275" t="s">
        <v>6486</v>
      </c>
      <c r="X693" s="277">
        <v>44287</v>
      </c>
      <c r="Y693" s="275" t="s">
        <v>6487</v>
      </c>
      <c r="AA693" s="277">
        <v>43466</v>
      </c>
      <c r="AB693" s="277">
        <v>43466</v>
      </c>
      <c r="AJ693" s="275" t="s">
        <v>6490</v>
      </c>
      <c r="AK693" s="276">
        <v>987</v>
      </c>
      <c r="AL693" s="275" t="s">
        <v>8067</v>
      </c>
    </row>
    <row r="694" spans="1:38" s="275" customFormat="1">
      <c r="A694" s="275" t="str">
        <f t="shared" si="10"/>
        <v>0411500812重度訪問介護</v>
      </c>
      <c r="B694" s="275" t="s">
        <v>2827</v>
      </c>
      <c r="C694" s="275" t="s">
        <v>2828</v>
      </c>
      <c r="D694" s="276">
        <v>9870413</v>
      </c>
      <c r="E694" s="275" t="s">
        <v>2829</v>
      </c>
      <c r="F694" s="275" t="s">
        <v>2830</v>
      </c>
      <c r="G694" s="275" t="s">
        <v>2831</v>
      </c>
      <c r="H694" s="275" t="s">
        <v>129</v>
      </c>
      <c r="I694" s="275" t="s">
        <v>2832</v>
      </c>
      <c r="J694" s="275" t="s">
        <v>7089</v>
      </c>
      <c r="K694" s="275" t="s">
        <v>2833</v>
      </c>
      <c r="L694" s="275" t="s">
        <v>2833</v>
      </c>
      <c r="M694" s="275" t="s">
        <v>2834</v>
      </c>
      <c r="N694" s="276">
        <v>9894415</v>
      </c>
      <c r="O694" s="275" t="s">
        <v>2545</v>
      </c>
      <c r="P694" s="275" t="s">
        <v>2835</v>
      </c>
      <c r="Q694" s="275" t="s">
        <v>2836</v>
      </c>
      <c r="R694" s="275" t="s">
        <v>2837</v>
      </c>
      <c r="T694" s="275" t="s">
        <v>138</v>
      </c>
      <c r="U694" s="275" t="s">
        <v>74</v>
      </c>
      <c r="V694" s="275" t="s">
        <v>2838</v>
      </c>
      <c r="W694" s="275" t="s">
        <v>6486</v>
      </c>
      <c r="X694" s="277">
        <v>44287</v>
      </c>
      <c r="Y694" s="275" t="s">
        <v>6487</v>
      </c>
      <c r="AA694" s="277">
        <v>43466</v>
      </c>
      <c r="AB694" s="277">
        <v>43466</v>
      </c>
      <c r="AJ694" s="275" t="s">
        <v>6490</v>
      </c>
      <c r="AK694" s="276">
        <v>987</v>
      </c>
      <c r="AL694" s="275" t="s">
        <v>8067</v>
      </c>
    </row>
    <row r="695" spans="1:38" s="275" customFormat="1">
      <c r="A695" s="275" t="str">
        <f t="shared" si="10"/>
        <v>0411500846短期入所</v>
      </c>
      <c r="B695" s="275" t="s">
        <v>2839</v>
      </c>
      <c r="C695" s="275" t="s">
        <v>2840</v>
      </c>
      <c r="D695" s="276">
        <v>9896183</v>
      </c>
      <c r="E695" s="275" t="s">
        <v>2841</v>
      </c>
      <c r="F695" s="275" t="s">
        <v>2842</v>
      </c>
      <c r="G695" s="275" t="s">
        <v>2843</v>
      </c>
      <c r="H695" s="275" t="s">
        <v>2844</v>
      </c>
      <c r="I695" s="275" t="s">
        <v>2845</v>
      </c>
      <c r="J695" s="275" t="s">
        <v>7090</v>
      </c>
      <c r="K695" s="275" t="s">
        <v>2846</v>
      </c>
      <c r="L695" s="275" t="s">
        <v>2846</v>
      </c>
      <c r="M695" s="275" t="s">
        <v>2847</v>
      </c>
      <c r="N695" s="276">
        <v>9896183</v>
      </c>
      <c r="O695" s="275" t="s">
        <v>2545</v>
      </c>
      <c r="P695" s="275" t="s">
        <v>2841</v>
      </c>
      <c r="Q695" s="275" t="s">
        <v>2842</v>
      </c>
      <c r="R695" s="275" t="s">
        <v>2843</v>
      </c>
      <c r="T695" s="275" t="s">
        <v>91</v>
      </c>
      <c r="U695" s="275" t="s">
        <v>74</v>
      </c>
      <c r="V695" s="275" t="s">
        <v>2848</v>
      </c>
      <c r="W695" s="275" t="s">
        <v>6486</v>
      </c>
      <c r="X695" s="277">
        <v>44287</v>
      </c>
      <c r="Y695" s="275" t="s">
        <v>6487</v>
      </c>
      <c r="AA695" s="277">
        <v>43739</v>
      </c>
      <c r="AB695" s="277">
        <v>43739</v>
      </c>
      <c r="AF695" s="275" t="s">
        <v>6563</v>
      </c>
      <c r="AH695" s="275">
        <v>1</v>
      </c>
      <c r="AJ695" s="275" t="s">
        <v>6490</v>
      </c>
      <c r="AK695" s="276">
        <v>989</v>
      </c>
      <c r="AL695" s="275" t="s">
        <v>8068</v>
      </c>
    </row>
    <row r="696" spans="1:38" s="275" customFormat="1">
      <c r="A696" s="275" t="str">
        <f t="shared" si="10"/>
        <v>0411500853就労移行支援</v>
      </c>
      <c r="B696" s="275" t="s">
        <v>2849</v>
      </c>
      <c r="C696" s="275" t="s">
        <v>2850</v>
      </c>
      <c r="D696" s="276">
        <v>9896156</v>
      </c>
      <c r="E696" s="275" t="s">
        <v>2851</v>
      </c>
      <c r="F696" s="275" t="s">
        <v>2852</v>
      </c>
      <c r="G696" s="275" t="s">
        <v>2853</v>
      </c>
      <c r="H696" s="275" t="s">
        <v>63</v>
      </c>
      <c r="I696" s="275" t="s">
        <v>2854</v>
      </c>
      <c r="J696" s="275" t="s">
        <v>7091</v>
      </c>
      <c r="K696" s="275" t="s">
        <v>2855</v>
      </c>
      <c r="L696" s="275" t="s">
        <v>2855</v>
      </c>
      <c r="M696" s="275" t="s">
        <v>2856</v>
      </c>
      <c r="N696" s="276">
        <v>9896115</v>
      </c>
      <c r="O696" s="275" t="s">
        <v>2545</v>
      </c>
      <c r="P696" s="275" t="s">
        <v>2858</v>
      </c>
      <c r="Q696" s="275" t="s">
        <v>2859</v>
      </c>
      <c r="T696" s="275" t="s">
        <v>75</v>
      </c>
      <c r="U696" s="275" t="s">
        <v>74</v>
      </c>
      <c r="V696" s="275" t="s">
        <v>2857</v>
      </c>
      <c r="W696" s="275" t="s">
        <v>6486</v>
      </c>
      <c r="X696" s="277">
        <v>45017</v>
      </c>
      <c r="Y696" s="275" t="s">
        <v>6487</v>
      </c>
      <c r="Z696" s="275" t="s">
        <v>6488</v>
      </c>
      <c r="AA696" s="277">
        <v>43709</v>
      </c>
      <c r="AB696" s="277">
        <v>43709</v>
      </c>
      <c r="AG696" s="275" t="s">
        <v>6489</v>
      </c>
      <c r="AH696" s="275">
        <v>10</v>
      </c>
      <c r="AI696" s="275">
        <v>0</v>
      </c>
      <c r="AJ696" s="275" t="s">
        <v>6490</v>
      </c>
      <c r="AK696" s="276">
        <v>989</v>
      </c>
      <c r="AL696" s="275" t="s">
        <v>8069</v>
      </c>
    </row>
    <row r="697" spans="1:38" s="275" customFormat="1">
      <c r="A697" s="275" t="str">
        <f t="shared" si="10"/>
        <v>0411500853就労継続支援(Ｂ型)</v>
      </c>
      <c r="B697" s="275" t="s">
        <v>2849</v>
      </c>
      <c r="C697" s="275" t="s">
        <v>2850</v>
      </c>
      <c r="D697" s="276">
        <v>9896156</v>
      </c>
      <c r="E697" s="275" t="s">
        <v>2851</v>
      </c>
      <c r="F697" s="275" t="s">
        <v>2852</v>
      </c>
      <c r="G697" s="275" t="s">
        <v>2853</v>
      </c>
      <c r="H697" s="275" t="s">
        <v>63</v>
      </c>
      <c r="I697" s="275" t="s">
        <v>2854</v>
      </c>
      <c r="J697" s="275" t="s">
        <v>7091</v>
      </c>
      <c r="K697" s="275" t="s">
        <v>2855</v>
      </c>
      <c r="L697" s="275" t="s">
        <v>2855</v>
      </c>
      <c r="M697" s="275" t="s">
        <v>2856</v>
      </c>
      <c r="N697" s="276">
        <v>9896115</v>
      </c>
      <c r="O697" s="275" t="s">
        <v>2545</v>
      </c>
      <c r="P697" s="275" t="s">
        <v>2858</v>
      </c>
      <c r="Q697" s="275" t="s">
        <v>2860</v>
      </c>
      <c r="T697" s="275" t="s">
        <v>6491</v>
      </c>
      <c r="U697" s="275" t="s">
        <v>74</v>
      </c>
      <c r="V697" s="275" t="s">
        <v>2857</v>
      </c>
      <c r="W697" s="275" t="s">
        <v>6486</v>
      </c>
      <c r="X697" s="277">
        <v>45017</v>
      </c>
      <c r="Y697" s="275" t="s">
        <v>6487</v>
      </c>
      <c r="Z697" s="275" t="s">
        <v>6488</v>
      </c>
      <c r="AA697" s="277">
        <v>43709</v>
      </c>
      <c r="AB697" s="277">
        <v>43709</v>
      </c>
      <c r="AG697" s="275" t="s">
        <v>6489</v>
      </c>
      <c r="AH697" s="275">
        <v>20</v>
      </c>
      <c r="AI697" s="275">
        <v>0</v>
      </c>
      <c r="AJ697" s="275" t="s">
        <v>6490</v>
      </c>
      <c r="AK697" s="276">
        <v>989</v>
      </c>
      <c r="AL697" s="275" t="s">
        <v>8069</v>
      </c>
    </row>
    <row r="698" spans="1:38" s="275" customFormat="1">
      <c r="A698" s="275" t="str">
        <f t="shared" si="10"/>
        <v>0411500861短期入所</v>
      </c>
      <c r="B698" s="275" t="s">
        <v>2839</v>
      </c>
      <c r="C698" s="275" t="s">
        <v>2840</v>
      </c>
      <c r="D698" s="276">
        <v>9896183</v>
      </c>
      <c r="E698" s="275" t="s">
        <v>2841</v>
      </c>
      <c r="F698" s="275" t="s">
        <v>2842</v>
      </c>
      <c r="G698" s="275" t="s">
        <v>2843</v>
      </c>
      <c r="H698" s="275" t="s">
        <v>2844</v>
      </c>
      <c r="I698" s="275" t="s">
        <v>2845</v>
      </c>
      <c r="J698" s="275" t="s">
        <v>7090</v>
      </c>
      <c r="K698" s="275" t="s">
        <v>2861</v>
      </c>
      <c r="L698" s="275" t="s">
        <v>2861</v>
      </c>
      <c r="M698" s="275" t="s">
        <v>2862</v>
      </c>
      <c r="N698" s="276">
        <v>9894103</v>
      </c>
      <c r="O698" s="275" t="s">
        <v>2545</v>
      </c>
      <c r="P698" s="275" t="s">
        <v>2863</v>
      </c>
      <c r="Q698" s="275" t="s">
        <v>2864</v>
      </c>
      <c r="R698" s="275" t="s">
        <v>2865</v>
      </c>
      <c r="T698" s="275" t="s">
        <v>91</v>
      </c>
      <c r="U698" s="275" t="s">
        <v>74</v>
      </c>
      <c r="V698" s="275" t="s">
        <v>2866</v>
      </c>
      <c r="W698" s="275" t="s">
        <v>6486</v>
      </c>
      <c r="X698" s="277">
        <v>44287</v>
      </c>
      <c r="Y698" s="275" t="s">
        <v>6487</v>
      </c>
      <c r="AA698" s="277">
        <v>43739</v>
      </c>
      <c r="AB698" s="277">
        <v>43739</v>
      </c>
      <c r="AF698" s="275" t="s">
        <v>6563</v>
      </c>
      <c r="AH698" s="275">
        <v>1</v>
      </c>
      <c r="AJ698" s="275" t="s">
        <v>6490</v>
      </c>
      <c r="AK698" s="276">
        <v>989</v>
      </c>
      <c r="AL698" s="275" t="s">
        <v>8068</v>
      </c>
    </row>
    <row r="699" spans="1:38" s="275" customFormat="1">
      <c r="A699" s="275" t="str">
        <f t="shared" si="10"/>
        <v>0411500879就労継続支援(Ｂ型)</v>
      </c>
      <c r="B699" s="275" t="s">
        <v>2867</v>
      </c>
      <c r="C699" s="275" t="s">
        <v>2868</v>
      </c>
      <c r="D699" s="276">
        <v>9840047</v>
      </c>
      <c r="E699" s="275" t="s">
        <v>2869</v>
      </c>
      <c r="F699" s="275" t="s">
        <v>2870</v>
      </c>
      <c r="H699" s="275" t="s">
        <v>402</v>
      </c>
      <c r="I699" s="275" t="s">
        <v>2871</v>
      </c>
      <c r="J699" s="275" t="s">
        <v>7092</v>
      </c>
      <c r="K699" s="275" t="s">
        <v>2872</v>
      </c>
      <c r="L699" s="275" t="s">
        <v>2872</v>
      </c>
      <c r="M699" s="275" t="s">
        <v>2873</v>
      </c>
      <c r="N699" s="276">
        <v>9894308</v>
      </c>
      <c r="O699" s="275" t="s">
        <v>2545</v>
      </c>
      <c r="P699" s="275" t="s">
        <v>2874</v>
      </c>
      <c r="Q699" s="275" t="s">
        <v>2875</v>
      </c>
      <c r="T699" s="275" t="s">
        <v>6491</v>
      </c>
      <c r="U699" s="275" t="s">
        <v>74</v>
      </c>
      <c r="V699" s="275" t="s">
        <v>2876</v>
      </c>
      <c r="W699" s="275" t="s">
        <v>6486</v>
      </c>
      <c r="X699" s="277">
        <v>45108</v>
      </c>
      <c r="Y699" s="275" t="s">
        <v>6487</v>
      </c>
      <c r="Z699" s="275" t="s">
        <v>6497</v>
      </c>
      <c r="AA699" s="277">
        <v>43770</v>
      </c>
      <c r="AB699" s="277">
        <v>43770</v>
      </c>
      <c r="AG699" s="275" t="s">
        <v>6533</v>
      </c>
      <c r="AH699" s="275">
        <v>20</v>
      </c>
      <c r="AI699" s="275">
        <v>20</v>
      </c>
      <c r="AJ699" s="275" t="s">
        <v>6490</v>
      </c>
      <c r="AK699" s="276">
        <v>984</v>
      </c>
      <c r="AL699" s="275" t="s">
        <v>8070</v>
      </c>
    </row>
    <row r="700" spans="1:38" s="275" customFormat="1">
      <c r="A700" s="275" t="str">
        <f t="shared" si="10"/>
        <v>0411500887就労移行支援</v>
      </c>
      <c r="B700" s="275" t="s">
        <v>539</v>
      </c>
      <c r="C700" s="275" t="s">
        <v>540</v>
      </c>
      <c r="D700" s="276">
        <v>9830852</v>
      </c>
      <c r="E700" s="275" t="s">
        <v>541</v>
      </c>
      <c r="F700" s="275" t="s">
        <v>542</v>
      </c>
      <c r="G700" s="275" t="s">
        <v>543</v>
      </c>
      <c r="H700" s="275" t="s">
        <v>129</v>
      </c>
      <c r="I700" s="275" t="s">
        <v>544</v>
      </c>
      <c r="J700" s="275" t="s">
        <v>6568</v>
      </c>
      <c r="K700" s="275" t="s">
        <v>2877</v>
      </c>
      <c r="L700" s="275" t="s">
        <v>2877</v>
      </c>
      <c r="M700" s="275" t="s">
        <v>2878</v>
      </c>
      <c r="N700" s="276">
        <v>9896162</v>
      </c>
      <c r="O700" s="275" t="s">
        <v>2545</v>
      </c>
      <c r="P700" s="275" t="s">
        <v>2879</v>
      </c>
      <c r="Q700" s="275" t="s">
        <v>2880</v>
      </c>
      <c r="R700" s="275" t="s">
        <v>2881</v>
      </c>
      <c r="T700" s="275" t="s">
        <v>75</v>
      </c>
      <c r="U700" s="275" t="s">
        <v>74</v>
      </c>
      <c r="V700" s="275" t="s">
        <v>2882</v>
      </c>
      <c r="W700" s="275" t="s">
        <v>6486</v>
      </c>
      <c r="X700" s="277">
        <v>45017</v>
      </c>
      <c r="Y700" s="275" t="s">
        <v>6487</v>
      </c>
      <c r="Z700" s="275" t="s">
        <v>6497</v>
      </c>
      <c r="AA700" s="277">
        <v>43800</v>
      </c>
      <c r="AB700" s="277">
        <v>43800</v>
      </c>
      <c r="AG700" s="275" t="s">
        <v>6533</v>
      </c>
      <c r="AH700" s="275">
        <v>20</v>
      </c>
      <c r="AI700" s="275">
        <v>20</v>
      </c>
      <c r="AJ700" s="275" t="s">
        <v>6490</v>
      </c>
      <c r="AK700" s="276">
        <v>983</v>
      </c>
      <c r="AL700" s="275" t="s">
        <v>7926</v>
      </c>
    </row>
    <row r="701" spans="1:38" s="275" customFormat="1">
      <c r="A701" s="275" t="str">
        <f t="shared" si="10"/>
        <v>0411500895就労継続支援(Ｂ型)</v>
      </c>
      <c r="B701" s="275" t="s">
        <v>2883</v>
      </c>
      <c r="C701" s="275" t="s">
        <v>2884</v>
      </c>
      <c r="D701" s="276">
        <v>9896114</v>
      </c>
      <c r="E701" s="275" t="s">
        <v>2885</v>
      </c>
      <c r="F701" s="275" t="s">
        <v>2886</v>
      </c>
      <c r="H701" s="275" t="s">
        <v>319</v>
      </c>
      <c r="I701" s="275" t="s">
        <v>2887</v>
      </c>
      <c r="J701" s="275" t="s">
        <v>7093</v>
      </c>
      <c r="K701" s="275" t="s">
        <v>2888</v>
      </c>
      <c r="L701" s="275" t="s">
        <v>2888</v>
      </c>
      <c r="M701" s="275" t="s">
        <v>2889</v>
      </c>
      <c r="N701" s="276">
        <v>9896232</v>
      </c>
      <c r="O701" s="275" t="s">
        <v>2545</v>
      </c>
      <c r="P701" s="275" t="s">
        <v>2890</v>
      </c>
      <c r="Q701" s="275" t="s">
        <v>2886</v>
      </c>
      <c r="T701" s="275" t="s">
        <v>6491</v>
      </c>
      <c r="U701" s="275" t="s">
        <v>74</v>
      </c>
      <c r="V701" s="275" t="s">
        <v>2891</v>
      </c>
      <c r="W701" s="275" t="s">
        <v>6486</v>
      </c>
      <c r="X701" s="277">
        <v>44682</v>
      </c>
      <c r="Y701" s="275" t="s">
        <v>6487</v>
      </c>
      <c r="Z701" s="275" t="s">
        <v>6497</v>
      </c>
      <c r="AA701" s="277">
        <v>43952</v>
      </c>
      <c r="AB701" s="277">
        <v>43952</v>
      </c>
      <c r="AG701" s="275" t="s">
        <v>6533</v>
      </c>
      <c r="AH701" s="275">
        <v>20</v>
      </c>
      <c r="AI701" s="275">
        <v>20</v>
      </c>
      <c r="AJ701" s="275" t="s">
        <v>6490</v>
      </c>
      <c r="AK701" s="276">
        <v>989</v>
      </c>
      <c r="AL701" s="275" t="s">
        <v>8071</v>
      </c>
    </row>
    <row r="702" spans="1:38" s="275" customFormat="1">
      <c r="A702" s="275" t="str">
        <f t="shared" si="10"/>
        <v>0411500903就労継続支援(Ｂ型)</v>
      </c>
      <c r="B702" s="275" t="s">
        <v>2892</v>
      </c>
      <c r="C702" s="275" t="s">
        <v>2893</v>
      </c>
      <c r="D702" s="276">
        <v>9896101</v>
      </c>
      <c r="E702" s="275" t="s">
        <v>2894</v>
      </c>
      <c r="F702" s="275" t="s">
        <v>2895</v>
      </c>
      <c r="G702" s="275" t="s">
        <v>2896</v>
      </c>
      <c r="H702" s="275" t="s">
        <v>63</v>
      </c>
      <c r="I702" s="275" t="s">
        <v>2897</v>
      </c>
      <c r="J702" s="275" t="s">
        <v>7094</v>
      </c>
      <c r="K702" s="275" t="s">
        <v>2898</v>
      </c>
      <c r="L702" s="275" t="s">
        <v>2898</v>
      </c>
      <c r="M702" s="275" t="s">
        <v>2899</v>
      </c>
      <c r="N702" s="276">
        <v>9896101</v>
      </c>
      <c r="O702" s="275" t="s">
        <v>2545</v>
      </c>
      <c r="P702" s="275" t="s">
        <v>2900</v>
      </c>
      <c r="Q702" s="275" t="s">
        <v>2901</v>
      </c>
      <c r="R702" s="275" t="s">
        <v>2902</v>
      </c>
      <c r="T702" s="275" t="s">
        <v>6491</v>
      </c>
      <c r="U702" s="275" t="s">
        <v>74</v>
      </c>
      <c r="V702" s="275" t="s">
        <v>2903</v>
      </c>
      <c r="W702" s="275" t="s">
        <v>6486</v>
      </c>
      <c r="X702" s="277">
        <v>44835</v>
      </c>
      <c r="Y702" s="275" t="s">
        <v>6487</v>
      </c>
      <c r="Z702" s="275" t="s">
        <v>6497</v>
      </c>
      <c r="AA702" s="277">
        <v>44044</v>
      </c>
      <c r="AB702" s="277">
        <v>44044</v>
      </c>
      <c r="AG702" s="275" t="s">
        <v>6533</v>
      </c>
      <c r="AH702" s="275">
        <v>20</v>
      </c>
      <c r="AI702" s="275">
        <v>20</v>
      </c>
      <c r="AJ702" s="275" t="s">
        <v>6490</v>
      </c>
      <c r="AK702" s="276">
        <v>989</v>
      </c>
      <c r="AL702" s="275" t="s">
        <v>8072</v>
      </c>
    </row>
    <row r="703" spans="1:38" s="275" customFormat="1">
      <c r="A703" s="275" t="str">
        <f t="shared" si="10"/>
        <v>0411500911短期入所</v>
      </c>
      <c r="B703" s="275" t="s">
        <v>6805</v>
      </c>
      <c r="C703" s="275" t="s">
        <v>6806</v>
      </c>
      <c r="D703" s="276">
        <v>9896123</v>
      </c>
      <c r="E703" s="275" t="s">
        <v>2904</v>
      </c>
      <c r="F703" s="275" t="s">
        <v>2905</v>
      </c>
      <c r="H703" s="275" t="s">
        <v>129</v>
      </c>
      <c r="I703" s="275" t="s">
        <v>2906</v>
      </c>
      <c r="J703" s="275" t="s">
        <v>6807</v>
      </c>
      <c r="K703" s="275" t="s">
        <v>2907</v>
      </c>
      <c r="L703" s="275" t="s">
        <v>2907</v>
      </c>
      <c r="M703" s="275" t="s">
        <v>2908</v>
      </c>
      <c r="N703" s="276">
        <v>9894415</v>
      </c>
      <c r="O703" s="275" t="s">
        <v>2545</v>
      </c>
      <c r="P703" s="275" t="s">
        <v>2909</v>
      </c>
      <c r="Q703" s="275" t="s">
        <v>2910</v>
      </c>
      <c r="T703" s="275" t="s">
        <v>91</v>
      </c>
      <c r="U703" s="275" t="s">
        <v>74</v>
      </c>
      <c r="V703" s="275" t="s">
        <v>2911</v>
      </c>
      <c r="W703" s="275" t="s">
        <v>6486</v>
      </c>
      <c r="X703" s="277">
        <v>45017</v>
      </c>
      <c r="Y703" s="275" t="s">
        <v>6487</v>
      </c>
      <c r="AA703" s="277">
        <v>44317</v>
      </c>
      <c r="AB703" s="277">
        <v>44317</v>
      </c>
      <c r="AF703" s="275" t="s">
        <v>6498</v>
      </c>
      <c r="AH703" s="275">
        <v>6</v>
      </c>
      <c r="AJ703" s="275" t="s">
        <v>6490</v>
      </c>
      <c r="AK703" s="276">
        <v>989</v>
      </c>
      <c r="AL703" s="275" t="s">
        <v>7991</v>
      </c>
    </row>
    <row r="704" spans="1:38" s="275" customFormat="1">
      <c r="A704" s="275" t="str">
        <f t="shared" si="10"/>
        <v>0411500929生活介護</v>
      </c>
      <c r="B704" s="275" t="s">
        <v>2141</v>
      </c>
      <c r="C704" s="275" t="s">
        <v>2142</v>
      </c>
      <c r="D704" s="276">
        <v>9870513</v>
      </c>
      <c r="E704" s="275" t="s">
        <v>2143</v>
      </c>
      <c r="F704" s="275" t="s">
        <v>2144</v>
      </c>
      <c r="G704" s="275" t="s">
        <v>2145</v>
      </c>
      <c r="H704" s="275" t="s">
        <v>63</v>
      </c>
      <c r="I704" s="275" t="s">
        <v>2146</v>
      </c>
      <c r="J704" s="275" t="s">
        <v>6932</v>
      </c>
      <c r="K704" s="275" t="s">
        <v>7095</v>
      </c>
      <c r="L704" s="275" t="s">
        <v>7095</v>
      </c>
      <c r="M704" s="275" t="s">
        <v>7096</v>
      </c>
      <c r="N704" s="276">
        <v>9896136</v>
      </c>
      <c r="O704" s="275" t="s">
        <v>2545</v>
      </c>
      <c r="P704" s="275" t="s">
        <v>7097</v>
      </c>
      <c r="Q704" s="275" t="s">
        <v>7098</v>
      </c>
      <c r="R704" s="275" t="s">
        <v>7099</v>
      </c>
      <c r="T704" s="275" t="s">
        <v>71</v>
      </c>
      <c r="U704" s="275" t="s">
        <v>74</v>
      </c>
      <c r="V704" s="275" t="s">
        <v>7100</v>
      </c>
      <c r="W704" s="275" t="s">
        <v>6486</v>
      </c>
      <c r="X704" s="277">
        <v>45017</v>
      </c>
      <c r="Y704" s="275" t="s">
        <v>6487</v>
      </c>
      <c r="Z704" s="275" t="s">
        <v>6497</v>
      </c>
      <c r="AA704" s="277">
        <v>44621</v>
      </c>
      <c r="AB704" s="277">
        <v>44621</v>
      </c>
      <c r="AF704" s="275" t="s">
        <v>6492</v>
      </c>
      <c r="AG704" s="275" t="s">
        <v>6533</v>
      </c>
      <c r="AH704" s="275">
        <v>10</v>
      </c>
      <c r="AI704" s="275">
        <v>10</v>
      </c>
      <c r="AJ704" s="275" t="s">
        <v>6490</v>
      </c>
      <c r="AK704" s="276">
        <v>987</v>
      </c>
      <c r="AL704" s="275" t="s">
        <v>8017</v>
      </c>
    </row>
    <row r="705" spans="1:38" s="275" customFormat="1">
      <c r="A705" s="275" t="str">
        <f t="shared" si="10"/>
        <v>0411500937短期入所</v>
      </c>
      <c r="B705" s="275" t="s">
        <v>4389</v>
      </c>
      <c r="C705" s="275" t="s">
        <v>4390</v>
      </c>
      <c r="D705" s="276">
        <v>9896101</v>
      </c>
      <c r="E705" s="275" t="s">
        <v>4391</v>
      </c>
      <c r="F705" s="275" t="s">
        <v>4392</v>
      </c>
      <c r="G705" s="275" t="s">
        <v>4393</v>
      </c>
      <c r="H705" s="275" t="s">
        <v>129</v>
      </c>
      <c r="I705" s="275" t="s">
        <v>2897</v>
      </c>
      <c r="J705" s="275" t="s">
        <v>7101</v>
      </c>
      <c r="K705" s="275" t="s">
        <v>7102</v>
      </c>
      <c r="L705" s="275" t="s">
        <v>7102</v>
      </c>
      <c r="M705" s="275" t="s">
        <v>7103</v>
      </c>
      <c r="N705" s="276">
        <v>9896174</v>
      </c>
      <c r="O705" s="275" t="s">
        <v>2545</v>
      </c>
      <c r="P705" s="275" t="s">
        <v>7104</v>
      </c>
      <c r="Q705" s="275" t="s">
        <v>7105</v>
      </c>
      <c r="R705" s="275" t="s">
        <v>7106</v>
      </c>
      <c r="T705" s="275" t="s">
        <v>91</v>
      </c>
      <c r="U705" s="275" t="s">
        <v>74</v>
      </c>
      <c r="V705" s="275" t="s">
        <v>7107</v>
      </c>
      <c r="W705" s="275" t="s">
        <v>6486</v>
      </c>
      <c r="X705" s="277">
        <v>45017</v>
      </c>
      <c r="Y705" s="275" t="s">
        <v>6487</v>
      </c>
      <c r="AA705" s="277">
        <v>44652</v>
      </c>
      <c r="AB705" s="277">
        <v>44652</v>
      </c>
      <c r="AF705" s="275" t="s">
        <v>6498</v>
      </c>
      <c r="AH705" s="275">
        <v>1</v>
      </c>
      <c r="AJ705" s="275" t="s">
        <v>6490</v>
      </c>
      <c r="AK705" s="276">
        <v>989</v>
      </c>
      <c r="AL705" s="275" t="s">
        <v>8072</v>
      </c>
    </row>
    <row r="706" spans="1:38" s="275" customFormat="1">
      <c r="A706" s="275" t="str">
        <f t="shared" si="10"/>
        <v>0411500945居宅介護</v>
      </c>
      <c r="B706" s="275" t="s">
        <v>7108</v>
      </c>
      <c r="C706" s="275" t="s">
        <v>7109</v>
      </c>
      <c r="D706" s="276">
        <v>9896114</v>
      </c>
      <c r="E706" s="275" t="s">
        <v>7110</v>
      </c>
      <c r="F706" s="275" t="s">
        <v>7111</v>
      </c>
      <c r="G706" s="275" t="s">
        <v>7111</v>
      </c>
      <c r="H706" s="275" t="s">
        <v>129</v>
      </c>
      <c r="I706" s="275" t="s">
        <v>7112</v>
      </c>
      <c r="J706" s="275" t="s">
        <v>7113</v>
      </c>
      <c r="K706" s="275" t="s">
        <v>7114</v>
      </c>
      <c r="L706" s="275" t="s">
        <v>7114</v>
      </c>
      <c r="M706" s="275" t="s">
        <v>7115</v>
      </c>
      <c r="N706" s="276">
        <v>9896255</v>
      </c>
      <c r="O706" s="275" t="s">
        <v>2545</v>
      </c>
      <c r="P706" s="275" t="s">
        <v>7116</v>
      </c>
      <c r="Q706" s="275" t="s">
        <v>7117</v>
      </c>
      <c r="R706" s="275" t="s">
        <v>7118</v>
      </c>
      <c r="T706" s="275" t="s">
        <v>137</v>
      </c>
      <c r="U706" s="275" t="s">
        <v>74</v>
      </c>
      <c r="V706" s="275" t="s">
        <v>7119</v>
      </c>
      <c r="W706" s="275" t="s">
        <v>6486</v>
      </c>
      <c r="X706" s="277">
        <v>44652</v>
      </c>
      <c r="Y706" s="275" t="s">
        <v>6554</v>
      </c>
      <c r="AA706" s="277">
        <v>44652</v>
      </c>
      <c r="AB706" s="277">
        <v>44652</v>
      </c>
      <c r="AJ706" s="275" t="s">
        <v>6490</v>
      </c>
      <c r="AK706" s="276">
        <v>989</v>
      </c>
      <c r="AL706" s="275" t="s">
        <v>8071</v>
      </c>
    </row>
    <row r="707" spans="1:38" s="275" customFormat="1">
      <c r="A707" s="275" t="str">
        <f t="shared" ref="A707:A770" si="11">V707&amp;T707</f>
        <v>0411500945重度訪問介護</v>
      </c>
      <c r="B707" s="275" t="s">
        <v>7108</v>
      </c>
      <c r="C707" s="275" t="s">
        <v>7109</v>
      </c>
      <c r="D707" s="276">
        <v>9896114</v>
      </c>
      <c r="E707" s="275" t="s">
        <v>7110</v>
      </c>
      <c r="F707" s="275" t="s">
        <v>7111</v>
      </c>
      <c r="G707" s="275" t="s">
        <v>7111</v>
      </c>
      <c r="H707" s="275" t="s">
        <v>129</v>
      </c>
      <c r="I707" s="275" t="s">
        <v>7112</v>
      </c>
      <c r="J707" s="275" t="s">
        <v>7113</v>
      </c>
      <c r="K707" s="275" t="s">
        <v>7114</v>
      </c>
      <c r="L707" s="275" t="s">
        <v>7114</v>
      </c>
      <c r="M707" s="275" t="s">
        <v>7115</v>
      </c>
      <c r="N707" s="276">
        <v>9896255</v>
      </c>
      <c r="O707" s="275" t="s">
        <v>2545</v>
      </c>
      <c r="P707" s="275" t="s">
        <v>7116</v>
      </c>
      <c r="Q707" s="275" t="s">
        <v>7117</v>
      </c>
      <c r="R707" s="275" t="s">
        <v>7118</v>
      </c>
      <c r="T707" s="275" t="s">
        <v>138</v>
      </c>
      <c r="U707" s="275" t="s">
        <v>74</v>
      </c>
      <c r="V707" s="275" t="s">
        <v>7119</v>
      </c>
      <c r="W707" s="275" t="s">
        <v>6486</v>
      </c>
      <c r="X707" s="277">
        <v>44652</v>
      </c>
      <c r="Y707" s="275" t="s">
        <v>6554</v>
      </c>
      <c r="AA707" s="277">
        <v>44652</v>
      </c>
      <c r="AB707" s="277">
        <v>44652</v>
      </c>
      <c r="AJ707" s="275" t="s">
        <v>6490</v>
      </c>
      <c r="AK707" s="276">
        <v>989</v>
      </c>
      <c r="AL707" s="275" t="s">
        <v>8071</v>
      </c>
    </row>
    <row r="708" spans="1:38" s="275" customFormat="1">
      <c r="A708" s="275" t="str">
        <f t="shared" si="11"/>
        <v>0411500952就労継続支援(Ｂ型)</v>
      </c>
      <c r="B708" s="275" t="s">
        <v>7120</v>
      </c>
      <c r="C708" s="275" t="s">
        <v>7121</v>
      </c>
      <c r="D708" s="276">
        <v>9894303</v>
      </c>
      <c r="E708" s="275" t="s">
        <v>7122</v>
      </c>
      <c r="F708" s="275" t="s">
        <v>7123</v>
      </c>
      <c r="H708" s="275" t="s">
        <v>402</v>
      </c>
      <c r="I708" s="275" t="s">
        <v>7124</v>
      </c>
      <c r="J708" s="275" t="s">
        <v>7125</v>
      </c>
      <c r="K708" s="275" t="s">
        <v>7126</v>
      </c>
      <c r="L708" s="275" t="s">
        <v>7126</v>
      </c>
      <c r="M708" s="275" t="s">
        <v>7127</v>
      </c>
      <c r="N708" s="276">
        <v>9894303</v>
      </c>
      <c r="O708" s="275" t="s">
        <v>2545</v>
      </c>
      <c r="P708" s="275" t="s">
        <v>7122</v>
      </c>
      <c r="Q708" s="275" t="s">
        <v>7128</v>
      </c>
      <c r="T708" s="275" t="s">
        <v>6491</v>
      </c>
      <c r="U708" s="275" t="s">
        <v>74</v>
      </c>
      <c r="V708" s="275" t="s">
        <v>7129</v>
      </c>
      <c r="W708" s="275" t="s">
        <v>6486</v>
      </c>
      <c r="X708" s="277">
        <v>45057</v>
      </c>
      <c r="Y708" s="275" t="s">
        <v>6487</v>
      </c>
      <c r="Z708" s="275" t="s">
        <v>6497</v>
      </c>
      <c r="AA708" s="277">
        <v>44682</v>
      </c>
      <c r="AB708" s="277">
        <v>44682</v>
      </c>
      <c r="AG708" s="275" t="s">
        <v>6533</v>
      </c>
      <c r="AH708" s="275">
        <v>20</v>
      </c>
      <c r="AI708" s="275">
        <v>20</v>
      </c>
      <c r="AJ708" s="275" t="s">
        <v>6490</v>
      </c>
      <c r="AK708" s="276">
        <v>989</v>
      </c>
      <c r="AL708" s="275" t="s">
        <v>8073</v>
      </c>
    </row>
    <row r="709" spans="1:38" s="275" customFormat="1">
      <c r="A709" s="275" t="str">
        <f t="shared" si="11"/>
        <v>0411500960就労継続支援(Ｂ型)</v>
      </c>
      <c r="B709" s="275" t="s">
        <v>4115</v>
      </c>
      <c r="C709" s="275" t="s">
        <v>7130</v>
      </c>
      <c r="D709" s="276">
        <v>9893205</v>
      </c>
      <c r="E709" s="275" t="s">
        <v>6209</v>
      </c>
      <c r="F709" s="275" t="s">
        <v>4116</v>
      </c>
      <c r="H709" s="275" t="s">
        <v>129</v>
      </c>
      <c r="I709" s="275" t="s">
        <v>4117</v>
      </c>
      <c r="J709" s="275" t="s">
        <v>7131</v>
      </c>
      <c r="K709" s="275" t="s">
        <v>7132</v>
      </c>
      <c r="L709" s="275" t="s">
        <v>7132</v>
      </c>
      <c r="M709" s="275" t="s">
        <v>7133</v>
      </c>
      <c r="N709" s="276">
        <v>9896162</v>
      </c>
      <c r="O709" s="275" t="s">
        <v>2545</v>
      </c>
      <c r="P709" s="275" t="s">
        <v>7134</v>
      </c>
      <c r="Q709" s="275" t="s">
        <v>7135</v>
      </c>
      <c r="T709" s="275" t="s">
        <v>6491</v>
      </c>
      <c r="U709" s="275" t="s">
        <v>74</v>
      </c>
      <c r="V709" s="275" t="s">
        <v>7136</v>
      </c>
      <c r="W709" s="275" t="s">
        <v>6486</v>
      </c>
      <c r="X709" s="277">
        <v>44835</v>
      </c>
      <c r="Y709" s="275" t="s">
        <v>6554</v>
      </c>
      <c r="Z709" s="275" t="s">
        <v>6497</v>
      </c>
      <c r="AA709" s="277">
        <v>44835</v>
      </c>
      <c r="AB709" s="277">
        <v>44835</v>
      </c>
      <c r="AG709" s="275" t="s">
        <v>6533</v>
      </c>
      <c r="AH709" s="275">
        <v>20</v>
      </c>
      <c r="AI709" s="275">
        <v>0</v>
      </c>
      <c r="AJ709" s="275" t="s">
        <v>6490</v>
      </c>
      <c r="AK709" s="276">
        <v>989</v>
      </c>
      <c r="AL709" s="275" t="s">
        <v>8074</v>
      </c>
    </row>
    <row r="710" spans="1:38" s="275" customFormat="1">
      <c r="A710" s="275" t="str">
        <f t="shared" si="11"/>
        <v>0411500978生活介護</v>
      </c>
      <c r="B710" s="275" t="s">
        <v>2550</v>
      </c>
      <c r="C710" s="275" t="s">
        <v>2551</v>
      </c>
      <c r="D710" s="276">
        <v>9896251</v>
      </c>
      <c r="E710" s="275" t="s">
        <v>2552</v>
      </c>
      <c r="F710" s="275" t="s">
        <v>2553</v>
      </c>
      <c r="G710" s="275" t="s">
        <v>2554</v>
      </c>
      <c r="H710" s="275" t="s">
        <v>63</v>
      </c>
      <c r="I710" s="275" t="s">
        <v>2555</v>
      </c>
      <c r="J710" s="275" t="s">
        <v>7060</v>
      </c>
      <c r="K710" s="275" t="s">
        <v>8322</v>
      </c>
      <c r="L710" s="275" t="s">
        <v>8322</v>
      </c>
      <c r="M710" s="275" t="s">
        <v>8323</v>
      </c>
      <c r="N710" s="276">
        <v>9896251</v>
      </c>
      <c r="O710" s="275" t="s">
        <v>2545</v>
      </c>
      <c r="P710" s="275" t="s">
        <v>8324</v>
      </c>
      <c r="Q710" s="275" t="s">
        <v>8325</v>
      </c>
      <c r="T710" s="275" t="s">
        <v>71</v>
      </c>
      <c r="U710" s="275" t="s">
        <v>74</v>
      </c>
      <c r="V710" s="275" t="s">
        <v>8326</v>
      </c>
      <c r="W710" s="275" t="s">
        <v>6486</v>
      </c>
      <c r="X710" s="277">
        <v>45078</v>
      </c>
      <c r="Y710" s="275" t="s">
        <v>6554</v>
      </c>
      <c r="Z710" s="275" t="s">
        <v>6497</v>
      </c>
      <c r="AA710" s="277">
        <v>45078</v>
      </c>
      <c r="AB710" s="277">
        <v>45078</v>
      </c>
      <c r="AF710" s="275" t="s">
        <v>6492</v>
      </c>
      <c r="AG710" s="275" t="s">
        <v>6533</v>
      </c>
      <c r="AH710" s="275">
        <v>20</v>
      </c>
      <c r="AI710" s="275">
        <v>20</v>
      </c>
      <c r="AJ710" s="275" t="s">
        <v>6490</v>
      </c>
      <c r="AK710" s="276">
        <v>989</v>
      </c>
      <c r="AL710" s="275" t="s">
        <v>8052</v>
      </c>
    </row>
    <row r="711" spans="1:38" s="275" customFormat="1">
      <c r="A711" s="275" t="str">
        <f t="shared" si="11"/>
        <v>0411600026就労移行支援</v>
      </c>
      <c r="B711" s="275" t="s">
        <v>2912</v>
      </c>
      <c r="C711" s="275" t="s">
        <v>2913</v>
      </c>
      <c r="D711" s="276">
        <v>9813341</v>
      </c>
      <c r="E711" s="275" t="s">
        <v>2914</v>
      </c>
      <c r="F711" s="275" t="s">
        <v>2915</v>
      </c>
      <c r="G711" s="275" t="s">
        <v>2916</v>
      </c>
      <c r="H711" s="275" t="s">
        <v>402</v>
      </c>
      <c r="I711" s="275" t="s">
        <v>2917</v>
      </c>
      <c r="J711" s="275" t="s">
        <v>7137</v>
      </c>
      <c r="K711" s="275" t="s">
        <v>2918</v>
      </c>
      <c r="L711" s="275" t="s">
        <v>2918</v>
      </c>
      <c r="M711" s="275" t="s">
        <v>2919</v>
      </c>
      <c r="N711" s="276">
        <v>9813341</v>
      </c>
      <c r="O711" s="275" t="s">
        <v>2920</v>
      </c>
      <c r="P711" s="275" t="s">
        <v>2914</v>
      </c>
      <c r="Q711" s="275" t="s">
        <v>2915</v>
      </c>
      <c r="R711" s="275" t="s">
        <v>2916</v>
      </c>
      <c r="T711" s="275" t="s">
        <v>75</v>
      </c>
      <c r="U711" s="275" t="s">
        <v>76</v>
      </c>
      <c r="V711" s="275" t="s">
        <v>2921</v>
      </c>
      <c r="W711" s="275" t="s">
        <v>6486</v>
      </c>
      <c r="X711" s="277">
        <v>43496</v>
      </c>
      <c r="Y711" s="275" t="s">
        <v>6487</v>
      </c>
      <c r="Z711" s="275" t="s">
        <v>6497</v>
      </c>
      <c r="AA711" s="277">
        <v>42856</v>
      </c>
      <c r="AB711" s="277">
        <v>42856</v>
      </c>
      <c r="AC711" s="277">
        <v>43496</v>
      </c>
      <c r="AG711" s="275" t="s">
        <v>6533</v>
      </c>
      <c r="AH711" s="275">
        <v>20</v>
      </c>
      <c r="AI711" s="275">
        <v>0</v>
      </c>
      <c r="AJ711" s="275" t="s">
        <v>6490</v>
      </c>
      <c r="AK711" s="276">
        <v>981</v>
      </c>
      <c r="AL711" s="275" t="s">
        <v>8075</v>
      </c>
    </row>
    <row r="712" spans="1:38" s="275" customFormat="1">
      <c r="A712" s="275" t="str">
        <f t="shared" si="11"/>
        <v>0411600042居宅介護</v>
      </c>
      <c r="B712" s="275" t="s">
        <v>2922</v>
      </c>
      <c r="C712" s="275" t="s">
        <v>2923</v>
      </c>
      <c r="D712" s="276">
        <v>9820805</v>
      </c>
      <c r="E712" s="275" t="s">
        <v>2924</v>
      </c>
      <c r="F712" s="275" t="s">
        <v>2925</v>
      </c>
      <c r="G712" s="275" t="s">
        <v>2926</v>
      </c>
      <c r="H712" s="275" t="s">
        <v>129</v>
      </c>
      <c r="I712" s="275" t="s">
        <v>2927</v>
      </c>
      <c r="J712" s="275" t="s">
        <v>7138</v>
      </c>
      <c r="K712" s="275" t="s">
        <v>2928</v>
      </c>
      <c r="L712" s="275" t="s">
        <v>2928</v>
      </c>
      <c r="M712" s="275" t="s">
        <v>2929</v>
      </c>
      <c r="N712" s="276">
        <v>9813362</v>
      </c>
      <c r="O712" s="275" t="s">
        <v>2920</v>
      </c>
      <c r="P712" s="275" t="s">
        <v>2930</v>
      </c>
      <c r="Q712" s="275" t="s">
        <v>2931</v>
      </c>
      <c r="T712" s="275" t="s">
        <v>137</v>
      </c>
      <c r="U712" s="275" t="s">
        <v>74</v>
      </c>
      <c r="V712" s="275" t="s">
        <v>2932</v>
      </c>
      <c r="W712" s="275" t="s">
        <v>6486</v>
      </c>
      <c r="X712" s="277">
        <v>45108</v>
      </c>
      <c r="Y712" s="275" t="s">
        <v>6487</v>
      </c>
      <c r="AA712" s="277">
        <v>42917</v>
      </c>
      <c r="AB712" s="277">
        <v>42917</v>
      </c>
      <c r="AJ712" s="275" t="s">
        <v>6490</v>
      </c>
      <c r="AK712" s="276">
        <v>982</v>
      </c>
      <c r="AL712" s="275" t="s">
        <v>8076</v>
      </c>
    </row>
    <row r="713" spans="1:38" s="275" customFormat="1">
      <c r="A713" s="275" t="str">
        <f t="shared" si="11"/>
        <v>0411600059就労継続支援(Ｂ型)</v>
      </c>
      <c r="B713" s="275" t="s">
        <v>2933</v>
      </c>
      <c r="C713" s="275" t="s">
        <v>2934</v>
      </c>
      <c r="D713" s="276">
        <v>9813136</v>
      </c>
      <c r="E713" s="275" t="s">
        <v>2935</v>
      </c>
      <c r="F713" s="275" t="s">
        <v>2936</v>
      </c>
      <c r="G713" s="275" t="s">
        <v>2937</v>
      </c>
      <c r="H713" s="275" t="s">
        <v>319</v>
      </c>
      <c r="I713" s="275" t="s">
        <v>2938</v>
      </c>
      <c r="J713" s="275" t="s">
        <v>7139</v>
      </c>
      <c r="K713" s="275" t="s">
        <v>2939</v>
      </c>
      <c r="L713" s="275" t="s">
        <v>2939</v>
      </c>
      <c r="M713" s="275" t="s">
        <v>2940</v>
      </c>
      <c r="N713" s="276">
        <v>9813352</v>
      </c>
      <c r="O713" s="275" t="s">
        <v>2920</v>
      </c>
      <c r="P713" s="275" t="s">
        <v>2944</v>
      </c>
      <c r="Q713" s="275" t="s">
        <v>2941</v>
      </c>
      <c r="R713" s="275" t="s">
        <v>2942</v>
      </c>
      <c r="T713" s="275" t="s">
        <v>6491</v>
      </c>
      <c r="U713" s="275" t="s">
        <v>74</v>
      </c>
      <c r="V713" s="275" t="s">
        <v>2943</v>
      </c>
      <c r="W713" s="275" t="s">
        <v>6486</v>
      </c>
      <c r="X713" s="277">
        <v>45017</v>
      </c>
      <c r="Y713" s="275" t="s">
        <v>6487</v>
      </c>
      <c r="Z713" s="275" t="s">
        <v>6497</v>
      </c>
      <c r="AA713" s="277">
        <v>42979</v>
      </c>
      <c r="AB713" s="277">
        <v>42979</v>
      </c>
      <c r="AG713" s="275" t="s">
        <v>6533</v>
      </c>
      <c r="AH713" s="275">
        <v>20</v>
      </c>
      <c r="AI713" s="275">
        <v>20</v>
      </c>
      <c r="AJ713" s="275" t="s">
        <v>6490</v>
      </c>
      <c r="AK713" s="276">
        <v>981</v>
      </c>
      <c r="AL713" s="275" t="s">
        <v>8077</v>
      </c>
    </row>
    <row r="714" spans="1:38" s="275" customFormat="1">
      <c r="A714" s="275" t="str">
        <f t="shared" si="11"/>
        <v>0411600075居宅介護</v>
      </c>
      <c r="B714" s="275" t="s">
        <v>1596</v>
      </c>
      <c r="C714" s="275" t="s">
        <v>1597</v>
      </c>
      <c r="D714" s="276">
        <v>1400002</v>
      </c>
      <c r="E714" s="275" t="s">
        <v>1598</v>
      </c>
      <c r="F714" s="275" t="s">
        <v>1599</v>
      </c>
      <c r="G714" s="275" t="s">
        <v>1600</v>
      </c>
      <c r="H714" s="275" t="s">
        <v>129</v>
      </c>
      <c r="I714" s="275" t="s">
        <v>6860</v>
      </c>
      <c r="J714" s="275" t="s">
        <v>6861</v>
      </c>
      <c r="K714" s="275" t="s">
        <v>2945</v>
      </c>
      <c r="L714" s="275" t="s">
        <v>2945</v>
      </c>
      <c r="M714" s="275" t="s">
        <v>2946</v>
      </c>
      <c r="N714" s="276">
        <v>9813362</v>
      </c>
      <c r="O714" s="275" t="s">
        <v>2920</v>
      </c>
      <c r="P714" s="275" t="s">
        <v>2947</v>
      </c>
      <c r="Q714" s="275" t="s">
        <v>2948</v>
      </c>
      <c r="R714" s="275" t="s">
        <v>2949</v>
      </c>
      <c r="T714" s="275" t="s">
        <v>137</v>
      </c>
      <c r="U714" s="275" t="s">
        <v>74</v>
      </c>
      <c r="V714" s="275" t="s">
        <v>2950</v>
      </c>
      <c r="W714" s="275" t="s">
        <v>6486</v>
      </c>
      <c r="X714" s="277">
        <v>44835</v>
      </c>
      <c r="Y714" s="275" t="s">
        <v>6487</v>
      </c>
      <c r="AA714" s="277">
        <v>43282</v>
      </c>
      <c r="AB714" s="277">
        <v>43282</v>
      </c>
      <c r="AJ714" s="275" t="s">
        <v>6490</v>
      </c>
      <c r="AK714" s="276">
        <v>140</v>
      </c>
      <c r="AL714" s="275" t="s">
        <v>7994</v>
      </c>
    </row>
    <row r="715" spans="1:38" s="275" customFormat="1">
      <c r="A715" s="275" t="str">
        <f t="shared" si="11"/>
        <v>0411600117就労継続支援(Ｂ型)</v>
      </c>
      <c r="B715" s="275" t="s">
        <v>2951</v>
      </c>
      <c r="C715" s="275" t="s">
        <v>2952</v>
      </c>
      <c r="D715" s="276">
        <v>9813124</v>
      </c>
      <c r="E715" s="275" t="s">
        <v>2953</v>
      </c>
      <c r="F715" s="275" t="s">
        <v>2954</v>
      </c>
      <c r="H715" s="275" t="s">
        <v>129</v>
      </c>
      <c r="I715" s="275" t="s">
        <v>2955</v>
      </c>
      <c r="J715" s="275" t="s">
        <v>7140</v>
      </c>
      <c r="K715" s="275" t="s">
        <v>2956</v>
      </c>
      <c r="L715" s="275" t="s">
        <v>2956</v>
      </c>
      <c r="M715" s="275" t="s">
        <v>2957</v>
      </c>
      <c r="N715" s="276">
        <v>9813303</v>
      </c>
      <c r="O715" s="275" t="s">
        <v>2920</v>
      </c>
      <c r="P715" s="275" t="s">
        <v>2958</v>
      </c>
      <c r="Q715" s="275" t="s">
        <v>2959</v>
      </c>
      <c r="T715" s="275" t="s">
        <v>6491</v>
      </c>
      <c r="U715" s="275" t="s">
        <v>74</v>
      </c>
      <c r="V715" s="275" t="s">
        <v>2960</v>
      </c>
      <c r="W715" s="275" t="s">
        <v>6486</v>
      </c>
      <c r="X715" s="277">
        <v>45017</v>
      </c>
      <c r="Y715" s="275" t="s">
        <v>6487</v>
      </c>
      <c r="Z715" s="275" t="s">
        <v>6497</v>
      </c>
      <c r="AA715" s="277">
        <v>43556</v>
      </c>
      <c r="AB715" s="277">
        <v>43556</v>
      </c>
      <c r="AG715" s="275" t="s">
        <v>6533</v>
      </c>
      <c r="AH715" s="275">
        <v>20</v>
      </c>
      <c r="AI715" s="275">
        <v>0</v>
      </c>
      <c r="AJ715" s="275" t="s">
        <v>6490</v>
      </c>
      <c r="AK715" s="276">
        <v>981</v>
      </c>
      <c r="AL715" s="275" t="s">
        <v>8078</v>
      </c>
    </row>
    <row r="716" spans="1:38" s="275" customFormat="1">
      <c r="A716" s="275" t="str">
        <f t="shared" si="11"/>
        <v>0411600141居宅介護</v>
      </c>
      <c r="B716" s="275" t="s">
        <v>7141</v>
      </c>
      <c r="C716" s="275" t="s">
        <v>7142</v>
      </c>
      <c r="D716" s="276">
        <v>9813362</v>
      </c>
      <c r="E716" s="275" t="s">
        <v>7143</v>
      </c>
      <c r="F716" s="275" t="s">
        <v>7144</v>
      </c>
      <c r="H716" s="275" t="s">
        <v>319</v>
      </c>
      <c r="I716" s="275" t="s">
        <v>7145</v>
      </c>
      <c r="J716" s="275" t="s">
        <v>7146</v>
      </c>
      <c r="K716" s="275" t="s">
        <v>7147</v>
      </c>
      <c r="L716" s="275" t="s">
        <v>7147</v>
      </c>
      <c r="M716" s="275" t="s">
        <v>7148</v>
      </c>
      <c r="N716" s="276">
        <v>9813362</v>
      </c>
      <c r="O716" s="275" t="s">
        <v>2920</v>
      </c>
      <c r="P716" s="275" t="s">
        <v>7143</v>
      </c>
      <c r="Q716" s="275" t="s">
        <v>7144</v>
      </c>
      <c r="T716" s="275" t="s">
        <v>137</v>
      </c>
      <c r="U716" s="275" t="s">
        <v>74</v>
      </c>
      <c r="V716" s="275" t="s">
        <v>7149</v>
      </c>
      <c r="W716" s="275" t="s">
        <v>6486</v>
      </c>
      <c r="X716" s="277">
        <v>45017</v>
      </c>
      <c r="Y716" s="275" t="s">
        <v>6487</v>
      </c>
      <c r="AA716" s="277">
        <v>44805</v>
      </c>
      <c r="AB716" s="277">
        <v>44805</v>
      </c>
      <c r="AJ716" s="275" t="s">
        <v>6490</v>
      </c>
      <c r="AK716" s="276">
        <v>981</v>
      </c>
      <c r="AL716" s="275" t="s">
        <v>8079</v>
      </c>
    </row>
    <row r="717" spans="1:38" s="275" customFormat="1">
      <c r="A717" s="275" t="str">
        <f t="shared" si="11"/>
        <v>0411600141行動援護</v>
      </c>
      <c r="B717" s="275" t="s">
        <v>7141</v>
      </c>
      <c r="C717" s="275" t="s">
        <v>7142</v>
      </c>
      <c r="D717" s="276">
        <v>9813362</v>
      </c>
      <c r="E717" s="275" t="s">
        <v>7143</v>
      </c>
      <c r="F717" s="275" t="s">
        <v>7144</v>
      </c>
      <c r="H717" s="275" t="s">
        <v>319</v>
      </c>
      <c r="I717" s="275" t="s">
        <v>7145</v>
      </c>
      <c r="J717" s="275" t="s">
        <v>7146</v>
      </c>
      <c r="K717" s="275" t="s">
        <v>7147</v>
      </c>
      <c r="L717" s="275" t="s">
        <v>7147</v>
      </c>
      <c r="M717" s="275" t="s">
        <v>7148</v>
      </c>
      <c r="N717" s="276">
        <v>9813362</v>
      </c>
      <c r="O717" s="275" t="s">
        <v>2920</v>
      </c>
      <c r="P717" s="275" t="s">
        <v>7143</v>
      </c>
      <c r="Q717" s="275" t="s">
        <v>7144</v>
      </c>
      <c r="T717" s="275" t="s">
        <v>172</v>
      </c>
      <c r="U717" s="275" t="s">
        <v>74</v>
      </c>
      <c r="V717" s="275" t="s">
        <v>7149</v>
      </c>
      <c r="W717" s="275" t="s">
        <v>6486</v>
      </c>
      <c r="X717" s="277">
        <v>45017</v>
      </c>
      <c r="Y717" s="275" t="s">
        <v>6487</v>
      </c>
      <c r="AA717" s="277">
        <v>44805</v>
      </c>
      <c r="AB717" s="277">
        <v>44805</v>
      </c>
      <c r="AJ717" s="275" t="s">
        <v>6490</v>
      </c>
      <c r="AK717" s="276">
        <v>981</v>
      </c>
      <c r="AL717" s="275" t="s">
        <v>8079</v>
      </c>
    </row>
    <row r="718" spans="1:38" s="275" customFormat="1">
      <c r="A718" s="275" t="str">
        <f t="shared" si="11"/>
        <v>0411600141重度訪問介護</v>
      </c>
      <c r="B718" s="275" t="s">
        <v>7141</v>
      </c>
      <c r="C718" s="275" t="s">
        <v>7142</v>
      </c>
      <c r="D718" s="276">
        <v>9813362</v>
      </c>
      <c r="E718" s="275" t="s">
        <v>7143</v>
      </c>
      <c r="F718" s="275" t="s">
        <v>7144</v>
      </c>
      <c r="H718" s="275" t="s">
        <v>319</v>
      </c>
      <c r="I718" s="275" t="s">
        <v>7145</v>
      </c>
      <c r="J718" s="275" t="s">
        <v>7146</v>
      </c>
      <c r="K718" s="275" t="s">
        <v>7147</v>
      </c>
      <c r="L718" s="275" t="s">
        <v>7147</v>
      </c>
      <c r="M718" s="275" t="s">
        <v>7148</v>
      </c>
      <c r="N718" s="276">
        <v>9813362</v>
      </c>
      <c r="O718" s="275" t="s">
        <v>2920</v>
      </c>
      <c r="P718" s="275" t="s">
        <v>7143</v>
      </c>
      <c r="Q718" s="275" t="s">
        <v>7144</v>
      </c>
      <c r="T718" s="275" t="s">
        <v>138</v>
      </c>
      <c r="U718" s="275" t="s">
        <v>74</v>
      </c>
      <c r="V718" s="275" t="s">
        <v>7149</v>
      </c>
      <c r="W718" s="275" t="s">
        <v>6486</v>
      </c>
      <c r="X718" s="277">
        <v>45017</v>
      </c>
      <c r="Y718" s="275" t="s">
        <v>6487</v>
      </c>
      <c r="AA718" s="277">
        <v>44805</v>
      </c>
      <c r="AB718" s="277">
        <v>44805</v>
      </c>
      <c r="AJ718" s="275" t="s">
        <v>6490</v>
      </c>
      <c r="AK718" s="276">
        <v>981</v>
      </c>
      <c r="AL718" s="275" t="s">
        <v>8079</v>
      </c>
    </row>
    <row r="719" spans="1:38" s="275" customFormat="1">
      <c r="A719" s="275" t="str">
        <f t="shared" si="11"/>
        <v>0411600141同行援護</v>
      </c>
      <c r="B719" s="275" t="s">
        <v>7141</v>
      </c>
      <c r="C719" s="275" t="s">
        <v>7142</v>
      </c>
      <c r="D719" s="276">
        <v>9813362</v>
      </c>
      <c r="E719" s="275" t="s">
        <v>7143</v>
      </c>
      <c r="F719" s="275" t="s">
        <v>7144</v>
      </c>
      <c r="H719" s="275" t="s">
        <v>319</v>
      </c>
      <c r="I719" s="275" t="s">
        <v>7145</v>
      </c>
      <c r="J719" s="275" t="s">
        <v>7146</v>
      </c>
      <c r="K719" s="275" t="s">
        <v>7147</v>
      </c>
      <c r="L719" s="275" t="s">
        <v>7147</v>
      </c>
      <c r="M719" s="275" t="s">
        <v>7148</v>
      </c>
      <c r="N719" s="276">
        <v>9813362</v>
      </c>
      <c r="O719" s="275" t="s">
        <v>2920</v>
      </c>
      <c r="P719" s="275" t="s">
        <v>7143</v>
      </c>
      <c r="Q719" s="275" t="s">
        <v>7144</v>
      </c>
      <c r="T719" s="275" t="s">
        <v>218</v>
      </c>
      <c r="U719" s="275" t="s">
        <v>74</v>
      </c>
      <c r="V719" s="275" t="s">
        <v>7149</v>
      </c>
      <c r="W719" s="275" t="s">
        <v>6486</v>
      </c>
      <c r="X719" s="277">
        <v>45017</v>
      </c>
      <c r="Y719" s="275" t="s">
        <v>6487</v>
      </c>
      <c r="AA719" s="277">
        <v>44805</v>
      </c>
      <c r="AB719" s="277">
        <v>44805</v>
      </c>
      <c r="AJ719" s="275" t="s">
        <v>6490</v>
      </c>
      <c r="AK719" s="276">
        <v>981</v>
      </c>
      <c r="AL719" s="275" t="s">
        <v>8079</v>
      </c>
    </row>
    <row r="720" spans="1:38" s="275" customFormat="1">
      <c r="A720" s="275" t="str">
        <f t="shared" si="11"/>
        <v>0411600158就労継続支援(Ｂ型)</v>
      </c>
      <c r="B720" s="275" t="s">
        <v>7150</v>
      </c>
      <c r="C720" s="275" t="s">
        <v>7151</v>
      </c>
      <c r="D720" s="276">
        <v>9810911</v>
      </c>
      <c r="E720" s="275" t="s">
        <v>7152</v>
      </c>
      <c r="F720" s="275" t="s">
        <v>7153</v>
      </c>
      <c r="H720" s="275" t="s">
        <v>63</v>
      </c>
      <c r="I720" s="275" t="s">
        <v>5375</v>
      </c>
      <c r="J720" s="275" t="s">
        <v>7154</v>
      </c>
      <c r="K720" s="275" t="s">
        <v>7155</v>
      </c>
      <c r="L720" s="275" t="s">
        <v>7155</v>
      </c>
      <c r="M720" s="275" t="s">
        <v>7156</v>
      </c>
      <c r="N720" s="276">
        <v>9813341</v>
      </c>
      <c r="O720" s="275" t="s">
        <v>2920</v>
      </c>
      <c r="P720" s="275" t="s">
        <v>7157</v>
      </c>
      <c r="Q720" s="275" t="s">
        <v>7153</v>
      </c>
      <c r="T720" s="275" t="s">
        <v>6491</v>
      </c>
      <c r="U720" s="275" t="s">
        <v>74</v>
      </c>
      <c r="V720" s="275" t="s">
        <v>7158</v>
      </c>
      <c r="W720" s="275" t="s">
        <v>6486</v>
      </c>
      <c r="X720" s="277">
        <v>44835</v>
      </c>
      <c r="Y720" s="275" t="s">
        <v>6554</v>
      </c>
      <c r="Z720" s="275" t="s">
        <v>6497</v>
      </c>
      <c r="AA720" s="277">
        <v>44835</v>
      </c>
      <c r="AB720" s="277">
        <v>44835</v>
      </c>
      <c r="AG720" s="275" t="s">
        <v>6533</v>
      </c>
      <c r="AH720" s="275">
        <v>20</v>
      </c>
      <c r="AI720" s="275">
        <v>0</v>
      </c>
      <c r="AJ720" s="275" t="s">
        <v>6490</v>
      </c>
      <c r="AK720" s="276">
        <v>981</v>
      </c>
      <c r="AL720" s="275" t="s">
        <v>8080</v>
      </c>
    </row>
    <row r="721" spans="1:38" s="275" customFormat="1">
      <c r="A721" s="275" t="str">
        <f t="shared" si="11"/>
        <v>0412100018居宅介護</v>
      </c>
      <c r="B721" s="275" t="s">
        <v>2961</v>
      </c>
      <c r="C721" s="275" t="s">
        <v>2962</v>
      </c>
      <c r="D721" s="276">
        <v>9890512</v>
      </c>
      <c r="E721" s="275" t="s">
        <v>2963</v>
      </c>
      <c r="F721" s="275" t="s">
        <v>2964</v>
      </c>
      <c r="G721" s="275" t="s">
        <v>2965</v>
      </c>
      <c r="H721" s="275" t="s">
        <v>63</v>
      </c>
      <c r="I721" s="275" t="s">
        <v>2966</v>
      </c>
      <c r="J721" s="275" t="s">
        <v>7159</v>
      </c>
      <c r="K721" s="275" t="s">
        <v>2967</v>
      </c>
      <c r="L721" s="275" t="s">
        <v>2967</v>
      </c>
      <c r="M721" s="275" t="s">
        <v>2968</v>
      </c>
      <c r="N721" s="276">
        <v>9890512</v>
      </c>
      <c r="O721" s="275" t="s">
        <v>2969</v>
      </c>
      <c r="P721" s="275" t="s">
        <v>2963</v>
      </c>
      <c r="Q721" s="275" t="s">
        <v>2964</v>
      </c>
      <c r="R721" s="275" t="s">
        <v>2965</v>
      </c>
      <c r="T721" s="275" t="s">
        <v>137</v>
      </c>
      <c r="U721" s="275" t="s">
        <v>74</v>
      </c>
      <c r="V721" s="275" t="s">
        <v>2970</v>
      </c>
      <c r="W721" s="275" t="s">
        <v>6486</v>
      </c>
      <c r="X721" s="277">
        <v>44287</v>
      </c>
      <c r="Y721" s="275" t="s">
        <v>6487</v>
      </c>
      <c r="AA721" s="277">
        <v>38991</v>
      </c>
      <c r="AB721" s="277">
        <v>38991</v>
      </c>
      <c r="AJ721" s="275" t="s">
        <v>6490</v>
      </c>
      <c r="AK721" s="276">
        <v>989</v>
      </c>
      <c r="AL721" s="275" t="s">
        <v>7931</v>
      </c>
    </row>
    <row r="722" spans="1:38" s="275" customFormat="1">
      <c r="A722" s="275" t="str">
        <f t="shared" si="11"/>
        <v>0412100018重度訪問介護</v>
      </c>
      <c r="B722" s="275" t="s">
        <v>2961</v>
      </c>
      <c r="C722" s="275" t="s">
        <v>2962</v>
      </c>
      <c r="D722" s="276">
        <v>9890512</v>
      </c>
      <c r="E722" s="275" t="s">
        <v>2963</v>
      </c>
      <c r="F722" s="275" t="s">
        <v>2964</v>
      </c>
      <c r="G722" s="275" t="s">
        <v>2965</v>
      </c>
      <c r="H722" s="275" t="s">
        <v>63</v>
      </c>
      <c r="I722" s="275" t="s">
        <v>2966</v>
      </c>
      <c r="J722" s="275" t="s">
        <v>7159</v>
      </c>
      <c r="K722" s="275" t="s">
        <v>2967</v>
      </c>
      <c r="L722" s="275" t="s">
        <v>2967</v>
      </c>
      <c r="M722" s="275" t="s">
        <v>2968</v>
      </c>
      <c r="N722" s="276">
        <v>9890512</v>
      </c>
      <c r="O722" s="275" t="s">
        <v>2969</v>
      </c>
      <c r="P722" s="275" t="s">
        <v>2963</v>
      </c>
      <c r="Q722" s="275" t="s">
        <v>2964</v>
      </c>
      <c r="R722" s="275" t="s">
        <v>2965</v>
      </c>
      <c r="T722" s="275" t="s">
        <v>138</v>
      </c>
      <c r="U722" s="275" t="s">
        <v>6525</v>
      </c>
      <c r="V722" s="275" t="s">
        <v>2970</v>
      </c>
      <c r="W722" s="275" t="s">
        <v>6486</v>
      </c>
      <c r="X722" s="277">
        <v>43373</v>
      </c>
      <c r="Y722" s="275" t="s">
        <v>6501</v>
      </c>
      <c r="AA722" s="277">
        <v>38991</v>
      </c>
      <c r="AB722" s="277">
        <v>38991</v>
      </c>
      <c r="AD722" s="277">
        <v>43373</v>
      </c>
      <c r="AJ722" s="275" t="s">
        <v>6490</v>
      </c>
      <c r="AK722" s="276">
        <v>989</v>
      </c>
      <c r="AL722" s="275" t="s">
        <v>7931</v>
      </c>
    </row>
    <row r="723" spans="1:38" s="275" customFormat="1">
      <c r="A723" s="275" t="str">
        <f t="shared" si="11"/>
        <v>0412100026居宅介護</v>
      </c>
      <c r="B723" s="275" t="s">
        <v>2971</v>
      </c>
      <c r="C723" s="275" t="s">
        <v>2972</v>
      </c>
      <c r="D723" s="276">
        <v>9890821</v>
      </c>
      <c r="E723" s="275" t="s">
        <v>2973</v>
      </c>
      <c r="F723" s="275" t="s">
        <v>2974</v>
      </c>
      <c r="G723" s="275" t="s">
        <v>2975</v>
      </c>
      <c r="H723" s="275" t="s">
        <v>144</v>
      </c>
      <c r="I723" s="275" t="s">
        <v>8327</v>
      </c>
      <c r="J723" s="275" t="s">
        <v>8328</v>
      </c>
      <c r="K723" s="275" t="s">
        <v>2971</v>
      </c>
      <c r="L723" s="275" t="s">
        <v>2971</v>
      </c>
      <c r="M723" s="275" t="s">
        <v>2972</v>
      </c>
      <c r="N723" s="276">
        <v>9890821</v>
      </c>
      <c r="O723" s="275" t="s">
        <v>2976</v>
      </c>
      <c r="P723" s="275" t="s">
        <v>2973</v>
      </c>
      <c r="Q723" s="275" t="s">
        <v>2974</v>
      </c>
      <c r="R723" s="275" t="s">
        <v>2975</v>
      </c>
      <c r="T723" s="275" t="s">
        <v>137</v>
      </c>
      <c r="U723" s="275" t="s">
        <v>74</v>
      </c>
      <c r="V723" s="275" t="s">
        <v>2977</v>
      </c>
      <c r="W723" s="275" t="s">
        <v>6486</v>
      </c>
      <c r="X723" s="277">
        <v>45047</v>
      </c>
      <c r="Y723" s="275" t="s">
        <v>6487</v>
      </c>
      <c r="AA723" s="277">
        <v>38991</v>
      </c>
      <c r="AB723" s="277">
        <v>38991</v>
      </c>
      <c r="AJ723" s="275" t="s">
        <v>6490</v>
      </c>
      <c r="AK723" s="276">
        <v>989</v>
      </c>
      <c r="AL723" s="275" t="s">
        <v>8081</v>
      </c>
    </row>
    <row r="724" spans="1:38" s="275" customFormat="1">
      <c r="A724" s="275" t="str">
        <f t="shared" si="11"/>
        <v>0412100026重度訪問介護</v>
      </c>
      <c r="B724" s="275" t="s">
        <v>2971</v>
      </c>
      <c r="C724" s="275" t="s">
        <v>2972</v>
      </c>
      <c r="D724" s="276">
        <v>9890821</v>
      </c>
      <c r="E724" s="275" t="s">
        <v>2973</v>
      </c>
      <c r="F724" s="275" t="s">
        <v>2974</v>
      </c>
      <c r="G724" s="275" t="s">
        <v>2975</v>
      </c>
      <c r="H724" s="275" t="s">
        <v>144</v>
      </c>
      <c r="I724" s="275" t="s">
        <v>8327</v>
      </c>
      <c r="J724" s="275" t="s">
        <v>8328</v>
      </c>
      <c r="K724" s="275" t="s">
        <v>2971</v>
      </c>
      <c r="L724" s="275" t="s">
        <v>2971</v>
      </c>
      <c r="M724" s="275" t="s">
        <v>2972</v>
      </c>
      <c r="N724" s="276">
        <v>9890821</v>
      </c>
      <c r="O724" s="275" t="s">
        <v>2976</v>
      </c>
      <c r="P724" s="275" t="s">
        <v>2973</v>
      </c>
      <c r="Q724" s="275" t="s">
        <v>2974</v>
      </c>
      <c r="R724" s="275" t="s">
        <v>2975</v>
      </c>
      <c r="T724" s="275" t="s">
        <v>138</v>
      </c>
      <c r="U724" s="275" t="s">
        <v>74</v>
      </c>
      <c r="V724" s="275" t="s">
        <v>2977</v>
      </c>
      <c r="W724" s="275" t="s">
        <v>6486</v>
      </c>
      <c r="X724" s="277">
        <v>44287</v>
      </c>
      <c r="Y724" s="275" t="s">
        <v>6487</v>
      </c>
      <c r="AA724" s="277">
        <v>38991</v>
      </c>
      <c r="AB724" s="277">
        <v>38991</v>
      </c>
      <c r="AJ724" s="275" t="s">
        <v>6490</v>
      </c>
      <c r="AK724" s="276">
        <v>989</v>
      </c>
      <c r="AL724" s="275" t="s">
        <v>8081</v>
      </c>
    </row>
    <row r="725" spans="1:38" s="275" customFormat="1">
      <c r="A725" s="275" t="str">
        <f t="shared" si="11"/>
        <v>0412100067知的障害者通所授産施設</v>
      </c>
      <c r="B725" s="275" t="s">
        <v>1982</v>
      </c>
      <c r="C725" s="275" t="s">
        <v>1983</v>
      </c>
      <c r="D725" s="276">
        <v>9891601</v>
      </c>
      <c r="E725" s="275" t="s">
        <v>6914</v>
      </c>
      <c r="F725" s="275" t="s">
        <v>1985</v>
      </c>
      <c r="G725" s="275" t="s">
        <v>1986</v>
      </c>
      <c r="H725" s="275" t="s">
        <v>63</v>
      </c>
      <c r="I725" s="275" t="s">
        <v>8269</v>
      </c>
      <c r="J725" s="275" t="s">
        <v>8270</v>
      </c>
      <c r="K725" s="275" t="s">
        <v>2978</v>
      </c>
      <c r="L725" s="275" t="s">
        <v>2978</v>
      </c>
      <c r="M725" s="275" t="s">
        <v>2979</v>
      </c>
      <c r="N725" s="276">
        <v>9890916</v>
      </c>
      <c r="O725" s="275" t="s">
        <v>2976</v>
      </c>
      <c r="P725" s="275" t="s">
        <v>2980</v>
      </c>
      <c r="Q725" s="275" t="s">
        <v>2981</v>
      </c>
      <c r="R725" s="275" t="s">
        <v>2982</v>
      </c>
      <c r="T725" s="275" t="s">
        <v>6528</v>
      </c>
      <c r="U725" s="275" t="s">
        <v>6500</v>
      </c>
      <c r="V725" s="275" t="s">
        <v>7160</v>
      </c>
      <c r="W725" s="275" t="s">
        <v>6486</v>
      </c>
      <c r="X725" s="277">
        <v>39507</v>
      </c>
      <c r="Y725" s="275" t="s">
        <v>6501</v>
      </c>
      <c r="Z725" s="275" t="s">
        <v>6497</v>
      </c>
      <c r="AA725" s="277">
        <v>38991</v>
      </c>
      <c r="AB725" s="277">
        <v>38991</v>
      </c>
      <c r="AD725" s="277">
        <v>39507</v>
      </c>
      <c r="AF725" s="275" t="s">
        <v>6506</v>
      </c>
      <c r="AG725" s="275" t="s">
        <v>6489</v>
      </c>
      <c r="AI725" s="275">
        <v>40</v>
      </c>
      <c r="AJ725" s="275" t="s">
        <v>6490</v>
      </c>
      <c r="AK725" s="276">
        <v>989</v>
      </c>
      <c r="AL725" s="275" t="s">
        <v>8019</v>
      </c>
    </row>
    <row r="726" spans="1:38" s="275" customFormat="1">
      <c r="A726" s="275" t="str">
        <f t="shared" si="11"/>
        <v>0412100075就労継続支援(Ｂ型)</v>
      </c>
      <c r="B726" s="275" t="s">
        <v>1982</v>
      </c>
      <c r="C726" s="275" t="s">
        <v>1983</v>
      </c>
      <c r="D726" s="276">
        <v>9891601</v>
      </c>
      <c r="E726" s="275" t="s">
        <v>6914</v>
      </c>
      <c r="F726" s="275" t="s">
        <v>1985</v>
      </c>
      <c r="G726" s="275" t="s">
        <v>1986</v>
      </c>
      <c r="H726" s="275" t="s">
        <v>63</v>
      </c>
      <c r="I726" s="275" t="s">
        <v>8269</v>
      </c>
      <c r="J726" s="275" t="s">
        <v>8270</v>
      </c>
      <c r="K726" s="275" t="s">
        <v>2978</v>
      </c>
      <c r="L726" s="275" t="s">
        <v>2978</v>
      </c>
      <c r="M726" s="275" t="s">
        <v>2979</v>
      </c>
      <c r="N726" s="276">
        <v>9890916</v>
      </c>
      <c r="O726" s="275" t="s">
        <v>2976</v>
      </c>
      <c r="P726" s="275" t="s">
        <v>2980</v>
      </c>
      <c r="Q726" s="275" t="s">
        <v>2981</v>
      </c>
      <c r="R726" s="275" t="s">
        <v>2982</v>
      </c>
      <c r="T726" s="275" t="s">
        <v>6491</v>
      </c>
      <c r="U726" s="275" t="s">
        <v>74</v>
      </c>
      <c r="V726" s="275" t="s">
        <v>2983</v>
      </c>
      <c r="W726" s="275" t="s">
        <v>6486</v>
      </c>
      <c r="X726" s="277">
        <v>44287</v>
      </c>
      <c r="Y726" s="275" t="s">
        <v>6487</v>
      </c>
      <c r="Z726" s="275" t="s">
        <v>6488</v>
      </c>
      <c r="AA726" s="277">
        <v>39508</v>
      </c>
      <c r="AB726" s="277">
        <v>39508</v>
      </c>
      <c r="AG726" s="275" t="s">
        <v>6489</v>
      </c>
      <c r="AH726" s="275">
        <v>30</v>
      </c>
      <c r="AI726" s="275">
        <v>40</v>
      </c>
      <c r="AJ726" s="275" t="s">
        <v>6490</v>
      </c>
      <c r="AK726" s="276">
        <v>989</v>
      </c>
      <c r="AL726" s="275" t="s">
        <v>8019</v>
      </c>
    </row>
    <row r="727" spans="1:38" s="275" customFormat="1">
      <c r="A727" s="275" t="str">
        <f t="shared" si="11"/>
        <v>0412100083就労継続支援(Ａ型)</v>
      </c>
      <c r="B727" s="275" t="s">
        <v>2984</v>
      </c>
      <c r="C727" s="275" t="s">
        <v>2985</v>
      </c>
      <c r="D727" s="276">
        <v>9890841</v>
      </c>
      <c r="E727" s="275" t="s">
        <v>2986</v>
      </c>
      <c r="F727" s="275" t="s">
        <v>2987</v>
      </c>
      <c r="G727" s="275" t="s">
        <v>2988</v>
      </c>
      <c r="H727" s="275" t="s">
        <v>129</v>
      </c>
      <c r="I727" s="275" t="s">
        <v>2989</v>
      </c>
      <c r="J727" s="275" t="s">
        <v>7161</v>
      </c>
      <c r="K727" s="275" t="s">
        <v>2990</v>
      </c>
      <c r="L727" s="275" t="s">
        <v>2990</v>
      </c>
      <c r="M727" s="275" t="s">
        <v>2991</v>
      </c>
      <c r="N727" s="276">
        <v>9890841</v>
      </c>
      <c r="O727" s="275" t="s">
        <v>2976</v>
      </c>
      <c r="P727" s="275" t="s">
        <v>2986</v>
      </c>
      <c r="Q727" s="275" t="s">
        <v>2987</v>
      </c>
      <c r="R727" s="275" t="s">
        <v>2988</v>
      </c>
      <c r="T727" s="275" t="s">
        <v>6537</v>
      </c>
      <c r="U727" s="275" t="s">
        <v>76</v>
      </c>
      <c r="V727" s="275" t="s">
        <v>2992</v>
      </c>
      <c r="W727" s="275" t="s">
        <v>6486</v>
      </c>
      <c r="X727" s="277">
        <v>43770</v>
      </c>
      <c r="Y727" s="275" t="s">
        <v>6487</v>
      </c>
      <c r="Z727" s="275" t="s">
        <v>6497</v>
      </c>
      <c r="AA727" s="277">
        <v>42095</v>
      </c>
      <c r="AB727" s="277">
        <v>42095</v>
      </c>
      <c r="AC727" s="277">
        <v>43770</v>
      </c>
      <c r="AG727" s="275" t="s">
        <v>6533</v>
      </c>
      <c r="AH727" s="275">
        <v>20</v>
      </c>
      <c r="AI727" s="275">
        <v>0</v>
      </c>
      <c r="AJ727" s="275" t="s">
        <v>6490</v>
      </c>
      <c r="AK727" s="276">
        <v>989</v>
      </c>
      <c r="AL727" s="275" t="s">
        <v>8003</v>
      </c>
    </row>
    <row r="728" spans="1:38" s="275" customFormat="1">
      <c r="A728" s="275" t="str">
        <f t="shared" si="11"/>
        <v>0412100109自立訓練(生活訓練)</v>
      </c>
      <c r="B728" s="275" t="s">
        <v>1982</v>
      </c>
      <c r="C728" s="275" t="s">
        <v>1983</v>
      </c>
      <c r="D728" s="276">
        <v>9891601</v>
      </c>
      <c r="E728" s="275" t="s">
        <v>6914</v>
      </c>
      <c r="F728" s="275" t="s">
        <v>1985</v>
      </c>
      <c r="G728" s="275" t="s">
        <v>1986</v>
      </c>
      <c r="H728" s="275" t="s">
        <v>63</v>
      </c>
      <c r="I728" s="275" t="s">
        <v>8269</v>
      </c>
      <c r="J728" s="275" t="s">
        <v>8270</v>
      </c>
      <c r="K728" s="275" t="s">
        <v>2993</v>
      </c>
      <c r="L728" s="275" t="s">
        <v>2993</v>
      </c>
      <c r="M728" s="275" t="s">
        <v>2994</v>
      </c>
      <c r="N728" s="276">
        <v>9890916</v>
      </c>
      <c r="O728" s="275" t="s">
        <v>2976</v>
      </c>
      <c r="P728" s="275" t="s">
        <v>2998</v>
      </c>
      <c r="Q728" s="275" t="s">
        <v>2995</v>
      </c>
      <c r="R728" s="275" t="s">
        <v>2996</v>
      </c>
      <c r="T728" s="275" t="s">
        <v>6485</v>
      </c>
      <c r="U728" s="275" t="s">
        <v>74</v>
      </c>
      <c r="V728" s="275" t="s">
        <v>2997</v>
      </c>
      <c r="W728" s="275" t="s">
        <v>6486</v>
      </c>
      <c r="X728" s="277">
        <v>44652</v>
      </c>
      <c r="Y728" s="275" t="s">
        <v>6487</v>
      </c>
      <c r="Z728" s="275" t="s">
        <v>6488</v>
      </c>
      <c r="AA728" s="277">
        <v>42461</v>
      </c>
      <c r="AB728" s="277">
        <v>42461</v>
      </c>
      <c r="AG728" s="275" t="s">
        <v>6489</v>
      </c>
      <c r="AH728" s="275">
        <v>10</v>
      </c>
      <c r="AI728" s="275">
        <v>20</v>
      </c>
      <c r="AJ728" s="275" t="s">
        <v>6490</v>
      </c>
      <c r="AK728" s="276">
        <v>989</v>
      </c>
      <c r="AL728" s="275" t="s">
        <v>8019</v>
      </c>
    </row>
    <row r="729" spans="1:38" s="275" customFormat="1">
      <c r="A729" s="275" t="str">
        <f t="shared" si="11"/>
        <v>0412100109就労移行支援</v>
      </c>
      <c r="B729" s="275" t="s">
        <v>1982</v>
      </c>
      <c r="C729" s="275" t="s">
        <v>1983</v>
      </c>
      <c r="D729" s="276">
        <v>9891601</v>
      </c>
      <c r="E729" s="275" t="s">
        <v>6914</v>
      </c>
      <c r="F729" s="275" t="s">
        <v>1985</v>
      </c>
      <c r="G729" s="275" t="s">
        <v>1986</v>
      </c>
      <c r="H729" s="275" t="s">
        <v>63</v>
      </c>
      <c r="I729" s="275" t="s">
        <v>8269</v>
      </c>
      <c r="J729" s="275" t="s">
        <v>8270</v>
      </c>
      <c r="K729" s="275" t="s">
        <v>2993</v>
      </c>
      <c r="L729" s="275" t="s">
        <v>2993</v>
      </c>
      <c r="M729" s="275" t="s">
        <v>2994</v>
      </c>
      <c r="N729" s="276">
        <v>9890916</v>
      </c>
      <c r="O729" s="275" t="s">
        <v>2976</v>
      </c>
      <c r="P729" s="275" t="s">
        <v>2998</v>
      </c>
      <c r="Q729" s="275" t="s">
        <v>2995</v>
      </c>
      <c r="R729" s="275" t="s">
        <v>2996</v>
      </c>
      <c r="T729" s="275" t="s">
        <v>75</v>
      </c>
      <c r="U729" s="275" t="s">
        <v>74</v>
      </c>
      <c r="V729" s="275" t="s">
        <v>2997</v>
      </c>
      <c r="W729" s="275" t="s">
        <v>6486</v>
      </c>
      <c r="X729" s="277">
        <v>45017</v>
      </c>
      <c r="Y729" s="275" t="s">
        <v>6487</v>
      </c>
      <c r="Z729" s="275" t="s">
        <v>6488</v>
      </c>
      <c r="AA729" s="277">
        <v>43191</v>
      </c>
      <c r="AB729" s="277">
        <v>43191</v>
      </c>
      <c r="AG729" s="275" t="s">
        <v>6489</v>
      </c>
      <c r="AH729" s="275">
        <v>9</v>
      </c>
      <c r="AI729" s="275">
        <v>0</v>
      </c>
      <c r="AJ729" s="275" t="s">
        <v>6490</v>
      </c>
      <c r="AK729" s="276">
        <v>989</v>
      </c>
      <c r="AL729" s="275" t="s">
        <v>8019</v>
      </c>
    </row>
    <row r="730" spans="1:38" s="275" customFormat="1">
      <c r="A730" s="275" t="str">
        <f t="shared" si="11"/>
        <v>0412100109就労継続支援(Ｂ型)</v>
      </c>
      <c r="B730" s="275" t="s">
        <v>1982</v>
      </c>
      <c r="C730" s="275" t="s">
        <v>1983</v>
      </c>
      <c r="D730" s="276">
        <v>9891601</v>
      </c>
      <c r="E730" s="275" t="s">
        <v>6914</v>
      </c>
      <c r="F730" s="275" t="s">
        <v>1985</v>
      </c>
      <c r="G730" s="275" t="s">
        <v>1986</v>
      </c>
      <c r="H730" s="275" t="s">
        <v>63</v>
      </c>
      <c r="I730" s="275" t="s">
        <v>8269</v>
      </c>
      <c r="J730" s="275" t="s">
        <v>8270</v>
      </c>
      <c r="K730" s="275" t="s">
        <v>2993</v>
      </c>
      <c r="L730" s="275" t="s">
        <v>7162</v>
      </c>
      <c r="M730" s="275" t="s">
        <v>7163</v>
      </c>
      <c r="N730" s="276">
        <v>9890916</v>
      </c>
      <c r="O730" s="275" t="s">
        <v>2976</v>
      </c>
      <c r="P730" s="275" t="s">
        <v>2998</v>
      </c>
      <c r="Q730" s="275" t="s">
        <v>2995</v>
      </c>
      <c r="R730" s="275" t="s">
        <v>2996</v>
      </c>
      <c r="T730" s="275" t="s">
        <v>6491</v>
      </c>
      <c r="U730" s="275" t="s">
        <v>74</v>
      </c>
      <c r="V730" s="275" t="s">
        <v>2997</v>
      </c>
      <c r="W730" s="275" t="s">
        <v>6486</v>
      </c>
      <c r="X730" s="277">
        <v>45017</v>
      </c>
      <c r="Y730" s="275" t="s">
        <v>6487</v>
      </c>
      <c r="Z730" s="275" t="s">
        <v>6488</v>
      </c>
      <c r="AA730" s="277">
        <v>44652</v>
      </c>
      <c r="AB730" s="277">
        <v>44652</v>
      </c>
      <c r="AG730" s="275" t="s">
        <v>6489</v>
      </c>
      <c r="AH730" s="275">
        <v>10</v>
      </c>
      <c r="AI730" s="275">
        <v>10</v>
      </c>
      <c r="AJ730" s="275" t="s">
        <v>6490</v>
      </c>
      <c r="AK730" s="276">
        <v>989</v>
      </c>
      <c r="AL730" s="275" t="s">
        <v>8019</v>
      </c>
    </row>
    <row r="731" spans="1:38" s="275" customFormat="1">
      <c r="A731" s="275" t="str">
        <f t="shared" si="11"/>
        <v>0412200032短期入所</v>
      </c>
      <c r="B731" s="275" t="s">
        <v>2999</v>
      </c>
      <c r="C731" s="275" t="s">
        <v>3000</v>
      </c>
      <c r="D731" s="276">
        <v>9891601</v>
      </c>
      <c r="E731" s="275" t="s">
        <v>3001</v>
      </c>
      <c r="F731" s="275" t="s">
        <v>3002</v>
      </c>
      <c r="G731" s="275" t="s">
        <v>3003</v>
      </c>
      <c r="H731" s="275" t="s">
        <v>63</v>
      </c>
      <c r="I731" s="275" t="s">
        <v>3004</v>
      </c>
      <c r="J731" s="275" t="s">
        <v>7164</v>
      </c>
      <c r="K731" s="275" t="s">
        <v>3005</v>
      </c>
      <c r="L731" s="275" t="s">
        <v>3005</v>
      </c>
      <c r="M731" s="275" t="s">
        <v>3006</v>
      </c>
      <c r="N731" s="276">
        <v>9891623</v>
      </c>
      <c r="O731" s="275" t="s">
        <v>3007</v>
      </c>
      <c r="P731" s="275" t="s">
        <v>3008</v>
      </c>
      <c r="Q731" s="275" t="s">
        <v>3009</v>
      </c>
      <c r="R731" s="275" t="s">
        <v>3010</v>
      </c>
      <c r="T731" s="275" t="s">
        <v>91</v>
      </c>
      <c r="U731" s="275" t="s">
        <v>74</v>
      </c>
      <c r="V731" s="275" t="s">
        <v>3011</v>
      </c>
      <c r="W731" s="275" t="s">
        <v>6486</v>
      </c>
      <c r="X731" s="277">
        <v>44287</v>
      </c>
      <c r="Y731" s="275" t="s">
        <v>6487</v>
      </c>
      <c r="AA731" s="277">
        <v>38991</v>
      </c>
      <c r="AB731" s="277">
        <v>38991</v>
      </c>
      <c r="AF731" s="275" t="s">
        <v>6498</v>
      </c>
      <c r="AH731" s="275">
        <v>20</v>
      </c>
      <c r="AJ731" s="275" t="s">
        <v>6490</v>
      </c>
      <c r="AK731" s="276">
        <v>989</v>
      </c>
      <c r="AL731" s="275" t="s">
        <v>8019</v>
      </c>
    </row>
    <row r="732" spans="1:38" s="275" customFormat="1">
      <c r="A732" s="275" t="str">
        <f t="shared" si="11"/>
        <v>0412200040就労継続支援(Ｂ型)</v>
      </c>
      <c r="B732" s="275" t="s">
        <v>3012</v>
      </c>
      <c r="C732" s="275" t="s">
        <v>3013</v>
      </c>
      <c r="D732" s="276">
        <v>9891621</v>
      </c>
      <c r="E732" s="275" t="s">
        <v>3014</v>
      </c>
      <c r="F732" s="275" t="s">
        <v>3015</v>
      </c>
      <c r="G732" s="275" t="s">
        <v>3016</v>
      </c>
      <c r="H732" s="275" t="s">
        <v>63</v>
      </c>
      <c r="I732" s="275" t="s">
        <v>3017</v>
      </c>
      <c r="J732" s="275" t="s">
        <v>7165</v>
      </c>
      <c r="K732" s="275" t="s">
        <v>3018</v>
      </c>
      <c r="L732" s="275" t="s">
        <v>3018</v>
      </c>
      <c r="M732" s="275" t="s">
        <v>3019</v>
      </c>
      <c r="N732" s="276">
        <v>9891621</v>
      </c>
      <c r="O732" s="275" t="s">
        <v>3007</v>
      </c>
      <c r="P732" s="275" t="s">
        <v>3020</v>
      </c>
      <c r="Q732" s="275" t="s">
        <v>3015</v>
      </c>
      <c r="R732" s="275" t="s">
        <v>3016</v>
      </c>
      <c r="T732" s="275" t="s">
        <v>6491</v>
      </c>
      <c r="U732" s="275" t="s">
        <v>74</v>
      </c>
      <c r="V732" s="275" t="s">
        <v>3021</v>
      </c>
      <c r="W732" s="275" t="s">
        <v>6486</v>
      </c>
      <c r="X732" s="277">
        <v>44835</v>
      </c>
      <c r="Y732" s="275" t="s">
        <v>6487</v>
      </c>
      <c r="Z732" s="275" t="s">
        <v>6488</v>
      </c>
      <c r="AA732" s="277">
        <v>39539</v>
      </c>
      <c r="AB732" s="277">
        <v>39539</v>
      </c>
      <c r="AG732" s="275" t="s">
        <v>6489</v>
      </c>
      <c r="AH732" s="275">
        <v>10</v>
      </c>
      <c r="AI732" s="275">
        <v>19</v>
      </c>
      <c r="AJ732" s="275" t="s">
        <v>6490</v>
      </c>
      <c r="AK732" s="276">
        <v>989</v>
      </c>
      <c r="AL732" s="275" t="s">
        <v>8082</v>
      </c>
    </row>
    <row r="733" spans="1:38" s="275" customFormat="1">
      <c r="A733" s="275" t="str">
        <f t="shared" si="11"/>
        <v>0412200040生活介護</v>
      </c>
      <c r="B733" s="275" t="s">
        <v>3012</v>
      </c>
      <c r="C733" s="275" t="s">
        <v>3013</v>
      </c>
      <c r="D733" s="276">
        <v>9891621</v>
      </c>
      <c r="E733" s="275" t="s">
        <v>3014</v>
      </c>
      <c r="F733" s="275" t="s">
        <v>3015</v>
      </c>
      <c r="G733" s="275" t="s">
        <v>3016</v>
      </c>
      <c r="H733" s="275" t="s">
        <v>63</v>
      </c>
      <c r="I733" s="275" t="s">
        <v>3017</v>
      </c>
      <c r="J733" s="275" t="s">
        <v>7165</v>
      </c>
      <c r="K733" s="275" t="s">
        <v>3018</v>
      </c>
      <c r="L733" s="275" t="s">
        <v>3018</v>
      </c>
      <c r="M733" s="275" t="s">
        <v>3019</v>
      </c>
      <c r="N733" s="276">
        <v>9891621</v>
      </c>
      <c r="O733" s="275" t="s">
        <v>3007</v>
      </c>
      <c r="P733" s="275" t="s">
        <v>3020</v>
      </c>
      <c r="Q733" s="275" t="s">
        <v>3015</v>
      </c>
      <c r="R733" s="275" t="s">
        <v>3016</v>
      </c>
      <c r="T733" s="275" t="s">
        <v>71</v>
      </c>
      <c r="U733" s="275" t="s">
        <v>74</v>
      </c>
      <c r="V733" s="275" t="s">
        <v>3021</v>
      </c>
      <c r="W733" s="275" t="s">
        <v>6486</v>
      </c>
      <c r="X733" s="277">
        <v>44835</v>
      </c>
      <c r="Y733" s="275" t="s">
        <v>6487</v>
      </c>
      <c r="Z733" s="275" t="s">
        <v>6488</v>
      </c>
      <c r="AA733" s="277">
        <v>39539</v>
      </c>
      <c r="AB733" s="277">
        <v>39539</v>
      </c>
      <c r="AF733" s="275" t="s">
        <v>6492</v>
      </c>
      <c r="AG733" s="275" t="s">
        <v>6489</v>
      </c>
      <c r="AH733" s="275">
        <v>30</v>
      </c>
      <c r="AI733" s="275">
        <v>30</v>
      </c>
      <c r="AJ733" s="275" t="s">
        <v>6490</v>
      </c>
      <c r="AK733" s="276">
        <v>989</v>
      </c>
      <c r="AL733" s="275" t="s">
        <v>8082</v>
      </c>
    </row>
    <row r="734" spans="1:38" s="275" customFormat="1">
      <c r="A734" s="275" t="str">
        <f t="shared" si="11"/>
        <v>0412200040知的障害者通所更生施設</v>
      </c>
      <c r="B734" s="275" t="s">
        <v>3012</v>
      </c>
      <c r="C734" s="275" t="s">
        <v>3013</v>
      </c>
      <c r="D734" s="276">
        <v>9891621</v>
      </c>
      <c r="E734" s="275" t="s">
        <v>3014</v>
      </c>
      <c r="F734" s="275" t="s">
        <v>3015</v>
      </c>
      <c r="G734" s="275" t="s">
        <v>3016</v>
      </c>
      <c r="H734" s="275" t="s">
        <v>63</v>
      </c>
      <c r="I734" s="275" t="s">
        <v>3017</v>
      </c>
      <c r="J734" s="275" t="s">
        <v>7165</v>
      </c>
      <c r="K734" s="275" t="s">
        <v>3018</v>
      </c>
      <c r="L734" s="275" t="s">
        <v>7166</v>
      </c>
      <c r="M734" s="275" t="s">
        <v>7167</v>
      </c>
      <c r="N734" s="276">
        <v>9891621</v>
      </c>
      <c r="O734" s="275" t="s">
        <v>3007</v>
      </c>
      <c r="P734" s="275" t="s">
        <v>3081</v>
      </c>
      <c r="Q734" s="275" t="s">
        <v>3015</v>
      </c>
      <c r="R734" s="275" t="s">
        <v>3016</v>
      </c>
      <c r="T734" s="275" t="s">
        <v>6505</v>
      </c>
      <c r="U734" s="275" t="s">
        <v>6500</v>
      </c>
      <c r="V734" s="275" t="s">
        <v>3021</v>
      </c>
      <c r="W734" s="275" t="s">
        <v>6486</v>
      </c>
      <c r="X734" s="277">
        <v>39538</v>
      </c>
      <c r="Y734" s="275" t="s">
        <v>6501</v>
      </c>
      <c r="Z734" s="275" t="s">
        <v>6497</v>
      </c>
      <c r="AA734" s="277">
        <v>38991</v>
      </c>
      <c r="AB734" s="277">
        <v>38991</v>
      </c>
      <c r="AD734" s="277">
        <v>39538</v>
      </c>
      <c r="AF734" s="275" t="s">
        <v>6705</v>
      </c>
      <c r="AG734" s="275" t="s">
        <v>6509</v>
      </c>
      <c r="AI734" s="275">
        <v>19</v>
      </c>
      <c r="AJ734" s="275" t="s">
        <v>6490</v>
      </c>
      <c r="AK734" s="276">
        <v>989</v>
      </c>
      <c r="AL734" s="275" t="s">
        <v>8082</v>
      </c>
    </row>
    <row r="735" spans="1:38" s="275" customFormat="1">
      <c r="A735" s="275" t="str">
        <f t="shared" si="11"/>
        <v>0412200040知的障害者入所更生施設</v>
      </c>
      <c r="B735" s="275" t="s">
        <v>3012</v>
      </c>
      <c r="C735" s="275" t="s">
        <v>3013</v>
      </c>
      <c r="D735" s="276">
        <v>9891621</v>
      </c>
      <c r="E735" s="275" t="s">
        <v>3014</v>
      </c>
      <c r="F735" s="275" t="s">
        <v>3015</v>
      </c>
      <c r="G735" s="275" t="s">
        <v>3016</v>
      </c>
      <c r="H735" s="275" t="s">
        <v>63</v>
      </c>
      <c r="I735" s="275" t="s">
        <v>3017</v>
      </c>
      <c r="J735" s="275" t="s">
        <v>7165</v>
      </c>
      <c r="K735" s="275" t="s">
        <v>3018</v>
      </c>
      <c r="L735" s="275" t="s">
        <v>7168</v>
      </c>
      <c r="M735" s="275" t="s">
        <v>7169</v>
      </c>
      <c r="N735" s="276">
        <v>9891621</v>
      </c>
      <c r="O735" s="275" t="s">
        <v>3007</v>
      </c>
      <c r="P735" s="275" t="s">
        <v>3081</v>
      </c>
      <c r="Q735" s="275" t="s">
        <v>3015</v>
      </c>
      <c r="R735" s="275" t="s">
        <v>3016</v>
      </c>
      <c r="T735" s="275" t="s">
        <v>6499</v>
      </c>
      <c r="U735" s="275" t="s">
        <v>6500</v>
      </c>
      <c r="V735" s="275" t="s">
        <v>3021</v>
      </c>
      <c r="W735" s="275" t="s">
        <v>6486</v>
      </c>
      <c r="X735" s="277">
        <v>40999</v>
      </c>
      <c r="Y735" s="275" t="s">
        <v>6501</v>
      </c>
      <c r="Z735" s="275" t="s">
        <v>6497</v>
      </c>
      <c r="AA735" s="277">
        <v>38991</v>
      </c>
      <c r="AB735" s="277">
        <v>38991</v>
      </c>
      <c r="AD735" s="277">
        <v>40999</v>
      </c>
      <c r="AF735" s="275" t="s">
        <v>6502</v>
      </c>
      <c r="AG735" s="275" t="s">
        <v>6503</v>
      </c>
      <c r="AI735" s="275">
        <v>50</v>
      </c>
      <c r="AJ735" s="275" t="s">
        <v>6490</v>
      </c>
      <c r="AK735" s="276">
        <v>989</v>
      </c>
      <c r="AL735" s="275" t="s">
        <v>8082</v>
      </c>
    </row>
    <row r="736" spans="1:38" s="275" customFormat="1">
      <c r="A736" s="275" t="str">
        <f t="shared" si="11"/>
        <v>0412200099居宅介護</v>
      </c>
      <c r="B736" s="275" t="s">
        <v>3022</v>
      </c>
      <c r="C736" s="275" t="s">
        <v>3023</v>
      </c>
      <c r="D736" s="276">
        <v>9891241</v>
      </c>
      <c r="E736" s="275" t="s">
        <v>3024</v>
      </c>
      <c r="F736" s="275" t="s">
        <v>3025</v>
      </c>
      <c r="G736" s="275" t="s">
        <v>3026</v>
      </c>
      <c r="H736" s="275" t="s">
        <v>63</v>
      </c>
      <c r="I736" s="275" t="s">
        <v>3027</v>
      </c>
      <c r="J736" s="275" t="s">
        <v>7170</v>
      </c>
      <c r="K736" s="275" t="s">
        <v>3028</v>
      </c>
      <c r="L736" s="275" t="s">
        <v>3028</v>
      </c>
      <c r="M736" s="275" t="s">
        <v>3029</v>
      </c>
      <c r="N736" s="276">
        <v>9891241</v>
      </c>
      <c r="O736" s="275" t="s">
        <v>3030</v>
      </c>
      <c r="P736" s="275" t="s">
        <v>3032</v>
      </c>
      <c r="Q736" s="275" t="s">
        <v>3025</v>
      </c>
      <c r="R736" s="275" t="s">
        <v>3025</v>
      </c>
      <c r="T736" s="275" t="s">
        <v>137</v>
      </c>
      <c r="U736" s="275" t="s">
        <v>74</v>
      </c>
      <c r="V736" s="275" t="s">
        <v>3031</v>
      </c>
      <c r="W736" s="275" t="s">
        <v>6486</v>
      </c>
      <c r="X736" s="277">
        <v>44287</v>
      </c>
      <c r="Y736" s="275" t="s">
        <v>6487</v>
      </c>
      <c r="AA736" s="277">
        <v>38991</v>
      </c>
      <c r="AB736" s="277">
        <v>38991</v>
      </c>
      <c r="AJ736" s="275" t="s">
        <v>6490</v>
      </c>
      <c r="AK736" s="276">
        <v>989</v>
      </c>
      <c r="AL736" s="275" t="s">
        <v>7989</v>
      </c>
    </row>
    <row r="737" spans="1:38" s="275" customFormat="1">
      <c r="A737" s="275" t="str">
        <f t="shared" si="11"/>
        <v>0412200099重度訪問介護</v>
      </c>
      <c r="B737" s="275" t="s">
        <v>3022</v>
      </c>
      <c r="C737" s="275" t="s">
        <v>3023</v>
      </c>
      <c r="D737" s="276">
        <v>9891241</v>
      </c>
      <c r="E737" s="275" t="s">
        <v>3024</v>
      </c>
      <c r="F737" s="275" t="s">
        <v>3025</v>
      </c>
      <c r="G737" s="275" t="s">
        <v>3026</v>
      </c>
      <c r="H737" s="275" t="s">
        <v>63</v>
      </c>
      <c r="I737" s="275" t="s">
        <v>3027</v>
      </c>
      <c r="J737" s="275" t="s">
        <v>7170</v>
      </c>
      <c r="K737" s="275" t="s">
        <v>3028</v>
      </c>
      <c r="L737" s="275" t="s">
        <v>3028</v>
      </c>
      <c r="M737" s="275" t="s">
        <v>3029</v>
      </c>
      <c r="N737" s="276">
        <v>9891241</v>
      </c>
      <c r="O737" s="275" t="s">
        <v>3030</v>
      </c>
      <c r="P737" s="275" t="s">
        <v>3032</v>
      </c>
      <c r="Q737" s="275" t="s">
        <v>3025</v>
      </c>
      <c r="R737" s="275" t="s">
        <v>3025</v>
      </c>
      <c r="T737" s="275" t="s">
        <v>138</v>
      </c>
      <c r="U737" s="275" t="s">
        <v>6525</v>
      </c>
      <c r="V737" s="275" t="s">
        <v>3031</v>
      </c>
      <c r="W737" s="275" t="s">
        <v>6486</v>
      </c>
      <c r="X737" s="277">
        <v>43373</v>
      </c>
      <c r="Y737" s="275" t="s">
        <v>6501</v>
      </c>
      <c r="AA737" s="277">
        <v>38991</v>
      </c>
      <c r="AB737" s="277">
        <v>38991</v>
      </c>
      <c r="AD737" s="277">
        <v>43373</v>
      </c>
      <c r="AJ737" s="275" t="s">
        <v>6490</v>
      </c>
      <c r="AK737" s="276">
        <v>989</v>
      </c>
      <c r="AL737" s="275" t="s">
        <v>7989</v>
      </c>
    </row>
    <row r="738" spans="1:38" s="275" customFormat="1">
      <c r="A738" s="275" t="str">
        <f t="shared" si="11"/>
        <v>0412200222就労継続支援(Ｂ型)</v>
      </c>
      <c r="B738" s="275" t="s">
        <v>1982</v>
      </c>
      <c r="C738" s="275" t="s">
        <v>1983</v>
      </c>
      <c r="D738" s="276">
        <v>9891601</v>
      </c>
      <c r="E738" s="275" t="s">
        <v>6914</v>
      </c>
      <c r="F738" s="275" t="s">
        <v>1985</v>
      </c>
      <c r="G738" s="275" t="s">
        <v>1986</v>
      </c>
      <c r="H738" s="275" t="s">
        <v>63</v>
      </c>
      <c r="I738" s="275" t="s">
        <v>8269</v>
      </c>
      <c r="J738" s="275" t="s">
        <v>8270</v>
      </c>
      <c r="K738" s="275" t="s">
        <v>3033</v>
      </c>
      <c r="L738" s="275" t="s">
        <v>3033</v>
      </c>
      <c r="M738" s="275" t="s">
        <v>3034</v>
      </c>
      <c r="N738" s="276">
        <v>9891322</v>
      </c>
      <c r="O738" s="275" t="s">
        <v>3035</v>
      </c>
      <c r="P738" s="275" t="s">
        <v>3036</v>
      </c>
      <c r="Q738" s="275" t="s">
        <v>3037</v>
      </c>
      <c r="R738" s="275" t="s">
        <v>3038</v>
      </c>
      <c r="T738" s="275" t="s">
        <v>6491</v>
      </c>
      <c r="U738" s="275" t="s">
        <v>74</v>
      </c>
      <c r="V738" s="275" t="s">
        <v>3039</v>
      </c>
      <c r="W738" s="275" t="s">
        <v>6486</v>
      </c>
      <c r="X738" s="277">
        <v>45017</v>
      </c>
      <c r="Y738" s="275" t="s">
        <v>6487</v>
      </c>
      <c r="Z738" s="275" t="s">
        <v>6497</v>
      </c>
      <c r="AA738" s="277">
        <v>40269</v>
      </c>
      <c r="AB738" s="277">
        <v>40269</v>
      </c>
      <c r="AG738" s="275" t="s">
        <v>6489</v>
      </c>
      <c r="AH738" s="275">
        <v>40</v>
      </c>
      <c r="AI738" s="275">
        <v>36</v>
      </c>
      <c r="AJ738" s="275" t="s">
        <v>6490</v>
      </c>
      <c r="AK738" s="276">
        <v>989</v>
      </c>
      <c r="AL738" s="275" t="s">
        <v>8019</v>
      </c>
    </row>
    <row r="739" spans="1:38" s="275" customFormat="1">
      <c r="A739" s="275" t="str">
        <f t="shared" si="11"/>
        <v>0412200222知的障害者通所授産施設</v>
      </c>
      <c r="B739" s="275" t="s">
        <v>1982</v>
      </c>
      <c r="C739" s="275" t="s">
        <v>1983</v>
      </c>
      <c r="D739" s="276">
        <v>9891601</v>
      </c>
      <c r="E739" s="275" t="s">
        <v>6914</v>
      </c>
      <c r="F739" s="275" t="s">
        <v>1985</v>
      </c>
      <c r="G739" s="275" t="s">
        <v>1986</v>
      </c>
      <c r="H739" s="275" t="s">
        <v>63</v>
      </c>
      <c r="I739" s="275" t="s">
        <v>8269</v>
      </c>
      <c r="J739" s="275" t="s">
        <v>8270</v>
      </c>
      <c r="K739" s="275" t="s">
        <v>3033</v>
      </c>
      <c r="L739" s="275" t="s">
        <v>3033</v>
      </c>
      <c r="M739" s="275" t="s">
        <v>3034</v>
      </c>
      <c r="N739" s="276">
        <v>9891322</v>
      </c>
      <c r="O739" s="275" t="s">
        <v>3035</v>
      </c>
      <c r="P739" s="275" t="s">
        <v>3036</v>
      </c>
      <c r="Q739" s="275" t="s">
        <v>3037</v>
      </c>
      <c r="R739" s="275" t="s">
        <v>3038</v>
      </c>
      <c r="T739" s="275" t="s">
        <v>6528</v>
      </c>
      <c r="U739" s="275" t="s">
        <v>6500</v>
      </c>
      <c r="V739" s="275" t="s">
        <v>3039</v>
      </c>
      <c r="W739" s="275" t="s">
        <v>6486</v>
      </c>
      <c r="X739" s="277">
        <v>40268</v>
      </c>
      <c r="Y739" s="275" t="s">
        <v>6501</v>
      </c>
      <c r="Z739" s="275" t="s">
        <v>6497</v>
      </c>
      <c r="AA739" s="277">
        <v>38991</v>
      </c>
      <c r="AB739" s="277">
        <v>38991</v>
      </c>
      <c r="AD739" s="277">
        <v>40268</v>
      </c>
      <c r="AF739" s="275" t="s">
        <v>6506</v>
      </c>
      <c r="AG739" s="275" t="s">
        <v>6489</v>
      </c>
      <c r="AI739" s="275">
        <v>36</v>
      </c>
      <c r="AJ739" s="275" t="s">
        <v>6490</v>
      </c>
      <c r="AK739" s="276">
        <v>989</v>
      </c>
      <c r="AL739" s="275" t="s">
        <v>8019</v>
      </c>
    </row>
    <row r="740" spans="1:38" s="275" customFormat="1">
      <c r="A740" s="275" t="str">
        <f t="shared" si="11"/>
        <v>0412200230就労継続支援(Ｂ型)</v>
      </c>
      <c r="B740" s="275" t="s">
        <v>1982</v>
      </c>
      <c r="C740" s="275" t="s">
        <v>1983</v>
      </c>
      <c r="D740" s="276">
        <v>9891601</v>
      </c>
      <c r="E740" s="275" t="s">
        <v>6914</v>
      </c>
      <c r="F740" s="275" t="s">
        <v>1985</v>
      </c>
      <c r="G740" s="275" t="s">
        <v>1986</v>
      </c>
      <c r="H740" s="275" t="s">
        <v>63</v>
      </c>
      <c r="I740" s="275" t="s">
        <v>8269</v>
      </c>
      <c r="J740" s="275" t="s">
        <v>8270</v>
      </c>
      <c r="K740" s="275" t="s">
        <v>3040</v>
      </c>
      <c r="L740" s="275" t="s">
        <v>3040</v>
      </c>
      <c r="M740" s="275" t="s">
        <v>3041</v>
      </c>
      <c r="N740" s="276">
        <v>9891763</v>
      </c>
      <c r="O740" s="275" t="s">
        <v>3007</v>
      </c>
      <c r="P740" s="275" t="s">
        <v>3042</v>
      </c>
      <c r="Q740" s="275" t="s">
        <v>3043</v>
      </c>
      <c r="R740" s="275" t="s">
        <v>3044</v>
      </c>
      <c r="T740" s="275" t="s">
        <v>6491</v>
      </c>
      <c r="U740" s="275" t="s">
        <v>74</v>
      </c>
      <c r="V740" s="275" t="s">
        <v>3045</v>
      </c>
      <c r="W740" s="275" t="s">
        <v>6486</v>
      </c>
      <c r="X740" s="277">
        <v>44287</v>
      </c>
      <c r="Y740" s="275" t="s">
        <v>6487</v>
      </c>
      <c r="Z740" s="275" t="s">
        <v>6488</v>
      </c>
      <c r="AA740" s="277">
        <v>40269</v>
      </c>
      <c r="AB740" s="277">
        <v>40269</v>
      </c>
      <c r="AG740" s="275" t="s">
        <v>6489</v>
      </c>
      <c r="AH740" s="275">
        <v>40</v>
      </c>
      <c r="AI740" s="275">
        <v>44</v>
      </c>
      <c r="AJ740" s="275" t="s">
        <v>6490</v>
      </c>
      <c r="AK740" s="276">
        <v>989</v>
      </c>
      <c r="AL740" s="275" t="s">
        <v>8019</v>
      </c>
    </row>
    <row r="741" spans="1:38" s="275" customFormat="1">
      <c r="A741" s="275" t="str">
        <f t="shared" si="11"/>
        <v>0412200230知的障害者通所授産施設</v>
      </c>
      <c r="B741" s="275" t="s">
        <v>1982</v>
      </c>
      <c r="C741" s="275" t="s">
        <v>1983</v>
      </c>
      <c r="D741" s="276">
        <v>9891601</v>
      </c>
      <c r="E741" s="275" t="s">
        <v>6914</v>
      </c>
      <c r="F741" s="275" t="s">
        <v>1985</v>
      </c>
      <c r="G741" s="275" t="s">
        <v>1986</v>
      </c>
      <c r="H741" s="275" t="s">
        <v>63</v>
      </c>
      <c r="I741" s="275" t="s">
        <v>8269</v>
      </c>
      <c r="J741" s="275" t="s">
        <v>8270</v>
      </c>
      <c r="K741" s="275" t="s">
        <v>3040</v>
      </c>
      <c r="L741" s="275" t="s">
        <v>3040</v>
      </c>
      <c r="M741" s="275" t="s">
        <v>3041</v>
      </c>
      <c r="N741" s="276">
        <v>9891763</v>
      </c>
      <c r="O741" s="275" t="s">
        <v>3007</v>
      </c>
      <c r="P741" s="275" t="s">
        <v>7171</v>
      </c>
      <c r="Q741" s="275" t="s">
        <v>3043</v>
      </c>
      <c r="R741" s="275" t="s">
        <v>3044</v>
      </c>
      <c r="T741" s="275" t="s">
        <v>6528</v>
      </c>
      <c r="U741" s="275" t="s">
        <v>6500</v>
      </c>
      <c r="V741" s="275" t="s">
        <v>3045</v>
      </c>
      <c r="W741" s="275" t="s">
        <v>6486</v>
      </c>
      <c r="X741" s="277">
        <v>40268</v>
      </c>
      <c r="Y741" s="275" t="s">
        <v>6501</v>
      </c>
      <c r="Z741" s="275" t="s">
        <v>6497</v>
      </c>
      <c r="AA741" s="277">
        <v>38991</v>
      </c>
      <c r="AB741" s="277">
        <v>38991</v>
      </c>
      <c r="AD741" s="277">
        <v>40268</v>
      </c>
      <c r="AF741" s="275" t="s">
        <v>6506</v>
      </c>
      <c r="AG741" s="275" t="s">
        <v>6489</v>
      </c>
      <c r="AI741" s="275">
        <v>30</v>
      </c>
      <c r="AJ741" s="275" t="s">
        <v>6490</v>
      </c>
      <c r="AK741" s="276">
        <v>989</v>
      </c>
      <c r="AL741" s="275" t="s">
        <v>8019</v>
      </c>
    </row>
    <row r="742" spans="1:38" s="275" customFormat="1">
      <c r="A742" s="275" t="str">
        <f t="shared" si="11"/>
        <v>0412200230知的障害者通所授産施設</v>
      </c>
      <c r="B742" s="275" t="s">
        <v>1982</v>
      </c>
      <c r="C742" s="275" t="s">
        <v>1983</v>
      </c>
      <c r="D742" s="276">
        <v>9891601</v>
      </c>
      <c r="E742" s="275" t="s">
        <v>6914</v>
      </c>
      <c r="F742" s="275" t="s">
        <v>1985</v>
      </c>
      <c r="G742" s="275" t="s">
        <v>1986</v>
      </c>
      <c r="H742" s="275" t="s">
        <v>63</v>
      </c>
      <c r="I742" s="275" t="s">
        <v>8269</v>
      </c>
      <c r="J742" s="275" t="s">
        <v>8270</v>
      </c>
      <c r="K742" s="275" t="s">
        <v>3040</v>
      </c>
      <c r="L742" s="275" t="s">
        <v>3040</v>
      </c>
      <c r="M742" s="275" t="s">
        <v>3041</v>
      </c>
      <c r="N742" s="276">
        <v>9891763</v>
      </c>
      <c r="O742" s="275" t="s">
        <v>3007</v>
      </c>
      <c r="P742" s="275" t="s">
        <v>7171</v>
      </c>
      <c r="Q742" s="275" t="s">
        <v>3043</v>
      </c>
      <c r="R742" s="275" t="s">
        <v>3044</v>
      </c>
      <c r="T742" s="275" t="s">
        <v>6528</v>
      </c>
      <c r="U742" s="275" t="s">
        <v>6500</v>
      </c>
      <c r="V742" s="275" t="s">
        <v>3045</v>
      </c>
      <c r="W742" s="275" t="s">
        <v>6507</v>
      </c>
      <c r="X742" s="277">
        <v>40268</v>
      </c>
      <c r="Y742" s="275" t="s">
        <v>6501</v>
      </c>
      <c r="Z742" s="275" t="s">
        <v>6497</v>
      </c>
      <c r="AA742" s="277">
        <v>38991</v>
      </c>
      <c r="AB742" s="277">
        <v>38991</v>
      </c>
      <c r="AD742" s="277">
        <v>40268</v>
      </c>
      <c r="AF742" s="275" t="s">
        <v>6508</v>
      </c>
      <c r="AG742" s="275" t="s">
        <v>6509</v>
      </c>
      <c r="AI742" s="275">
        <v>14</v>
      </c>
      <c r="AJ742" s="275" t="s">
        <v>6490</v>
      </c>
      <c r="AK742" s="276">
        <v>989</v>
      </c>
      <c r="AL742" s="275" t="s">
        <v>8019</v>
      </c>
    </row>
    <row r="743" spans="1:38" s="275" customFormat="1">
      <c r="A743" s="275" t="str">
        <f t="shared" si="11"/>
        <v>0412200263居宅介護</v>
      </c>
      <c r="B743" s="275" t="s">
        <v>206</v>
      </c>
      <c r="C743" s="275" t="s">
        <v>207</v>
      </c>
      <c r="D743" s="276">
        <v>1018688</v>
      </c>
      <c r="E743" s="275" t="s">
        <v>6530</v>
      </c>
      <c r="F743" s="275" t="s">
        <v>208</v>
      </c>
      <c r="G743" s="275" t="s">
        <v>209</v>
      </c>
      <c r="H743" s="275" t="s">
        <v>210</v>
      </c>
      <c r="I743" s="275" t="s">
        <v>211</v>
      </c>
      <c r="J743" s="275" t="s">
        <v>6531</v>
      </c>
      <c r="K743" s="275" t="s">
        <v>3046</v>
      </c>
      <c r="L743" s="275" t="s">
        <v>3046</v>
      </c>
      <c r="M743" s="275" t="s">
        <v>3047</v>
      </c>
      <c r="N743" s="276">
        <v>9891264</v>
      </c>
      <c r="O743" s="275" t="s">
        <v>3030</v>
      </c>
      <c r="P743" s="275" t="s">
        <v>3048</v>
      </c>
      <c r="Q743" s="275" t="s">
        <v>3049</v>
      </c>
      <c r="R743" s="275" t="s">
        <v>3050</v>
      </c>
      <c r="T743" s="275" t="s">
        <v>137</v>
      </c>
      <c r="U743" s="275" t="s">
        <v>74</v>
      </c>
      <c r="V743" s="275" t="s">
        <v>3051</v>
      </c>
      <c r="W743" s="275" t="s">
        <v>6486</v>
      </c>
      <c r="X743" s="277">
        <v>44835</v>
      </c>
      <c r="Y743" s="275" t="s">
        <v>6487</v>
      </c>
      <c r="AA743" s="277">
        <v>39295</v>
      </c>
      <c r="AB743" s="277">
        <v>39295</v>
      </c>
      <c r="AJ743" s="275" t="s">
        <v>6490</v>
      </c>
      <c r="AK743" s="276">
        <v>101</v>
      </c>
      <c r="AL743" s="275" t="s">
        <v>7916</v>
      </c>
    </row>
    <row r="744" spans="1:38" s="275" customFormat="1">
      <c r="A744" s="275" t="str">
        <f t="shared" si="11"/>
        <v>0412200263重度訪問介護</v>
      </c>
      <c r="B744" s="275" t="s">
        <v>206</v>
      </c>
      <c r="C744" s="275" t="s">
        <v>207</v>
      </c>
      <c r="D744" s="276">
        <v>1018688</v>
      </c>
      <c r="E744" s="275" t="s">
        <v>6530</v>
      </c>
      <c r="F744" s="275" t="s">
        <v>208</v>
      </c>
      <c r="G744" s="275" t="s">
        <v>209</v>
      </c>
      <c r="H744" s="275" t="s">
        <v>210</v>
      </c>
      <c r="I744" s="275" t="s">
        <v>211</v>
      </c>
      <c r="J744" s="275" t="s">
        <v>6531</v>
      </c>
      <c r="K744" s="275" t="s">
        <v>3046</v>
      </c>
      <c r="L744" s="275" t="s">
        <v>3046</v>
      </c>
      <c r="M744" s="275" t="s">
        <v>3047</v>
      </c>
      <c r="N744" s="276">
        <v>9891264</v>
      </c>
      <c r="O744" s="275" t="s">
        <v>3030</v>
      </c>
      <c r="P744" s="275" t="s">
        <v>3048</v>
      </c>
      <c r="Q744" s="275" t="s">
        <v>3049</v>
      </c>
      <c r="R744" s="275" t="s">
        <v>3050</v>
      </c>
      <c r="T744" s="275" t="s">
        <v>138</v>
      </c>
      <c r="U744" s="275" t="s">
        <v>74</v>
      </c>
      <c r="V744" s="275" t="s">
        <v>3051</v>
      </c>
      <c r="W744" s="275" t="s">
        <v>6486</v>
      </c>
      <c r="X744" s="277">
        <v>44835</v>
      </c>
      <c r="Y744" s="275" t="s">
        <v>6487</v>
      </c>
      <c r="AA744" s="277">
        <v>39295</v>
      </c>
      <c r="AB744" s="277">
        <v>39295</v>
      </c>
      <c r="AJ744" s="275" t="s">
        <v>6490</v>
      </c>
      <c r="AK744" s="276">
        <v>101</v>
      </c>
      <c r="AL744" s="275" t="s">
        <v>7916</v>
      </c>
    </row>
    <row r="745" spans="1:38" s="275" customFormat="1">
      <c r="A745" s="275" t="str">
        <f t="shared" si="11"/>
        <v>0412200297居宅介護</v>
      </c>
      <c r="B745" s="275" t="s">
        <v>219</v>
      </c>
      <c r="C745" s="275" t="s">
        <v>220</v>
      </c>
      <c r="D745" s="276">
        <v>9800014</v>
      </c>
      <c r="E745" s="275" t="s">
        <v>221</v>
      </c>
      <c r="F745" s="275" t="s">
        <v>222</v>
      </c>
      <c r="G745" s="275" t="s">
        <v>223</v>
      </c>
      <c r="H745" s="275" t="s">
        <v>210</v>
      </c>
      <c r="I745" s="275" t="s">
        <v>224</v>
      </c>
      <c r="J745" s="275" t="s">
        <v>6532</v>
      </c>
      <c r="K745" s="275" t="s">
        <v>3052</v>
      </c>
      <c r="L745" s="275" t="s">
        <v>3052</v>
      </c>
      <c r="M745" s="275" t="s">
        <v>3053</v>
      </c>
      <c r="N745" s="276">
        <v>9891241</v>
      </c>
      <c r="O745" s="275" t="s">
        <v>3030</v>
      </c>
      <c r="P745" s="275" t="s">
        <v>3054</v>
      </c>
      <c r="Q745" s="275" t="s">
        <v>3055</v>
      </c>
      <c r="R745" s="275" t="s">
        <v>3056</v>
      </c>
      <c r="T745" s="275" t="s">
        <v>137</v>
      </c>
      <c r="U745" s="275" t="s">
        <v>74</v>
      </c>
      <c r="V745" s="275" t="s">
        <v>3057</v>
      </c>
      <c r="W745" s="275" t="s">
        <v>6486</v>
      </c>
      <c r="X745" s="277">
        <v>44835</v>
      </c>
      <c r="Y745" s="275" t="s">
        <v>6487</v>
      </c>
      <c r="AA745" s="277">
        <v>39387</v>
      </c>
      <c r="AB745" s="277">
        <v>39387</v>
      </c>
      <c r="AJ745" s="275" t="s">
        <v>6490</v>
      </c>
      <c r="AK745" s="276">
        <v>980</v>
      </c>
      <c r="AL745" s="275" t="s">
        <v>7917</v>
      </c>
    </row>
    <row r="746" spans="1:38" s="275" customFormat="1">
      <c r="A746" s="275" t="str">
        <f t="shared" si="11"/>
        <v>0412200297重度訪問介護</v>
      </c>
      <c r="B746" s="275" t="s">
        <v>219</v>
      </c>
      <c r="C746" s="275" t="s">
        <v>220</v>
      </c>
      <c r="D746" s="276">
        <v>9800014</v>
      </c>
      <c r="E746" s="275" t="s">
        <v>221</v>
      </c>
      <c r="F746" s="275" t="s">
        <v>222</v>
      </c>
      <c r="G746" s="275" t="s">
        <v>223</v>
      </c>
      <c r="H746" s="275" t="s">
        <v>210</v>
      </c>
      <c r="I746" s="275" t="s">
        <v>224</v>
      </c>
      <c r="J746" s="275" t="s">
        <v>6532</v>
      </c>
      <c r="K746" s="275" t="s">
        <v>3052</v>
      </c>
      <c r="L746" s="275" t="s">
        <v>3052</v>
      </c>
      <c r="M746" s="275" t="s">
        <v>3053</v>
      </c>
      <c r="N746" s="276">
        <v>9891241</v>
      </c>
      <c r="O746" s="275" t="s">
        <v>3030</v>
      </c>
      <c r="P746" s="275" t="s">
        <v>3054</v>
      </c>
      <c r="Q746" s="275" t="s">
        <v>3055</v>
      </c>
      <c r="R746" s="275" t="s">
        <v>3056</v>
      </c>
      <c r="T746" s="275" t="s">
        <v>138</v>
      </c>
      <c r="U746" s="275" t="s">
        <v>74</v>
      </c>
      <c r="V746" s="275" t="s">
        <v>3057</v>
      </c>
      <c r="W746" s="275" t="s">
        <v>6486</v>
      </c>
      <c r="X746" s="277">
        <v>44835</v>
      </c>
      <c r="Y746" s="275" t="s">
        <v>6487</v>
      </c>
      <c r="AA746" s="277">
        <v>39387</v>
      </c>
      <c r="AB746" s="277">
        <v>39387</v>
      </c>
      <c r="AJ746" s="275" t="s">
        <v>6490</v>
      </c>
      <c r="AK746" s="276">
        <v>980</v>
      </c>
      <c r="AL746" s="275" t="s">
        <v>7917</v>
      </c>
    </row>
    <row r="747" spans="1:38" s="275" customFormat="1">
      <c r="A747" s="275" t="str">
        <f t="shared" si="11"/>
        <v>0412200339就労継続支援(Ｂ型)</v>
      </c>
      <c r="B747" s="275" t="s">
        <v>1418</v>
      </c>
      <c r="C747" s="275" t="s">
        <v>1419</v>
      </c>
      <c r="D747" s="276">
        <v>9811522</v>
      </c>
      <c r="E747" s="275" t="s">
        <v>1420</v>
      </c>
      <c r="F747" s="275" t="s">
        <v>1421</v>
      </c>
      <c r="G747" s="275" t="s">
        <v>1422</v>
      </c>
      <c r="H747" s="275" t="s">
        <v>63</v>
      </c>
      <c r="I747" s="275" t="s">
        <v>1423</v>
      </c>
      <c r="J747" s="275" t="s">
        <v>6820</v>
      </c>
      <c r="K747" s="275" t="s">
        <v>3060</v>
      </c>
      <c r="L747" s="275" t="s">
        <v>3060</v>
      </c>
      <c r="M747" s="275" t="s">
        <v>3061</v>
      </c>
      <c r="N747" s="276">
        <v>9891501</v>
      </c>
      <c r="O747" s="275" t="s">
        <v>3058</v>
      </c>
      <c r="P747" s="275" t="s">
        <v>3062</v>
      </c>
      <c r="Q747" s="275" t="s">
        <v>3063</v>
      </c>
      <c r="R747" s="275" t="s">
        <v>3064</v>
      </c>
      <c r="T747" s="275" t="s">
        <v>6491</v>
      </c>
      <c r="U747" s="275" t="s">
        <v>74</v>
      </c>
      <c r="V747" s="275" t="s">
        <v>3065</v>
      </c>
      <c r="W747" s="275" t="s">
        <v>6486</v>
      </c>
      <c r="X747" s="277">
        <v>45017</v>
      </c>
      <c r="Y747" s="275" t="s">
        <v>6487</v>
      </c>
      <c r="Z747" s="275" t="s">
        <v>6497</v>
      </c>
      <c r="AA747" s="277">
        <v>40118</v>
      </c>
      <c r="AB747" s="277">
        <v>40118</v>
      </c>
      <c r="AG747" s="275" t="s">
        <v>6533</v>
      </c>
      <c r="AH747" s="275">
        <v>20</v>
      </c>
      <c r="AI747" s="275">
        <v>0</v>
      </c>
      <c r="AJ747" s="275" t="s">
        <v>6490</v>
      </c>
      <c r="AK747" s="276">
        <v>981</v>
      </c>
      <c r="AL747" s="275" t="s">
        <v>7992</v>
      </c>
    </row>
    <row r="748" spans="1:38" s="275" customFormat="1">
      <c r="A748" s="275" t="str">
        <f t="shared" si="11"/>
        <v>0412200347居宅介護</v>
      </c>
      <c r="B748" s="275" t="s">
        <v>3066</v>
      </c>
      <c r="C748" s="275" t="s">
        <v>3067</v>
      </c>
      <c r="D748" s="276">
        <v>9891273</v>
      </c>
      <c r="E748" s="275" t="s">
        <v>7172</v>
      </c>
      <c r="F748" s="275" t="s">
        <v>3069</v>
      </c>
      <c r="G748" s="275" t="s">
        <v>3070</v>
      </c>
      <c r="H748" s="275" t="s">
        <v>129</v>
      </c>
      <c r="I748" s="275" t="s">
        <v>3071</v>
      </c>
      <c r="J748" s="275" t="s">
        <v>7173</v>
      </c>
      <c r="K748" s="275" t="s">
        <v>3072</v>
      </c>
      <c r="L748" s="275" t="s">
        <v>3072</v>
      </c>
      <c r="M748" s="275" t="s">
        <v>3073</v>
      </c>
      <c r="N748" s="276">
        <v>9891272</v>
      </c>
      <c r="O748" s="275" t="s">
        <v>3030</v>
      </c>
      <c r="P748" s="275" t="s">
        <v>3074</v>
      </c>
      <c r="Q748" s="275" t="s">
        <v>3075</v>
      </c>
      <c r="R748" s="275" t="s">
        <v>3076</v>
      </c>
      <c r="T748" s="275" t="s">
        <v>137</v>
      </c>
      <c r="U748" s="275" t="s">
        <v>74</v>
      </c>
      <c r="V748" s="275" t="s">
        <v>3077</v>
      </c>
      <c r="W748" s="275" t="s">
        <v>6486</v>
      </c>
      <c r="X748" s="277">
        <v>44835</v>
      </c>
      <c r="Y748" s="275" t="s">
        <v>6487</v>
      </c>
      <c r="AA748" s="277">
        <v>40435</v>
      </c>
      <c r="AB748" s="277">
        <v>40435</v>
      </c>
      <c r="AJ748" s="275" t="s">
        <v>6490</v>
      </c>
      <c r="AK748" s="276">
        <v>989</v>
      </c>
      <c r="AL748" s="275" t="s">
        <v>8083</v>
      </c>
    </row>
    <row r="749" spans="1:38" s="275" customFormat="1">
      <c r="A749" s="275" t="str">
        <f t="shared" si="11"/>
        <v>0412200347重度訪問介護</v>
      </c>
      <c r="B749" s="275" t="s">
        <v>3066</v>
      </c>
      <c r="C749" s="275" t="s">
        <v>3067</v>
      </c>
      <c r="D749" s="276">
        <v>9891273</v>
      </c>
      <c r="E749" s="275" t="s">
        <v>7172</v>
      </c>
      <c r="F749" s="275" t="s">
        <v>3069</v>
      </c>
      <c r="G749" s="275" t="s">
        <v>3070</v>
      </c>
      <c r="H749" s="275" t="s">
        <v>129</v>
      </c>
      <c r="I749" s="275" t="s">
        <v>3071</v>
      </c>
      <c r="J749" s="275" t="s">
        <v>7173</v>
      </c>
      <c r="K749" s="275" t="s">
        <v>3072</v>
      </c>
      <c r="L749" s="275" t="s">
        <v>3072</v>
      </c>
      <c r="M749" s="275" t="s">
        <v>3073</v>
      </c>
      <c r="N749" s="276">
        <v>9891272</v>
      </c>
      <c r="O749" s="275" t="s">
        <v>3030</v>
      </c>
      <c r="P749" s="275" t="s">
        <v>3074</v>
      </c>
      <c r="Q749" s="275" t="s">
        <v>3075</v>
      </c>
      <c r="R749" s="275" t="s">
        <v>3076</v>
      </c>
      <c r="T749" s="275" t="s">
        <v>138</v>
      </c>
      <c r="U749" s="275" t="s">
        <v>74</v>
      </c>
      <c r="V749" s="275" t="s">
        <v>3077</v>
      </c>
      <c r="W749" s="275" t="s">
        <v>6486</v>
      </c>
      <c r="X749" s="277">
        <v>44835</v>
      </c>
      <c r="Y749" s="275" t="s">
        <v>6487</v>
      </c>
      <c r="AA749" s="277">
        <v>40435</v>
      </c>
      <c r="AB749" s="277">
        <v>40435</v>
      </c>
      <c r="AJ749" s="275" t="s">
        <v>6490</v>
      </c>
      <c r="AK749" s="276">
        <v>989</v>
      </c>
      <c r="AL749" s="275" t="s">
        <v>8083</v>
      </c>
    </row>
    <row r="750" spans="1:38" s="275" customFormat="1">
      <c r="A750" s="275" t="str">
        <f t="shared" si="11"/>
        <v>0412200354施設入所支援</v>
      </c>
      <c r="B750" s="275" t="s">
        <v>3012</v>
      </c>
      <c r="C750" s="275" t="s">
        <v>3013</v>
      </c>
      <c r="D750" s="276">
        <v>9891621</v>
      </c>
      <c r="E750" s="275" t="s">
        <v>3014</v>
      </c>
      <c r="F750" s="275" t="s">
        <v>3015</v>
      </c>
      <c r="G750" s="275" t="s">
        <v>3016</v>
      </c>
      <c r="H750" s="275" t="s">
        <v>63</v>
      </c>
      <c r="I750" s="275" t="s">
        <v>3017</v>
      </c>
      <c r="J750" s="275" t="s">
        <v>7165</v>
      </c>
      <c r="K750" s="275" t="s">
        <v>3078</v>
      </c>
      <c r="L750" s="275" t="s">
        <v>3078</v>
      </c>
      <c r="M750" s="275" t="s">
        <v>3079</v>
      </c>
      <c r="N750" s="276">
        <v>9891621</v>
      </c>
      <c r="O750" s="275" t="s">
        <v>3007</v>
      </c>
      <c r="P750" s="275" t="s">
        <v>3081</v>
      </c>
      <c r="Q750" s="275" t="s">
        <v>3015</v>
      </c>
      <c r="R750" s="275" t="s">
        <v>3016</v>
      </c>
      <c r="T750" s="275" t="s">
        <v>6494</v>
      </c>
      <c r="U750" s="275" t="s">
        <v>74</v>
      </c>
      <c r="V750" s="275" t="s">
        <v>3080</v>
      </c>
      <c r="W750" s="275" t="s">
        <v>6486</v>
      </c>
      <c r="X750" s="277">
        <v>44835</v>
      </c>
      <c r="Y750" s="275" t="s">
        <v>6487</v>
      </c>
      <c r="AA750" s="277">
        <v>41000</v>
      </c>
      <c r="AB750" s="277">
        <v>41000</v>
      </c>
      <c r="AF750" s="275" t="s">
        <v>6495</v>
      </c>
      <c r="AG750" s="275" t="s">
        <v>6496</v>
      </c>
      <c r="AH750" s="275">
        <v>40</v>
      </c>
      <c r="AI750" s="275">
        <v>50</v>
      </c>
      <c r="AJ750" s="275" t="s">
        <v>6490</v>
      </c>
      <c r="AK750" s="276">
        <v>989</v>
      </c>
      <c r="AL750" s="275" t="s">
        <v>8082</v>
      </c>
    </row>
    <row r="751" spans="1:38" s="275" customFormat="1">
      <c r="A751" s="275" t="str">
        <f t="shared" si="11"/>
        <v>0412200354生活介護</v>
      </c>
      <c r="B751" s="275" t="s">
        <v>3012</v>
      </c>
      <c r="C751" s="275" t="s">
        <v>3013</v>
      </c>
      <c r="D751" s="276">
        <v>9891621</v>
      </c>
      <c r="E751" s="275" t="s">
        <v>3014</v>
      </c>
      <c r="F751" s="275" t="s">
        <v>3015</v>
      </c>
      <c r="G751" s="275" t="s">
        <v>3016</v>
      </c>
      <c r="H751" s="275" t="s">
        <v>63</v>
      </c>
      <c r="I751" s="275" t="s">
        <v>3017</v>
      </c>
      <c r="J751" s="275" t="s">
        <v>7165</v>
      </c>
      <c r="K751" s="275" t="s">
        <v>3078</v>
      </c>
      <c r="L751" s="275" t="s">
        <v>3078</v>
      </c>
      <c r="M751" s="275" t="s">
        <v>3079</v>
      </c>
      <c r="N751" s="276">
        <v>9891621</v>
      </c>
      <c r="O751" s="275" t="s">
        <v>3007</v>
      </c>
      <c r="P751" s="275" t="s">
        <v>3081</v>
      </c>
      <c r="Q751" s="275" t="s">
        <v>3015</v>
      </c>
      <c r="R751" s="275" t="s">
        <v>3016</v>
      </c>
      <c r="T751" s="275" t="s">
        <v>71</v>
      </c>
      <c r="U751" s="275" t="s">
        <v>74</v>
      </c>
      <c r="V751" s="275" t="s">
        <v>3080</v>
      </c>
      <c r="W751" s="275" t="s">
        <v>6486</v>
      </c>
      <c r="X751" s="277">
        <v>44835</v>
      </c>
      <c r="Y751" s="275" t="s">
        <v>6487</v>
      </c>
      <c r="Z751" s="275" t="s">
        <v>6488</v>
      </c>
      <c r="AA751" s="277">
        <v>41000</v>
      </c>
      <c r="AB751" s="277">
        <v>41000</v>
      </c>
      <c r="AF751" s="275" t="s">
        <v>6492</v>
      </c>
      <c r="AG751" s="275" t="s">
        <v>6489</v>
      </c>
      <c r="AH751" s="275">
        <v>40</v>
      </c>
      <c r="AI751" s="275">
        <v>50</v>
      </c>
      <c r="AJ751" s="275" t="s">
        <v>6490</v>
      </c>
      <c r="AK751" s="276">
        <v>989</v>
      </c>
      <c r="AL751" s="275" t="s">
        <v>8082</v>
      </c>
    </row>
    <row r="752" spans="1:38" s="275" customFormat="1">
      <c r="A752" s="275" t="str">
        <f t="shared" si="11"/>
        <v>0412200354短期入所</v>
      </c>
      <c r="B752" s="275" t="s">
        <v>3012</v>
      </c>
      <c r="C752" s="275" t="s">
        <v>3013</v>
      </c>
      <c r="D752" s="276">
        <v>9891621</v>
      </c>
      <c r="E752" s="275" t="s">
        <v>3014</v>
      </c>
      <c r="F752" s="275" t="s">
        <v>3015</v>
      </c>
      <c r="G752" s="275" t="s">
        <v>3016</v>
      </c>
      <c r="H752" s="275" t="s">
        <v>63</v>
      </c>
      <c r="I752" s="275" t="s">
        <v>3017</v>
      </c>
      <c r="J752" s="275" t="s">
        <v>7165</v>
      </c>
      <c r="K752" s="275" t="s">
        <v>3078</v>
      </c>
      <c r="L752" s="275" t="s">
        <v>3078</v>
      </c>
      <c r="M752" s="275" t="s">
        <v>3079</v>
      </c>
      <c r="N752" s="276">
        <v>9891621</v>
      </c>
      <c r="O752" s="275" t="s">
        <v>3007</v>
      </c>
      <c r="P752" s="275" t="s">
        <v>3082</v>
      </c>
      <c r="Q752" s="275" t="s">
        <v>3015</v>
      </c>
      <c r="R752" s="275" t="s">
        <v>3016</v>
      </c>
      <c r="T752" s="275" t="s">
        <v>91</v>
      </c>
      <c r="U752" s="275" t="s">
        <v>74</v>
      </c>
      <c r="V752" s="275" t="s">
        <v>3080</v>
      </c>
      <c r="W752" s="275" t="s">
        <v>6486</v>
      </c>
      <c r="X752" s="277">
        <v>44835</v>
      </c>
      <c r="Y752" s="275" t="s">
        <v>6487</v>
      </c>
      <c r="AA752" s="277">
        <v>41183</v>
      </c>
      <c r="AB752" s="277">
        <v>41183</v>
      </c>
      <c r="AF752" s="275" t="s">
        <v>6498</v>
      </c>
      <c r="AH752" s="275">
        <v>4</v>
      </c>
      <c r="AJ752" s="275" t="s">
        <v>6490</v>
      </c>
      <c r="AK752" s="276">
        <v>989</v>
      </c>
      <c r="AL752" s="275" t="s">
        <v>8082</v>
      </c>
    </row>
    <row r="753" spans="1:38" s="275" customFormat="1">
      <c r="A753" s="275" t="str">
        <f t="shared" si="11"/>
        <v>0412210049生活介護</v>
      </c>
      <c r="B753" s="275" t="s">
        <v>1003</v>
      </c>
      <c r="C753" s="275" t="s">
        <v>1004</v>
      </c>
      <c r="D753" s="276">
        <v>9890232</v>
      </c>
      <c r="E753" s="275" t="s">
        <v>1005</v>
      </c>
      <c r="F753" s="275" t="s">
        <v>1006</v>
      </c>
      <c r="G753" s="275" t="s">
        <v>1007</v>
      </c>
      <c r="H753" s="275" t="s">
        <v>63</v>
      </c>
      <c r="I753" s="275" t="s">
        <v>1008</v>
      </c>
      <c r="J753" s="275" t="s">
        <v>6699</v>
      </c>
      <c r="K753" s="275" t="s">
        <v>3083</v>
      </c>
      <c r="L753" s="275" t="s">
        <v>3083</v>
      </c>
      <c r="M753" s="275" t="s">
        <v>3084</v>
      </c>
      <c r="N753" s="276">
        <v>9891211</v>
      </c>
      <c r="O753" s="275" t="s">
        <v>3030</v>
      </c>
      <c r="P753" s="275" t="s">
        <v>3085</v>
      </c>
      <c r="Q753" s="275" t="s">
        <v>3086</v>
      </c>
      <c r="R753" s="275" t="s">
        <v>3087</v>
      </c>
      <c r="T753" s="275" t="s">
        <v>71</v>
      </c>
      <c r="U753" s="275" t="s">
        <v>74</v>
      </c>
      <c r="V753" s="275" t="s">
        <v>3088</v>
      </c>
      <c r="W753" s="275" t="s">
        <v>6486</v>
      </c>
      <c r="X753" s="277">
        <v>44835</v>
      </c>
      <c r="Y753" s="275" t="s">
        <v>6487</v>
      </c>
      <c r="Z753" s="275" t="s">
        <v>6497</v>
      </c>
      <c r="AA753" s="277">
        <v>41730</v>
      </c>
      <c r="AB753" s="277">
        <v>41730</v>
      </c>
      <c r="AF753" s="275" t="s">
        <v>6492</v>
      </c>
      <c r="AG753" s="275" t="s">
        <v>6489</v>
      </c>
      <c r="AH753" s="275">
        <v>30</v>
      </c>
      <c r="AI753" s="275">
        <v>0</v>
      </c>
      <c r="AJ753" s="275" t="s">
        <v>6490</v>
      </c>
      <c r="AK753" s="276">
        <v>989</v>
      </c>
      <c r="AL753" s="275" t="s">
        <v>7956</v>
      </c>
    </row>
    <row r="754" spans="1:38" s="275" customFormat="1">
      <c r="A754" s="275" t="str">
        <f t="shared" si="11"/>
        <v>0412210064就労移行支援</v>
      </c>
      <c r="B754" s="275" t="s">
        <v>3089</v>
      </c>
      <c r="C754" s="275" t="s">
        <v>3090</v>
      </c>
      <c r="D754" s="276">
        <v>9890841</v>
      </c>
      <c r="E754" s="275" t="s">
        <v>3091</v>
      </c>
      <c r="F754" s="275" t="s">
        <v>3092</v>
      </c>
      <c r="H754" s="275" t="s">
        <v>129</v>
      </c>
      <c r="I754" s="275" t="s">
        <v>3093</v>
      </c>
      <c r="J754" s="275" t="s">
        <v>7174</v>
      </c>
      <c r="K754" s="275" t="s">
        <v>3094</v>
      </c>
      <c r="L754" s="275" t="s">
        <v>3094</v>
      </c>
      <c r="M754" s="275" t="s">
        <v>3095</v>
      </c>
      <c r="N754" s="276">
        <v>9891241</v>
      </c>
      <c r="O754" s="275" t="s">
        <v>3030</v>
      </c>
      <c r="P754" s="275" t="s">
        <v>3097</v>
      </c>
      <c r="Q754" s="275" t="s">
        <v>3098</v>
      </c>
      <c r="T754" s="275" t="s">
        <v>75</v>
      </c>
      <c r="U754" s="275" t="s">
        <v>74</v>
      </c>
      <c r="V754" s="275" t="s">
        <v>3096</v>
      </c>
      <c r="W754" s="275" t="s">
        <v>6486</v>
      </c>
      <c r="X754" s="277">
        <v>45017</v>
      </c>
      <c r="Y754" s="275" t="s">
        <v>6487</v>
      </c>
      <c r="Z754" s="275" t="s">
        <v>6488</v>
      </c>
      <c r="AA754" s="277">
        <v>41944</v>
      </c>
      <c r="AB754" s="277">
        <v>41944</v>
      </c>
      <c r="AG754" s="275" t="s">
        <v>6533</v>
      </c>
      <c r="AH754" s="275">
        <v>14</v>
      </c>
      <c r="AI754" s="275">
        <v>0</v>
      </c>
      <c r="AJ754" s="275" t="s">
        <v>6490</v>
      </c>
      <c r="AK754" s="276">
        <v>989</v>
      </c>
      <c r="AL754" s="275" t="s">
        <v>8003</v>
      </c>
    </row>
    <row r="755" spans="1:38" s="275" customFormat="1">
      <c r="A755" s="275" t="str">
        <f t="shared" si="11"/>
        <v>0412210064就労継続支援(Ｂ型)</v>
      </c>
      <c r="B755" s="275" t="s">
        <v>3089</v>
      </c>
      <c r="C755" s="275" t="s">
        <v>3090</v>
      </c>
      <c r="D755" s="276">
        <v>9890841</v>
      </c>
      <c r="E755" s="275" t="s">
        <v>3091</v>
      </c>
      <c r="F755" s="275" t="s">
        <v>3092</v>
      </c>
      <c r="H755" s="275" t="s">
        <v>129</v>
      </c>
      <c r="I755" s="275" t="s">
        <v>3093</v>
      </c>
      <c r="J755" s="275" t="s">
        <v>7174</v>
      </c>
      <c r="K755" s="275" t="s">
        <v>3094</v>
      </c>
      <c r="L755" s="275" t="s">
        <v>3094</v>
      </c>
      <c r="M755" s="275" t="s">
        <v>3095</v>
      </c>
      <c r="N755" s="276">
        <v>9891241</v>
      </c>
      <c r="O755" s="275" t="s">
        <v>3030</v>
      </c>
      <c r="P755" s="275" t="s">
        <v>3097</v>
      </c>
      <c r="Q755" s="275" t="s">
        <v>3098</v>
      </c>
      <c r="T755" s="275" t="s">
        <v>6491</v>
      </c>
      <c r="U755" s="275" t="s">
        <v>74</v>
      </c>
      <c r="V755" s="275" t="s">
        <v>3096</v>
      </c>
      <c r="W755" s="275" t="s">
        <v>6486</v>
      </c>
      <c r="X755" s="277">
        <v>45017</v>
      </c>
      <c r="Y755" s="275" t="s">
        <v>6487</v>
      </c>
      <c r="Z755" s="275" t="s">
        <v>6488</v>
      </c>
      <c r="AA755" s="277">
        <v>44562</v>
      </c>
      <c r="AB755" s="277">
        <v>44562</v>
      </c>
      <c r="AG755" s="275" t="s">
        <v>6533</v>
      </c>
      <c r="AH755" s="275">
        <v>14</v>
      </c>
      <c r="AI755" s="275">
        <v>14</v>
      </c>
      <c r="AJ755" s="275" t="s">
        <v>6490</v>
      </c>
      <c r="AK755" s="276">
        <v>989</v>
      </c>
      <c r="AL755" s="275" t="s">
        <v>8003</v>
      </c>
    </row>
    <row r="756" spans="1:38" s="275" customFormat="1">
      <c r="A756" s="275" t="str">
        <f t="shared" si="11"/>
        <v>0412210106就労継続支援(Ｂ型)</v>
      </c>
      <c r="B756" s="275" t="s">
        <v>3066</v>
      </c>
      <c r="C756" s="275" t="s">
        <v>3067</v>
      </c>
      <c r="D756" s="276">
        <v>9891273</v>
      </c>
      <c r="E756" s="275" t="s">
        <v>7172</v>
      </c>
      <c r="F756" s="275" t="s">
        <v>3069</v>
      </c>
      <c r="G756" s="275" t="s">
        <v>3070</v>
      </c>
      <c r="H756" s="275" t="s">
        <v>129</v>
      </c>
      <c r="I756" s="275" t="s">
        <v>3071</v>
      </c>
      <c r="J756" s="275" t="s">
        <v>7173</v>
      </c>
      <c r="K756" s="275" t="s">
        <v>3099</v>
      </c>
      <c r="L756" s="275" t="s">
        <v>3104</v>
      </c>
      <c r="M756" s="275" t="s">
        <v>3105</v>
      </c>
      <c r="N756" s="276">
        <v>9891272</v>
      </c>
      <c r="O756" s="275" t="s">
        <v>3030</v>
      </c>
      <c r="P756" s="275" t="s">
        <v>3106</v>
      </c>
      <c r="Q756" s="275" t="s">
        <v>3101</v>
      </c>
      <c r="R756" s="275" t="s">
        <v>3102</v>
      </c>
      <c r="T756" s="275" t="s">
        <v>6491</v>
      </c>
      <c r="U756" s="275" t="s">
        <v>74</v>
      </c>
      <c r="V756" s="275" t="s">
        <v>3103</v>
      </c>
      <c r="W756" s="275" t="s">
        <v>6486</v>
      </c>
      <c r="X756" s="277">
        <v>44835</v>
      </c>
      <c r="Y756" s="275" t="s">
        <v>6487</v>
      </c>
      <c r="Z756" s="275" t="s">
        <v>6497</v>
      </c>
      <c r="AA756" s="277">
        <v>43009</v>
      </c>
      <c r="AB756" s="277">
        <v>43009</v>
      </c>
      <c r="AG756" s="275" t="s">
        <v>6533</v>
      </c>
      <c r="AH756" s="275">
        <v>20</v>
      </c>
      <c r="AI756" s="275">
        <v>0</v>
      </c>
      <c r="AJ756" s="275" t="s">
        <v>6490</v>
      </c>
      <c r="AK756" s="276">
        <v>989</v>
      </c>
      <c r="AL756" s="275" t="s">
        <v>8083</v>
      </c>
    </row>
    <row r="757" spans="1:38" s="275" customFormat="1">
      <c r="A757" s="275" t="str">
        <f t="shared" si="11"/>
        <v>0412210148就労継続支援(Ｂ型)</v>
      </c>
      <c r="B757" s="275" t="s">
        <v>3107</v>
      </c>
      <c r="C757" s="275" t="s">
        <v>3108</v>
      </c>
      <c r="D757" s="276">
        <v>9891261</v>
      </c>
      <c r="E757" s="275" t="s">
        <v>3109</v>
      </c>
      <c r="F757" s="275" t="s">
        <v>8329</v>
      </c>
      <c r="G757" s="275" t="s">
        <v>3110</v>
      </c>
      <c r="H757" s="275" t="s">
        <v>402</v>
      </c>
      <c r="I757" s="275" t="s">
        <v>3111</v>
      </c>
      <c r="J757" s="275" t="s">
        <v>7175</v>
      </c>
      <c r="K757" s="275" t="s">
        <v>8330</v>
      </c>
      <c r="L757" s="275" t="s">
        <v>8330</v>
      </c>
      <c r="M757" s="275" t="s">
        <v>8331</v>
      </c>
      <c r="N757" s="276">
        <v>9891302</v>
      </c>
      <c r="O757" s="275" t="s">
        <v>3035</v>
      </c>
      <c r="P757" s="275" t="s">
        <v>3112</v>
      </c>
      <c r="Q757" s="275" t="s">
        <v>3113</v>
      </c>
      <c r="R757" s="275" t="s">
        <v>3110</v>
      </c>
      <c r="T757" s="275" t="s">
        <v>6491</v>
      </c>
      <c r="U757" s="275" t="s">
        <v>74</v>
      </c>
      <c r="V757" s="275" t="s">
        <v>3114</v>
      </c>
      <c r="W757" s="275" t="s">
        <v>6486</v>
      </c>
      <c r="X757" s="277">
        <v>45108</v>
      </c>
      <c r="Y757" s="275" t="s">
        <v>6487</v>
      </c>
      <c r="Z757" s="275" t="s">
        <v>6497</v>
      </c>
      <c r="AA757" s="277">
        <v>42856</v>
      </c>
      <c r="AB757" s="277">
        <v>42856</v>
      </c>
      <c r="AG757" s="275" t="s">
        <v>6489</v>
      </c>
      <c r="AH757" s="275">
        <v>30</v>
      </c>
      <c r="AI757" s="275">
        <v>30</v>
      </c>
      <c r="AJ757" s="275" t="s">
        <v>6490</v>
      </c>
      <c r="AK757" s="276">
        <v>989</v>
      </c>
      <c r="AL757" s="275" t="s">
        <v>8084</v>
      </c>
    </row>
    <row r="758" spans="1:38" s="275" customFormat="1">
      <c r="A758" s="275" t="str">
        <f t="shared" si="11"/>
        <v>0412210163居宅介護</v>
      </c>
      <c r="B758" s="275" t="s">
        <v>3115</v>
      </c>
      <c r="C758" s="275" t="s">
        <v>3116</v>
      </c>
      <c r="D758" s="276">
        <v>9891217</v>
      </c>
      <c r="E758" s="275" t="s">
        <v>3117</v>
      </c>
      <c r="F758" s="275" t="s">
        <v>3118</v>
      </c>
      <c r="G758" s="275" t="s">
        <v>3118</v>
      </c>
      <c r="H758" s="275" t="s">
        <v>129</v>
      </c>
      <c r="I758" s="275" t="s">
        <v>3119</v>
      </c>
      <c r="J758" s="275" t="s">
        <v>7176</v>
      </c>
      <c r="K758" s="275" t="s">
        <v>3120</v>
      </c>
      <c r="L758" s="275" t="s">
        <v>3120</v>
      </c>
      <c r="M758" s="275" t="s">
        <v>3121</v>
      </c>
      <c r="N758" s="276">
        <v>9891217</v>
      </c>
      <c r="O758" s="275" t="s">
        <v>3030</v>
      </c>
      <c r="P758" s="275" t="s">
        <v>3117</v>
      </c>
      <c r="Q758" s="275" t="s">
        <v>3118</v>
      </c>
      <c r="R758" s="275" t="s">
        <v>3118</v>
      </c>
      <c r="T758" s="275" t="s">
        <v>137</v>
      </c>
      <c r="U758" s="275" t="s">
        <v>74</v>
      </c>
      <c r="V758" s="275" t="s">
        <v>3122</v>
      </c>
      <c r="W758" s="275" t="s">
        <v>6486</v>
      </c>
      <c r="X758" s="277">
        <v>44896</v>
      </c>
      <c r="Y758" s="275" t="s">
        <v>6487</v>
      </c>
      <c r="AA758" s="277">
        <v>42979</v>
      </c>
      <c r="AB758" s="277">
        <v>42979</v>
      </c>
      <c r="AJ758" s="275" t="s">
        <v>6490</v>
      </c>
      <c r="AK758" s="276">
        <v>989</v>
      </c>
      <c r="AL758" s="275" t="s">
        <v>7974</v>
      </c>
    </row>
    <row r="759" spans="1:38" s="275" customFormat="1">
      <c r="A759" s="275" t="str">
        <f t="shared" si="11"/>
        <v>0412210163重度訪問介護</v>
      </c>
      <c r="B759" s="275" t="s">
        <v>3115</v>
      </c>
      <c r="C759" s="275" t="s">
        <v>3116</v>
      </c>
      <c r="D759" s="276">
        <v>9891217</v>
      </c>
      <c r="E759" s="275" t="s">
        <v>3117</v>
      </c>
      <c r="F759" s="275" t="s">
        <v>3118</v>
      </c>
      <c r="G759" s="275" t="s">
        <v>3118</v>
      </c>
      <c r="H759" s="275" t="s">
        <v>129</v>
      </c>
      <c r="I759" s="275" t="s">
        <v>3119</v>
      </c>
      <c r="J759" s="275" t="s">
        <v>7176</v>
      </c>
      <c r="K759" s="275" t="s">
        <v>3120</v>
      </c>
      <c r="L759" s="275" t="s">
        <v>3120</v>
      </c>
      <c r="M759" s="275" t="s">
        <v>3121</v>
      </c>
      <c r="N759" s="276">
        <v>9891217</v>
      </c>
      <c r="O759" s="275" t="s">
        <v>3030</v>
      </c>
      <c r="P759" s="275" t="s">
        <v>3117</v>
      </c>
      <c r="Q759" s="275" t="s">
        <v>3118</v>
      </c>
      <c r="R759" s="275" t="s">
        <v>3118</v>
      </c>
      <c r="T759" s="275" t="s">
        <v>138</v>
      </c>
      <c r="U759" s="275" t="s">
        <v>74</v>
      </c>
      <c r="V759" s="275" t="s">
        <v>3122</v>
      </c>
      <c r="W759" s="275" t="s">
        <v>6486</v>
      </c>
      <c r="X759" s="277">
        <v>44287</v>
      </c>
      <c r="Y759" s="275" t="s">
        <v>6487</v>
      </c>
      <c r="AA759" s="277">
        <v>42979</v>
      </c>
      <c r="AB759" s="277">
        <v>42979</v>
      </c>
      <c r="AJ759" s="275" t="s">
        <v>6490</v>
      </c>
      <c r="AK759" s="276">
        <v>989</v>
      </c>
      <c r="AL759" s="275" t="s">
        <v>7974</v>
      </c>
    </row>
    <row r="760" spans="1:38" s="275" customFormat="1">
      <c r="A760" s="275" t="str">
        <f t="shared" si="11"/>
        <v>0412210163同行援護</v>
      </c>
      <c r="B760" s="275" t="s">
        <v>3115</v>
      </c>
      <c r="C760" s="275" t="s">
        <v>3116</v>
      </c>
      <c r="D760" s="276">
        <v>9891217</v>
      </c>
      <c r="E760" s="275" t="s">
        <v>3117</v>
      </c>
      <c r="F760" s="275" t="s">
        <v>3118</v>
      </c>
      <c r="G760" s="275" t="s">
        <v>3118</v>
      </c>
      <c r="H760" s="275" t="s">
        <v>129</v>
      </c>
      <c r="I760" s="275" t="s">
        <v>3119</v>
      </c>
      <c r="J760" s="275" t="s">
        <v>7176</v>
      </c>
      <c r="K760" s="275" t="s">
        <v>3120</v>
      </c>
      <c r="L760" s="275" t="s">
        <v>3120</v>
      </c>
      <c r="M760" s="275" t="s">
        <v>3121</v>
      </c>
      <c r="N760" s="276">
        <v>9891217</v>
      </c>
      <c r="O760" s="275" t="s">
        <v>3030</v>
      </c>
      <c r="P760" s="275" t="s">
        <v>3117</v>
      </c>
      <c r="Q760" s="275" t="s">
        <v>3118</v>
      </c>
      <c r="R760" s="275" t="s">
        <v>3118</v>
      </c>
      <c r="T760" s="275" t="s">
        <v>218</v>
      </c>
      <c r="U760" s="275" t="s">
        <v>74</v>
      </c>
      <c r="V760" s="275" t="s">
        <v>3122</v>
      </c>
      <c r="W760" s="275" t="s">
        <v>6486</v>
      </c>
      <c r="X760" s="277">
        <v>44896</v>
      </c>
      <c r="Y760" s="275" t="s">
        <v>6487</v>
      </c>
      <c r="AA760" s="277">
        <v>42979</v>
      </c>
      <c r="AB760" s="277">
        <v>42979</v>
      </c>
      <c r="AJ760" s="275" t="s">
        <v>6490</v>
      </c>
      <c r="AK760" s="276">
        <v>989</v>
      </c>
      <c r="AL760" s="275" t="s">
        <v>7974</v>
      </c>
    </row>
    <row r="761" spans="1:38" s="275" customFormat="1">
      <c r="A761" s="275" t="str">
        <f t="shared" si="11"/>
        <v>0412210189施設入所支援</v>
      </c>
      <c r="B761" s="275" t="s">
        <v>652</v>
      </c>
      <c r="C761" s="275" t="s">
        <v>653</v>
      </c>
      <c r="D761" s="276">
        <v>9830836</v>
      </c>
      <c r="E761" s="275" t="s">
        <v>654</v>
      </c>
      <c r="F761" s="275" t="s">
        <v>655</v>
      </c>
      <c r="G761" s="275" t="s">
        <v>656</v>
      </c>
      <c r="H761" s="275" t="s">
        <v>144</v>
      </c>
      <c r="I761" s="275" t="s">
        <v>657</v>
      </c>
      <c r="J761" s="275" t="s">
        <v>6592</v>
      </c>
      <c r="K761" s="275" t="s">
        <v>3123</v>
      </c>
      <c r="L761" s="275" t="s">
        <v>3123</v>
      </c>
      <c r="M761" s="275" t="s">
        <v>3124</v>
      </c>
      <c r="N761" s="276">
        <v>9891321</v>
      </c>
      <c r="O761" s="275" t="s">
        <v>3035</v>
      </c>
      <c r="P761" s="275" t="s">
        <v>3125</v>
      </c>
      <c r="Q761" s="275" t="s">
        <v>3126</v>
      </c>
      <c r="R761" s="275" t="s">
        <v>3127</v>
      </c>
      <c r="T761" s="275" t="s">
        <v>6494</v>
      </c>
      <c r="U761" s="275" t="s">
        <v>74</v>
      </c>
      <c r="V761" s="275" t="s">
        <v>3128</v>
      </c>
      <c r="W761" s="275" t="s">
        <v>6486</v>
      </c>
      <c r="X761" s="277">
        <v>44835</v>
      </c>
      <c r="Y761" s="275" t="s">
        <v>6487</v>
      </c>
      <c r="AA761" s="277">
        <v>43088</v>
      </c>
      <c r="AB761" s="277">
        <v>43088</v>
      </c>
      <c r="AF761" s="275" t="s">
        <v>6495</v>
      </c>
      <c r="AG761" s="275" t="s">
        <v>6593</v>
      </c>
      <c r="AH761" s="275">
        <v>60</v>
      </c>
      <c r="AI761" s="275">
        <v>60</v>
      </c>
      <c r="AJ761" s="275" t="s">
        <v>6490</v>
      </c>
      <c r="AK761" s="276">
        <v>983</v>
      </c>
      <c r="AL761" s="275" t="s">
        <v>7941</v>
      </c>
    </row>
    <row r="762" spans="1:38" s="275" customFormat="1">
      <c r="A762" s="275" t="str">
        <f t="shared" si="11"/>
        <v>0412210189生活介護</v>
      </c>
      <c r="B762" s="275" t="s">
        <v>652</v>
      </c>
      <c r="C762" s="275" t="s">
        <v>653</v>
      </c>
      <c r="D762" s="276">
        <v>9830836</v>
      </c>
      <c r="E762" s="275" t="s">
        <v>654</v>
      </c>
      <c r="F762" s="275" t="s">
        <v>655</v>
      </c>
      <c r="G762" s="275" t="s">
        <v>656</v>
      </c>
      <c r="H762" s="275" t="s">
        <v>144</v>
      </c>
      <c r="I762" s="275" t="s">
        <v>657</v>
      </c>
      <c r="J762" s="275" t="s">
        <v>6592</v>
      </c>
      <c r="K762" s="275" t="s">
        <v>3123</v>
      </c>
      <c r="L762" s="275" t="s">
        <v>3123</v>
      </c>
      <c r="M762" s="275" t="s">
        <v>3124</v>
      </c>
      <c r="N762" s="276">
        <v>9891321</v>
      </c>
      <c r="O762" s="275" t="s">
        <v>3035</v>
      </c>
      <c r="P762" s="275" t="s">
        <v>3125</v>
      </c>
      <c r="Q762" s="275" t="s">
        <v>3126</v>
      </c>
      <c r="R762" s="275" t="s">
        <v>3127</v>
      </c>
      <c r="T762" s="275" t="s">
        <v>71</v>
      </c>
      <c r="U762" s="275" t="s">
        <v>74</v>
      </c>
      <c r="V762" s="275" t="s">
        <v>3128</v>
      </c>
      <c r="W762" s="275" t="s">
        <v>6486</v>
      </c>
      <c r="X762" s="277">
        <v>44835</v>
      </c>
      <c r="Y762" s="275" t="s">
        <v>6487</v>
      </c>
      <c r="Z762" s="275" t="s">
        <v>6497</v>
      </c>
      <c r="AA762" s="277">
        <v>43088</v>
      </c>
      <c r="AB762" s="277">
        <v>43088</v>
      </c>
      <c r="AF762" s="275" t="s">
        <v>6492</v>
      </c>
      <c r="AG762" s="275" t="s">
        <v>6527</v>
      </c>
      <c r="AH762" s="275">
        <v>60</v>
      </c>
      <c r="AI762" s="275">
        <v>60</v>
      </c>
      <c r="AJ762" s="275" t="s">
        <v>6490</v>
      </c>
      <c r="AK762" s="276">
        <v>983</v>
      </c>
      <c r="AL762" s="275" t="s">
        <v>7941</v>
      </c>
    </row>
    <row r="763" spans="1:38" s="275" customFormat="1">
      <c r="A763" s="275" t="str">
        <f t="shared" si="11"/>
        <v>0412210189短期入所</v>
      </c>
      <c r="B763" s="275" t="s">
        <v>652</v>
      </c>
      <c r="C763" s="275" t="s">
        <v>653</v>
      </c>
      <c r="D763" s="276">
        <v>9830836</v>
      </c>
      <c r="E763" s="275" t="s">
        <v>654</v>
      </c>
      <c r="F763" s="275" t="s">
        <v>655</v>
      </c>
      <c r="G763" s="275" t="s">
        <v>656</v>
      </c>
      <c r="H763" s="275" t="s">
        <v>144</v>
      </c>
      <c r="I763" s="275" t="s">
        <v>657</v>
      </c>
      <c r="J763" s="275" t="s">
        <v>6592</v>
      </c>
      <c r="K763" s="275" t="s">
        <v>3123</v>
      </c>
      <c r="L763" s="275" t="s">
        <v>3123</v>
      </c>
      <c r="M763" s="275" t="s">
        <v>3124</v>
      </c>
      <c r="N763" s="276">
        <v>9891321</v>
      </c>
      <c r="O763" s="275" t="s">
        <v>3035</v>
      </c>
      <c r="P763" s="275" t="s">
        <v>3125</v>
      </c>
      <c r="Q763" s="275" t="s">
        <v>3126</v>
      </c>
      <c r="R763" s="275" t="s">
        <v>3127</v>
      </c>
      <c r="T763" s="275" t="s">
        <v>91</v>
      </c>
      <c r="U763" s="275" t="s">
        <v>74</v>
      </c>
      <c r="V763" s="275" t="s">
        <v>3128</v>
      </c>
      <c r="W763" s="275" t="s">
        <v>6486</v>
      </c>
      <c r="X763" s="277">
        <v>44835</v>
      </c>
      <c r="Y763" s="275" t="s">
        <v>6487</v>
      </c>
      <c r="AA763" s="277">
        <v>43088</v>
      </c>
      <c r="AB763" s="277">
        <v>43088</v>
      </c>
      <c r="AF763" s="275" t="s">
        <v>6498</v>
      </c>
      <c r="AH763" s="275">
        <v>5</v>
      </c>
      <c r="AJ763" s="275" t="s">
        <v>6490</v>
      </c>
      <c r="AK763" s="276">
        <v>983</v>
      </c>
      <c r="AL763" s="275" t="s">
        <v>7941</v>
      </c>
    </row>
    <row r="764" spans="1:38" s="275" customFormat="1">
      <c r="A764" s="275" t="str">
        <f t="shared" si="11"/>
        <v>0412210213居宅介護</v>
      </c>
      <c r="B764" s="275" t="s">
        <v>1596</v>
      </c>
      <c r="C764" s="275" t="s">
        <v>1597</v>
      </c>
      <c r="D764" s="276">
        <v>1400002</v>
      </c>
      <c r="E764" s="275" t="s">
        <v>1598</v>
      </c>
      <c r="F764" s="275" t="s">
        <v>1599</v>
      </c>
      <c r="G764" s="275" t="s">
        <v>1600</v>
      </c>
      <c r="H764" s="275" t="s">
        <v>129</v>
      </c>
      <c r="I764" s="275" t="s">
        <v>6860</v>
      </c>
      <c r="J764" s="275" t="s">
        <v>6861</v>
      </c>
      <c r="K764" s="275" t="s">
        <v>3129</v>
      </c>
      <c r="L764" s="275" t="s">
        <v>3129</v>
      </c>
      <c r="M764" s="275" t="s">
        <v>3130</v>
      </c>
      <c r="N764" s="276">
        <v>9891605</v>
      </c>
      <c r="O764" s="275" t="s">
        <v>3007</v>
      </c>
      <c r="P764" s="275" t="s">
        <v>3131</v>
      </c>
      <c r="Q764" s="275" t="s">
        <v>3132</v>
      </c>
      <c r="R764" s="275" t="s">
        <v>3133</v>
      </c>
      <c r="T764" s="275" t="s">
        <v>137</v>
      </c>
      <c r="U764" s="275" t="s">
        <v>74</v>
      </c>
      <c r="V764" s="275" t="s">
        <v>3134</v>
      </c>
      <c r="W764" s="275" t="s">
        <v>6486</v>
      </c>
      <c r="X764" s="277">
        <v>44835</v>
      </c>
      <c r="Y764" s="275" t="s">
        <v>6487</v>
      </c>
      <c r="AA764" s="277">
        <v>43282</v>
      </c>
      <c r="AB764" s="277">
        <v>43282</v>
      </c>
      <c r="AJ764" s="275" t="s">
        <v>6490</v>
      </c>
      <c r="AK764" s="276">
        <v>140</v>
      </c>
      <c r="AL764" s="275" t="s">
        <v>7994</v>
      </c>
    </row>
    <row r="765" spans="1:38" s="275" customFormat="1">
      <c r="A765" s="275" t="str">
        <f t="shared" si="11"/>
        <v>0412210221就労継続支援(Ａ型)</v>
      </c>
      <c r="B765" s="275" t="s">
        <v>3135</v>
      </c>
      <c r="C765" s="275" t="s">
        <v>3136</v>
      </c>
      <c r="D765" s="276">
        <v>9891754</v>
      </c>
      <c r="E765" s="275" t="s">
        <v>3137</v>
      </c>
      <c r="F765" s="275" t="s">
        <v>3138</v>
      </c>
      <c r="G765" s="275" t="s">
        <v>3139</v>
      </c>
      <c r="H765" s="275" t="s">
        <v>129</v>
      </c>
      <c r="I765" s="275" t="s">
        <v>3140</v>
      </c>
      <c r="J765" s="275" t="s">
        <v>7044</v>
      </c>
      <c r="K765" s="275" t="s">
        <v>3141</v>
      </c>
      <c r="L765" s="275" t="s">
        <v>3141</v>
      </c>
      <c r="M765" s="275" t="s">
        <v>3142</v>
      </c>
      <c r="N765" s="276">
        <v>9891753</v>
      </c>
      <c r="O765" s="275" t="s">
        <v>3007</v>
      </c>
      <c r="P765" s="275" t="s">
        <v>3143</v>
      </c>
      <c r="Q765" s="275" t="s">
        <v>3144</v>
      </c>
      <c r="R765" s="275" t="s">
        <v>3145</v>
      </c>
      <c r="T765" s="275" t="s">
        <v>6537</v>
      </c>
      <c r="U765" s="275" t="s">
        <v>74</v>
      </c>
      <c r="V765" s="275" t="s">
        <v>3146</v>
      </c>
      <c r="W765" s="275" t="s">
        <v>6486</v>
      </c>
      <c r="X765" s="277">
        <v>44835</v>
      </c>
      <c r="Y765" s="275" t="s">
        <v>6487</v>
      </c>
      <c r="Z765" s="275" t="s">
        <v>6497</v>
      </c>
      <c r="AA765" s="277">
        <v>43466</v>
      </c>
      <c r="AB765" s="277">
        <v>43466</v>
      </c>
      <c r="AG765" s="275" t="s">
        <v>6489</v>
      </c>
      <c r="AH765" s="275">
        <v>40</v>
      </c>
      <c r="AI765" s="275">
        <v>0</v>
      </c>
      <c r="AJ765" s="275" t="s">
        <v>6490</v>
      </c>
      <c r="AK765" s="276">
        <v>989</v>
      </c>
      <c r="AL765" s="275" t="s">
        <v>8049</v>
      </c>
    </row>
    <row r="766" spans="1:38" s="275" customFormat="1">
      <c r="A766" s="275" t="str">
        <f t="shared" si="11"/>
        <v>0412210247短期入所</v>
      </c>
      <c r="B766" s="275" t="s">
        <v>3066</v>
      </c>
      <c r="C766" s="275" t="s">
        <v>3067</v>
      </c>
      <c r="D766" s="276">
        <v>9891273</v>
      </c>
      <c r="E766" s="275" t="s">
        <v>3068</v>
      </c>
      <c r="F766" s="275" t="s">
        <v>3069</v>
      </c>
      <c r="G766" s="275" t="s">
        <v>3070</v>
      </c>
      <c r="H766" s="275" t="s">
        <v>129</v>
      </c>
      <c r="I766" s="275" t="s">
        <v>3071</v>
      </c>
      <c r="J766" s="275" t="s">
        <v>7173</v>
      </c>
      <c r="K766" s="275" t="s">
        <v>3149</v>
      </c>
      <c r="L766" s="275" t="s">
        <v>3149</v>
      </c>
      <c r="M766" s="275" t="s">
        <v>3150</v>
      </c>
      <c r="N766" s="276">
        <v>9891272</v>
      </c>
      <c r="O766" s="275" t="s">
        <v>3030</v>
      </c>
      <c r="P766" s="275" t="s">
        <v>3151</v>
      </c>
      <c r="Q766" s="275" t="s">
        <v>3101</v>
      </c>
      <c r="R766" s="275" t="s">
        <v>3102</v>
      </c>
      <c r="T766" s="275" t="s">
        <v>91</v>
      </c>
      <c r="U766" s="275" t="s">
        <v>74</v>
      </c>
      <c r="V766" s="275" t="s">
        <v>3152</v>
      </c>
      <c r="W766" s="275" t="s">
        <v>6486</v>
      </c>
      <c r="X766" s="277">
        <v>44835</v>
      </c>
      <c r="Y766" s="275" t="s">
        <v>6487</v>
      </c>
      <c r="AA766" s="277">
        <v>43586</v>
      </c>
      <c r="AB766" s="277">
        <v>43586</v>
      </c>
      <c r="AF766" s="275" t="s">
        <v>6498</v>
      </c>
      <c r="AH766" s="275">
        <v>3</v>
      </c>
      <c r="AJ766" s="275" t="s">
        <v>6490</v>
      </c>
      <c r="AK766" s="276">
        <v>989</v>
      </c>
      <c r="AL766" s="275" t="s">
        <v>8083</v>
      </c>
    </row>
    <row r="767" spans="1:38" s="275" customFormat="1">
      <c r="A767" s="275" t="str">
        <f t="shared" si="11"/>
        <v>0412210254就労継続支援(Ｂ型)</v>
      </c>
      <c r="B767" s="275" t="s">
        <v>3135</v>
      </c>
      <c r="C767" s="275" t="s">
        <v>3136</v>
      </c>
      <c r="D767" s="276">
        <v>9891754</v>
      </c>
      <c r="E767" s="275" t="s">
        <v>3137</v>
      </c>
      <c r="F767" s="275" t="s">
        <v>3138</v>
      </c>
      <c r="G767" s="275" t="s">
        <v>3139</v>
      </c>
      <c r="H767" s="275" t="s">
        <v>129</v>
      </c>
      <c r="I767" s="275" t="s">
        <v>3140</v>
      </c>
      <c r="J767" s="275" t="s">
        <v>7044</v>
      </c>
      <c r="K767" s="275" t="s">
        <v>8332</v>
      </c>
      <c r="L767" s="275" t="s">
        <v>8332</v>
      </c>
      <c r="M767" s="275" t="s">
        <v>8333</v>
      </c>
      <c r="N767" s="276">
        <v>9891754</v>
      </c>
      <c r="O767" s="275" t="s">
        <v>3007</v>
      </c>
      <c r="P767" s="275" t="s">
        <v>3155</v>
      </c>
      <c r="Q767" s="275" t="s">
        <v>3156</v>
      </c>
      <c r="T767" s="275" t="s">
        <v>6491</v>
      </c>
      <c r="U767" s="275" t="s">
        <v>74</v>
      </c>
      <c r="V767" s="275" t="s">
        <v>3157</v>
      </c>
      <c r="W767" s="275" t="s">
        <v>6486</v>
      </c>
      <c r="X767" s="277">
        <v>45017</v>
      </c>
      <c r="Y767" s="275" t="s">
        <v>6487</v>
      </c>
      <c r="Z767" s="275" t="s">
        <v>6488</v>
      </c>
      <c r="AA767" s="277">
        <v>43800</v>
      </c>
      <c r="AB767" s="277">
        <v>43800</v>
      </c>
      <c r="AG767" s="275" t="s">
        <v>6489</v>
      </c>
      <c r="AH767" s="275">
        <v>20</v>
      </c>
      <c r="AI767" s="275">
        <v>0</v>
      </c>
      <c r="AJ767" s="275" t="s">
        <v>6490</v>
      </c>
      <c r="AK767" s="276">
        <v>989</v>
      </c>
      <c r="AL767" s="275" t="s">
        <v>8049</v>
      </c>
    </row>
    <row r="768" spans="1:38" s="275" customFormat="1">
      <c r="A768" s="275" t="str">
        <f t="shared" si="11"/>
        <v>0412210262生活介護</v>
      </c>
      <c r="B768" s="275" t="s">
        <v>3066</v>
      </c>
      <c r="C768" s="275" t="s">
        <v>3067</v>
      </c>
      <c r="D768" s="276">
        <v>9891273</v>
      </c>
      <c r="E768" s="275" t="s">
        <v>7172</v>
      </c>
      <c r="F768" s="275" t="s">
        <v>3069</v>
      </c>
      <c r="G768" s="275" t="s">
        <v>3070</v>
      </c>
      <c r="H768" s="275" t="s">
        <v>129</v>
      </c>
      <c r="I768" s="275" t="s">
        <v>3071</v>
      </c>
      <c r="J768" s="275" t="s">
        <v>7173</v>
      </c>
      <c r="K768" s="275" t="s">
        <v>3099</v>
      </c>
      <c r="L768" s="275" t="s">
        <v>3099</v>
      </c>
      <c r="M768" s="275" t="s">
        <v>3100</v>
      </c>
      <c r="N768" s="276">
        <v>9891272</v>
      </c>
      <c r="O768" s="275" t="s">
        <v>3030</v>
      </c>
      <c r="P768" s="275" t="s">
        <v>3158</v>
      </c>
      <c r="Q768" s="275" t="s">
        <v>3101</v>
      </c>
      <c r="R768" s="275" t="s">
        <v>3102</v>
      </c>
      <c r="T768" s="275" t="s">
        <v>71</v>
      </c>
      <c r="U768" s="275" t="s">
        <v>74</v>
      </c>
      <c r="V768" s="275" t="s">
        <v>3159</v>
      </c>
      <c r="W768" s="275" t="s">
        <v>6486</v>
      </c>
      <c r="X768" s="277">
        <v>45017</v>
      </c>
      <c r="Y768" s="275" t="s">
        <v>6487</v>
      </c>
      <c r="Z768" s="275" t="s">
        <v>6497</v>
      </c>
      <c r="AA768" s="277">
        <v>43922</v>
      </c>
      <c r="AB768" s="277">
        <v>43922</v>
      </c>
      <c r="AF768" s="275" t="s">
        <v>6492</v>
      </c>
      <c r="AG768" s="275" t="s">
        <v>6533</v>
      </c>
      <c r="AH768" s="275">
        <v>20</v>
      </c>
      <c r="AI768" s="275">
        <v>0</v>
      </c>
      <c r="AJ768" s="275" t="s">
        <v>6490</v>
      </c>
      <c r="AK768" s="276">
        <v>989</v>
      </c>
      <c r="AL768" s="275" t="s">
        <v>8083</v>
      </c>
    </row>
    <row r="769" spans="1:38" s="275" customFormat="1">
      <c r="A769" s="275" t="str">
        <f t="shared" si="11"/>
        <v>0412210270就労継続支援(Ａ型)</v>
      </c>
      <c r="B769" s="275" t="s">
        <v>3135</v>
      </c>
      <c r="C769" s="275" t="s">
        <v>3136</v>
      </c>
      <c r="D769" s="276">
        <v>9891754</v>
      </c>
      <c r="E769" s="275" t="s">
        <v>3137</v>
      </c>
      <c r="F769" s="275" t="s">
        <v>3138</v>
      </c>
      <c r="G769" s="275" t="s">
        <v>3139</v>
      </c>
      <c r="H769" s="275" t="s">
        <v>129</v>
      </c>
      <c r="I769" s="275" t="s">
        <v>3140</v>
      </c>
      <c r="J769" s="275" t="s">
        <v>7044</v>
      </c>
      <c r="K769" s="275" t="s">
        <v>3160</v>
      </c>
      <c r="L769" s="275" t="s">
        <v>3160</v>
      </c>
      <c r="M769" s="275" t="s">
        <v>3161</v>
      </c>
      <c r="N769" s="276">
        <v>9891751</v>
      </c>
      <c r="O769" s="275" t="s">
        <v>3007</v>
      </c>
      <c r="P769" s="275" t="s">
        <v>3162</v>
      </c>
      <c r="Q769" s="275" t="s">
        <v>3163</v>
      </c>
      <c r="R769" s="275" t="s">
        <v>3164</v>
      </c>
      <c r="T769" s="275" t="s">
        <v>6537</v>
      </c>
      <c r="U769" s="275" t="s">
        <v>74</v>
      </c>
      <c r="V769" s="275" t="s">
        <v>3165</v>
      </c>
      <c r="W769" s="275" t="s">
        <v>6486</v>
      </c>
      <c r="X769" s="277">
        <v>44835</v>
      </c>
      <c r="Y769" s="275" t="s">
        <v>6487</v>
      </c>
      <c r="Z769" s="275" t="s">
        <v>6497</v>
      </c>
      <c r="AA769" s="277">
        <v>43922</v>
      </c>
      <c r="AB769" s="277">
        <v>43922</v>
      </c>
      <c r="AG769" s="275" t="s">
        <v>6533</v>
      </c>
      <c r="AH769" s="275">
        <v>20</v>
      </c>
      <c r="AI769" s="275">
        <v>20</v>
      </c>
      <c r="AJ769" s="275" t="s">
        <v>6490</v>
      </c>
      <c r="AK769" s="276">
        <v>989</v>
      </c>
      <c r="AL769" s="275" t="s">
        <v>8049</v>
      </c>
    </row>
    <row r="770" spans="1:38" s="275" customFormat="1">
      <c r="A770" s="275" t="str">
        <f t="shared" si="11"/>
        <v>0412210288就労継続支援(Ｂ型)</v>
      </c>
      <c r="B770" s="275" t="s">
        <v>3166</v>
      </c>
      <c r="C770" s="275" t="s">
        <v>3167</v>
      </c>
      <c r="D770" s="276">
        <v>9800004</v>
      </c>
      <c r="E770" s="275" t="s">
        <v>3168</v>
      </c>
      <c r="F770" s="275" t="s">
        <v>3169</v>
      </c>
      <c r="G770" s="275" t="s">
        <v>3170</v>
      </c>
      <c r="H770" s="275" t="s">
        <v>319</v>
      </c>
      <c r="I770" s="275" t="s">
        <v>3171</v>
      </c>
      <c r="J770" s="275" t="s">
        <v>7177</v>
      </c>
      <c r="K770" s="275" t="s">
        <v>3172</v>
      </c>
      <c r="L770" s="275" t="s">
        <v>3172</v>
      </c>
      <c r="M770" s="275" t="s">
        <v>3173</v>
      </c>
      <c r="N770" s="276">
        <v>9890901</v>
      </c>
      <c r="O770" s="275" t="s">
        <v>3058</v>
      </c>
      <c r="P770" s="275" t="s">
        <v>3174</v>
      </c>
      <c r="Q770" s="275" t="s">
        <v>3175</v>
      </c>
      <c r="T770" s="275" t="s">
        <v>6491</v>
      </c>
      <c r="U770" s="275" t="s">
        <v>74</v>
      </c>
      <c r="V770" s="275" t="s">
        <v>3176</v>
      </c>
      <c r="W770" s="275" t="s">
        <v>6486</v>
      </c>
      <c r="X770" s="277">
        <v>44866</v>
      </c>
      <c r="Y770" s="275" t="s">
        <v>6487</v>
      </c>
      <c r="Z770" s="275" t="s">
        <v>6497</v>
      </c>
      <c r="AA770" s="277">
        <v>43983</v>
      </c>
      <c r="AB770" s="277">
        <v>43983</v>
      </c>
      <c r="AG770" s="275" t="s">
        <v>6533</v>
      </c>
      <c r="AH770" s="275">
        <v>20</v>
      </c>
      <c r="AI770" s="275">
        <v>20</v>
      </c>
      <c r="AJ770" s="275" t="s">
        <v>6490</v>
      </c>
      <c r="AK770" s="276">
        <v>980</v>
      </c>
      <c r="AL770" s="275" t="s">
        <v>7947</v>
      </c>
    </row>
    <row r="771" spans="1:38" s="275" customFormat="1">
      <c r="A771" s="275" t="str">
        <f t="shared" ref="A771:A834" si="12">V771&amp;T771</f>
        <v>0412210296生活介護</v>
      </c>
      <c r="B771" s="275" t="s">
        <v>3177</v>
      </c>
      <c r="C771" s="275" t="s">
        <v>3178</v>
      </c>
      <c r="D771" s="276">
        <v>9891273</v>
      </c>
      <c r="E771" s="275" t="s">
        <v>3179</v>
      </c>
      <c r="F771" s="275" t="s">
        <v>3069</v>
      </c>
      <c r="G771" s="275" t="s">
        <v>3070</v>
      </c>
      <c r="H771" s="275" t="s">
        <v>129</v>
      </c>
      <c r="I771" s="275" t="s">
        <v>3071</v>
      </c>
      <c r="J771" s="275" t="s">
        <v>7173</v>
      </c>
      <c r="K771" s="275" t="s">
        <v>3180</v>
      </c>
      <c r="L771" s="275" t="s">
        <v>3180</v>
      </c>
      <c r="M771" s="275" t="s">
        <v>3181</v>
      </c>
      <c r="N771" s="276">
        <v>9891272</v>
      </c>
      <c r="O771" s="275" t="s">
        <v>3030</v>
      </c>
      <c r="P771" s="275" t="s">
        <v>3158</v>
      </c>
      <c r="Q771" s="275" t="s">
        <v>3101</v>
      </c>
      <c r="R771" s="275" t="s">
        <v>3102</v>
      </c>
      <c r="T771" s="275" t="s">
        <v>71</v>
      </c>
      <c r="U771" s="275" t="s">
        <v>74</v>
      </c>
      <c r="V771" s="275" t="s">
        <v>3182</v>
      </c>
      <c r="W771" s="275" t="s">
        <v>6486</v>
      </c>
      <c r="X771" s="277">
        <v>44835</v>
      </c>
      <c r="Y771" s="275" t="s">
        <v>6487</v>
      </c>
      <c r="Z771" s="275" t="s">
        <v>6497</v>
      </c>
      <c r="AA771" s="277">
        <v>44044</v>
      </c>
      <c r="AB771" s="277">
        <v>44044</v>
      </c>
      <c r="AF771" s="275" t="s">
        <v>6492</v>
      </c>
      <c r="AG771" s="275" t="s">
        <v>6489</v>
      </c>
      <c r="AH771" s="275">
        <v>23</v>
      </c>
      <c r="AI771" s="275">
        <v>23</v>
      </c>
      <c r="AJ771" s="275" t="s">
        <v>6490</v>
      </c>
      <c r="AK771" s="276">
        <v>989</v>
      </c>
      <c r="AL771" s="275" t="s">
        <v>8083</v>
      </c>
    </row>
    <row r="772" spans="1:38" s="275" customFormat="1">
      <c r="A772" s="275" t="str">
        <f t="shared" si="12"/>
        <v>0412210304就労継続支援(Ａ型)</v>
      </c>
      <c r="B772" s="275" t="s">
        <v>3135</v>
      </c>
      <c r="C772" s="275" t="s">
        <v>3136</v>
      </c>
      <c r="D772" s="276">
        <v>9891754</v>
      </c>
      <c r="E772" s="275" t="s">
        <v>3137</v>
      </c>
      <c r="F772" s="275" t="s">
        <v>3138</v>
      </c>
      <c r="G772" s="275" t="s">
        <v>3139</v>
      </c>
      <c r="H772" s="275" t="s">
        <v>129</v>
      </c>
      <c r="I772" s="275" t="s">
        <v>3140</v>
      </c>
      <c r="J772" s="275" t="s">
        <v>7044</v>
      </c>
      <c r="K772" s="275" t="s">
        <v>3183</v>
      </c>
      <c r="L772" s="275" t="s">
        <v>3183</v>
      </c>
      <c r="M772" s="275" t="s">
        <v>3184</v>
      </c>
      <c r="N772" s="276">
        <v>9891601</v>
      </c>
      <c r="O772" s="275" t="s">
        <v>3007</v>
      </c>
      <c r="P772" s="275" t="s">
        <v>3185</v>
      </c>
      <c r="Q772" s="275" t="s">
        <v>3186</v>
      </c>
      <c r="R772" s="275" t="s">
        <v>3187</v>
      </c>
      <c r="T772" s="275" t="s">
        <v>6537</v>
      </c>
      <c r="U772" s="275" t="s">
        <v>74</v>
      </c>
      <c r="V772" s="275" t="s">
        <v>3188</v>
      </c>
      <c r="W772" s="275" t="s">
        <v>6486</v>
      </c>
      <c r="X772" s="277">
        <v>44835</v>
      </c>
      <c r="Y772" s="275" t="s">
        <v>6487</v>
      </c>
      <c r="Z772" s="275" t="s">
        <v>6488</v>
      </c>
      <c r="AA772" s="277">
        <v>44166</v>
      </c>
      <c r="AB772" s="277">
        <v>44166</v>
      </c>
      <c r="AG772" s="275" t="s">
        <v>6533</v>
      </c>
      <c r="AH772" s="275">
        <v>20</v>
      </c>
      <c r="AI772" s="275">
        <v>20</v>
      </c>
      <c r="AJ772" s="275" t="s">
        <v>6490</v>
      </c>
      <c r="AK772" s="276">
        <v>989</v>
      </c>
      <c r="AL772" s="275" t="s">
        <v>8049</v>
      </c>
    </row>
    <row r="773" spans="1:38" s="275" customFormat="1">
      <c r="A773" s="275" t="str">
        <f t="shared" si="12"/>
        <v>0412210312短期入所</v>
      </c>
      <c r="B773" s="275" t="s">
        <v>4997</v>
      </c>
      <c r="C773" s="275" t="s">
        <v>4998</v>
      </c>
      <c r="D773" s="276">
        <v>9891602</v>
      </c>
      <c r="E773" s="275" t="s">
        <v>4999</v>
      </c>
      <c r="F773" s="275" t="s">
        <v>5000</v>
      </c>
      <c r="G773" s="275" t="s">
        <v>5000</v>
      </c>
      <c r="H773" s="275" t="s">
        <v>129</v>
      </c>
      <c r="I773" s="275" t="s">
        <v>5001</v>
      </c>
      <c r="J773" s="275" t="s">
        <v>7178</v>
      </c>
      <c r="K773" s="275" t="s">
        <v>7179</v>
      </c>
      <c r="L773" s="275" t="s">
        <v>7179</v>
      </c>
      <c r="M773" s="275" t="s">
        <v>7180</v>
      </c>
      <c r="N773" s="276">
        <v>9891606</v>
      </c>
      <c r="O773" s="275" t="s">
        <v>3007</v>
      </c>
      <c r="P773" s="275" t="s">
        <v>7181</v>
      </c>
      <c r="Q773" s="275" t="s">
        <v>7182</v>
      </c>
      <c r="R773" s="275" t="s">
        <v>5000</v>
      </c>
      <c r="T773" s="275" t="s">
        <v>91</v>
      </c>
      <c r="U773" s="275" t="s">
        <v>74</v>
      </c>
      <c r="V773" s="275" t="s">
        <v>7183</v>
      </c>
      <c r="W773" s="275" t="s">
        <v>6486</v>
      </c>
      <c r="X773" s="277">
        <v>44621</v>
      </c>
      <c r="Y773" s="275" t="s">
        <v>6554</v>
      </c>
      <c r="AA773" s="277">
        <v>44621</v>
      </c>
      <c r="AB773" s="277">
        <v>44621</v>
      </c>
      <c r="AF773" s="275" t="s">
        <v>6498</v>
      </c>
      <c r="AH773" s="275">
        <v>3</v>
      </c>
      <c r="AJ773" s="275" t="s">
        <v>6490</v>
      </c>
      <c r="AK773" s="276">
        <v>989</v>
      </c>
      <c r="AL773" s="275" t="s">
        <v>8085</v>
      </c>
    </row>
    <row r="774" spans="1:38" s="275" customFormat="1">
      <c r="A774" s="275" t="str">
        <f t="shared" si="12"/>
        <v>0412210320居宅介護</v>
      </c>
      <c r="B774" s="275" t="s">
        <v>7184</v>
      </c>
      <c r="C774" s="275" t="s">
        <v>7185</v>
      </c>
      <c r="D774" s="276">
        <v>9810912</v>
      </c>
      <c r="E774" s="275" t="s">
        <v>7186</v>
      </c>
      <c r="F774" s="275" t="s">
        <v>7187</v>
      </c>
      <c r="G774" s="275" t="s">
        <v>7188</v>
      </c>
      <c r="H774" s="275" t="s">
        <v>129</v>
      </c>
      <c r="I774" s="275" t="s">
        <v>7189</v>
      </c>
      <c r="J774" s="275" t="s">
        <v>7190</v>
      </c>
      <c r="K774" s="275" t="s">
        <v>7191</v>
      </c>
      <c r="L774" s="275" t="s">
        <v>7191</v>
      </c>
      <c r="M774" s="275" t="s">
        <v>7192</v>
      </c>
      <c r="N774" s="276">
        <v>9891246</v>
      </c>
      <c r="O774" s="275" t="s">
        <v>3030</v>
      </c>
      <c r="P774" s="275" t="s">
        <v>8334</v>
      </c>
      <c r="Q774" s="275" t="s">
        <v>7187</v>
      </c>
      <c r="R774" s="275" t="s">
        <v>7188</v>
      </c>
      <c r="T774" s="275" t="s">
        <v>137</v>
      </c>
      <c r="U774" s="275" t="s">
        <v>74</v>
      </c>
      <c r="V774" s="275" t="s">
        <v>7193</v>
      </c>
      <c r="W774" s="275" t="s">
        <v>6486</v>
      </c>
      <c r="X774" s="277">
        <v>44652</v>
      </c>
      <c r="Y774" s="275" t="s">
        <v>6554</v>
      </c>
      <c r="AA774" s="277">
        <v>44652</v>
      </c>
      <c r="AB774" s="277">
        <v>44652</v>
      </c>
      <c r="AJ774" s="275" t="s">
        <v>6490</v>
      </c>
      <c r="AK774" s="276">
        <v>981</v>
      </c>
      <c r="AL774" s="275" t="s">
        <v>8086</v>
      </c>
    </row>
    <row r="775" spans="1:38" s="275" customFormat="1">
      <c r="A775" s="275" t="str">
        <f t="shared" si="12"/>
        <v>0412210320重度訪問介護</v>
      </c>
      <c r="B775" s="275" t="s">
        <v>7184</v>
      </c>
      <c r="C775" s="275" t="s">
        <v>7185</v>
      </c>
      <c r="D775" s="276">
        <v>9810912</v>
      </c>
      <c r="E775" s="275" t="s">
        <v>7186</v>
      </c>
      <c r="F775" s="275" t="s">
        <v>7187</v>
      </c>
      <c r="G775" s="275" t="s">
        <v>7188</v>
      </c>
      <c r="H775" s="275" t="s">
        <v>129</v>
      </c>
      <c r="I775" s="275" t="s">
        <v>7189</v>
      </c>
      <c r="J775" s="275" t="s">
        <v>7190</v>
      </c>
      <c r="K775" s="275" t="s">
        <v>7191</v>
      </c>
      <c r="L775" s="275" t="s">
        <v>7191</v>
      </c>
      <c r="M775" s="275" t="s">
        <v>7192</v>
      </c>
      <c r="N775" s="276">
        <v>9891246</v>
      </c>
      <c r="O775" s="275" t="s">
        <v>3030</v>
      </c>
      <c r="P775" s="275" t="s">
        <v>8334</v>
      </c>
      <c r="Q775" s="275" t="s">
        <v>7187</v>
      </c>
      <c r="R775" s="275" t="s">
        <v>7188</v>
      </c>
      <c r="T775" s="275" t="s">
        <v>138</v>
      </c>
      <c r="U775" s="275" t="s">
        <v>74</v>
      </c>
      <c r="V775" s="275" t="s">
        <v>7193</v>
      </c>
      <c r="W775" s="275" t="s">
        <v>6486</v>
      </c>
      <c r="X775" s="277">
        <v>44652</v>
      </c>
      <c r="Y775" s="275" t="s">
        <v>6554</v>
      </c>
      <c r="AA775" s="277">
        <v>44652</v>
      </c>
      <c r="AB775" s="277">
        <v>44652</v>
      </c>
      <c r="AJ775" s="275" t="s">
        <v>6490</v>
      </c>
      <c r="AK775" s="276">
        <v>981</v>
      </c>
      <c r="AL775" s="275" t="s">
        <v>8086</v>
      </c>
    </row>
    <row r="776" spans="1:38" s="275" customFormat="1">
      <c r="A776" s="275" t="str">
        <f t="shared" si="12"/>
        <v>0412210338就労継続支援(Ｂ型)</v>
      </c>
      <c r="B776" s="275" t="s">
        <v>5005</v>
      </c>
      <c r="C776" s="275" t="s">
        <v>5006</v>
      </c>
      <c r="D776" s="276">
        <v>9891754</v>
      </c>
      <c r="E776" s="275" t="s">
        <v>5007</v>
      </c>
      <c r="F776" s="275" t="s">
        <v>5008</v>
      </c>
      <c r="G776" s="275" t="s">
        <v>5009</v>
      </c>
      <c r="H776" s="275" t="s">
        <v>129</v>
      </c>
      <c r="I776" s="275" t="s">
        <v>8335</v>
      </c>
      <c r="J776" s="275" t="s">
        <v>8336</v>
      </c>
      <c r="K776" s="275" t="s">
        <v>3147</v>
      </c>
      <c r="L776" s="275" t="s">
        <v>3147</v>
      </c>
      <c r="M776" s="275" t="s">
        <v>3148</v>
      </c>
      <c r="N776" s="276">
        <v>9891754</v>
      </c>
      <c r="O776" s="275" t="s">
        <v>3007</v>
      </c>
      <c r="P776" s="275" t="s">
        <v>5007</v>
      </c>
      <c r="Q776" s="275" t="s">
        <v>5008</v>
      </c>
      <c r="R776" s="275" t="s">
        <v>5009</v>
      </c>
      <c r="T776" s="275" t="s">
        <v>6491</v>
      </c>
      <c r="U776" s="275" t="s">
        <v>74</v>
      </c>
      <c r="V776" s="275" t="s">
        <v>8337</v>
      </c>
      <c r="W776" s="275" t="s">
        <v>6486</v>
      </c>
      <c r="X776" s="277">
        <v>45017</v>
      </c>
      <c r="Y776" s="275" t="s">
        <v>6487</v>
      </c>
      <c r="Z776" s="275" t="s">
        <v>6497</v>
      </c>
      <c r="AA776" s="277">
        <v>44927</v>
      </c>
      <c r="AB776" s="277">
        <v>44927</v>
      </c>
      <c r="AG776" s="275" t="s">
        <v>6533</v>
      </c>
      <c r="AH776" s="275">
        <v>20</v>
      </c>
      <c r="AI776" s="275">
        <v>20</v>
      </c>
      <c r="AJ776" s="275" t="s">
        <v>6490</v>
      </c>
      <c r="AK776" s="276">
        <v>989</v>
      </c>
      <c r="AL776" s="275" t="s">
        <v>8049</v>
      </c>
    </row>
    <row r="777" spans="1:38" s="275" customFormat="1">
      <c r="A777" s="275" t="str">
        <f t="shared" si="12"/>
        <v>0412210346就労継続支援(Ｂ型)</v>
      </c>
      <c r="B777" s="275" t="s">
        <v>8338</v>
      </c>
      <c r="C777" s="275" t="s">
        <v>8339</v>
      </c>
      <c r="D777" s="276">
        <v>9840051</v>
      </c>
      <c r="E777" s="275" t="s">
        <v>8340</v>
      </c>
      <c r="F777" s="275" t="s">
        <v>8341</v>
      </c>
      <c r="H777" s="275" t="s">
        <v>129</v>
      </c>
      <c r="I777" s="275" t="s">
        <v>8342</v>
      </c>
      <c r="J777" s="275" t="s">
        <v>8343</v>
      </c>
      <c r="K777" s="275" t="s">
        <v>8344</v>
      </c>
      <c r="L777" s="275" t="s">
        <v>8344</v>
      </c>
      <c r="M777" s="275" t="s">
        <v>8345</v>
      </c>
      <c r="N777" s="276">
        <v>9891501</v>
      </c>
      <c r="O777" s="275" t="s">
        <v>3058</v>
      </c>
      <c r="P777" s="275" t="s">
        <v>8346</v>
      </c>
      <c r="Q777" s="275" t="s">
        <v>8347</v>
      </c>
      <c r="T777" s="275" t="s">
        <v>6491</v>
      </c>
      <c r="U777" s="275" t="s">
        <v>74</v>
      </c>
      <c r="V777" s="275" t="s">
        <v>8348</v>
      </c>
      <c r="W777" s="275" t="s">
        <v>6486</v>
      </c>
      <c r="X777" s="277">
        <v>45078</v>
      </c>
      <c r="Y777" s="275" t="s">
        <v>6487</v>
      </c>
      <c r="Z777" s="275" t="s">
        <v>6497</v>
      </c>
      <c r="AA777" s="277">
        <v>44958</v>
      </c>
      <c r="AB777" s="277">
        <v>44958</v>
      </c>
      <c r="AG777" s="275" t="s">
        <v>6533</v>
      </c>
      <c r="AH777" s="275">
        <v>20</v>
      </c>
      <c r="AI777" s="275">
        <v>20</v>
      </c>
      <c r="AJ777" s="275" t="s">
        <v>6490</v>
      </c>
      <c r="AK777" s="276">
        <v>984</v>
      </c>
      <c r="AL777" s="275" t="s">
        <v>8134</v>
      </c>
    </row>
    <row r="778" spans="1:38" s="275" customFormat="1">
      <c r="A778" s="275" t="str">
        <f t="shared" si="12"/>
        <v>0412210353就労移行支援</v>
      </c>
      <c r="B778" s="275" t="s">
        <v>3135</v>
      </c>
      <c r="C778" s="275" t="s">
        <v>3136</v>
      </c>
      <c r="D778" s="276">
        <v>9891754</v>
      </c>
      <c r="E778" s="275" t="s">
        <v>3137</v>
      </c>
      <c r="F778" s="275" t="s">
        <v>3138</v>
      </c>
      <c r="G778" s="275" t="s">
        <v>3139</v>
      </c>
      <c r="H778" s="275" t="s">
        <v>129</v>
      </c>
      <c r="I778" s="275" t="s">
        <v>3140</v>
      </c>
      <c r="J778" s="275" t="s">
        <v>7044</v>
      </c>
      <c r="K778" s="275" t="s">
        <v>8349</v>
      </c>
      <c r="L778" s="275" t="s">
        <v>3153</v>
      </c>
      <c r="M778" s="275" t="s">
        <v>3154</v>
      </c>
      <c r="N778" s="276">
        <v>9891754</v>
      </c>
      <c r="O778" s="275" t="s">
        <v>3007</v>
      </c>
      <c r="P778" s="275" t="s">
        <v>8350</v>
      </c>
      <c r="Q778" s="275" t="s">
        <v>8351</v>
      </c>
      <c r="T778" s="275" t="s">
        <v>75</v>
      </c>
      <c r="U778" s="275" t="s">
        <v>74</v>
      </c>
      <c r="V778" s="275" t="s">
        <v>8352</v>
      </c>
      <c r="W778" s="275" t="s">
        <v>6486</v>
      </c>
      <c r="X778" s="277">
        <v>45078</v>
      </c>
      <c r="Y778" s="275" t="s">
        <v>6554</v>
      </c>
      <c r="Z778" s="275" t="s">
        <v>6488</v>
      </c>
      <c r="AA778" s="277">
        <v>45078</v>
      </c>
      <c r="AB778" s="277">
        <v>45078</v>
      </c>
      <c r="AG778" s="275" t="s">
        <v>6489</v>
      </c>
      <c r="AH778" s="275">
        <v>10</v>
      </c>
      <c r="AI778" s="275">
        <v>0</v>
      </c>
      <c r="AJ778" s="275" t="s">
        <v>6490</v>
      </c>
      <c r="AK778" s="276">
        <v>989</v>
      </c>
      <c r="AL778" s="275" t="s">
        <v>8049</v>
      </c>
    </row>
    <row r="779" spans="1:38" s="275" customFormat="1">
      <c r="A779" s="275" t="str">
        <f t="shared" si="12"/>
        <v>0412210353就労継続支援(Ａ型)</v>
      </c>
      <c r="B779" s="275" t="s">
        <v>3135</v>
      </c>
      <c r="C779" s="275" t="s">
        <v>3136</v>
      </c>
      <c r="D779" s="276">
        <v>9891754</v>
      </c>
      <c r="E779" s="275" t="s">
        <v>3137</v>
      </c>
      <c r="F779" s="275" t="s">
        <v>3138</v>
      </c>
      <c r="G779" s="275" t="s">
        <v>3139</v>
      </c>
      <c r="H779" s="275" t="s">
        <v>129</v>
      </c>
      <c r="I779" s="275" t="s">
        <v>3140</v>
      </c>
      <c r="J779" s="275" t="s">
        <v>7044</v>
      </c>
      <c r="K779" s="275" t="s">
        <v>8349</v>
      </c>
      <c r="L779" s="275" t="s">
        <v>8353</v>
      </c>
      <c r="M779" s="275" t="s">
        <v>8354</v>
      </c>
      <c r="N779" s="276">
        <v>9891754</v>
      </c>
      <c r="O779" s="275" t="s">
        <v>3007</v>
      </c>
      <c r="P779" s="275" t="s">
        <v>8350</v>
      </c>
      <c r="Q779" s="275" t="s">
        <v>8351</v>
      </c>
      <c r="T779" s="275" t="s">
        <v>6537</v>
      </c>
      <c r="U779" s="275" t="s">
        <v>74</v>
      </c>
      <c r="V779" s="275" t="s">
        <v>8352</v>
      </c>
      <c r="W779" s="275" t="s">
        <v>6486</v>
      </c>
      <c r="X779" s="277">
        <v>45078</v>
      </c>
      <c r="Y779" s="275" t="s">
        <v>6554</v>
      </c>
      <c r="Z779" s="275" t="s">
        <v>6488</v>
      </c>
      <c r="AA779" s="277">
        <v>45078</v>
      </c>
      <c r="AB779" s="277">
        <v>45078</v>
      </c>
      <c r="AG779" s="275" t="s">
        <v>6489</v>
      </c>
      <c r="AH779" s="275">
        <v>10</v>
      </c>
      <c r="AI779" s="275">
        <v>0</v>
      </c>
      <c r="AJ779" s="275" t="s">
        <v>6490</v>
      </c>
      <c r="AK779" s="276">
        <v>989</v>
      </c>
      <c r="AL779" s="275" t="s">
        <v>8049</v>
      </c>
    </row>
    <row r="780" spans="1:38" s="275" customFormat="1">
      <c r="A780" s="275" t="str">
        <f t="shared" si="12"/>
        <v>0412210353就労継続支援(Ｂ型)</v>
      </c>
      <c r="B780" s="275" t="s">
        <v>3135</v>
      </c>
      <c r="C780" s="275" t="s">
        <v>3136</v>
      </c>
      <c r="D780" s="276">
        <v>9891754</v>
      </c>
      <c r="E780" s="275" t="s">
        <v>3137</v>
      </c>
      <c r="F780" s="275" t="s">
        <v>3138</v>
      </c>
      <c r="G780" s="275" t="s">
        <v>3139</v>
      </c>
      <c r="H780" s="275" t="s">
        <v>129</v>
      </c>
      <c r="I780" s="275" t="s">
        <v>3140</v>
      </c>
      <c r="J780" s="275" t="s">
        <v>7044</v>
      </c>
      <c r="K780" s="275" t="s">
        <v>8349</v>
      </c>
      <c r="L780" s="275" t="s">
        <v>3153</v>
      </c>
      <c r="M780" s="275" t="s">
        <v>3154</v>
      </c>
      <c r="N780" s="276">
        <v>9891754</v>
      </c>
      <c r="O780" s="275" t="s">
        <v>3007</v>
      </c>
      <c r="P780" s="275" t="s">
        <v>8350</v>
      </c>
      <c r="Q780" s="275" t="s">
        <v>8351</v>
      </c>
      <c r="T780" s="275" t="s">
        <v>6491</v>
      </c>
      <c r="U780" s="275" t="s">
        <v>74</v>
      </c>
      <c r="V780" s="275" t="s">
        <v>8352</v>
      </c>
      <c r="W780" s="275" t="s">
        <v>6486</v>
      </c>
      <c r="X780" s="277">
        <v>45078</v>
      </c>
      <c r="Y780" s="275" t="s">
        <v>6554</v>
      </c>
      <c r="Z780" s="275" t="s">
        <v>6488</v>
      </c>
      <c r="AA780" s="277">
        <v>45078</v>
      </c>
      <c r="AB780" s="277">
        <v>45078</v>
      </c>
      <c r="AG780" s="275" t="s">
        <v>6489</v>
      </c>
      <c r="AH780" s="275">
        <v>20</v>
      </c>
      <c r="AI780" s="275">
        <v>0</v>
      </c>
      <c r="AJ780" s="275" t="s">
        <v>6490</v>
      </c>
      <c r="AK780" s="276">
        <v>989</v>
      </c>
      <c r="AL780" s="275" t="s">
        <v>8049</v>
      </c>
    </row>
    <row r="781" spans="1:38" s="275" customFormat="1">
      <c r="A781" s="275" t="str">
        <f t="shared" si="12"/>
        <v>0412300022就労継続支援(Ｂ型)</v>
      </c>
      <c r="B781" s="275" t="s">
        <v>1982</v>
      </c>
      <c r="C781" s="275" t="s">
        <v>1983</v>
      </c>
      <c r="D781" s="276">
        <v>9891601</v>
      </c>
      <c r="E781" s="275" t="s">
        <v>6914</v>
      </c>
      <c r="F781" s="275" t="s">
        <v>1985</v>
      </c>
      <c r="G781" s="275" t="s">
        <v>1986</v>
      </c>
      <c r="H781" s="275" t="s">
        <v>63</v>
      </c>
      <c r="I781" s="275" t="s">
        <v>8269</v>
      </c>
      <c r="J781" s="275" t="s">
        <v>8270</v>
      </c>
      <c r="K781" s="275" t="s">
        <v>3189</v>
      </c>
      <c r="L781" s="275" t="s">
        <v>3189</v>
      </c>
      <c r="M781" s="275" t="s">
        <v>3190</v>
      </c>
      <c r="N781" s="276">
        <v>9812501</v>
      </c>
      <c r="O781" s="275" t="s">
        <v>3191</v>
      </c>
      <c r="P781" s="275" t="s">
        <v>3192</v>
      </c>
      <c r="Q781" s="275" t="s">
        <v>3193</v>
      </c>
      <c r="R781" s="275" t="s">
        <v>3194</v>
      </c>
      <c r="T781" s="275" t="s">
        <v>6491</v>
      </c>
      <c r="U781" s="275" t="s">
        <v>74</v>
      </c>
      <c r="V781" s="275" t="s">
        <v>3195</v>
      </c>
      <c r="W781" s="275" t="s">
        <v>6486</v>
      </c>
      <c r="X781" s="277">
        <v>45017</v>
      </c>
      <c r="Y781" s="275" t="s">
        <v>6487</v>
      </c>
      <c r="Z781" s="275" t="s">
        <v>6497</v>
      </c>
      <c r="AA781" s="277">
        <v>41000</v>
      </c>
      <c r="AB781" s="277">
        <v>41000</v>
      </c>
      <c r="AG781" s="275" t="s">
        <v>6489</v>
      </c>
      <c r="AH781" s="275">
        <v>40</v>
      </c>
      <c r="AI781" s="275">
        <v>30</v>
      </c>
      <c r="AJ781" s="275" t="s">
        <v>6490</v>
      </c>
      <c r="AK781" s="276">
        <v>989</v>
      </c>
      <c r="AL781" s="275" t="s">
        <v>8019</v>
      </c>
    </row>
    <row r="782" spans="1:38" s="275" customFormat="1">
      <c r="A782" s="275" t="str">
        <f t="shared" si="12"/>
        <v>0412300022知的障害者通所授産施設</v>
      </c>
      <c r="B782" s="275" t="s">
        <v>1982</v>
      </c>
      <c r="C782" s="275" t="s">
        <v>1983</v>
      </c>
      <c r="D782" s="276">
        <v>9891601</v>
      </c>
      <c r="E782" s="275" t="s">
        <v>6914</v>
      </c>
      <c r="F782" s="275" t="s">
        <v>1985</v>
      </c>
      <c r="G782" s="275" t="s">
        <v>1986</v>
      </c>
      <c r="H782" s="275" t="s">
        <v>63</v>
      </c>
      <c r="I782" s="275" t="s">
        <v>8269</v>
      </c>
      <c r="J782" s="275" t="s">
        <v>8270</v>
      </c>
      <c r="K782" s="275" t="s">
        <v>3189</v>
      </c>
      <c r="L782" s="275" t="s">
        <v>7194</v>
      </c>
      <c r="M782" s="275" t="s">
        <v>7195</v>
      </c>
      <c r="N782" s="276">
        <v>9812501</v>
      </c>
      <c r="O782" s="275" t="s">
        <v>3191</v>
      </c>
      <c r="P782" s="275" t="s">
        <v>7196</v>
      </c>
      <c r="Q782" s="275" t="s">
        <v>3193</v>
      </c>
      <c r="R782" s="275" t="s">
        <v>3194</v>
      </c>
      <c r="T782" s="275" t="s">
        <v>6528</v>
      </c>
      <c r="U782" s="275" t="s">
        <v>6500</v>
      </c>
      <c r="V782" s="275" t="s">
        <v>3195</v>
      </c>
      <c r="W782" s="275" t="s">
        <v>6486</v>
      </c>
      <c r="X782" s="277">
        <v>40999</v>
      </c>
      <c r="Y782" s="275" t="s">
        <v>6501</v>
      </c>
      <c r="Z782" s="275" t="s">
        <v>6497</v>
      </c>
      <c r="AA782" s="277">
        <v>38991</v>
      </c>
      <c r="AB782" s="277">
        <v>38991</v>
      </c>
      <c r="AD782" s="277">
        <v>40999</v>
      </c>
      <c r="AF782" s="275" t="s">
        <v>6506</v>
      </c>
      <c r="AG782" s="275" t="s">
        <v>6509</v>
      </c>
      <c r="AI782" s="275">
        <v>20</v>
      </c>
      <c r="AJ782" s="275" t="s">
        <v>6490</v>
      </c>
      <c r="AK782" s="276">
        <v>989</v>
      </c>
      <c r="AL782" s="275" t="s">
        <v>8019</v>
      </c>
    </row>
    <row r="783" spans="1:38" s="275" customFormat="1">
      <c r="A783" s="275" t="str">
        <f t="shared" si="12"/>
        <v>0412300022知的障害者通所授産施設</v>
      </c>
      <c r="B783" s="275" t="s">
        <v>1982</v>
      </c>
      <c r="C783" s="275" t="s">
        <v>1983</v>
      </c>
      <c r="D783" s="276">
        <v>9891601</v>
      </c>
      <c r="E783" s="275" t="s">
        <v>6914</v>
      </c>
      <c r="F783" s="275" t="s">
        <v>1985</v>
      </c>
      <c r="G783" s="275" t="s">
        <v>1986</v>
      </c>
      <c r="H783" s="275" t="s">
        <v>63</v>
      </c>
      <c r="I783" s="275" t="s">
        <v>8269</v>
      </c>
      <c r="J783" s="275" t="s">
        <v>8270</v>
      </c>
      <c r="K783" s="275" t="s">
        <v>3189</v>
      </c>
      <c r="L783" s="275" t="s">
        <v>7194</v>
      </c>
      <c r="M783" s="275" t="s">
        <v>7195</v>
      </c>
      <c r="N783" s="276">
        <v>9812501</v>
      </c>
      <c r="O783" s="275" t="s">
        <v>3191</v>
      </c>
      <c r="P783" s="275" t="s">
        <v>7196</v>
      </c>
      <c r="Q783" s="275" t="s">
        <v>3193</v>
      </c>
      <c r="R783" s="275" t="s">
        <v>3194</v>
      </c>
      <c r="T783" s="275" t="s">
        <v>6528</v>
      </c>
      <c r="U783" s="275" t="s">
        <v>6500</v>
      </c>
      <c r="V783" s="275" t="s">
        <v>3195</v>
      </c>
      <c r="W783" s="275" t="s">
        <v>6507</v>
      </c>
      <c r="X783" s="277">
        <v>40999</v>
      </c>
      <c r="Y783" s="275" t="s">
        <v>6501</v>
      </c>
      <c r="Z783" s="275" t="s">
        <v>6497</v>
      </c>
      <c r="AA783" s="277">
        <v>38991</v>
      </c>
      <c r="AB783" s="277">
        <v>38991</v>
      </c>
      <c r="AD783" s="277">
        <v>40999</v>
      </c>
      <c r="AF783" s="275" t="s">
        <v>6508</v>
      </c>
      <c r="AG783" s="275" t="s">
        <v>6509</v>
      </c>
      <c r="AI783" s="275">
        <v>10</v>
      </c>
      <c r="AJ783" s="275" t="s">
        <v>6490</v>
      </c>
      <c r="AK783" s="276">
        <v>989</v>
      </c>
      <c r="AL783" s="275" t="s">
        <v>8019</v>
      </c>
    </row>
    <row r="784" spans="1:38" s="275" customFormat="1">
      <c r="A784" s="275" t="str">
        <f t="shared" si="12"/>
        <v>0412400012就労継続支援(Ｂ型)</v>
      </c>
      <c r="B784" s="275" t="s">
        <v>3196</v>
      </c>
      <c r="C784" s="275" t="s">
        <v>3197</v>
      </c>
      <c r="D784" s="276">
        <v>9892351</v>
      </c>
      <c r="E784" s="275" t="s">
        <v>3198</v>
      </c>
      <c r="F784" s="275" t="s">
        <v>3199</v>
      </c>
      <c r="G784" s="275" t="s">
        <v>3200</v>
      </c>
      <c r="H784" s="275" t="s">
        <v>3201</v>
      </c>
      <c r="I784" s="275" t="s">
        <v>3202</v>
      </c>
      <c r="J784" s="275" t="s">
        <v>7197</v>
      </c>
      <c r="K784" s="275" t="s">
        <v>3203</v>
      </c>
      <c r="L784" s="275" t="s">
        <v>3203</v>
      </c>
      <c r="M784" s="275" t="s">
        <v>3204</v>
      </c>
      <c r="N784" s="276">
        <v>9892351</v>
      </c>
      <c r="O784" s="275" t="s">
        <v>3205</v>
      </c>
      <c r="P784" s="275" t="s">
        <v>3206</v>
      </c>
      <c r="Q784" s="275" t="s">
        <v>3207</v>
      </c>
      <c r="R784" s="275" t="s">
        <v>3207</v>
      </c>
      <c r="T784" s="275" t="s">
        <v>6491</v>
      </c>
      <c r="U784" s="275" t="s">
        <v>74</v>
      </c>
      <c r="V784" s="275" t="s">
        <v>3208</v>
      </c>
      <c r="W784" s="275" t="s">
        <v>6486</v>
      </c>
      <c r="X784" s="277">
        <v>45078</v>
      </c>
      <c r="Y784" s="275" t="s">
        <v>6487</v>
      </c>
      <c r="Z784" s="275" t="s">
        <v>6497</v>
      </c>
      <c r="AA784" s="277">
        <v>38991</v>
      </c>
      <c r="AB784" s="277">
        <v>38991</v>
      </c>
      <c r="AG784" s="275" t="s">
        <v>6533</v>
      </c>
      <c r="AH784" s="275">
        <v>20</v>
      </c>
      <c r="AI784" s="275">
        <v>20</v>
      </c>
      <c r="AJ784" s="275" t="s">
        <v>6490</v>
      </c>
      <c r="AK784" s="276">
        <v>989</v>
      </c>
      <c r="AL784" s="275" t="s">
        <v>8087</v>
      </c>
    </row>
    <row r="785" spans="1:38" s="275" customFormat="1">
      <c r="A785" s="275" t="str">
        <f t="shared" si="12"/>
        <v>0412400020短期入所</v>
      </c>
      <c r="B785" s="275" t="s">
        <v>1418</v>
      </c>
      <c r="C785" s="275" t="s">
        <v>1419</v>
      </c>
      <c r="D785" s="276">
        <v>9811522</v>
      </c>
      <c r="E785" s="275" t="s">
        <v>1420</v>
      </c>
      <c r="F785" s="275" t="s">
        <v>1421</v>
      </c>
      <c r="G785" s="275" t="s">
        <v>1422</v>
      </c>
      <c r="H785" s="275" t="s">
        <v>63</v>
      </c>
      <c r="I785" s="275" t="s">
        <v>1423</v>
      </c>
      <c r="J785" s="275" t="s">
        <v>6820</v>
      </c>
      <c r="K785" s="275" t="s">
        <v>7198</v>
      </c>
      <c r="L785" s="275" t="s">
        <v>7198</v>
      </c>
      <c r="M785" s="275" t="s">
        <v>7199</v>
      </c>
      <c r="N785" s="276">
        <v>9892202</v>
      </c>
      <c r="O785" s="275" t="s">
        <v>3217</v>
      </c>
      <c r="P785" s="275" t="s">
        <v>7200</v>
      </c>
      <c r="Q785" s="275" t="s">
        <v>7201</v>
      </c>
      <c r="R785" s="275" t="s">
        <v>7201</v>
      </c>
      <c r="T785" s="275" t="s">
        <v>91</v>
      </c>
      <c r="U785" s="275" t="s">
        <v>6525</v>
      </c>
      <c r="V785" s="275" t="s">
        <v>7202</v>
      </c>
      <c r="W785" s="275" t="s">
        <v>6486</v>
      </c>
      <c r="X785" s="277">
        <v>41182</v>
      </c>
      <c r="Y785" s="275" t="s">
        <v>6501</v>
      </c>
      <c r="AA785" s="277">
        <v>38991</v>
      </c>
      <c r="AB785" s="277">
        <v>38991</v>
      </c>
      <c r="AD785" s="277">
        <v>41182</v>
      </c>
      <c r="AF785" s="275" t="s">
        <v>6498</v>
      </c>
      <c r="AJ785" s="275" t="s">
        <v>6490</v>
      </c>
      <c r="AK785" s="276">
        <v>981</v>
      </c>
      <c r="AL785" s="275" t="s">
        <v>7992</v>
      </c>
    </row>
    <row r="786" spans="1:38" s="275" customFormat="1">
      <c r="A786" s="275" t="str">
        <f t="shared" si="12"/>
        <v>0412400038施設入所支援</v>
      </c>
      <c r="B786" s="275" t="s">
        <v>3209</v>
      </c>
      <c r="C786" s="275" t="s">
        <v>3210</v>
      </c>
      <c r="D786" s="276">
        <v>9892202</v>
      </c>
      <c r="E786" s="275" t="s">
        <v>3211</v>
      </c>
      <c r="F786" s="275" t="s">
        <v>3212</v>
      </c>
      <c r="G786" s="275" t="s">
        <v>3213</v>
      </c>
      <c r="H786" s="275" t="s">
        <v>144</v>
      </c>
      <c r="I786" s="275" t="s">
        <v>3214</v>
      </c>
      <c r="J786" s="275" t="s">
        <v>7203</v>
      </c>
      <c r="K786" s="275" t="s">
        <v>3215</v>
      </c>
      <c r="L786" s="275" t="s">
        <v>3215</v>
      </c>
      <c r="M786" s="275" t="s">
        <v>3216</v>
      </c>
      <c r="N786" s="276">
        <v>9892112</v>
      </c>
      <c r="O786" s="275" t="s">
        <v>3217</v>
      </c>
      <c r="P786" s="275" t="s">
        <v>3218</v>
      </c>
      <c r="Q786" s="275" t="s">
        <v>3219</v>
      </c>
      <c r="R786" s="275" t="s">
        <v>3220</v>
      </c>
      <c r="T786" s="275" t="s">
        <v>6494</v>
      </c>
      <c r="U786" s="275" t="s">
        <v>74</v>
      </c>
      <c r="V786" s="275" t="s">
        <v>3221</v>
      </c>
      <c r="W786" s="275" t="s">
        <v>6486</v>
      </c>
      <c r="X786" s="277">
        <v>44835</v>
      </c>
      <c r="Y786" s="275" t="s">
        <v>6487</v>
      </c>
      <c r="AA786" s="277">
        <v>41000</v>
      </c>
      <c r="AB786" s="277">
        <v>41000</v>
      </c>
      <c r="AF786" s="275" t="s">
        <v>6495</v>
      </c>
      <c r="AG786" s="275" t="s">
        <v>6593</v>
      </c>
      <c r="AH786" s="275">
        <v>50</v>
      </c>
      <c r="AI786" s="275">
        <v>50</v>
      </c>
      <c r="AJ786" s="275" t="s">
        <v>6490</v>
      </c>
      <c r="AK786" s="276">
        <v>989</v>
      </c>
      <c r="AL786" s="275" t="s">
        <v>8088</v>
      </c>
    </row>
    <row r="787" spans="1:38" s="275" customFormat="1">
      <c r="A787" s="275" t="str">
        <f t="shared" si="12"/>
        <v>0412400038身体障害者入所更生施設</v>
      </c>
      <c r="B787" s="275" t="s">
        <v>3209</v>
      </c>
      <c r="C787" s="275" t="s">
        <v>3210</v>
      </c>
      <c r="D787" s="276">
        <v>9892202</v>
      </c>
      <c r="E787" s="275" t="s">
        <v>3211</v>
      </c>
      <c r="F787" s="275" t="s">
        <v>3212</v>
      </c>
      <c r="G787" s="275" t="s">
        <v>3213</v>
      </c>
      <c r="H787" s="275" t="s">
        <v>144</v>
      </c>
      <c r="I787" s="275" t="s">
        <v>3214</v>
      </c>
      <c r="J787" s="275" t="s">
        <v>7203</v>
      </c>
      <c r="K787" s="275" t="s">
        <v>3215</v>
      </c>
      <c r="L787" s="275" t="s">
        <v>3215</v>
      </c>
      <c r="M787" s="275" t="s">
        <v>3216</v>
      </c>
      <c r="N787" s="276">
        <v>9892112</v>
      </c>
      <c r="O787" s="275" t="s">
        <v>3217</v>
      </c>
      <c r="P787" s="275" t="s">
        <v>3218</v>
      </c>
      <c r="Q787" s="275" t="s">
        <v>3219</v>
      </c>
      <c r="R787" s="275" t="s">
        <v>3220</v>
      </c>
      <c r="T787" s="275" t="s">
        <v>7204</v>
      </c>
      <c r="U787" s="275" t="s">
        <v>6500</v>
      </c>
      <c r="V787" s="275" t="s">
        <v>3221</v>
      </c>
      <c r="W787" s="275" t="s">
        <v>6486</v>
      </c>
      <c r="X787" s="277">
        <v>40999</v>
      </c>
      <c r="Y787" s="275" t="s">
        <v>6501</v>
      </c>
      <c r="Z787" s="275" t="s">
        <v>6497</v>
      </c>
      <c r="AA787" s="277">
        <v>38991</v>
      </c>
      <c r="AB787" s="277">
        <v>38991</v>
      </c>
      <c r="AD787" s="277">
        <v>40999</v>
      </c>
      <c r="AF787" s="275" t="s">
        <v>7205</v>
      </c>
      <c r="AG787" s="275" t="s">
        <v>6593</v>
      </c>
      <c r="AI787" s="275">
        <v>50</v>
      </c>
      <c r="AJ787" s="275" t="s">
        <v>6490</v>
      </c>
      <c r="AK787" s="276">
        <v>989</v>
      </c>
      <c r="AL787" s="275" t="s">
        <v>8088</v>
      </c>
    </row>
    <row r="788" spans="1:38" s="275" customFormat="1">
      <c r="A788" s="275" t="str">
        <f t="shared" si="12"/>
        <v>0412400038生活介護</v>
      </c>
      <c r="B788" s="275" t="s">
        <v>3209</v>
      </c>
      <c r="C788" s="275" t="s">
        <v>3210</v>
      </c>
      <c r="D788" s="276">
        <v>9892202</v>
      </c>
      <c r="E788" s="275" t="s">
        <v>3211</v>
      </c>
      <c r="F788" s="275" t="s">
        <v>3212</v>
      </c>
      <c r="G788" s="275" t="s">
        <v>3213</v>
      </c>
      <c r="H788" s="275" t="s">
        <v>144</v>
      </c>
      <c r="I788" s="275" t="s">
        <v>3214</v>
      </c>
      <c r="J788" s="275" t="s">
        <v>7203</v>
      </c>
      <c r="K788" s="275" t="s">
        <v>3215</v>
      </c>
      <c r="L788" s="275" t="s">
        <v>3215</v>
      </c>
      <c r="M788" s="275" t="s">
        <v>3216</v>
      </c>
      <c r="N788" s="276">
        <v>9892112</v>
      </c>
      <c r="O788" s="275" t="s">
        <v>3217</v>
      </c>
      <c r="P788" s="275" t="s">
        <v>3218</v>
      </c>
      <c r="Q788" s="275" t="s">
        <v>3219</v>
      </c>
      <c r="R788" s="275" t="s">
        <v>3220</v>
      </c>
      <c r="T788" s="275" t="s">
        <v>71</v>
      </c>
      <c r="U788" s="275" t="s">
        <v>74</v>
      </c>
      <c r="V788" s="275" t="s">
        <v>3221</v>
      </c>
      <c r="W788" s="275" t="s">
        <v>6486</v>
      </c>
      <c r="X788" s="277">
        <v>44835</v>
      </c>
      <c r="Y788" s="275" t="s">
        <v>6487</v>
      </c>
      <c r="Z788" s="275" t="s">
        <v>6488</v>
      </c>
      <c r="AA788" s="277">
        <v>41000</v>
      </c>
      <c r="AB788" s="277">
        <v>41000</v>
      </c>
      <c r="AF788" s="275" t="s">
        <v>6492</v>
      </c>
      <c r="AG788" s="275" t="s">
        <v>6527</v>
      </c>
      <c r="AH788" s="275">
        <v>60</v>
      </c>
      <c r="AI788" s="275">
        <v>50</v>
      </c>
      <c r="AJ788" s="275" t="s">
        <v>6490</v>
      </c>
      <c r="AK788" s="276">
        <v>989</v>
      </c>
      <c r="AL788" s="275" t="s">
        <v>8088</v>
      </c>
    </row>
    <row r="789" spans="1:38" s="275" customFormat="1">
      <c r="A789" s="275" t="str">
        <f t="shared" si="12"/>
        <v>0412400038短期入所</v>
      </c>
      <c r="B789" s="275" t="s">
        <v>3209</v>
      </c>
      <c r="C789" s="275" t="s">
        <v>3210</v>
      </c>
      <c r="D789" s="276">
        <v>9892202</v>
      </c>
      <c r="E789" s="275" t="s">
        <v>3211</v>
      </c>
      <c r="F789" s="275" t="s">
        <v>3212</v>
      </c>
      <c r="G789" s="275" t="s">
        <v>3213</v>
      </c>
      <c r="H789" s="275" t="s">
        <v>144</v>
      </c>
      <c r="I789" s="275" t="s">
        <v>3214</v>
      </c>
      <c r="J789" s="275" t="s">
        <v>7203</v>
      </c>
      <c r="K789" s="275" t="s">
        <v>3215</v>
      </c>
      <c r="L789" s="275" t="s">
        <v>3215</v>
      </c>
      <c r="M789" s="275" t="s">
        <v>3216</v>
      </c>
      <c r="N789" s="276">
        <v>9892112</v>
      </c>
      <c r="O789" s="275" t="s">
        <v>3217</v>
      </c>
      <c r="P789" s="275" t="s">
        <v>3218</v>
      </c>
      <c r="Q789" s="275" t="s">
        <v>3219</v>
      </c>
      <c r="R789" s="275" t="s">
        <v>3220</v>
      </c>
      <c r="T789" s="275" t="s">
        <v>91</v>
      </c>
      <c r="U789" s="275" t="s">
        <v>74</v>
      </c>
      <c r="V789" s="275" t="s">
        <v>3221</v>
      </c>
      <c r="W789" s="275" t="s">
        <v>6486</v>
      </c>
      <c r="X789" s="277">
        <v>44835</v>
      </c>
      <c r="Y789" s="275" t="s">
        <v>6487</v>
      </c>
      <c r="AA789" s="277">
        <v>38991</v>
      </c>
      <c r="AB789" s="277">
        <v>38991</v>
      </c>
      <c r="AF789" s="275" t="s">
        <v>6498</v>
      </c>
      <c r="AH789" s="275">
        <v>4</v>
      </c>
      <c r="AJ789" s="275" t="s">
        <v>6490</v>
      </c>
      <c r="AK789" s="276">
        <v>989</v>
      </c>
      <c r="AL789" s="275" t="s">
        <v>8088</v>
      </c>
    </row>
    <row r="790" spans="1:38" s="275" customFormat="1">
      <c r="A790" s="275" t="str">
        <f t="shared" si="12"/>
        <v>0412400046短期入所</v>
      </c>
      <c r="B790" s="275" t="s">
        <v>3222</v>
      </c>
      <c r="C790" s="275" t="s">
        <v>3223</v>
      </c>
      <c r="D790" s="276">
        <v>9892202</v>
      </c>
      <c r="E790" s="275" t="s">
        <v>3224</v>
      </c>
      <c r="F790" s="275" t="s">
        <v>3225</v>
      </c>
      <c r="G790" s="275" t="s">
        <v>3226</v>
      </c>
      <c r="H790" s="275" t="s">
        <v>3227</v>
      </c>
      <c r="I790" s="275" t="s">
        <v>3228</v>
      </c>
      <c r="J790" s="275" t="s">
        <v>7206</v>
      </c>
      <c r="K790" s="275" t="s">
        <v>3222</v>
      </c>
      <c r="L790" s="275" t="s">
        <v>3222</v>
      </c>
      <c r="M790" s="275" t="s">
        <v>3223</v>
      </c>
      <c r="N790" s="276">
        <v>9892202</v>
      </c>
      <c r="O790" s="275" t="s">
        <v>3217</v>
      </c>
      <c r="P790" s="275" t="s">
        <v>3224</v>
      </c>
      <c r="Q790" s="275" t="s">
        <v>3225</v>
      </c>
      <c r="R790" s="275" t="s">
        <v>3226</v>
      </c>
      <c r="T790" s="275" t="s">
        <v>91</v>
      </c>
      <c r="U790" s="275" t="s">
        <v>74</v>
      </c>
      <c r="V790" s="275" t="s">
        <v>3229</v>
      </c>
      <c r="W790" s="275" t="s">
        <v>6486</v>
      </c>
      <c r="X790" s="277">
        <v>44287</v>
      </c>
      <c r="Y790" s="275" t="s">
        <v>6487</v>
      </c>
      <c r="AA790" s="277">
        <v>38991</v>
      </c>
      <c r="AB790" s="277">
        <v>38991</v>
      </c>
      <c r="AF790" s="275" t="s">
        <v>6563</v>
      </c>
      <c r="AH790" s="275">
        <v>1</v>
      </c>
      <c r="AJ790" s="275" t="s">
        <v>6490</v>
      </c>
      <c r="AK790" s="276">
        <v>989</v>
      </c>
      <c r="AL790" s="275" t="s">
        <v>8088</v>
      </c>
    </row>
    <row r="791" spans="1:38" s="275" customFormat="1">
      <c r="A791" s="275" t="str">
        <f t="shared" si="12"/>
        <v>0412400046療養介護</v>
      </c>
      <c r="B791" s="275" t="s">
        <v>3222</v>
      </c>
      <c r="C791" s="275" t="s">
        <v>3223</v>
      </c>
      <c r="D791" s="276">
        <v>9892202</v>
      </c>
      <c r="E791" s="275" t="s">
        <v>3224</v>
      </c>
      <c r="F791" s="275" t="s">
        <v>3225</v>
      </c>
      <c r="G791" s="275" t="s">
        <v>3226</v>
      </c>
      <c r="H791" s="275" t="s">
        <v>3227</v>
      </c>
      <c r="I791" s="275" t="s">
        <v>3228</v>
      </c>
      <c r="J791" s="275" t="s">
        <v>7206</v>
      </c>
      <c r="K791" s="275" t="s">
        <v>3222</v>
      </c>
      <c r="L791" s="275" t="s">
        <v>3222</v>
      </c>
      <c r="M791" s="275" t="s">
        <v>3223</v>
      </c>
      <c r="N791" s="276">
        <v>9892202</v>
      </c>
      <c r="O791" s="275" t="s">
        <v>3217</v>
      </c>
      <c r="P791" s="275" t="s">
        <v>3224</v>
      </c>
      <c r="Q791" s="275" t="s">
        <v>3225</v>
      </c>
      <c r="R791" s="275" t="s">
        <v>3226</v>
      </c>
      <c r="T791" s="275" t="s">
        <v>3230</v>
      </c>
      <c r="U791" s="275" t="s">
        <v>74</v>
      </c>
      <c r="V791" s="275" t="s">
        <v>3229</v>
      </c>
      <c r="W791" s="275" t="s">
        <v>6486</v>
      </c>
      <c r="X791" s="277">
        <v>44287</v>
      </c>
      <c r="Y791" s="275" t="s">
        <v>6487</v>
      </c>
      <c r="AA791" s="277">
        <v>41000</v>
      </c>
      <c r="AB791" s="277">
        <v>41000</v>
      </c>
      <c r="AG791" s="275" t="s">
        <v>6823</v>
      </c>
      <c r="AH791" s="275">
        <v>130</v>
      </c>
      <c r="AI791" s="275">
        <v>130</v>
      </c>
      <c r="AJ791" s="275" t="s">
        <v>6490</v>
      </c>
      <c r="AK791" s="276">
        <v>989</v>
      </c>
      <c r="AL791" s="275" t="s">
        <v>8088</v>
      </c>
    </row>
    <row r="792" spans="1:38" s="275" customFormat="1">
      <c r="A792" s="275" t="str">
        <f t="shared" si="12"/>
        <v>0412400046療養介護</v>
      </c>
      <c r="B792" s="275" t="s">
        <v>3222</v>
      </c>
      <c r="C792" s="275" t="s">
        <v>3223</v>
      </c>
      <c r="D792" s="276">
        <v>9892202</v>
      </c>
      <c r="E792" s="275" t="s">
        <v>3224</v>
      </c>
      <c r="F792" s="275" t="s">
        <v>3225</v>
      </c>
      <c r="G792" s="275" t="s">
        <v>3226</v>
      </c>
      <c r="H792" s="275" t="s">
        <v>3227</v>
      </c>
      <c r="I792" s="275" t="s">
        <v>3228</v>
      </c>
      <c r="J792" s="275" t="s">
        <v>7206</v>
      </c>
      <c r="K792" s="275" t="s">
        <v>3222</v>
      </c>
      <c r="L792" s="275" t="s">
        <v>3222</v>
      </c>
      <c r="M792" s="275" t="s">
        <v>3223</v>
      </c>
      <c r="N792" s="276">
        <v>9892202</v>
      </c>
      <c r="O792" s="275" t="s">
        <v>3217</v>
      </c>
      <c r="P792" s="275" t="s">
        <v>3224</v>
      </c>
      <c r="Q792" s="275" t="s">
        <v>3225</v>
      </c>
      <c r="R792" s="275" t="s">
        <v>3226</v>
      </c>
      <c r="T792" s="275" t="s">
        <v>3230</v>
      </c>
      <c r="U792" s="275" t="s">
        <v>74</v>
      </c>
      <c r="V792" s="275" t="s">
        <v>3229</v>
      </c>
      <c r="W792" s="275" t="s">
        <v>6507</v>
      </c>
      <c r="X792" s="277">
        <v>42156</v>
      </c>
      <c r="Y792" s="275" t="s">
        <v>6501</v>
      </c>
      <c r="AA792" s="277">
        <v>41000</v>
      </c>
      <c r="AB792" s="277">
        <v>41974</v>
      </c>
      <c r="AD792" s="277">
        <v>42156</v>
      </c>
      <c r="AG792" s="275" t="s">
        <v>6496</v>
      </c>
      <c r="AH792" s="275">
        <v>20</v>
      </c>
      <c r="AI792" s="275">
        <v>20</v>
      </c>
      <c r="AJ792" s="275" t="s">
        <v>6490</v>
      </c>
      <c r="AK792" s="276">
        <v>989</v>
      </c>
      <c r="AL792" s="275" t="s">
        <v>8088</v>
      </c>
    </row>
    <row r="793" spans="1:38" s="275" customFormat="1">
      <c r="A793" s="275" t="str">
        <f t="shared" si="12"/>
        <v>0412400061居宅介護</v>
      </c>
      <c r="B793" s="275" t="s">
        <v>3231</v>
      </c>
      <c r="C793" s="275" t="s">
        <v>3232</v>
      </c>
      <c r="D793" s="276">
        <v>9892351</v>
      </c>
      <c r="E793" s="275" t="s">
        <v>3233</v>
      </c>
      <c r="F793" s="275" t="s">
        <v>3234</v>
      </c>
      <c r="G793" s="275" t="s">
        <v>3235</v>
      </c>
      <c r="H793" s="275" t="s">
        <v>144</v>
      </c>
      <c r="I793" s="275" t="s">
        <v>3236</v>
      </c>
      <c r="J793" s="275" t="s">
        <v>7207</v>
      </c>
      <c r="K793" s="275" t="s">
        <v>3237</v>
      </c>
      <c r="L793" s="275" t="s">
        <v>3237</v>
      </c>
      <c r="M793" s="275" t="s">
        <v>3238</v>
      </c>
      <c r="N793" s="276">
        <v>9892351</v>
      </c>
      <c r="O793" s="275" t="s">
        <v>3205</v>
      </c>
      <c r="P793" s="275" t="s">
        <v>3240</v>
      </c>
      <c r="Q793" s="275" t="s">
        <v>3234</v>
      </c>
      <c r="R793" s="275" t="s">
        <v>3235</v>
      </c>
      <c r="T793" s="275" t="s">
        <v>137</v>
      </c>
      <c r="U793" s="275" t="s">
        <v>74</v>
      </c>
      <c r="V793" s="275" t="s">
        <v>3239</v>
      </c>
      <c r="W793" s="275" t="s">
        <v>6486</v>
      </c>
      <c r="X793" s="277">
        <v>45017</v>
      </c>
      <c r="Y793" s="275" t="s">
        <v>6487</v>
      </c>
      <c r="AA793" s="277">
        <v>38991</v>
      </c>
      <c r="AB793" s="277">
        <v>38991</v>
      </c>
      <c r="AJ793" s="275" t="s">
        <v>6490</v>
      </c>
      <c r="AK793" s="276">
        <v>989</v>
      </c>
      <c r="AL793" s="275" t="s">
        <v>8087</v>
      </c>
    </row>
    <row r="794" spans="1:38" s="275" customFormat="1">
      <c r="A794" s="275" t="str">
        <f t="shared" si="12"/>
        <v>0412400061重度訪問介護</v>
      </c>
      <c r="B794" s="275" t="s">
        <v>3231</v>
      </c>
      <c r="C794" s="275" t="s">
        <v>3232</v>
      </c>
      <c r="D794" s="276">
        <v>9892351</v>
      </c>
      <c r="E794" s="275" t="s">
        <v>3233</v>
      </c>
      <c r="F794" s="275" t="s">
        <v>3234</v>
      </c>
      <c r="G794" s="275" t="s">
        <v>3235</v>
      </c>
      <c r="H794" s="275" t="s">
        <v>144</v>
      </c>
      <c r="I794" s="275" t="s">
        <v>3236</v>
      </c>
      <c r="J794" s="275" t="s">
        <v>7207</v>
      </c>
      <c r="K794" s="275" t="s">
        <v>3237</v>
      </c>
      <c r="L794" s="275" t="s">
        <v>3237</v>
      </c>
      <c r="M794" s="275" t="s">
        <v>3238</v>
      </c>
      <c r="N794" s="276">
        <v>9892351</v>
      </c>
      <c r="O794" s="275" t="s">
        <v>3205</v>
      </c>
      <c r="P794" s="275" t="s">
        <v>3240</v>
      </c>
      <c r="Q794" s="275" t="s">
        <v>3234</v>
      </c>
      <c r="R794" s="275" t="s">
        <v>3235</v>
      </c>
      <c r="T794" s="275" t="s">
        <v>138</v>
      </c>
      <c r="U794" s="275" t="s">
        <v>74</v>
      </c>
      <c r="V794" s="275" t="s">
        <v>3239</v>
      </c>
      <c r="W794" s="275" t="s">
        <v>6486</v>
      </c>
      <c r="X794" s="277">
        <v>45017</v>
      </c>
      <c r="Y794" s="275" t="s">
        <v>6487</v>
      </c>
      <c r="AA794" s="277">
        <v>38991</v>
      </c>
      <c r="AB794" s="277">
        <v>38991</v>
      </c>
      <c r="AJ794" s="275" t="s">
        <v>6490</v>
      </c>
      <c r="AK794" s="276">
        <v>989</v>
      </c>
      <c r="AL794" s="275" t="s">
        <v>8087</v>
      </c>
    </row>
    <row r="795" spans="1:38" s="275" customFormat="1">
      <c r="A795" s="275" t="str">
        <f t="shared" si="12"/>
        <v>0412400079居宅介護</v>
      </c>
      <c r="B795" s="275" t="s">
        <v>3241</v>
      </c>
      <c r="C795" s="275" t="s">
        <v>3242</v>
      </c>
      <c r="D795" s="276">
        <v>9892203</v>
      </c>
      <c r="E795" s="275" t="s">
        <v>3243</v>
      </c>
      <c r="F795" s="275" t="s">
        <v>3244</v>
      </c>
      <c r="G795" s="275" t="s">
        <v>3244</v>
      </c>
      <c r="H795" s="275" t="s">
        <v>144</v>
      </c>
      <c r="I795" s="275" t="s">
        <v>3245</v>
      </c>
      <c r="J795" s="275" t="s">
        <v>7208</v>
      </c>
      <c r="K795" s="275" t="s">
        <v>3246</v>
      </c>
      <c r="L795" s="275" t="s">
        <v>3246</v>
      </c>
      <c r="M795" s="275" t="s">
        <v>3247</v>
      </c>
      <c r="N795" s="276">
        <v>9892202</v>
      </c>
      <c r="O795" s="275" t="s">
        <v>3217</v>
      </c>
      <c r="P795" s="275" t="s">
        <v>3248</v>
      </c>
      <c r="Q795" s="275" t="s">
        <v>3249</v>
      </c>
      <c r="R795" s="275" t="s">
        <v>3249</v>
      </c>
      <c r="T795" s="275" t="s">
        <v>137</v>
      </c>
      <c r="U795" s="275" t="s">
        <v>74</v>
      </c>
      <c r="V795" s="275" t="s">
        <v>3250</v>
      </c>
      <c r="W795" s="275" t="s">
        <v>6486</v>
      </c>
      <c r="X795" s="277">
        <v>45047</v>
      </c>
      <c r="Y795" s="275" t="s">
        <v>6487</v>
      </c>
      <c r="AA795" s="277">
        <v>38991</v>
      </c>
      <c r="AB795" s="277">
        <v>38991</v>
      </c>
      <c r="AJ795" s="275" t="s">
        <v>6490</v>
      </c>
      <c r="AK795" s="276">
        <v>989</v>
      </c>
      <c r="AL795" s="275" t="s">
        <v>8089</v>
      </c>
    </row>
    <row r="796" spans="1:38" s="275" customFormat="1">
      <c r="A796" s="275" t="str">
        <f t="shared" si="12"/>
        <v>0412400079行動援護</v>
      </c>
      <c r="B796" s="275" t="s">
        <v>3241</v>
      </c>
      <c r="C796" s="275" t="s">
        <v>3242</v>
      </c>
      <c r="D796" s="276">
        <v>9892203</v>
      </c>
      <c r="E796" s="275" t="s">
        <v>3243</v>
      </c>
      <c r="F796" s="275" t="s">
        <v>3244</v>
      </c>
      <c r="G796" s="275" t="s">
        <v>3244</v>
      </c>
      <c r="H796" s="275" t="s">
        <v>144</v>
      </c>
      <c r="I796" s="275" t="s">
        <v>3245</v>
      </c>
      <c r="J796" s="275" t="s">
        <v>7208</v>
      </c>
      <c r="K796" s="275" t="s">
        <v>3246</v>
      </c>
      <c r="L796" s="275" t="s">
        <v>3246</v>
      </c>
      <c r="M796" s="275" t="s">
        <v>3247</v>
      </c>
      <c r="N796" s="276">
        <v>9892202</v>
      </c>
      <c r="O796" s="275" t="s">
        <v>3217</v>
      </c>
      <c r="P796" s="275" t="s">
        <v>3248</v>
      </c>
      <c r="Q796" s="275" t="s">
        <v>3249</v>
      </c>
      <c r="R796" s="275" t="s">
        <v>3249</v>
      </c>
      <c r="T796" s="275" t="s">
        <v>172</v>
      </c>
      <c r="U796" s="275" t="s">
        <v>74</v>
      </c>
      <c r="V796" s="275" t="s">
        <v>3250</v>
      </c>
      <c r="W796" s="275" t="s">
        <v>6486</v>
      </c>
      <c r="X796" s="277">
        <v>45017</v>
      </c>
      <c r="Y796" s="275" t="s">
        <v>6487</v>
      </c>
      <c r="AA796" s="277">
        <v>38991</v>
      </c>
      <c r="AB796" s="277">
        <v>38991</v>
      </c>
      <c r="AJ796" s="275" t="s">
        <v>6490</v>
      </c>
      <c r="AK796" s="276">
        <v>989</v>
      </c>
      <c r="AL796" s="275" t="s">
        <v>8089</v>
      </c>
    </row>
    <row r="797" spans="1:38" s="275" customFormat="1">
      <c r="A797" s="275" t="str">
        <f t="shared" si="12"/>
        <v>0412400079重度訪問介護</v>
      </c>
      <c r="B797" s="275" t="s">
        <v>3241</v>
      </c>
      <c r="C797" s="275" t="s">
        <v>3242</v>
      </c>
      <c r="D797" s="276">
        <v>9892203</v>
      </c>
      <c r="E797" s="275" t="s">
        <v>3243</v>
      </c>
      <c r="F797" s="275" t="s">
        <v>3244</v>
      </c>
      <c r="G797" s="275" t="s">
        <v>3244</v>
      </c>
      <c r="H797" s="275" t="s">
        <v>144</v>
      </c>
      <c r="I797" s="275" t="s">
        <v>3245</v>
      </c>
      <c r="J797" s="275" t="s">
        <v>7208</v>
      </c>
      <c r="K797" s="275" t="s">
        <v>3246</v>
      </c>
      <c r="L797" s="275" t="s">
        <v>3246</v>
      </c>
      <c r="M797" s="275" t="s">
        <v>3247</v>
      </c>
      <c r="N797" s="276">
        <v>9892202</v>
      </c>
      <c r="O797" s="275" t="s">
        <v>3217</v>
      </c>
      <c r="P797" s="275" t="s">
        <v>3248</v>
      </c>
      <c r="Q797" s="275" t="s">
        <v>3249</v>
      </c>
      <c r="R797" s="275" t="s">
        <v>3249</v>
      </c>
      <c r="T797" s="275" t="s">
        <v>138</v>
      </c>
      <c r="U797" s="275" t="s">
        <v>74</v>
      </c>
      <c r="V797" s="275" t="s">
        <v>3250</v>
      </c>
      <c r="W797" s="275" t="s">
        <v>6486</v>
      </c>
      <c r="X797" s="277">
        <v>45017</v>
      </c>
      <c r="Y797" s="275" t="s">
        <v>6487</v>
      </c>
      <c r="AA797" s="277">
        <v>38991</v>
      </c>
      <c r="AB797" s="277">
        <v>38991</v>
      </c>
      <c r="AJ797" s="275" t="s">
        <v>6490</v>
      </c>
      <c r="AK797" s="276">
        <v>989</v>
      </c>
      <c r="AL797" s="275" t="s">
        <v>8089</v>
      </c>
    </row>
    <row r="798" spans="1:38" s="275" customFormat="1">
      <c r="A798" s="275" t="str">
        <f t="shared" si="12"/>
        <v>0412400095就労継続支援(Ｂ型)</v>
      </c>
      <c r="B798" s="275" t="s">
        <v>1982</v>
      </c>
      <c r="C798" s="275" t="s">
        <v>1983</v>
      </c>
      <c r="D798" s="276">
        <v>9891601</v>
      </c>
      <c r="E798" s="275" t="s">
        <v>6914</v>
      </c>
      <c r="F798" s="275" t="s">
        <v>1985</v>
      </c>
      <c r="G798" s="275" t="s">
        <v>1986</v>
      </c>
      <c r="H798" s="275" t="s">
        <v>63</v>
      </c>
      <c r="I798" s="275" t="s">
        <v>8269</v>
      </c>
      <c r="J798" s="275" t="s">
        <v>8270</v>
      </c>
      <c r="K798" s="275" t="s">
        <v>3251</v>
      </c>
      <c r="L798" s="275" t="s">
        <v>3251</v>
      </c>
      <c r="M798" s="275" t="s">
        <v>3252</v>
      </c>
      <c r="N798" s="276">
        <v>9892331</v>
      </c>
      <c r="O798" s="275" t="s">
        <v>3205</v>
      </c>
      <c r="P798" s="275" t="s">
        <v>3253</v>
      </c>
      <c r="Q798" s="275" t="s">
        <v>3254</v>
      </c>
      <c r="R798" s="275" t="s">
        <v>3255</v>
      </c>
      <c r="T798" s="275" t="s">
        <v>6491</v>
      </c>
      <c r="U798" s="275" t="s">
        <v>74</v>
      </c>
      <c r="V798" s="275" t="s">
        <v>3256</v>
      </c>
      <c r="W798" s="275" t="s">
        <v>6486</v>
      </c>
      <c r="X798" s="277">
        <v>44652</v>
      </c>
      <c r="Y798" s="275" t="s">
        <v>6487</v>
      </c>
      <c r="Z798" s="275" t="s">
        <v>6497</v>
      </c>
      <c r="AA798" s="277">
        <v>41000</v>
      </c>
      <c r="AB798" s="277">
        <v>41000</v>
      </c>
      <c r="AG798" s="275" t="s">
        <v>6489</v>
      </c>
      <c r="AH798" s="275">
        <v>40</v>
      </c>
      <c r="AI798" s="275">
        <v>30</v>
      </c>
      <c r="AJ798" s="275" t="s">
        <v>6490</v>
      </c>
      <c r="AK798" s="276">
        <v>989</v>
      </c>
      <c r="AL798" s="275" t="s">
        <v>8019</v>
      </c>
    </row>
    <row r="799" spans="1:38" s="275" customFormat="1">
      <c r="A799" s="275" t="str">
        <f t="shared" si="12"/>
        <v>0412400095知的障害者通所授産施設</v>
      </c>
      <c r="B799" s="275" t="s">
        <v>1982</v>
      </c>
      <c r="C799" s="275" t="s">
        <v>1983</v>
      </c>
      <c r="D799" s="276">
        <v>9891601</v>
      </c>
      <c r="E799" s="275" t="s">
        <v>6914</v>
      </c>
      <c r="F799" s="275" t="s">
        <v>1985</v>
      </c>
      <c r="G799" s="275" t="s">
        <v>1986</v>
      </c>
      <c r="H799" s="275" t="s">
        <v>63</v>
      </c>
      <c r="I799" s="275" t="s">
        <v>8269</v>
      </c>
      <c r="J799" s="275" t="s">
        <v>8270</v>
      </c>
      <c r="K799" s="275" t="s">
        <v>3251</v>
      </c>
      <c r="L799" s="275" t="s">
        <v>3251</v>
      </c>
      <c r="M799" s="275" t="s">
        <v>3252</v>
      </c>
      <c r="N799" s="276">
        <v>9892331</v>
      </c>
      <c r="O799" s="275" t="s">
        <v>3205</v>
      </c>
      <c r="P799" s="275" t="s">
        <v>3253</v>
      </c>
      <c r="Q799" s="275" t="s">
        <v>3254</v>
      </c>
      <c r="R799" s="275" t="s">
        <v>3255</v>
      </c>
      <c r="T799" s="275" t="s">
        <v>6528</v>
      </c>
      <c r="U799" s="275" t="s">
        <v>6500</v>
      </c>
      <c r="V799" s="275" t="s">
        <v>3256</v>
      </c>
      <c r="W799" s="275" t="s">
        <v>6486</v>
      </c>
      <c r="X799" s="277">
        <v>40999</v>
      </c>
      <c r="Y799" s="275" t="s">
        <v>6501</v>
      </c>
      <c r="Z799" s="275" t="s">
        <v>6497</v>
      </c>
      <c r="AA799" s="277">
        <v>38991</v>
      </c>
      <c r="AB799" s="277">
        <v>38991</v>
      </c>
      <c r="AD799" s="277">
        <v>40999</v>
      </c>
      <c r="AF799" s="275" t="s">
        <v>6506</v>
      </c>
      <c r="AG799" s="275" t="s">
        <v>6489</v>
      </c>
      <c r="AI799" s="275">
        <v>30</v>
      </c>
      <c r="AJ799" s="275" t="s">
        <v>6490</v>
      </c>
      <c r="AK799" s="276">
        <v>989</v>
      </c>
      <c r="AL799" s="275" t="s">
        <v>8019</v>
      </c>
    </row>
    <row r="800" spans="1:38" s="275" customFormat="1">
      <c r="A800" s="275" t="str">
        <f t="shared" si="12"/>
        <v>0412400145居宅介護</v>
      </c>
      <c r="B800" s="275" t="s">
        <v>206</v>
      </c>
      <c r="C800" s="275" t="s">
        <v>207</v>
      </c>
      <c r="D800" s="276">
        <v>1018688</v>
      </c>
      <c r="E800" s="275" t="s">
        <v>6530</v>
      </c>
      <c r="F800" s="275" t="s">
        <v>208</v>
      </c>
      <c r="G800" s="275" t="s">
        <v>209</v>
      </c>
      <c r="H800" s="275" t="s">
        <v>210</v>
      </c>
      <c r="I800" s="275" t="s">
        <v>211</v>
      </c>
      <c r="J800" s="275" t="s">
        <v>6531</v>
      </c>
      <c r="K800" s="275" t="s">
        <v>3257</v>
      </c>
      <c r="L800" s="275" t="s">
        <v>3257</v>
      </c>
      <c r="M800" s="275" t="s">
        <v>3258</v>
      </c>
      <c r="N800" s="276">
        <v>9892351</v>
      </c>
      <c r="O800" s="275" t="s">
        <v>3205</v>
      </c>
      <c r="P800" s="275" t="s">
        <v>3259</v>
      </c>
      <c r="Q800" s="275" t="s">
        <v>3260</v>
      </c>
      <c r="R800" s="275" t="s">
        <v>3261</v>
      </c>
      <c r="T800" s="275" t="s">
        <v>137</v>
      </c>
      <c r="U800" s="275" t="s">
        <v>74</v>
      </c>
      <c r="V800" s="275" t="s">
        <v>3262</v>
      </c>
      <c r="W800" s="275" t="s">
        <v>6486</v>
      </c>
      <c r="X800" s="277">
        <v>44835</v>
      </c>
      <c r="Y800" s="275" t="s">
        <v>6487</v>
      </c>
      <c r="AA800" s="277">
        <v>40695</v>
      </c>
      <c r="AB800" s="277">
        <v>40695</v>
      </c>
      <c r="AJ800" s="275" t="s">
        <v>6490</v>
      </c>
      <c r="AK800" s="276">
        <v>101</v>
      </c>
      <c r="AL800" s="275" t="s">
        <v>7916</v>
      </c>
    </row>
    <row r="801" spans="1:38" s="275" customFormat="1">
      <c r="A801" s="275" t="str">
        <f t="shared" si="12"/>
        <v>0412400145重度訪問介護</v>
      </c>
      <c r="B801" s="275" t="s">
        <v>206</v>
      </c>
      <c r="C801" s="275" t="s">
        <v>207</v>
      </c>
      <c r="D801" s="276">
        <v>1018688</v>
      </c>
      <c r="E801" s="275" t="s">
        <v>6530</v>
      </c>
      <c r="F801" s="275" t="s">
        <v>208</v>
      </c>
      <c r="G801" s="275" t="s">
        <v>209</v>
      </c>
      <c r="H801" s="275" t="s">
        <v>210</v>
      </c>
      <c r="I801" s="275" t="s">
        <v>211</v>
      </c>
      <c r="J801" s="275" t="s">
        <v>6531</v>
      </c>
      <c r="K801" s="275" t="s">
        <v>3257</v>
      </c>
      <c r="L801" s="275" t="s">
        <v>3257</v>
      </c>
      <c r="M801" s="275" t="s">
        <v>3258</v>
      </c>
      <c r="N801" s="276">
        <v>9892351</v>
      </c>
      <c r="O801" s="275" t="s">
        <v>3205</v>
      </c>
      <c r="P801" s="275" t="s">
        <v>3259</v>
      </c>
      <c r="Q801" s="275" t="s">
        <v>3260</v>
      </c>
      <c r="R801" s="275" t="s">
        <v>3261</v>
      </c>
      <c r="T801" s="275" t="s">
        <v>138</v>
      </c>
      <c r="U801" s="275" t="s">
        <v>74</v>
      </c>
      <c r="V801" s="275" t="s">
        <v>3262</v>
      </c>
      <c r="W801" s="275" t="s">
        <v>6486</v>
      </c>
      <c r="X801" s="277">
        <v>44835</v>
      </c>
      <c r="Y801" s="275" t="s">
        <v>6487</v>
      </c>
      <c r="AA801" s="277">
        <v>40695</v>
      </c>
      <c r="AB801" s="277">
        <v>40695</v>
      </c>
      <c r="AJ801" s="275" t="s">
        <v>6490</v>
      </c>
      <c r="AK801" s="276">
        <v>101</v>
      </c>
      <c r="AL801" s="275" t="s">
        <v>7916</v>
      </c>
    </row>
    <row r="802" spans="1:38" s="275" customFormat="1">
      <c r="A802" s="275" t="str">
        <f t="shared" si="12"/>
        <v>0412400152居宅介護</v>
      </c>
      <c r="B802" s="275" t="s">
        <v>1331</v>
      </c>
      <c r="C802" s="275" t="s">
        <v>1332</v>
      </c>
      <c r="D802" s="276">
        <v>9800811</v>
      </c>
      <c r="E802" s="275" t="s">
        <v>1333</v>
      </c>
      <c r="F802" s="275" t="s">
        <v>1334</v>
      </c>
      <c r="G802" s="275" t="s">
        <v>1335</v>
      </c>
      <c r="H802" s="275" t="s">
        <v>129</v>
      </c>
      <c r="I802" s="275" t="s">
        <v>1336</v>
      </c>
      <c r="J802" s="275" t="s">
        <v>6761</v>
      </c>
      <c r="K802" s="275" t="s">
        <v>3263</v>
      </c>
      <c r="L802" s="275" t="s">
        <v>3263</v>
      </c>
      <c r="M802" s="275" t="s">
        <v>3264</v>
      </c>
      <c r="N802" s="276">
        <v>9892301</v>
      </c>
      <c r="O802" s="275" t="s">
        <v>3205</v>
      </c>
      <c r="P802" s="275" t="s">
        <v>3265</v>
      </c>
      <c r="Q802" s="275" t="s">
        <v>1334</v>
      </c>
      <c r="R802" s="275" t="s">
        <v>3267</v>
      </c>
      <c r="T802" s="275" t="s">
        <v>137</v>
      </c>
      <c r="U802" s="275" t="s">
        <v>76</v>
      </c>
      <c r="V802" s="275" t="s">
        <v>3266</v>
      </c>
      <c r="W802" s="275" t="s">
        <v>6486</v>
      </c>
      <c r="X802" s="277">
        <v>45017</v>
      </c>
      <c r="Y802" s="275" t="s">
        <v>6487</v>
      </c>
      <c r="AA802" s="277">
        <v>40787</v>
      </c>
      <c r="AB802" s="277">
        <v>40787</v>
      </c>
      <c r="AC802" s="277">
        <v>45017</v>
      </c>
      <c r="AJ802" s="275" t="s">
        <v>6490</v>
      </c>
      <c r="AK802" s="276">
        <v>980</v>
      </c>
      <c r="AL802" s="275" t="s">
        <v>7982</v>
      </c>
    </row>
    <row r="803" spans="1:38" s="275" customFormat="1">
      <c r="A803" s="275" t="str">
        <f t="shared" si="12"/>
        <v>0412400152重度訪問介護</v>
      </c>
      <c r="B803" s="275" t="s">
        <v>1331</v>
      </c>
      <c r="C803" s="275" t="s">
        <v>1332</v>
      </c>
      <c r="D803" s="276">
        <v>9800811</v>
      </c>
      <c r="E803" s="275" t="s">
        <v>1333</v>
      </c>
      <c r="F803" s="275" t="s">
        <v>1334</v>
      </c>
      <c r="G803" s="275" t="s">
        <v>1335</v>
      </c>
      <c r="H803" s="275" t="s">
        <v>129</v>
      </c>
      <c r="I803" s="275" t="s">
        <v>1336</v>
      </c>
      <c r="J803" s="275" t="s">
        <v>6761</v>
      </c>
      <c r="K803" s="275" t="s">
        <v>3263</v>
      </c>
      <c r="L803" s="275" t="s">
        <v>3263</v>
      </c>
      <c r="M803" s="275" t="s">
        <v>3264</v>
      </c>
      <c r="N803" s="276">
        <v>9892301</v>
      </c>
      <c r="O803" s="275" t="s">
        <v>3205</v>
      </c>
      <c r="P803" s="275" t="s">
        <v>3265</v>
      </c>
      <c r="Q803" s="275" t="s">
        <v>1334</v>
      </c>
      <c r="R803" s="275" t="s">
        <v>3267</v>
      </c>
      <c r="T803" s="275" t="s">
        <v>138</v>
      </c>
      <c r="U803" s="275" t="s">
        <v>76</v>
      </c>
      <c r="V803" s="275" t="s">
        <v>3266</v>
      </c>
      <c r="W803" s="275" t="s">
        <v>6486</v>
      </c>
      <c r="X803" s="277">
        <v>45017</v>
      </c>
      <c r="Y803" s="275" t="s">
        <v>6487</v>
      </c>
      <c r="AA803" s="277">
        <v>40787</v>
      </c>
      <c r="AB803" s="277">
        <v>40787</v>
      </c>
      <c r="AC803" s="277">
        <v>45017</v>
      </c>
      <c r="AJ803" s="275" t="s">
        <v>6490</v>
      </c>
      <c r="AK803" s="276">
        <v>980</v>
      </c>
      <c r="AL803" s="275" t="s">
        <v>7982</v>
      </c>
    </row>
    <row r="804" spans="1:38" s="275" customFormat="1">
      <c r="A804" s="275" t="str">
        <f t="shared" si="12"/>
        <v>0412400160就労継続支援(Ｂ型)</v>
      </c>
      <c r="B804" s="275" t="s">
        <v>3268</v>
      </c>
      <c r="C804" s="275" t="s">
        <v>3269</v>
      </c>
      <c r="D804" s="276">
        <v>9810134</v>
      </c>
      <c r="E804" s="275" t="s">
        <v>3270</v>
      </c>
      <c r="F804" s="275" t="s">
        <v>3271</v>
      </c>
      <c r="G804" s="275" t="s">
        <v>3272</v>
      </c>
      <c r="H804" s="275" t="s">
        <v>63</v>
      </c>
      <c r="I804" s="275" t="s">
        <v>8355</v>
      </c>
      <c r="J804" s="275" t="s">
        <v>8356</v>
      </c>
      <c r="K804" s="275" t="s">
        <v>3273</v>
      </c>
      <c r="L804" s="275" t="s">
        <v>3273</v>
      </c>
      <c r="M804" s="275" t="s">
        <v>3274</v>
      </c>
      <c r="N804" s="276">
        <v>9892381</v>
      </c>
      <c r="O804" s="275" t="s">
        <v>3205</v>
      </c>
      <c r="P804" s="275" t="s">
        <v>3275</v>
      </c>
      <c r="Q804" s="275" t="s">
        <v>3276</v>
      </c>
      <c r="R804" s="275" t="s">
        <v>3276</v>
      </c>
      <c r="T804" s="275" t="s">
        <v>6491</v>
      </c>
      <c r="U804" s="275" t="s">
        <v>74</v>
      </c>
      <c r="V804" s="275" t="s">
        <v>3277</v>
      </c>
      <c r="W804" s="275" t="s">
        <v>6486</v>
      </c>
      <c r="X804" s="277">
        <v>44652</v>
      </c>
      <c r="Y804" s="275" t="s">
        <v>6487</v>
      </c>
      <c r="Z804" s="275" t="s">
        <v>6488</v>
      </c>
      <c r="AA804" s="277">
        <v>41000</v>
      </c>
      <c r="AB804" s="277">
        <v>41000</v>
      </c>
      <c r="AG804" s="275" t="s">
        <v>6533</v>
      </c>
      <c r="AH804" s="275">
        <v>20</v>
      </c>
      <c r="AI804" s="275">
        <v>0</v>
      </c>
      <c r="AJ804" s="275" t="s">
        <v>6490</v>
      </c>
      <c r="AK804" s="276">
        <v>981</v>
      </c>
      <c r="AL804" s="275" t="s">
        <v>8090</v>
      </c>
    </row>
    <row r="805" spans="1:38" s="275" customFormat="1">
      <c r="A805" s="275" t="str">
        <f t="shared" si="12"/>
        <v>0412400178自立訓練(生活訓練)</v>
      </c>
      <c r="B805" s="275" t="s">
        <v>3278</v>
      </c>
      <c r="C805" s="275" t="s">
        <v>3279</v>
      </c>
      <c r="D805" s="276">
        <v>9892292</v>
      </c>
      <c r="E805" s="275" t="s">
        <v>6334</v>
      </c>
      <c r="F805" s="275" t="s">
        <v>3280</v>
      </c>
      <c r="G805" s="275" t="s">
        <v>3281</v>
      </c>
      <c r="H805" s="275" t="s">
        <v>3282</v>
      </c>
      <c r="I805" s="275" t="s">
        <v>3283</v>
      </c>
      <c r="J805" s="275" t="s">
        <v>7209</v>
      </c>
      <c r="K805" s="275" t="s">
        <v>3284</v>
      </c>
      <c r="L805" s="275" t="s">
        <v>3284</v>
      </c>
      <c r="M805" s="275" t="s">
        <v>3285</v>
      </c>
      <c r="N805" s="276">
        <v>9892112</v>
      </c>
      <c r="O805" s="275" t="s">
        <v>3217</v>
      </c>
      <c r="P805" s="275" t="s">
        <v>3290</v>
      </c>
      <c r="Q805" s="275" t="s">
        <v>3287</v>
      </c>
      <c r="R805" s="275" t="s">
        <v>3288</v>
      </c>
      <c r="T805" s="275" t="s">
        <v>6485</v>
      </c>
      <c r="U805" s="275" t="s">
        <v>76</v>
      </c>
      <c r="V805" s="275" t="s">
        <v>3289</v>
      </c>
      <c r="W805" s="275" t="s">
        <v>6486</v>
      </c>
      <c r="X805" s="277">
        <v>42125</v>
      </c>
      <c r="Y805" s="275" t="s">
        <v>6487</v>
      </c>
      <c r="Z805" s="275" t="s">
        <v>6488</v>
      </c>
      <c r="AA805" s="277">
        <v>41000</v>
      </c>
      <c r="AB805" s="277">
        <v>41000</v>
      </c>
      <c r="AC805" s="277">
        <v>42125</v>
      </c>
      <c r="AG805" s="275" t="s">
        <v>6489</v>
      </c>
      <c r="AH805" s="275">
        <v>18</v>
      </c>
      <c r="AI805" s="275">
        <v>25</v>
      </c>
      <c r="AJ805" s="275" t="s">
        <v>6490</v>
      </c>
      <c r="AK805" s="276">
        <v>989</v>
      </c>
      <c r="AL805" s="275" t="s">
        <v>8091</v>
      </c>
    </row>
    <row r="806" spans="1:38" s="275" customFormat="1">
      <c r="A806" s="275" t="str">
        <f t="shared" si="12"/>
        <v>0412400178就労継続支援(Ｂ型)</v>
      </c>
      <c r="B806" s="275" t="s">
        <v>3278</v>
      </c>
      <c r="C806" s="275" t="s">
        <v>3279</v>
      </c>
      <c r="D806" s="276">
        <v>9892292</v>
      </c>
      <c r="E806" s="275" t="s">
        <v>6334</v>
      </c>
      <c r="F806" s="275" t="s">
        <v>3280</v>
      </c>
      <c r="G806" s="275" t="s">
        <v>3281</v>
      </c>
      <c r="H806" s="275" t="s">
        <v>3282</v>
      </c>
      <c r="I806" s="275" t="s">
        <v>3283</v>
      </c>
      <c r="J806" s="275" t="s">
        <v>7209</v>
      </c>
      <c r="K806" s="275" t="s">
        <v>3284</v>
      </c>
      <c r="L806" s="275" t="s">
        <v>3284</v>
      </c>
      <c r="M806" s="275" t="s">
        <v>3285</v>
      </c>
      <c r="N806" s="276">
        <v>9892112</v>
      </c>
      <c r="O806" s="275" t="s">
        <v>3217</v>
      </c>
      <c r="P806" s="275" t="s">
        <v>3286</v>
      </c>
      <c r="Q806" s="275" t="s">
        <v>3287</v>
      </c>
      <c r="R806" s="275" t="s">
        <v>3288</v>
      </c>
      <c r="T806" s="275" t="s">
        <v>6491</v>
      </c>
      <c r="U806" s="275" t="s">
        <v>74</v>
      </c>
      <c r="V806" s="275" t="s">
        <v>3289</v>
      </c>
      <c r="W806" s="275" t="s">
        <v>6486</v>
      </c>
      <c r="X806" s="277">
        <v>45017</v>
      </c>
      <c r="Y806" s="275" t="s">
        <v>6487</v>
      </c>
      <c r="Z806" s="275" t="s">
        <v>6488</v>
      </c>
      <c r="AA806" s="277">
        <v>41000</v>
      </c>
      <c r="AB806" s="277">
        <v>41000</v>
      </c>
      <c r="AG806" s="275" t="s">
        <v>6489</v>
      </c>
      <c r="AH806" s="275">
        <v>30</v>
      </c>
      <c r="AI806" s="275">
        <v>25</v>
      </c>
      <c r="AJ806" s="275" t="s">
        <v>6490</v>
      </c>
      <c r="AK806" s="276">
        <v>989</v>
      </c>
      <c r="AL806" s="275" t="s">
        <v>8091</v>
      </c>
    </row>
    <row r="807" spans="1:38" s="275" customFormat="1">
      <c r="A807" s="275" t="str">
        <f t="shared" si="12"/>
        <v>0412400178生活介護</v>
      </c>
      <c r="B807" s="275" t="s">
        <v>3278</v>
      </c>
      <c r="C807" s="275" t="s">
        <v>3279</v>
      </c>
      <c r="D807" s="276">
        <v>9892292</v>
      </c>
      <c r="E807" s="275" t="s">
        <v>6334</v>
      </c>
      <c r="F807" s="275" t="s">
        <v>3280</v>
      </c>
      <c r="G807" s="275" t="s">
        <v>3281</v>
      </c>
      <c r="H807" s="275" t="s">
        <v>3282</v>
      </c>
      <c r="I807" s="275" t="s">
        <v>3283</v>
      </c>
      <c r="J807" s="275" t="s">
        <v>7209</v>
      </c>
      <c r="K807" s="275" t="s">
        <v>3284</v>
      </c>
      <c r="L807" s="275" t="s">
        <v>3284</v>
      </c>
      <c r="M807" s="275" t="s">
        <v>3285</v>
      </c>
      <c r="N807" s="276">
        <v>9892112</v>
      </c>
      <c r="O807" s="275" t="s">
        <v>3217</v>
      </c>
      <c r="P807" s="275" t="s">
        <v>7210</v>
      </c>
      <c r="Q807" s="275" t="s">
        <v>3249</v>
      </c>
      <c r="R807" s="275" t="s">
        <v>3249</v>
      </c>
      <c r="T807" s="275" t="s">
        <v>71</v>
      </c>
      <c r="U807" s="275" t="s">
        <v>74</v>
      </c>
      <c r="V807" s="275" t="s">
        <v>3289</v>
      </c>
      <c r="W807" s="275" t="s">
        <v>6486</v>
      </c>
      <c r="X807" s="277">
        <v>45017</v>
      </c>
      <c r="Y807" s="275" t="s">
        <v>6487</v>
      </c>
      <c r="Z807" s="275" t="s">
        <v>6488</v>
      </c>
      <c r="AA807" s="277">
        <v>44774</v>
      </c>
      <c r="AB807" s="277">
        <v>44774</v>
      </c>
      <c r="AF807" s="275" t="s">
        <v>7211</v>
      </c>
      <c r="AG807" s="275" t="s">
        <v>6489</v>
      </c>
      <c r="AH807" s="275">
        <v>6</v>
      </c>
      <c r="AI807" s="275">
        <v>0</v>
      </c>
      <c r="AJ807" s="275" t="s">
        <v>6490</v>
      </c>
      <c r="AK807" s="276">
        <v>989</v>
      </c>
      <c r="AL807" s="275" t="s">
        <v>8091</v>
      </c>
    </row>
    <row r="808" spans="1:38" s="275" customFormat="1">
      <c r="A808" s="275" t="str">
        <f t="shared" si="12"/>
        <v>0412400228短期入所</v>
      </c>
      <c r="B808" s="275" t="s">
        <v>3268</v>
      </c>
      <c r="C808" s="275" t="s">
        <v>3269</v>
      </c>
      <c r="D808" s="276">
        <v>9810134</v>
      </c>
      <c r="E808" s="275" t="s">
        <v>3270</v>
      </c>
      <c r="F808" s="275" t="s">
        <v>3271</v>
      </c>
      <c r="G808" s="275" t="s">
        <v>3272</v>
      </c>
      <c r="H808" s="275" t="s">
        <v>63</v>
      </c>
      <c r="I808" s="275" t="s">
        <v>8355</v>
      </c>
      <c r="J808" s="275" t="s">
        <v>8356</v>
      </c>
      <c r="K808" s="275" t="s">
        <v>3291</v>
      </c>
      <c r="L808" s="275" t="s">
        <v>3291</v>
      </c>
      <c r="M808" s="275" t="s">
        <v>3292</v>
      </c>
      <c r="N808" s="276">
        <v>9892331</v>
      </c>
      <c r="O808" s="275" t="s">
        <v>3205</v>
      </c>
      <c r="P808" s="275" t="s">
        <v>3293</v>
      </c>
      <c r="Q808" s="275" t="s">
        <v>3294</v>
      </c>
      <c r="R808" s="275" t="s">
        <v>3294</v>
      </c>
      <c r="T808" s="275" t="s">
        <v>91</v>
      </c>
      <c r="U808" s="275" t="s">
        <v>74</v>
      </c>
      <c r="V808" s="275" t="s">
        <v>3295</v>
      </c>
      <c r="W808" s="275" t="s">
        <v>6486</v>
      </c>
      <c r="X808" s="277">
        <v>44287</v>
      </c>
      <c r="Y808" s="275" t="s">
        <v>6487</v>
      </c>
      <c r="AA808" s="277">
        <v>41730</v>
      </c>
      <c r="AB808" s="277">
        <v>41730</v>
      </c>
      <c r="AF808" s="275" t="s">
        <v>6498</v>
      </c>
      <c r="AH808" s="275">
        <v>1</v>
      </c>
      <c r="AJ808" s="275" t="s">
        <v>6490</v>
      </c>
      <c r="AK808" s="276">
        <v>981</v>
      </c>
      <c r="AL808" s="275" t="s">
        <v>8090</v>
      </c>
    </row>
    <row r="809" spans="1:38" s="275" customFormat="1">
      <c r="A809" s="275" t="str">
        <f t="shared" si="12"/>
        <v>0412400269就労継続支援(Ｂ型)</v>
      </c>
      <c r="B809" s="275" t="s">
        <v>2817</v>
      </c>
      <c r="C809" s="275" t="s">
        <v>2818</v>
      </c>
      <c r="D809" s="276">
        <v>1710013</v>
      </c>
      <c r="E809" s="275" t="s">
        <v>2819</v>
      </c>
      <c r="F809" s="275" t="s">
        <v>400</v>
      </c>
      <c r="G809" s="275" t="s">
        <v>401</v>
      </c>
      <c r="H809" s="275" t="s">
        <v>402</v>
      </c>
      <c r="I809" s="275" t="s">
        <v>2820</v>
      </c>
      <c r="J809" s="275" t="s">
        <v>7088</v>
      </c>
      <c r="K809" s="275" t="s">
        <v>3296</v>
      </c>
      <c r="L809" s="275" t="s">
        <v>3296</v>
      </c>
      <c r="M809" s="275" t="s">
        <v>3297</v>
      </c>
      <c r="N809" s="276">
        <v>9892324</v>
      </c>
      <c r="O809" s="275" t="s">
        <v>3205</v>
      </c>
      <c r="P809" s="275" t="s">
        <v>3298</v>
      </c>
      <c r="Q809" s="275" t="s">
        <v>3299</v>
      </c>
      <c r="R809" s="275" t="s">
        <v>3299</v>
      </c>
      <c r="T809" s="275" t="s">
        <v>6491</v>
      </c>
      <c r="U809" s="275" t="s">
        <v>74</v>
      </c>
      <c r="V809" s="275" t="s">
        <v>3300</v>
      </c>
      <c r="W809" s="275" t="s">
        <v>6486</v>
      </c>
      <c r="X809" s="277">
        <v>44835</v>
      </c>
      <c r="Y809" s="275" t="s">
        <v>6487</v>
      </c>
      <c r="Z809" s="275" t="s">
        <v>6497</v>
      </c>
      <c r="AA809" s="277">
        <v>42125</v>
      </c>
      <c r="AB809" s="277">
        <v>42125</v>
      </c>
      <c r="AG809" s="275" t="s">
        <v>6533</v>
      </c>
      <c r="AH809" s="275">
        <v>20</v>
      </c>
      <c r="AI809" s="275">
        <v>0</v>
      </c>
      <c r="AJ809" s="275" t="s">
        <v>6490</v>
      </c>
      <c r="AK809" s="276">
        <v>171</v>
      </c>
      <c r="AL809" s="275" t="s">
        <v>7928</v>
      </c>
    </row>
    <row r="810" spans="1:38" s="275" customFormat="1">
      <c r="A810" s="275" t="str">
        <f t="shared" si="12"/>
        <v>0412400285就労継続支援(Ｂ型)</v>
      </c>
      <c r="B810" s="275" t="s">
        <v>3301</v>
      </c>
      <c r="C810" s="275" t="s">
        <v>3302</v>
      </c>
      <c r="D810" s="276">
        <v>9892202</v>
      </c>
      <c r="E810" s="275" t="s">
        <v>3303</v>
      </c>
      <c r="F810" s="275" t="s">
        <v>3304</v>
      </c>
      <c r="G810" s="275" t="s">
        <v>3304</v>
      </c>
      <c r="H810" s="275" t="s">
        <v>730</v>
      </c>
      <c r="I810" s="275" t="s">
        <v>3305</v>
      </c>
      <c r="J810" s="275" t="s">
        <v>7212</v>
      </c>
      <c r="K810" s="275" t="s">
        <v>3306</v>
      </c>
      <c r="L810" s="275" t="s">
        <v>3306</v>
      </c>
      <c r="M810" s="275" t="s">
        <v>3307</v>
      </c>
      <c r="N810" s="276">
        <v>9892202</v>
      </c>
      <c r="O810" s="275" t="s">
        <v>3217</v>
      </c>
      <c r="P810" s="275" t="s">
        <v>3303</v>
      </c>
      <c r="Q810" s="275" t="s">
        <v>3304</v>
      </c>
      <c r="R810" s="275" t="s">
        <v>3304</v>
      </c>
      <c r="T810" s="275" t="s">
        <v>6491</v>
      </c>
      <c r="U810" s="275" t="s">
        <v>74</v>
      </c>
      <c r="V810" s="275" t="s">
        <v>3308</v>
      </c>
      <c r="W810" s="275" t="s">
        <v>6486</v>
      </c>
      <c r="X810" s="277">
        <v>45017</v>
      </c>
      <c r="Y810" s="275" t="s">
        <v>6487</v>
      </c>
      <c r="Z810" s="275" t="s">
        <v>6497</v>
      </c>
      <c r="AA810" s="277">
        <v>42217</v>
      </c>
      <c r="AB810" s="277">
        <v>42217</v>
      </c>
      <c r="AG810" s="275" t="s">
        <v>6533</v>
      </c>
      <c r="AH810" s="275">
        <v>20</v>
      </c>
      <c r="AI810" s="275">
        <v>0</v>
      </c>
      <c r="AJ810" s="275" t="s">
        <v>6490</v>
      </c>
      <c r="AK810" s="276">
        <v>989</v>
      </c>
      <c r="AL810" s="275" t="s">
        <v>8088</v>
      </c>
    </row>
    <row r="811" spans="1:38" s="275" customFormat="1">
      <c r="A811" s="275" t="str">
        <f t="shared" si="12"/>
        <v>0412400327就労継続支援(Ｂ型)</v>
      </c>
      <c r="B811" s="275" t="s">
        <v>3309</v>
      </c>
      <c r="C811" s="275" t="s">
        <v>3310</v>
      </c>
      <c r="D811" s="276">
        <v>1510073</v>
      </c>
      <c r="E811" s="275" t="s">
        <v>3311</v>
      </c>
      <c r="F811" s="275" t="s">
        <v>3312</v>
      </c>
      <c r="H811" s="275" t="s">
        <v>63</v>
      </c>
      <c r="I811" s="275" t="s">
        <v>3313</v>
      </c>
      <c r="J811" s="275" t="s">
        <v>7213</v>
      </c>
      <c r="K811" s="275" t="s">
        <v>3314</v>
      </c>
      <c r="L811" s="275" t="s">
        <v>3314</v>
      </c>
      <c r="M811" s="275" t="s">
        <v>3315</v>
      </c>
      <c r="N811" s="276">
        <v>9892351</v>
      </c>
      <c r="O811" s="275" t="s">
        <v>3205</v>
      </c>
      <c r="P811" s="275" t="s">
        <v>3316</v>
      </c>
      <c r="Q811" s="275" t="s">
        <v>3317</v>
      </c>
      <c r="R811" s="275" t="s">
        <v>3317</v>
      </c>
      <c r="T811" s="275" t="s">
        <v>6491</v>
      </c>
      <c r="U811" s="275" t="s">
        <v>74</v>
      </c>
      <c r="V811" s="275" t="s">
        <v>3318</v>
      </c>
      <c r="W811" s="275" t="s">
        <v>6486</v>
      </c>
      <c r="X811" s="277">
        <v>45017</v>
      </c>
      <c r="Y811" s="275" t="s">
        <v>6487</v>
      </c>
      <c r="Z811" s="275" t="s">
        <v>6497</v>
      </c>
      <c r="AA811" s="277">
        <v>42705</v>
      </c>
      <c r="AB811" s="277">
        <v>42705</v>
      </c>
      <c r="AG811" s="275" t="s">
        <v>6533</v>
      </c>
      <c r="AH811" s="275">
        <v>20</v>
      </c>
      <c r="AI811" s="275">
        <v>0</v>
      </c>
      <c r="AJ811" s="275" t="s">
        <v>6490</v>
      </c>
      <c r="AK811" s="276">
        <v>151</v>
      </c>
      <c r="AL811" s="275" t="s">
        <v>8092</v>
      </c>
    </row>
    <row r="812" spans="1:38" s="275" customFormat="1">
      <c r="A812" s="275" t="str">
        <f t="shared" si="12"/>
        <v>0412400335居宅介護</v>
      </c>
      <c r="B812" s="275" t="s">
        <v>3319</v>
      </c>
      <c r="C812" s="275" t="s">
        <v>3320</v>
      </c>
      <c r="D812" s="276">
        <v>9892205</v>
      </c>
      <c r="E812" s="275" t="s">
        <v>3321</v>
      </c>
      <c r="F812" s="275" t="s">
        <v>3322</v>
      </c>
      <c r="H812" s="275" t="s">
        <v>63</v>
      </c>
      <c r="I812" s="275" t="s">
        <v>3323</v>
      </c>
      <c r="J812" s="275" t="s">
        <v>7214</v>
      </c>
      <c r="K812" s="275" t="s">
        <v>3324</v>
      </c>
      <c r="L812" s="275" t="s">
        <v>3324</v>
      </c>
      <c r="M812" s="275" t="s">
        <v>3325</v>
      </c>
      <c r="N812" s="276">
        <v>9892111</v>
      </c>
      <c r="O812" s="275" t="s">
        <v>3217</v>
      </c>
      <c r="P812" s="275" t="s">
        <v>3326</v>
      </c>
      <c r="Q812" s="275" t="s">
        <v>3322</v>
      </c>
      <c r="R812" s="275" t="s">
        <v>3327</v>
      </c>
      <c r="T812" s="275" t="s">
        <v>137</v>
      </c>
      <c r="U812" s="275" t="s">
        <v>74</v>
      </c>
      <c r="V812" s="275" t="s">
        <v>3328</v>
      </c>
      <c r="W812" s="275" t="s">
        <v>6486</v>
      </c>
      <c r="X812" s="277">
        <v>44287</v>
      </c>
      <c r="Y812" s="275" t="s">
        <v>6487</v>
      </c>
      <c r="AA812" s="277">
        <v>43040</v>
      </c>
      <c r="AB812" s="277">
        <v>43040</v>
      </c>
      <c r="AJ812" s="275" t="s">
        <v>6490</v>
      </c>
      <c r="AK812" s="276">
        <v>989</v>
      </c>
      <c r="AL812" s="275" t="s">
        <v>8093</v>
      </c>
    </row>
    <row r="813" spans="1:38" s="275" customFormat="1">
      <c r="A813" s="275" t="str">
        <f t="shared" si="12"/>
        <v>0412400350就労移行支援</v>
      </c>
      <c r="B813" s="275" t="s">
        <v>7215</v>
      </c>
      <c r="C813" s="275" t="s">
        <v>7216</v>
      </c>
      <c r="D813" s="276">
        <v>9892351</v>
      </c>
      <c r="E813" s="275" t="s">
        <v>7217</v>
      </c>
      <c r="F813" s="275" t="s">
        <v>7218</v>
      </c>
      <c r="G813" s="275" t="s">
        <v>7219</v>
      </c>
      <c r="H813" s="275" t="s">
        <v>129</v>
      </c>
      <c r="I813" s="275" t="s">
        <v>7220</v>
      </c>
      <c r="J813" s="275" t="s">
        <v>7221</v>
      </c>
      <c r="K813" s="275" t="s">
        <v>7222</v>
      </c>
      <c r="L813" s="275" t="s">
        <v>7222</v>
      </c>
      <c r="M813" s="275" t="s">
        <v>7223</v>
      </c>
      <c r="N813" s="276">
        <v>9892351</v>
      </c>
      <c r="O813" s="275" t="s">
        <v>3205</v>
      </c>
      <c r="P813" s="275" t="s">
        <v>7217</v>
      </c>
      <c r="Q813" s="275" t="s">
        <v>7218</v>
      </c>
      <c r="R813" s="275" t="s">
        <v>7219</v>
      </c>
      <c r="T813" s="275" t="s">
        <v>75</v>
      </c>
      <c r="U813" s="275" t="s">
        <v>6749</v>
      </c>
      <c r="V813" s="275" t="s">
        <v>7224</v>
      </c>
      <c r="W813" s="275" t="s">
        <v>6486</v>
      </c>
      <c r="X813" s="277">
        <v>43732</v>
      </c>
      <c r="Y813" s="275" t="s">
        <v>6501</v>
      </c>
      <c r="Z813" s="275" t="s">
        <v>6488</v>
      </c>
      <c r="AA813" s="277">
        <v>43252</v>
      </c>
      <c r="AB813" s="277">
        <v>43252</v>
      </c>
      <c r="AD813" s="277">
        <v>43732</v>
      </c>
      <c r="AG813" s="275" t="s">
        <v>6533</v>
      </c>
      <c r="AH813" s="275">
        <v>10</v>
      </c>
      <c r="AI813" s="275">
        <v>0</v>
      </c>
      <c r="AJ813" s="275" t="s">
        <v>6490</v>
      </c>
      <c r="AK813" s="276">
        <v>989</v>
      </c>
      <c r="AL813" s="275" t="s">
        <v>8087</v>
      </c>
    </row>
    <row r="814" spans="1:38" s="275" customFormat="1">
      <c r="A814" s="275" t="str">
        <f t="shared" si="12"/>
        <v>0412400350就労継続支援(Ａ型)</v>
      </c>
      <c r="B814" s="275" t="s">
        <v>7215</v>
      </c>
      <c r="C814" s="275" t="s">
        <v>7216</v>
      </c>
      <c r="D814" s="276">
        <v>9892351</v>
      </c>
      <c r="E814" s="275" t="s">
        <v>7217</v>
      </c>
      <c r="F814" s="275" t="s">
        <v>7218</v>
      </c>
      <c r="G814" s="275" t="s">
        <v>7219</v>
      </c>
      <c r="H814" s="275" t="s">
        <v>129</v>
      </c>
      <c r="I814" s="275" t="s">
        <v>7220</v>
      </c>
      <c r="J814" s="275" t="s">
        <v>7221</v>
      </c>
      <c r="K814" s="275" t="s">
        <v>7222</v>
      </c>
      <c r="L814" s="275" t="s">
        <v>7222</v>
      </c>
      <c r="M814" s="275" t="s">
        <v>7223</v>
      </c>
      <c r="N814" s="276">
        <v>9892351</v>
      </c>
      <c r="O814" s="275" t="s">
        <v>3205</v>
      </c>
      <c r="P814" s="275" t="s">
        <v>7217</v>
      </c>
      <c r="Q814" s="275" t="s">
        <v>7218</v>
      </c>
      <c r="R814" s="275" t="s">
        <v>7219</v>
      </c>
      <c r="T814" s="275" t="s">
        <v>6537</v>
      </c>
      <c r="U814" s="275" t="s">
        <v>6749</v>
      </c>
      <c r="V814" s="275" t="s">
        <v>7224</v>
      </c>
      <c r="W814" s="275" t="s">
        <v>6486</v>
      </c>
      <c r="X814" s="277">
        <v>43732</v>
      </c>
      <c r="Y814" s="275" t="s">
        <v>6501</v>
      </c>
      <c r="Z814" s="275" t="s">
        <v>6488</v>
      </c>
      <c r="AA814" s="277">
        <v>43252</v>
      </c>
      <c r="AB814" s="277">
        <v>43252</v>
      </c>
      <c r="AD814" s="277">
        <v>43732</v>
      </c>
      <c r="AG814" s="275" t="s">
        <v>6533</v>
      </c>
      <c r="AH814" s="275">
        <v>10</v>
      </c>
      <c r="AI814" s="275">
        <v>0</v>
      </c>
      <c r="AJ814" s="275" t="s">
        <v>6490</v>
      </c>
      <c r="AK814" s="276">
        <v>989</v>
      </c>
      <c r="AL814" s="275" t="s">
        <v>8087</v>
      </c>
    </row>
    <row r="815" spans="1:38" s="275" customFormat="1">
      <c r="A815" s="275" t="str">
        <f t="shared" si="12"/>
        <v>0412400368居宅介護</v>
      </c>
      <c r="B815" s="275" t="s">
        <v>8357</v>
      </c>
      <c r="C815" s="275" t="s">
        <v>8358</v>
      </c>
      <c r="D815" s="276">
        <v>9892331</v>
      </c>
      <c r="E815" s="275" t="s">
        <v>3331</v>
      </c>
      <c r="F815" s="275" t="s">
        <v>3332</v>
      </c>
      <c r="G815" s="275" t="s">
        <v>3333</v>
      </c>
      <c r="H815" s="275" t="s">
        <v>319</v>
      </c>
      <c r="I815" s="275" t="s">
        <v>3334</v>
      </c>
      <c r="J815" s="275" t="s">
        <v>7225</v>
      </c>
      <c r="K815" s="275" t="s">
        <v>3335</v>
      </c>
      <c r="L815" s="275" t="s">
        <v>3335</v>
      </c>
      <c r="M815" s="275" t="s">
        <v>3336</v>
      </c>
      <c r="N815" s="276">
        <v>9892331</v>
      </c>
      <c r="O815" s="275" t="s">
        <v>3205</v>
      </c>
      <c r="P815" s="275" t="s">
        <v>3331</v>
      </c>
      <c r="Q815" s="275" t="s">
        <v>3337</v>
      </c>
      <c r="R815" s="275" t="s">
        <v>3338</v>
      </c>
      <c r="T815" s="275" t="s">
        <v>137</v>
      </c>
      <c r="U815" s="275" t="s">
        <v>74</v>
      </c>
      <c r="V815" s="275" t="s">
        <v>3339</v>
      </c>
      <c r="W815" s="275" t="s">
        <v>6486</v>
      </c>
      <c r="X815" s="277">
        <v>45017</v>
      </c>
      <c r="Y815" s="275" t="s">
        <v>6487</v>
      </c>
      <c r="AA815" s="277">
        <v>43282</v>
      </c>
      <c r="AB815" s="277">
        <v>43282</v>
      </c>
      <c r="AJ815" s="275" t="s">
        <v>6490</v>
      </c>
      <c r="AK815" s="276">
        <v>989</v>
      </c>
      <c r="AL815" s="275" t="s">
        <v>8094</v>
      </c>
    </row>
    <row r="816" spans="1:38" s="275" customFormat="1">
      <c r="A816" s="275" t="str">
        <f t="shared" si="12"/>
        <v>0412400384施設入所支援</v>
      </c>
      <c r="B816" s="275" t="s">
        <v>3340</v>
      </c>
      <c r="C816" s="275" t="s">
        <v>3341</v>
      </c>
      <c r="D816" s="276">
        <v>9828544</v>
      </c>
      <c r="E816" s="275" t="s">
        <v>3342</v>
      </c>
      <c r="F816" s="275" t="s">
        <v>3343</v>
      </c>
      <c r="G816" s="275" t="s">
        <v>3344</v>
      </c>
      <c r="H816" s="275" t="s">
        <v>63</v>
      </c>
      <c r="I816" s="275" t="s">
        <v>7226</v>
      </c>
      <c r="J816" s="275" t="s">
        <v>7227</v>
      </c>
      <c r="K816" s="275" t="s">
        <v>3346</v>
      </c>
      <c r="L816" s="275" t="s">
        <v>3346</v>
      </c>
      <c r="M816" s="275" t="s">
        <v>3347</v>
      </c>
      <c r="N816" s="276">
        <v>9892351</v>
      </c>
      <c r="O816" s="275" t="s">
        <v>3205</v>
      </c>
      <c r="P816" s="275" t="s">
        <v>3348</v>
      </c>
      <c r="Q816" s="275" t="s">
        <v>3349</v>
      </c>
      <c r="R816" s="275" t="s">
        <v>3349</v>
      </c>
      <c r="T816" s="275" t="s">
        <v>6494</v>
      </c>
      <c r="U816" s="275" t="s">
        <v>74</v>
      </c>
      <c r="V816" s="275" t="s">
        <v>3350</v>
      </c>
      <c r="W816" s="275" t="s">
        <v>6486</v>
      </c>
      <c r="X816" s="277">
        <v>45047</v>
      </c>
      <c r="Y816" s="275" t="s">
        <v>6487</v>
      </c>
      <c r="AA816" s="277">
        <v>43525</v>
      </c>
      <c r="AB816" s="277">
        <v>43525</v>
      </c>
      <c r="AF816" s="275" t="s">
        <v>6495</v>
      </c>
      <c r="AG816" s="275" t="s">
        <v>6496</v>
      </c>
      <c r="AH816" s="275">
        <v>30</v>
      </c>
      <c r="AI816" s="275">
        <v>30</v>
      </c>
      <c r="AJ816" s="275" t="s">
        <v>6490</v>
      </c>
      <c r="AK816" s="276">
        <v>982</v>
      </c>
      <c r="AL816" s="275" t="s">
        <v>8095</v>
      </c>
    </row>
    <row r="817" spans="1:38" s="275" customFormat="1">
      <c r="A817" s="275" t="str">
        <f t="shared" si="12"/>
        <v>0412400384生活介護</v>
      </c>
      <c r="B817" s="275" t="s">
        <v>3340</v>
      </c>
      <c r="C817" s="275" t="s">
        <v>3341</v>
      </c>
      <c r="D817" s="276">
        <v>9828544</v>
      </c>
      <c r="E817" s="275" t="s">
        <v>3342</v>
      </c>
      <c r="F817" s="275" t="s">
        <v>3343</v>
      </c>
      <c r="G817" s="275" t="s">
        <v>3344</v>
      </c>
      <c r="H817" s="275" t="s">
        <v>63</v>
      </c>
      <c r="I817" s="275" t="s">
        <v>7226</v>
      </c>
      <c r="J817" s="275" t="s">
        <v>7227</v>
      </c>
      <c r="K817" s="275" t="s">
        <v>3346</v>
      </c>
      <c r="L817" s="275" t="s">
        <v>3346</v>
      </c>
      <c r="M817" s="275" t="s">
        <v>3347</v>
      </c>
      <c r="N817" s="276">
        <v>9892351</v>
      </c>
      <c r="O817" s="275" t="s">
        <v>3205</v>
      </c>
      <c r="P817" s="275" t="s">
        <v>3348</v>
      </c>
      <c r="Q817" s="275" t="s">
        <v>3349</v>
      </c>
      <c r="R817" s="275" t="s">
        <v>3349</v>
      </c>
      <c r="T817" s="275" t="s">
        <v>71</v>
      </c>
      <c r="U817" s="275" t="s">
        <v>74</v>
      </c>
      <c r="V817" s="275" t="s">
        <v>3350</v>
      </c>
      <c r="W817" s="275" t="s">
        <v>6486</v>
      </c>
      <c r="X817" s="277">
        <v>44835</v>
      </c>
      <c r="Y817" s="275" t="s">
        <v>6487</v>
      </c>
      <c r="Z817" s="275" t="s">
        <v>6497</v>
      </c>
      <c r="AA817" s="277">
        <v>43525</v>
      </c>
      <c r="AB817" s="277">
        <v>43525</v>
      </c>
      <c r="AF817" s="275" t="s">
        <v>6492</v>
      </c>
      <c r="AG817" s="275" t="s">
        <v>6489</v>
      </c>
      <c r="AH817" s="275">
        <v>30</v>
      </c>
      <c r="AI817" s="275">
        <v>30</v>
      </c>
      <c r="AJ817" s="275" t="s">
        <v>6490</v>
      </c>
      <c r="AK817" s="276">
        <v>982</v>
      </c>
      <c r="AL817" s="275" t="s">
        <v>8095</v>
      </c>
    </row>
    <row r="818" spans="1:38" s="275" customFormat="1">
      <c r="A818" s="275" t="str">
        <f t="shared" si="12"/>
        <v>0412400384生活介護</v>
      </c>
      <c r="B818" s="275" t="s">
        <v>3340</v>
      </c>
      <c r="C818" s="275" t="s">
        <v>3341</v>
      </c>
      <c r="D818" s="276">
        <v>9828544</v>
      </c>
      <c r="E818" s="275" t="s">
        <v>3342</v>
      </c>
      <c r="F818" s="275" t="s">
        <v>3343</v>
      </c>
      <c r="G818" s="275" t="s">
        <v>3344</v>
      </c>
      <c r="H818" s="275" t="s">
        <v>63</v>
      </c>
      <c r="I818" s="275" t="s">
        <v>7226</v>
      </c>
      <c r="J818" s="275" t="s">
        <v>7227</v>
      </c>
      <c r="K818" s="275" t="s">
        <v>3346</v>
      </c>
      <c r="L818" s="275" t="s">
        <v>3346</v>
      </c>
      <c r="M818" s="275" t="s">
        <v>3347</v>
      </c>
      <c r="N818" s="276">
        <v>9892351</v>
      </c>
      <c r="O818" s="275" t="s">
        <v>3205</v>
      </c>
      <c r="P818" s="275" t="s">
        <v>3348</v>
      </c>
      <c r="Q818" s="275" t="s">
        <v>3349</v>
      </c>
      <c r="R818" s="275" t="s">
        <v>3349</v>
      </c>
      <c r="T818" s="275" t="s">
        <v>71</v>
      </c>
      <c r="U818" s="275" t="s">
        <v>74</v>
      </c>
      <c r="V818" s="275" t="s">
        <v>3350</v>
      </c>
      <c r="W818" s="275" t="s">
        <v>6507</v>
      </c>
      <c r="X818" s="277">
        <v>44835</v>
      </c>
      <c r="Y818" s="275" t="s">
        <v>6487</v>
      </c>
      <c r="Z818" s="275" t="s">
        <v>6497</v>
      </c>
      <c r="AA818" s="277">
        <v>43525</v>
      </c>
      <c r="AB818" s="277">
        <v>43525</v>
      </c>
      <c r="AF818" s="275" t="s">
        <v>6492</v>
      </c>
      <c r="AG818" s="275" t="s">
        <v>6533</v>
      </c>
      <c r="AH818" s="275">
        <v>20</v>
      </c>
      <c r="AI818" s="275">
        <v>20</v>
      </c>
      <c r="AJ818" s="275" t="s">
        <v>6490</v>
      </c>
      <c r="AK818" s="276">
        <v>982</v>
      </c>
      <c r="AL818" s="275" t="s">
        <v>8095</v>
      </c>
    </row>
    <row r="819" spans="1:38" s="275" customFormat="1">
      <c r="A819" s="275" t="str">
        <f t="shared" si="12"/>
        <v>0412400384短期入所</v>
      </c>
      <c r="B819" s="275" t="s">
        <v>3340</v>
      </c>
      <c r="C819" s="275" t="s">
        <v>3341</v>
      </c>
      <c r="D819" s="276">
        <v>9828544</v>
      </c>
      <c r="E819" s="275" t="s">
        <v>3342</v>
      </c>
      <c r="F819" s="275" t="s">
        <v>3343</v>
      </c>
      <c r="G819" s="275" t="s">
        <v>3344</v>
      </c>
      <c r="H819" s="275" t="s">
        <v>63</v>
      </c>
      <c r="I819" s="275" t="s">
        <v>7226</v>
      </c>
      <c r="J819" s="275" t="s">
        <v>7227</v>
      </c>
      <c r="K819" s="275" t="s">
        <v>3346</v>
      </c>
      <c r="L819" s="275" t="s">
        <v>3346</v>
      </c>
      <c r="M819" s="275" t="s">
        <v>3347</v>
      </c>
      <c r="N819" s="276">
        <v>9892351</v>
      </c>
      <c r="O819" s="275" t="s">
        <v>3205</v>
      </c>
      <c r="P819" s="275" t="s">
        <v>3348</v>
      </c>
      <c r="Q819" s="275" t="s">
        <v>3349</v>
      </c>
      <c r="R819" s="275" t="s">
        <v>3349</v>
      </c>
      <c r="T819" s="275" t="s">
        <v>91</v>
      </c>
      <c r="U819" s="275" t="s">
        <v>74</v>
      </c>
      <c r="V819" s="275" t="s">
        <v>3350</v>
      </c>
      <c r="W819" s="275" t="s">
        <v>6486</v>
      </c>
      <c r="X819" s="277">
        <v>45047</v>
      </c>
      <c r="Y819" s="275" t="s">
        <v>6487</v>
      </c>
      <c r="AA819" s="277">
        <v>43525</v>
      </c>
      <c r="AB819" s="277">
        <v>43525</v>
      </c>
      <c r="AF819" s="275" t="s">
        <v>6498</v>
      </c>
      <c r="AH819" s="275">
        <v>5</v>
      </c>
      <c r="AJ819" s="275" t="s">
        <v>6490</v>
      </c>
      <c r="AK819" s="276">
        <v>982</v>
      </c>
      <c r="AL819" s="275" t="s">
        <v>8095</v>
      </c>
    </row>
    <row r="820" spans="1:38" s="275" customFormat="1">
      <c r="A820" s="275" t="str">
        <f t="shared" si="12"/>
        <v>0412400418居宅介護</v>
      </c>
      <c r="B820" s="275" t="s">
        <v>3340</v>
      </c>
      <c r="C820" s="275" t="s">
        <v>3341</v>
      </c>
      <c r="D820" s="276">
        <v>9828544</v>
      </c>
      <c r="E820" s="275" t="s">
        <v>3342</v>
      </c>
      <c r="F820" s="275" t="s">
        <v>3343</v>
      </c>
      <c r="G820" s="275" t="s">
        <v>3344</v>
      </c>
      <c r="H820" s="275" t="s">
        <v>63</v>
      </c>
      <c r="I820" s="275" t="s">
        <v>7226</v>
      </c>
      <c r="J820" s="275" t="s">
        <v>7227</v>
      </c>
      <c r="K820" s="275" t="s">
        <v>3351</v>
      </c>
      <c r="L820" s="275" t="s">
        <v>3351</v>
      </c>
      <c r="M820" s="275" t="s">
        <v>3352</v>
      </c>
      <c r="N820" s="276">
        <v>9892351</v>
      </c>
      <c r="O820" s="275" t="s">
        <v>3205</v>
      </c>
      <c r="P820" s="275" t="s">
        <v>3353</v>
      </c>
      <c r="Q820" s="275" t="s">
        <v>3354</v>
      </c>
      <c r="R820" s="275" t="s">
        <v>3355</v>
      </c>
      <c r="T820" s="275" t="s">
        <v>137</v>
      </c>
      <c r="U820" s="275" t="s">
        <v>76</v>
      </c>
      <c r="V820" s="275" t="s">
        <v>3356</v>
      </c>
      <c r="W820" s="275" t="s">
        <v>6486</v>
      </c>
      <c r="X820" s="277">
        <v>43831</v>
      </c>
      <c r="Y820" s="275" t="s">
        <v>6487</v>
      </c>
      <c r="AA820" s="277">
        <v>43678</v>
      </c>
      <c r="AB820" s="277">
        <v>43678</v>
      </c>
      <c r="AC820" s="277">
        <v>43831</v>
      </c>
      <c r="AJ820" s="275" t="s">
        <v>6490</v>
      </c>
      <c r="AK820" s="276">
        <v>982</v>
      </c>
      <c r="AL820" s="275" t="s">
        <v>8095</v>
      </c>
    </row>
    <row r="821" spans="1:38" s="275" customFormat="1">
      <c r="A821" s="275" t="str">
        <f t="shared" si="12"/>
        <v>0412400418重度訪問介護</v>
      </c>
      <c r="B821" s="275" t="s">
        <v>3340</v>
      </c>
      <c r="C821" s="275" t="s">
        <v>3341</v>
      </c>
      <c r="D821" s="276">
        <v>9828544</v>
      </c>
      <c r="E821" s="275" t="s">
        <v>3342</v>
      </c>
      <c r="F821" s="275" t="s">
        <v>3343</v>
      </c>
      <c r="G821" s="275" t="s">
        <v>3344</v>
      </c>
      <c r="H821" s="275" t="s">
        <v>63</v>
      </c>
      <c r="I821" s="275" t="s">
        <v>7226</v>
      </c>
      <c r="J821" s="275" t="s">
        <v>7227</v>
      </c>
      <c r="K821" s="275" t="s">
        <v>3351</v>
      </c>
      <c r="L821" s="275" t="s">
        <v>3351</v>
      </c>
      <c r="M821" s="275" t="s">
        <v>3352</v>
      </c>
      <c r="N821" s="276">
        <v>9892351</v>
      </c>
      <c r="O821" s="275" t="s">
        <v>3205</v>
      </c>
      <c r="P821" s="275" t="s">
        <v>3353</v>
      </c>
      <c r="Q821" s="275" t="s">
        <v>3354</v>
      </c>
      <c r="R821" s="275" t="s">
        <v>3355</v>
      </c>
      <c r="T821" s="275" t="s">
        <v>138</v>
      </c>
      <c r="U821" s="275" t="s">
        <v>76</v>
      </c>
      <c r="V821" s="275" t="s">
        <v>3356</v>
      </c>
      <c r="W821" s="275" t="s">
        <v>6486</v>
      </c>
      <c r="X821" s="277">
        <v>43831</v>
      </c>
      <c r="Y821" s="275" t="s">
        <v>6487</v>
      </c>
      <c r="AA821" s="277">
        <v>43678</v>
      </c>
      <c r="AB821" s="277">
        <v>43678</v>
      </c>
      <c r="AC821" s="277">
        <v>43831</v>
      </c>
      <c r="AJ821" s="275" t="s">
        <v>6490</v>
      </c>
      <c r="AK821" s="276">
        <v>982</v>
      </c>
      <c r="AL821" s="275" t="s">
        <v>8095</v>
      </c>
    </row>
    <row r="822" spans="1:38" s="275" customFormat="1">
      <c r="A822" s="275" t="str">
        <f t="shared" si="12"/>
        <v>0412400426居宅介護</v>
      </c>
      <c r="B822" s="275" t="s">
        <v>3357</v>
      </c>
      <c r="C822" s="275" t="s">
        <v>3358</v>
      </c>
      <c r="D822" s="276">
        <v>9892441</v>
      </c>
      <c r="E822" s="275" t="s">
        <v>3359</v>
      </c>
      <c r="F822" s="275" t="s">
        <v>3360</v>
      </c>
      <c r="G822" s="275" t="s">
        <v>3360</v>
      </c>
      <c r="H822" s="275" t="s">
        <v>129</v>
      </c>
      <c r="I822" s="275" t="s">
        <v>3361</v>
      </c>
      <c r="J822" s="275" t="s">
        <v>7228</v>
      </c>
      <c r="K822" s="275" t="s">
        <v>3362</v>
      </c>
      <c r="L822" s="275" t="s">
        <v>3362</v>
      </c>
      <c r="M822" s="275" t="s">
        <v>3363</v>
      </c>
      <c r="N822" s="276">
        <v>9892383</v>
      </c>
      <c r="O822" s="275" t="s">
        <v>3205</v>
      </c>
      <c r="P822" s="275" t="s">
        <v>3364</v>
      </c>
      <c r="Q822" s="275" t="s">
        <v>3365</v>
      </c>
      <c r="R822" s="275" t="s">
        <v>3366</v>
      </c>
      <c r="T822" s="275" t="s">
        <v>137</v>
      </c>
      <c r="U822" s="275" t="s">
        <v>74</v>
      </c>
      <c r="V822" s="275" t="s">
        <v>3367</v>
      </c>
      <c r="W822" s="275" t="s">
        <v>6486</v>
      </c>
      <c r="X822" s="277">
        <v>45017</v>
      </c>
      <c r="Y822" s="275" t="s">
        <v>6487</v>
      </c>
      <c r="AA822" s="277">
        <v>43739</v>
      </c>
      <c r="AB822" s="277">
        <v>43739</v>
      </c>
      <c r="AJ822" s="275" t="s">
        <v>6490</v>
      </c>
      <c r="AK822" s="276">
        <v>989</v>
      </c>
      <c r="AL822" s="275" t="s">
        <v>8008</v>
      </c>
    </row>
    <row r="823" spans="1:38" s="275" customFormat="1">
      <c r="A823" s="275" t="str">
        <f t="shared" si="12"/>
        <v>0412400442居宅介護</v>
      </c>
      <c r="B823" s="275" t="s">
        <v>206</v>
      </c>
      <c r="C823" s="275" t="s">
        <v>207</v>
      </c>
      <c r="D823" s="276">
        <v>1018688</v>
      </c>
      <c r="E823" s="275" t="s">
        <v>6530</v>
      </c>
      <c r="F823" s="275" t="s">
        <v>208</v>
      </c>
      <c r="G823" s="275" t="s">
        <v>209</v>
      </c>
      <c r="H823" s="275" t="s">
        <v>210</v>
      </c>
      <c r="I823" s="275" t="s">
        <v>211</v>
      </c>
      <c r="J823" s="275" t="s">
        <v>6531</v>
      </c>
      <c r="K823" s="275" t="s">
        <v>3368</v>
      </c>
      <c r="L823" s="275" t="s">
        <v>3368</v>
      </c>
      <c r="M823" s="275" t="s">
        <v>3369</v>
      </c>
      <c r="N823" s="276">
        <v>9892201</v>
      </c>
      <c r="O823" s="275" t="s">
        <v>3217</v>
      </c>
      <c r="P823" s="275" t="s">
        <v>3370</v>
      </c>
      <c r="Q823" s="275" t="s">
        <v>3371</v>
      </c>
      <c r="R823" s="275" t="s">
        <v>3372</v>
      </c>
      <c r="T823" s="275" t="s">
        <v>137</v>
      </c>
      <c r="U823" s="275" t="s">
        <v>74</v>
      </c>
      <c r="V823" s="275" t="s">
        <v>3373</v>
      </c>
      <c r="W823" s="275" t="s">
        <v>6486</v>
      </c>
      <c r="X823" s="277">
        <v>44835</v>
      </c>
      <c r="Y823" s="275" t="s">
        <v>6487</v>
      </c>
      <c r="AA823" s="277">
        <v>44105</v>
      </c>
      <c r="AB823" s="277">
        <v>44105</v>
      </c>
      <c r="AJ823" s="275" t="s">
        <v>6490</v>
      </c>
      <c r="AK823" s="276">
        <v>101</v>
      </c>
      <c r="AL823" s="275" t="s">
        <v>7916</v>
      </c>
    </row>
    <row r="824" spans="1:38" s="275" customFormat="1">
      <c r="A824" s="275" t="str">
        <f t="shared" si="12"/>
        <v>0412400442重度訪問介護</v>
      </c>
      <c r="B824" s="275" t="s">
        <v>206</v>
      </c>
      <c r="C824" s="275" t="s">
        <v>207</v>
      </c>
      <c r="D824" s="276">
        <v>1018688</v>
      </c>
      <c r="E824" s="275" t="s">
        <v>6530</v>
      </c>
      <c r="F824" s="275" t="s">
        <v>208</v>
      </c>
      <c r="G824" s="275" t="s">
        <v>209</v>
      </c>
      <c r="H824" s="275" t="s">
        <v>210</v>
      </c>
      <c r="I824" s="275" t="s">
        <v>211</v>
      </c>
      <c r="J824" s="275" t="s">
        <v>6531</v>
      </c>
      <c r="K824" s="275" t="s">
        <v>3368</v>
      </c>
      <c r="L824" s="275" t="s">
        <v>3368</v>
      </c>
      <c r="M824" s="275" t="s">
        <v>3369</v>
      </c>
      <c r="N824" s="276">
        <v>9892201</v>
      </c>
      <c r="O824" s="275" t="s">
        <v>3217</v>
      </c>
      <c r="P824" s="275" t="s">
        <v>3370</v>
      </c>
      <c r="Q824" s="275" t="s">
        <v>3371</v>
      </c>
      <c r="R824" s="275" t="s">
        <v>3372</v>
      </c>
      <c r="T824" s="275" t="s">
        <v>138</v>
      </c>
      <c r="U824" s="275" t="s">
        <v>74</v>
      </c>
      <c r="V824" s="275" t="s">
        <v>3373</v>
      </c>
      <c r="W824" s="275" t="s">
        <v>6486</v>
      </c>
      <c r="X824" s="277">
        <v>44835</v>
      </c>
      <c r="Y824" s="275" t="s">
        <v>6487</v>
      </c>
      <c r="AA824" s="277">
        <v>44105</v>
      </c>
      <c r="AB824" s="277">
        <v>44105</v>
      </c>
      <c r="AJ824" s="275" t="s">
        <v>6490</v>
      </c>
      <c r="AK824" s="276">
        <v>101</v>
      </c>
      <c r="AL824" s="275" t="s">
        <v>7916</v>
      </c>
    </row>
    <row r="825" spans="1:38" s="275" customFormat="1">
      <c r="A825" s="275" t="str">
        <f t="shared" si="12"/>
        <v>0412400459就労継続支援(Ｂ型)</v>
      </c>
      <c r="B825" s="275" t="s">
        <v>3374</v>
      </c>
      <c r="C825" s="275" t="s">
        <v>3375</v>
      </c>
      <c r="D825" s="276">
        <v>9892201</v>
      </c>
      <c r="E825" s="275" t="s">
        <v>3376</v>
      </c>
      <c r="F825" s="275" t="s">
        <v>3377</v>
      </c>
      <c r="G825" s="275" t="s">
        <v>3378</v>
      </c>
      <c r="H825" s="275" t="s">
        <v>210</v>
      </c>
      <c r="I825" s="275" t="s">
        <v>3379</v>
      </c>
      <c r="J825" s="275" t="s">
        <v>7229</v>
      </c>
      <c r="K825" s="275" t="s">
        <v>3380</v>
      </c>
      <c r="L825" s="275" t="s">
        <v>3380</v>
      </c>
      <c r="M825" s="275" t="s">
        <v>3381</v>
      </c>
      <c r="N825" s="276">
        <v>9892201</v>
      </c>
      <c r="O825" s="275" t="s">
        <v>3217</v>
      </c>
      <c r="P825" s="275" t="s">
        <v>3382</v>
      </c>
      <c r="Q825" s="275" t="s">
        <v>3377</v>
      </c>
      <c r="R825" s="275" t="s">
        <v>3378</v>
      </c>
      <c r="T825" s="275" t="s">
        <v>6491</v>
      </c>
      <c r="U825" s="275" t="s">
        <v>74</v>
      </c>
      <c r="V825" s="275" t="s">
        <v>3383</v>
      </c>
      <c r="W825" s="275" t="s">
        <v>6486</v>
      </c>
      <c r="X825" s="277">
        <v>44501</v>
      </c>
      <c r="Y825" s="275" t="s">
        <v>6487</v>
      </c>
      <c r="Z825" s="275" t="s">
        <v>6488</v>
      </c>
      <c r="AA825" s="277">
        <v>44136</v>
      </c>
      <c r="AB825" s="277">
        <v>44136</v>
      </c>
      <c r="AG825" s="275" t="s">
        <v>6533</v>
      </c>
      <c r="AH825" s="275">
        <v>20</v>
      </c>
      <c r="AI825" s="275">
        <v>20</v>
      </c>
      <c r="AJ825" s="275" t="s">
        <v>6490</v>
      </c>
      <c r="AK825" s="276">
        <v>989</v>
      </c>
      <c r="AL825" s="275" t="s">
        <v>8096</v>
      </c>
    </row>
    <row r="826" spans="1:38" s="275" customFormat="1">
      <c r="A826" s="275" t="str">
        <f t="shared" si="12"/>
        <v>0412400467就労継続支援(Ｂ型)</v>
      </c>
      <c r="B826" s="275" t="s">
        <v>576</v>
      </c>
      <c r="C826" s="275" t="s">
        <v>577</v>
      </c>
      <c r="D826" s="276">
        <v>9840031</v>
      </c>
      <c r="E826" s="275" t="s">
        <v>578</v>
      </c>
      <c r="F826" s="275" t="s">
        <v>579</v>
      </c>
      <c r="G826" s="275" t="s">
        <v>580</v>
      </c>
      <c r="H826" s="275" t="s">
        <v>129</v>
      </c>
      <c r="I826" s="275" t="s">
        <v>581</v>
      </c>
      <c r="J826" s="275" t="s">
        <v>6570</v>
      </c>
      <c r="K826" s="275" t="s">
        <v>7230</v>
      </c>
      <c r="L826" s="275" t="s">
        <v>7230</v>
      </c>
      <c r="M826" s="275" t="s">
        <v>7231</v>
      </c>
      <c r="N826" s="276">
        <v>9892311</v>
      </c>
      <c r="O826" s="275" t="s">
        <v>3205</v>
      </c>
      <c r="P826" s="275" t="s">
        <v>7232</v>
      </c>
      <c r="Q826" s="275" t="s">
        <v>7233</v>
      </c>
      <c r="T826" s="275" t="s">
        <v>6491</v>
      </c>
      <c r="U826" s="275" t="s">
        <v>74</v>
      </c>
      <c r="V826" s="275" t="s">
        <v>7234</v>
      </c>
      <c r="W826" s="275" t="s">
        <v>6486</v>
      </c>
      <c r="X826" s="277">
        <v>45017</v>
      </c>
      <c r="Y826" s="275" t="s">
        <v>6487</v>
      </c>
      <c r="Z826" s="275" t="s">
        <v>6497</v>
      </c>
      <c r="AA826" s="277">
        <v>44805</v>
      </c>
      <c r="AB826" s="277">
        <v>44805</v>
      </c>
      <c r="AG826" s="275" t="s">
        <v>6533</v>
      </c>
      <c r="AH826" s="275">
        <v>20</v>
      </c>
      <c r="AI826" s="275">
        <v>0</v>
      </c>
      <c r="AJ826" s="275" t="s">
        <v>6490</v>
      </c>
      <c r="AK826" s="276">
        <v>984</v>
      </c>
      <c r="AL826" s="275" t="s">
        <v>7938</v>
      </c>
    </row>
    <row r="827" spans="1:38" s="275" customFormat="1">
      <c r="A827" s="275" t="str">
        <f t="shared" si="12"/>
        <v>0412600025居宅介護</v>
      </c>
      <c r="B827" s="275" t="s">
        <v>3384</v>
      </c>
      <c r="C827" s="275" t="s">
        <v>3385</v>
      </c>
      <c r="D827" s="276">
        <v>9810112</v>
      </c>
      <c r="E827" s="275" t="s">
        <v>3520</v>
      </c>
      <c r="F827" s="275" t="s">
        <v>3521</v>
      </c>
      <c r="G827" s="275" t="s">
        <v>3522</v>
      </c>
      <c r="H827" s="275" t="s">
        <v>402</v>
      </c>
      <c r="I827" s="275" t="s">
        <v>8359</v>
      </c>
      <c r="J827" s="275" t="s">
        <v>8360</v>
      </c>
      <c r="K827" s="275" t="s">
        <v>3388</v>
      </c>
      <c r="L827" s="275" t="s">
        <v>3388</v>
      </c>
      <c r="M827" s="275" t="s">
        <v>3389</v>
      </c>
      <c r="N827" s="276">
        <v>9810123</v>
      </c>
      <c r="O827" s="275" t="s">
        <v>734</v>
      </c>
      <c r="P827" s="275" t="s">
        <v>3386</v>
      </c>
      <c r="Q827" s="275" t="s">
        <v>3387</v>
      </c>
      <c r="R827" s="275" t="s">
        <v>3391</v>
      </c>
      <c r="T827" s="275" t="s">
        <v>137</v>
      </c>
      <c r="U827" s="275" t="s">
        <v>74</v>
      </c>
      <c r="V827" s="275" t="s">
        <v>3390</v>
      </c>
      <c r="W827" s="275" t="s">
        <v>6486</v>
      </c>
      <c r="X827" s="277">
        <v>44835</v>
      </c>
      <c r="Y827" s="275" t="s">
        <v>6487</v>
      </c>
      <c r="AA827" s="277">
        <v>38991</v>
      </c>
      <c r="AB827" s="277">
        <v>38991</v>
      </c>
      <c r="AJ827" s="275" t="s">
        <v>6490</v>
      </c>
      <c r="AK827" s="276">
        <v>981</v>
      </c>
      <c r="AL827" s="275" t="s">
        <v>8059</v>
      </c>
    </row>
    <row r="828" spans="1:38" s="275" customFormat="1">
      <c r="A828" s="275" t="str">
        <f t="shared" si="12"/>
        <v>0412600025行動援護</v>
      </c>
      <c r="B828" s="275" t="s">
        <v>3384</v>
      </c>
      <c r="C828" s="275" t="s">
        <v>3385</v>
      </c>
      <c r="D828" s="276">
        <v>9810112</v>
      </c>
      <c r="E828" s="275" t="s">
        <v>3520</v>
      </c>
      <c r="F828" s="275" t="s">
        <v>3521</v>
      </c>
      <c r="G828" s="275" t="s">
        <v>3522</v>
      </c>
      <c r="H828" s="275" t="s">
        <v>402</v>
      </c>
      <c r="I828" s="275" t="s">
        <v>8359</v>
      </c>
      <c r="J828" s="275" t="s">
        <v>8360</v>
      </c>
      <c r="K828" s="275" t="s">
        <v>3388</v>
      </c>
      <c r="L828" s="275" t="s">
        <v>3388</v>
      </c>
      <c r="M828" s="275" t="s">
        <v>3389</v>
      </c>
      <c r="N828" s="276">
        <v>9810123</v>
      </c>
      <c r="O828" s="275" t="s">
        <v>734</v>
      </c>
      <c r="P828" s="275" t="s">
        <v>3386</v>
      </c>
      <c r="Q828" s="275" t="s">
        <v>3387</v>
      </c>
      <c r="R828" s="275" t="s">
        <v>3391</v>
      </c>
      <c r="T828" s="275" t="s">
        <v>172</v>
      </c>
      <c r="U828" s="275" t="s">
        <v>74</v>
      </c>
      <c r="V828" s="275" t="s">
        <v>3390</v>
      </c>
      <c r="W828" s="275" t="s">
        <v>6486</v>
      </c>
      <c r="X828" s="277">
        <v>44835</v>
      </c>
      <c r="Y828" s="275" t="s">
        <v>6487</v>
      </c>
      <c r="AA828" s="277">
        <v>38991</v>
      </c>
      <c r="AB828" s="277">
        <v>38991</v>
      </c>
      <c r="AJ828" s="275" t="s">
        <v>6490</v>
      </c>
      <c r="AK828" s="276">
        <v>981</v>
      </c>
      <c r="AL828" s="275" t="s">
        <v>8059</v>
      </c>
    </row>
    <row r="829" spans="1:38" s="275" customFormat="1">
      <c r="A829" s="275" t="str">
        <f t="shared" si="12"/>
        <v>0412600033居宅介護</v>
      </c>
      <c r="B829" s="275" t="s">
        <v>3392</v>
      </c>
      <c r="C829" s="275" t="s">
        <v>3393</v>
      </c>
      <c r="D829" s="276">
        <v>9850804</v>
      </c>
      <c r="E829" s="275" t="s">
        <v>3394</v>
      </c>
      <c r="F829" s="275" t="s">
        <v>3395</v>
      </c>
      <c r="G829" s="275" t="s">
        <v>3396</v>
      </c>
      <c r="H829" s="275" t="s">
        <v>129</v>
      </c>
      <c r="I829" s="275" t="s">
        <v>3397</v>
      </c>
      <c r="J829" s="275" t="s">
        <v>7236</v>
      </c>
      <c r="K829" s="275" t="s">
        <v>3392</v>
      </c>
      <c r="L829" s="275" t="s">
        <v>3392</v>
      </c>
      <c r="M829" s="275" t="s">
        <v>3393</v>
      </c>
      <c r="N829" s="276">
        <v>9850804</v>
      </c>
      <c r="O829" s="275" t="s">
        <v>3398</v>
      </c>
      <c r="P829" s="275" t="s">
        <v>3394</v>
      </c>
      <c r="Q829" s="275" t="s">
        <v>3395</v>
      </c>
      <c r="R829" s="275" t="s">
        <v>3396</v>
      </c>
      <c r="T829" s="275" t="s">
        <v>137</v>
      </c>
      <c r="U829" s="275" t="s">
        <v>74</v>
      </c>
      <c r="V829" s="275" t="s">
        <v>3399</v>
      </c>
      <c r="W829" s="275" t="s">
        <v>6486</v>
      </c>
      <c r="X829" s="277">
        <v>45017</v>
      </c>
      <c r="Y829" s="275" t="s">
        <v>6487</v>
      </c>
      <c r="AA829" s="277">
        <v>38991</v>
      </c>
      <c r="AB829" s="277">
        <v>38991</v>
      </c>
      <c r="AJ829" s="275" t="s">
        <v>6490</v>
      </c>
      <c r="AK829" s="276">
        <v>985</v>
      </c>
      <c r="AL829" s="275" t="s">
        <v>8097</v>
      </c>
    </row>
    <row r="830" spans="1:38" s="275" customFormat="1">
      <c r="A830" s="275" t="str">
        <f t="shared" si="12"/>
        <v>0412600033重度訪問介護</v>
      </c>
      <c r="B830" s="275" t="s">
        <v>3392</v>
      </c>
      <c r="C830" s="275" t="s">
        <v>3393</v>
      </c>
      <c r="D830" s="276">
        <v>9850804</v>
      </c>
      <c r="E830" s="275" t="s">
        <v>3394</v>
      </c>
      <c r="F830" s="275" t="s">
        <v>3395</v>
      </c>
      <c r="G830" s="275" t="s">
        <v>3396</v>
      </c>
      <c r="H830" s="275" t="s">
        <v>129</v>
      </c>
      <c r="I830" s="275" t="s">
        <v>3397</v>
      </c>
      <c r="J830" s="275" t="s">
        <v>7236</v>
      </c>
      <c r="K830" s="275" t="s">
        <v>3392</v>
      </c>
      <c r="L830" s="275" t="s">
        <v>3392</v>
      </c>
      <c r="M830" s="275" t="s">
        <v>3393</v>
      </c>
      <c r="N830" s="276">
        <v>9850804</v>
      </c>
      <c r="O830" s="275" t="s">
        <v>3398</v>
      </c>
      <c r="P830" s="275" t="s">
        <v>3394</v>
      </c>
      <c r="Q830" s="275" t="s">
        <v>3395</v>
      </c>
      <c r="R830" s="275" t="s">
        <v>3396</v>
      </c>
      <c r="T830" s="275" t="s">
        <v>138</v>
      </c>
      <c r="U830" s="275" t="s">
        <v>74</v>
      </c>
      <c r="V830" s="275" t="s">
        <v>3399</v>
      </c>
      <c r="W830" s="275" t="s">
        <v>6486</v>
      </c>
      <c r="X830" s="277">
        <v>45017</v>
      </c>
      <c r="Y830" s="275" t="s">
        <v>6487</v>
      </c>
      <c r="AA830" s="277">
        <v>38991</v>
      </c>
      <c r="AB830" s="277">
        <v>38991</v>
      </c>
      <c r="AJ830" s="275" t="s">
        <v>6490</v>
      </c>
      <c r="AK830" s="276">
        <v>985</v>
      </c>
      <c r="AL830" s="275" t="s">
        <v>8097</v>
      </c>
    </row>
    <row r="831" spans="1:38" s="275" customFormat="1">
      <c r="A831" s="275" t="str">
        <f t="shared" si="12"/>
        <v>0412600041居宅介護</v>
      </c>
      <c r="B831" s="275" t="s">
        <v>3400</v>
      </c>
      <c r="C831" s="275" t="s">
        <v>3401</v>
      </c>
      <c r="D831" s="276">
        <v>9810203</v>
      </c>
      <c r="E831" s="275" t="s">
        <v>3402</v>
      </c>
      <c r="F831" s="275" t="s">
        <v>3403</v>
      </c>
      <c r="G831" s="275" t="s">
        <v>3404</v>
      </c>
      <c r="H831" s="275" t="s">
        <v>144</v>
      </c>
      <c r="I831" s="275" t="s">
        <v>3405</v>
      </c>
      <c r="J831" s="275" t="s">
        <v>7237</v>
      </c>
      <c r="K831" s="275" t="s">
        <v>3406</v>
      </c>
      <c r="L831" s="275" t="s">
        <v>3406</v>
      </c>
      <c r="M831" s="275" t="s">
        <v>3407</v>
      </c>
      <c r="N831" s="276">
        <v>9810203</v>
      </c>
      <c r="O831" s="275" t="s">
        <v>3408</v>
      </c>
      <c r="P831" s="275" t="s">
        <v>3409</v>
      </c>
      <c r="Q831" s="275" t="s">
        <v>3403</v>
      </c>
      <c r="R831" s="275" t="s">
        <v>3404</v>
      </c>
      <c r="T831" s="275" t="s">
        <v>137</v>
      </c>
      <c r="U831" s="275" t="s">
        <v>74</v>
      </c>
      <c r="V831" s="275" t="s">
        <v>3410</v>
      </c>
      <c r="W831" s="275" t="s">
        <v>6486</v>
      </c>
      <c r="X831" s="277">
        <v>45017</v>
      </c>
      <c r="Y831" s="275" t="s">
        <v>6487</v>
      </c>
      <c r="AA831" s="277">
        <v>38991</v>
      </c>
      <c r="AB831" s="277">
        <v>38991</v>
      </c>
      <c r="AJ831" s="275" t="s">
        <v>6490</v>
      </c>
      <c r="AK831" s="276">
        <v>981</v>
      </c>
      <c r="AL831" s="275" t="s">
        <v>7951</v>
      </c>
    </row>
    <row r="832" spans="1:38" s="275" customFormat="1">
      <c r="A832" s="275" t="str">
        <f t="shared" si="12"/>
        <v>0412600041重度訪問介護</v>
      </c>
      <c r="B832" s="275" t="s">
        <v>3400</v>
      </c>
      <c r="C832" s="275" t="s">
        <v>3401</v>
      </c>
      <c r="D832" s="276">
        <v>9810203</v>
      </c>
      <c r="E832" s="275" t="s">
        <v>3402</v>
      </c>
      <c r="F832" s="275" t="s">
        <v>3403</v>
      </c>
      <c r="G832" s="275" t="s">
        <v>3404</v>
      </c>
      <c r="H832" s="275" t="s">
        <v>144</v>
      </c>
      <c r="I832" s="275" t="s">
        <v>3405</v>
      </c>
      <c r="J832" s="275" t="s">
        <v>7237</v>
      </c>
      <c r="K832" s="275" t="s">
        <v>3406</v>
      </c>
      <c r="L832" s="275" t="s">
        <v>3406</v>
      </c>
      <c r="M832" s="275" t="s">
        <v>3407</v>
      </c>
      <c r="N832" s="276">
        <v>9810203</v>
      </c>
      <c r="O832" s="275" t="s">
        <v>3408</v>
      </c>
      <c r="P832" s="275" t="s">
        <v>3409</v>
      </c>
      <c r="Q832" s="275" t="s">
        <v>3403</v>
      </c>
      <c r="R832" s="275" t="s">
        <v>3404</v>
      </c>
      <c r="T832" s="275" t="s">
        <v>138</v>
      </c>
      <c r="U832" s="275" t="s">
        <v>74</v>
      </c>
      <c r="V832" s="275" t="s">
        <v>3410</v>
      </c>
      <c r="W832" s="275" t="s">
        <v>6486</v>
      </c>
      <c r="X832" s="277">
        <v>45017</v>
      </c>
      <c r="Y832" s="275" t="s">
        <v>6487</v>
      </c>
      <c r="AA832" s="277">
        <v>38991</v>
      </c>
      <c r="AB832" s="277">
        <v>38991</v>
      </c>
      <c r="AJ832" s="275" t="s">
        <v>6490</v>
      </c>
      <c r="AK832" s="276">
        <v>981</v>
      </c>
      <c r="AL832" s="275" t="s">
        <v>7951</v>
      </c>
    </row>
    <row r="833" spans="1:38" s="275" customFormat="1">
      <c r="A833" s="275" t="str">
        <f t="shared" si="12"/>
        <v>0412600074居宅介護</v>
      </c>
      <c r="B833" s="275" t="s">
        <v>3411</v>
      </c>
      <c r="C833" s="275" t="s">
        <v>3412</v>
      </c>
      <c r="D833" s="276">
        <v>9810104</v>
      </c>
      <c r="E833" s="275" t="s">
        <v>3413</v>
      </c>
      <c r="F833" s="275" t="s">
        <v>3414</v>
      </c>
      <c r="G833" s="275" t="s">
        <v>3415</v>
      </c>
      <c r="H833" s="275" t="s">
        <v>144</v>
      </c>
      <c r="I833" s="275" t="s">
        <v>3416</v>
      </c>
      <c r="J833" s="275" t="s">
        <v>7238</v>
      </c>
      <c r="K833" s="275" t="s">
        <v>3417</v>
      </c>
      <c r="L833" s="275" t="s">
        <v>3417</v>
      </c>
      <c r="M833" s="275" t="s">
        <v>3418</v>
      </c>
      <c r="N833" s="276">
        <v>9810104</v>
      </c>
      <c r="O833" s="275" t="s">
        <v>734</v>
      </c>
      <c r="P833" s="275" t="s">
        <v>3420</v>
      </c>
      <c r="Q833" s="275" t="s">
        <v>3414</v>
      </c>
      <c r="R833" s="275" t="s">
        <v>3415</v>
      </c>
      <c r="T833" s="275" t="s">
        <v>137</v>
      </c>
      <c r="U833" s="275" t="s">
        <v>74</v>
      </c>
      <c r="V833" s="275" t="s">
        <v>3419</v>
      </c>
      <c r="W833" s="275" t="s">
        <v>6486</v>
      </c>
      <c r="X833" s="277">
        <v>45017</v>
      </c>
      <c r="Y833" s="275" t="s">
        <v>6487</v>
      </c>
      <c r="AA833" s="277">
        <v>38991</v>
      </c>
      <c r="AB833" s="277">
        <v>38991</v>
      </c>
      <c r="AJ833" s="275" t="s">
        <v>6490</v>
      </c>
      <c r="AK833" s="276">
        <v>981</v>
      </c>
      <c r="AL833" s="275" t="s">
        <v>8098</v>
      </c>
    </row>
    <row r="834" spans="1:38" s="275" customFormat="1">
      <c r="A834" s="275" t="str">
        <f t="shared" si="12"/>
        <v>0412600074行動援護</v>
      </c>
      <c r="B834" s="275" t="s">
        <v>3411</v>
      </c>
      <c r="C834" s="275" t="s">
        <v>3412</v>
      </c>
      <c r="D834" s="276">
        <v>9810104</v>
      </c>
      <c r="E834" s="275" t="s">
        <v>3413</v>
      </c>
      <c r="F834" s="275" t="s">
        <v>3414</v>
      </c>
      <c r="G834" s="275" t="s">
        <v>3415</v>
      </c>
      <c r="H834" s="275" t="s">
        <v>144</v>
      </c>
      <c r="I834" s="275" t="s">
        <v>3416</v>
      </c>
      <c r="J834" s="275" t="s">
        <v>7238</v>
      </c>
      <c r="K834" s="275" t="s">
        <v>3417</v>
      </c>
      <c r="L834" s="275" t="s">
        <v>3417</v>
      </c>
      <c r="M834" s="275" t="s">
        <v>3418</v>
      </c>
      <c r="N834" s="276">
        <v>9810104</v>
      </c>
      <c r="O834" s="275" t="s">
        <v>734</v>
      </c>
      <c r="P834" s="275" t="s">
        <v>3420</v>
      </c>
      <c r="Q834" s="275" t="s">
        <v>3421</v>
      </c>
      <c r="R834" s="275" t="s">
        <v>3422</v>
      </c>
      <c r="T834" s="275" t="s">
        <v>172</v>
      </c>
      <c r="U834" s="275" t="s">
        <v>74</v>
      </c>
      <c r="V834" s="275" t="s">
        <v>3419</v>
      </c>
      <c r="W834" s="275" t="s">
        <v>6486</v>
      </c>
      <c r="X834" s="277">
        <v>45017</v>
      </c>
      <c r="Y834" s="275" t="s">
        <v>6487</v>
      </c>
      <c r="AA834" s="277">
        <v>38991</v>
      </c>
      <c r="AB834" s="277">
        <v>38991</v>
      </c>
      <c r="AJ834" s="275" t="s">
        <v>6490</v>
      </c>
      <c r="AK834" s="276">
        <v>981</v>
      </c>
      <c r="AL834" s="275" t="s">
        <v>8098</v>
      </c>
    </row>
    <row r="835" spans="1:38" s="275" customFormat="1">
      <c r="A835" s="275" t="str">
        <f t="shared" ref="A835:A898" si="13">V835&amp;T835</f>
        <v>0412600074重度訪問介護</v>
      </c>
      <c r="B835" s="275" t="s">
        <v>3411</v>
      </c>
      <c r="C835" s="275" t="s">
        <v>3412</v>
      </c>
      <c r="D835" s="276">
        <v>9810104</v>
      </c>
      <c r="E835" s="275" t="s">
        <v>3413</v>
      </c>
      <c r="F835" s="275" t="s">
        <v>3414</v>
      </c>
      <c r="G835" s="275" t="s">
        <v>3415</v>
      </c>
      <c r="H835" s="275" t="s">
        <v>144</v>
      </c>
      <c r="I835" s="275" t="s">
        <v>3416</v>
      </c>
      <c r="J835" s="275" t="s">
        <v>7238</v>
      </c>
      <c r="K835" s="275" t="s">
        <v>3417</v>
      </c>
      <c r="L835" s="275" t="s">
        <v>3417</v>
      </c>
      <c r="M835" s="275" t="s">
        <v>3418</v>
      </c>
      <c r="N835" s="276">
        <v>9810104</v>
      </c>
      <c r="O835" s="275" t="s">
        <v>734</v>
      </c>
      <c r="P835" s="275" t="s">
        <v>3420</v>
      </c>
      <c r="Q835" s="275" t="s">
        <v>3414</v>
      </c>
      <c r="R835" s="275" t="s">
        <v>3415</v>
      </c>
      <c r="T835" s="275" t="s">
        <v>138</v>
      </c>
      <c r="U835" s="275" t="s">
        <v>74</v>
      </c>
      <c r="V835" s="275" t="s">
        <v>3419</v>
      </c>
      <c r="W835" s="275" t="s">
        <v>6486</v>
      </c>
      <c r="X835" s="277">
        <v>45017</v>
      </c>
      <c r="Y835" s="275" t="s">
        <v>6487</v>
      </c>
      <c r="AA835" s="277">
        <v>38991</v>
      </c>
      <c r="AB835" s="277">
        <v>38991</v>
      </c>
      <c r="AJ835" s="275" t="s">
        <v>6490</v>
      </c>
      <c r="AK835" s="276">
        <v>981</v>
      </c>
      <c r="AL835" s="275" t="s">
        <v>8098</v>
      </c>
    </row>
    <row r="836" spans="1:38" s="275" customFormat="1">
      <c r="A836" s="275" t="str">
        <f t="shared" si="13"/>
        <v>0412600074同行援護</v>
      </c>
      <c r="B836" s="275" t="s">
        <v>3411</v>
      </c>
      <c r="C836" s="275" t="s">
        <v>3412</v>
      </c>
      <c r="D836" s="276">
        <v>9810104</v>
      </c>
      <c r="E836" s="275" t="s">
        <v>3413</v>
      </c>
      <c r="F836" s="275" t="s">
        <v>3414</v>
      </c>
      <c r="G836" s="275" t="s">
        <v>3415</v>
      </c>
      <c r="H836" s="275" t="s">
        <v>144</v>
      </c>
      <c r="I836" s="275" t="s">
        <v>3416</v>
      </c>
      <c r="J836" s="275" t="s">
        <v>7238</v>
      </c>
      <c r="K836" s="275" t="s">
        <v>3417</v>
      </c>
      <c r="L836" s="275" t="s">
        <v>3417</v>
      </c>
      <c r="M836" s="275" t="s">
        <v>3418</v>
      </c>
      <c r="N836" s="276">
        <v>9810104</v>
      </c>
      <c r="O836" s="275" t="s">
        <v>734</v>
      </c>
      <c r="P836" s="275" t="s">
        <v>3420</v>
      </c>
      <c r="Q836" s="275" t="s">
        <v>3421</v>
      </c>
      <c r="R836" s="275" t="s">
        <v>3423</v>
      </c>
      <c r="T836" s="275" t="s">
        <v>218</v>
      </c>
      <c r="U836" s="275" t="s">
        <v>74</v>
      </c>
      <c r="V836" s="275" t="s">
        <v>3419</v>
      </c>
      <c r="W836" s="275" t="s">
        <v>6486</v>
      </c>
      <c r="X836" s="277">
        <v>45017</v>
      </c>
      <c r="Y836" s="275" t="s">
        <v>6487</v>
      </c>
      <c r="AA836" s="277">
        <v>41183</v>
      </c>
      <c r="AB836" s="277">
        <v>41183</v>
      </c>
      <c r="AJ836" s="275" t="s">
        <v>6490</v>
      </c>
      <c r="AK836" s="276">
        <v>981</v>
      </c>
      <c r="AL836" s="275" t="s">
        <v>8098</v>
      </c>
    </row>
    <row r="837" spans="1:38" s="275" customFormat="1">
      <c r="A837" s="275" t="str">
        <f t="shared" si="13"/>
        <v>0412600082居宅介護</v>
      </c>
      <c r="B837" s="275" t="s">
        <v>6350</v>
      </c>
      <c r="C837" s="275" t="s">
        <v>6351</v>
      </c>
      <c r="D837" s="276">
        <v>9850802</v>
      </c>
      <c r="E837" s="275" t="s">
        <v>7239</v>
      </c>
      <c r="F837" s="275" t="s">
        <v>7240</v>
      </c>
      <c r="G837" s="275" t="s">
        <v>7241</v>
      </c>
      <c r="H837" s="275" t="s">
        <v>144</v>
      </c>
      <c r="I837" s="275" t="s">
        <v>7242</v>
      </c>
      <c r="J837" s="275" t="s">
        <v>7243</v>
      </c>
      <c r="K837" s="275" t="s">
        <v>7244</v>
      </c>
      <c r="L837" s="275" t="s">
        <v>7244</v>
      </c>
      <c r="M837" s="275" t="s">
        <v>7245</v>
      </c>
      <c r="N837" s="276">
        <v>9850802</v>
      </c>
      <c r="O837" s="275" t="s">
        <v>3398</v>
      </c>
      <c r="P837" s="275" t="s">
        <v>7239</v>
      </c>
      <c r="Q837" s="275" t="s">
        <v>7240</v>
      </c>
      <c r="R837" s="275" t="s">
        <v>7241</v>
      </c>
      <c r="T837" s="275" t="s">
        <v>137</v>
      </c>
      <c r="U837" s="275" t="s">
        <v>6525</v>
      </c>
      <c r="V837" s="275" t="s">
        <v>7246</v>
      </c>
      <c r="W837" s="275" t="s">
        <v>6486</v>
      </c>
      <c r="X837" s="277">
        <v>41182</v>
      </c>
      <c r="Y837" s="275" t="s">
        <v>6501</v>
      </c>
      <c r="Z837" s="275" t="s">
        <v>6497</v>
      </c>
      <c r="AA837" s="277">
        <v>38991</v>
      </c>
      <c r="AB837" s="277">
        <v>38991</v>
      </c>
      <c r="AC837" s="277">
        <v>39173</v>
      </c>
      <c r="AD837" s="277">
        <v>41182</v>
      </c>
      <c r="AJ837" s="275" t="s">
        <v>6490</v>
      </c>
      <c r="AK837" s="276">
        <v>985</v>
      </c>
      <c r="AL837" s="275" t="s">
        <v>8099</v>
      </c>
    </row>
    <row r="838" spans="1:38" s="275" customFormat="1">
      <c r="A838" s="275" t="str">
        <f t="shared" si="13"/>
        <v>0412600082重度訪問介護</v>
      </c>
      <c r="B838" s="275" t="s">
        <v>6350</v>
      </c>
      <c r="C838" s="275" t="s">
        <v>6351</v>
      </c>
      <c r="D838" s="276">
        <v>9850802</v>
      </c>
      <c r="E838" s="275" t="s">
        <v>7239</v>
      </c>
      <c r="F838" s="275" t="s">
        <v>7240</v>
      </c>
      <c r="G838" s="275" t="s">
        <v>7241</v>
      </c>
      <c r="H838" s="275" t="s">
        <v>144</v>
      </c>
      <c r="I838" s="275" t="s">
        <v>7242</v>
      </c>
      <c r="J838" s="275" t="s">
        <v>7243</v>
      </c>
      <c r="K838" s="275" t="s">
        <v>7244</v>
      </c>
      <c r="L838" s="275" t="s">
        <v>7244</v>
      </c>
      <c r="M838" s="275" t="s">
        <v>7245</v>
      </c>
      <c r="N838" s="276">
        <v>9850802</v>
      </c>
      <c r="O838" s="275" t="s">
        <v>3398</v>
      </c>
      <c r="P838" s="275" t="s">
        <v>7239</v>
      </c>
      <c r="Q838" s="275" t="s">
        <v>7240</v>
      </c>
      <c r="R838" s="275" t="s">
        <v>7241</v>
      </c>
      <c r="T838" s="275" t="s">
        <v>138</v>
      </c>
      <c r="U838" s="275" t="s">
        <v>6525</v>
      </c>
      <c r="V838" s="275" t="s">
        <v>7246</v>
      </c>
      <c r="W838" s="275" t="s">
        <v>6486</v>
      </c>
      <c r="X838" s="277">
        <v>41182</v>
      </c>
      <c r="Y838" s="275" t="s">
        <v>6501</v>
      </c>
      <c r="Z838" s="275" t="s">
        <v>6497</v>
      </c>
      <c r="AA838" s="277">
        <v>38991</v>
      </c>
      <c r="AB838" s="277">
        <v>38991</v>
      </c>
      <c r="AC838" s="277">
        <v>39173</v>
      </c>
      <c r="AD838" s="277">
        <v>41182</v>
      </c>
      <c r="AJ838" s="275" t="s">
        <v>6490</v>
      </c>
      <c r="AK838" s="276">
        <v>985</v>
      </c>
      <c r="AL838" s="275" t="s">
        <v>8099</v>
      </c>
    </row>
    <row r="839" spans="1:38" s="275" customFormat="1">
      <c r="A839" s="275" t="str">
        <f t="shared" si="13"/>
        <v>0412600108就労継続支援(Ｂ型)</v>
      </c>
      <c r="B839" s="275" t="s">
        <v>3424</v>
      </c>
      <c r="C839" s="275" t="s">
        <v>3425</v>
      </c>
      <c r="D839" s="276">
        <v>9810203</v>
      </c>
      <c r="E839" s="275" t="s">
        <v>3409</v>
      </c>
      <c r="F839" s="275" t="s">
        <v>3426</v>
      </c>
      <c r="G839" s="275" t="s">
        <v>3427</v>
      </c>
      <c r="H839" s="275" t="s">
        <v>63</v>
      </c>
      <c r="I839" s="275" t="s">
        <v>3428</v>
      </c>
      <c r="J839" s="275" t="s">
        <v>7247</v>
      </c>
      <c r="K839" s="275" t="s">
        <v>3429</v>
      </c>
      <c r="L839" s="275" t="s">
        <v>3429</v>
      </c>
      <c r="M839" s="275" t="s">
        <v>3430</v>
      </c>
      <c r="N839" s="276">
        <v>9810203</v>
      </c>
      <c r="O839" s="275" t="s">
        <v>3408</v>
      </c>
      <c r="P839" s="275" t="s">
        <v>3409</v>
      </c>
      <c r="Q839" s="275" t="s">
        <v>3426</v>
      </c>
      <c r="R839" s="275" t="s">
        <v>3427</v>
      </c>
      <c r="T839" s="275" t="s">
        <v>6491</v>
      </c>
      <c r="U839" s="275" t="s">
        <v>74</v>
      </c>
      <c r="V839" s="275" t="s">
        <v>3431</v>
      </c>
      <c r="W839" s="275" t="s">
        <v>6486</v>
      </c>
      <c r="X839" s="277">
        <v>45017</v>
      </c>
      <c r="Y839" s="275" t="s">
        <v>6487</v>
      </c>
      <c r="Z839" s="275" t="s">
        <v>6488</v>
      </c>
      <c r="AA839" s="277">
        <v>40634</v>
      </c>
      <c r="AB839" s="277">
        <v>40634</v>
      </c>
      <c r="AG839" s="275" t="s">
        <v>6527</v>
      </c>
      <c r="AH839" s="275">
        <v>38</v>
      </c>
      <c r="AI839" s="275">
        <v>38</v>
      </c>
      <c r="AJ839" s="275" t="s">
        <v>6490</v>
      </c>
      <c r="AK839" s="276">
        <v>981</v>
      </c>
      <c r="AL839" s="275" t="s">
        <v>7951</v>
      </c>
    </row>
    <row r="840" spans="1:38" s="275" customFormat="1">
      <c r="A840" s="275" t="str">
        <f t="shared" si="13"/>
        <v>0412600108生活介護</v>
      </c>
      <c r="B840" s="275" t="s">
        <v>3424</v>
      </c>
      <c r="C840" s="275" t="s">
        <v>3425</v>
      </c>
      <c r="D840" s="276">
        <v>9810203</v>
      </c>
      <c r="E840" s="275" t="s">
        <v>3409</v>
      </c>
      <c r="F840" s="275" t="s">
        <v>3426</v>
      </c>
      <c r="G840" s="275" t="s">
        <v>3427</v>
      </c>
      <c r="H840" s="275" t="s">
        <v>63</v>
      </c>
      <c r="I840" s="275" t="s">
        <v>3428</v>
      </c>
      <c r="J840" s="275" t="s">
        <v>7247</v>
      </c>
      <c r="K840" s="275" t="s">
        <v>3429</v>
      </c>
      <c r="L840" s="275" t="s">
        <v>3429</v>
      </c>
      <c r="M840" s="275" t="s">
        <v>3430</v>
      </c>
      <c r="N840" s="276">
        <v>9810203</v>
      </c>
      <c r="O840" s="275" t="s">
        <v>3408</v>
      </c>
      <c r="P840" s="275" t="s">
        <v>3409</v>
      </c>
      <c r="Q840" s="275" t="s">
        <v>3426</v>
      </c>
      <c r="R840" s="275" t="s">
        <v>3427</v>
      </c>
      <c r="T840" s="275" t="s">
        <v>71</v>
      </c>
      <c r="U840" s="275" t="s">
        <v>74</v>
      </c>
      <c r="V840" s="275" t="s">
        <v>3431</v>
      </c>
      <c r="W840" s="275" t="s">
        <v>6486</v>
      </c>
      <c r="X840" s="277">
        <v>45017</v>
      </c>
      <c r="Y840" s="275" t="s">
        <v>6487</v>
      </c>
      <c r="Z840" s="275" t="s">
        <v>6488</v>
      </c>
      <c r="AA840" s="277">
        <v>42095</v>
      </c>
      <c r="AB840" s="277">
        <v>42095</v>
      </c>
      <c r="AF840" s="275" t="s">
        <v>6492</v>
      </c>
      <c r="AG840" s="275" t="s">
        <v>6527</v>
      </c>
      <c r="AH840" s="275">
        <v>20</v>
      </c>
      <c r="AI840" s="275">
        <v>10</v>
      </c>
      <c r="AJ840" s="275" t="s">
        <v>6490</v>
      </c>
      <c r="AK840" s="276">
        <v>981</v>
      </c>
      <c r="AL840" s="275" t="s">
        <v>7951</v>
      </c>
    </row>
    <row r="841" spans="1:38" s="275" customFormat="1">
      <c r="A841" s="275" t="str">
        <f t="shared" si="13"/>
        <v>0412600108知的障害者通所授産施設</v>
      </c>
      <c r="B841" s="275" t="s">
        <v>3424</v>
      </c>
      <c r="C841" s="275" t="s">
        <v>3425</v>
      </c>
      <c r="D841" s="276">
        <v>9810203</v>
      </c>
      <c r="E841" s="275" t="s">
        <v>3409</v>
      </c>
      <c r="F841" s="275" t="s">
        <v>3426</v>
      </c>
      <c r="G841" s="275" t="s">
        <v>3427</v>
      </c>
      <c r="H841" s="275" t="s">
        <v>63</v>
      </c>
      <c r="I841" s="275" t="s">
        <v>3428</v>
      </c>
      <c r="J841" s="275" t="s">
        <v>7247</v>
      </c>
      <c r="K841" s="275" t="s">
        <v>3429</v>
      </c>
      <c r="L841" s="275" t="s">
        <v>3429</v>
      </c>
      <c r="M841" s="275" t="s">
        <v>3430</v>
      </c>
      <c r="N841" s="276">
        <v>9810203</v>
      </c>
      <c r="O841" s="275" t="s">
        <v>3408</v>
      </c>
      <c r="P841" s="275" t="s">
        <v>3409</v>
      </c>
      <c r="Q841" s="275" t="s">
        <v>3426</v>
      </c>
      <c r="R841" s="275" t="s">
        <v>3427</v>
      </c>
      <c r="T841" s="275" t="s">
        <v>6528</v>
      </c>
      <c r="U841" s="275" t="s">
        <v>6500</v>
      </c>
      <c r="V841" s="275" t="s">
        <v>3431</v>
      </c>
      <c r="W841" s="275" t="s">
        <v>6486</v>
      </c>
      <c r="X841" s="277">
        <v>40633</v>
      </c>
      <c r="Y841" s="275" t="s">
        <v>6501</v>
      </c>
      <c r="Z841" s="275" t="s">
        <v>6497</v>
      </c>
      <c r="AA841" s="277">
        <v>38991</v>
      </c>
      <c r="AB841" s="277">
        <v>38991</v>
      </c>
      <c r="AD841" s="277">
        <v>40633</v>
      </c>
      <c r="AF841" s="275" t="s">
        <v>6506</v>
      </c>
      <c r="AG841" s="275" t="s">
        <v>6489</v>
      </c>
      <c r="AI841" s="275">
        <v>38</v>
      </c>
      <c r="AJ841" s="275" t="s">
        <v>6490</v>
      </c>
      <c r="AK841" s="276">
        <v>981</v>
      </c>
      <c r="AL841" s="275" t="s">
        <v>7951</v>
      </c>
    </row>
    <row r="842" spans="1:38" s="275" customFormat="1">
      <c r="A842" s="275" t="str">
        <f t="shared" si="13"/>
        <v>0412600124就労継続支援(Ｂ型)</v>
      </c>
      <c r="B842" s="275" t="s">
        <v>1982</v>
      </c>
      <c r="C842" s="275" t="s">
        <v>1983</v>
      </c>
      <c r="D842" s="276">
        <v>9891601</v>
      </c>
      <c r="E842" s="275" t="s">
        <v>6914</v>
      </c>
      <c r="F842" s="275" t="s">
        <v>1985</v>
      </c>
      <c r="G842" s="275" t="s">
        <v>1986</v>
      </c>
      <c r="H842" s="275" t="s">
        <v>63</v>
      </c>
      <c r="I842" s="275" t="s">
        <v>8269</v>
      </c>
      <c r="J842" s="275" t="s">
        <v>8270</v>
      </c>
      <c r="K842" s="275" t="s">
        <v>3432</v>
      </c>
      <c r="L842" s="275" t="s">
        <v>3432</v>
      </c>
      <c r="M842" s="275" t="s">
        <v>3433</v>
      </c>
      <c r="N842" s="276">
        <v>9850823</v>
      </c>
      <c r="O842" s="275" t="s">
        <v>3398</v>
      </c>
      <c r="P842" s="275" t="s">
        <v>3434</v>
      </c>
      <c r="Q842" s="275" t="s">
        <v>3435</v>
      </c>
      <c r="R842" s="275" t="s">
        <v>3436</v>
      </c>
      <c r="T842" s="275" t="s">
        <v>6491</v>
      </c>
      <c r="U842" s="275" t="s">
        <v>74</v>
      </c>
      <c r="V842" s="275" t="s">
        <v>3437</v>
      </c>
      <c r="W842" s="275" t="s">
        <v>6486</v>
      </c>
      <c r="X842" s="277">
        <v>44287</v>
      </c>
      <c r="Y842" s="275" t="s">
        <v>6487</v>
      </c>
      <c r="Z842" s="275" t="s">
        <v>6497</v>
      </c>
      <c r="AA842" s="277">
        <v>39173</v>
      </c>
      <c r="AB842" s="277">
        <v>39173</v>
      </c>
      <c r="AG842" s="275" t="s">
        <v>6533</v>
      </c>
      <c r="AH842" s="275">
        <v>20</v>
      </c>
      <c r="AI842" s="275">
        <v>0</v>
      </c>
      <c r="AJ842" s="275" t="s">
        <v>6490</v>
      </c>
      <c r="AK842" s="276">
        <v>989</v>
      </c>
      <c r="AL842" s="275" t="s">
        <v>8019</v>
      </c>
    </row>
    <row r="843" spans="1:38" s="275" customFormat="1">
      <c r="A843" s="275" t="str">
        <f t="shared" si="13"/>
        <v>0412600140居宅介護</v>
      </c>
      <c r="B843" s="275" t="s">
        <v>219</v>
      </c>
      <c r="C843" s="275" t="s">
        <v>220</v>
      </c>
      <c r="D843" s="276">
        <v>9800014</v>
      </c>
      <c r="E843" s="275" t="s">
        <v>221</v>
      </c>
      <c r="F843" s="275" t="s">
        <v>222</v>
      </c>
      <c r="G843" s="275" t="s">
        <v>223</v>
      </c>
      <c r="H843" s="275" t="s">
        <v>210</v>
      </c>
      <c r="I843" s="275" t="s">
        <v>224</v>
      </c>
      <c r="J843" s="275" t="s">
        <v>6532</v>
      </c>
      <c r="K843" s="275" t="s">
        <v>3438</v>
      </c>
      <c r="L843" s="275" t="s">
        <v>3438</v>
      </c>
      <c r="M843" s="275" t="s">
        <v>3439</v>
      </c>
      <c r="N843" s="276">
        <v>9810104</v>
      </c>
      <c r="O843" s="275" t="s">
        <v>734</v>
      </c>
      <c r="P843" s="275" t="s">
        <v>3440</v>
      </c>
      <c r="Q843" s="275" t="s">
        <v>3441</v>
      </c>
      <c r="R843" s="275" t="s">
        <v>3442</v>
      </c>
      <c r="T843" s="275" t="s">
        <v>137</v>
      </c>
      <c r="U843" s="275" t="s">
        <v>74</v>
      </c>
      <c r="V843" s="275" t="s">
        <v>3443</v>
      </c>
      <c r="W843" s="275" t="s">
        <v>6486</v>
      </c>
      <c r="X843" s="277">
        <v>44835</v>
      </c>
      <c r="Y843" s="275" t="s">
        <v>6487</v>
      </c>
      <c r="AA843" s="277">
        <v>39387</v>
      </c>
      <c r="AB843" s="277">
        <v>39387</v>
      </c>
      <c r="AJ843" s="275" t="s">
        <v>6490</v>
      </c>
      <c r="AK843" s="276">
        <v>980</v>
      </c>
      <c r="AL843" s="275" t="s">
        <v>7917</v>
      </c>
    </row>
    <row r="844" spans="1:38" s="275" customFormat="1">
      <c r="A844" s="275" t="str">
        <f t="shared" si="13"/>
        <v>0412600140重度訪問介護</v>
      </c>
      <c r="B844" s="275" t="s">
        <v>219</v>
      </c>
      <c r="C844" s="275" t="s">
        <v>220</v>
      </c>
      <c r="D844" s="276">
        <v>9800014</v>
      </c>
      <c r="E844" s="275" t="s">
        <v>221</v>
      </c>
      <c r="F844" s="275" t="s">
        <v>222</v>
      </c>
      <c r="G844" s="275" t="s">
        <v>223</v>
      </c>
      <c r="H844" s="275" t="s">
        <v>210</v>
      </c>
      <c r="I844" s="275" t="s">
        <v>224</v>
      </c>
      <c r="J844" s="275" t="s">
        <v>6532</v>
      </c>
      <c r="K844" s="275" t="s">
        <v>3438</v>
      </c>
      <c r="L844" s="275" t="s">
        <v>3438</v>
      </c>
      <c r="M844" s="275" t="s">
        <v>3439</v>
      </c>
      <c r="N844" s="276">
        <v>9810104</v>
      </c>
      <c r="O844" s="275" t="s">
        <v>734</v>
      </c>
      <c r="P844" s="275" t="s">
        <v>3440</v>
      </c>
      <c r="Q844" s="275" t="s">
        <v>3441</v>
      </c>
      <c r="R844" s="275" t="s">
        <v>3442</v>
      </c>
      <c r="T844" s="275" t="s">
        <v>138</v>
      </c>
      <c r="U844" s="275" t="s">
        <v>74</v>
      </c>
      <c r="V844" s="275" t="s">
        <v>3443</v>
      </c>
      <c r="W844" s="275" t="s">
        <v>6486</v>
      </c>
      <c r="X844" s="277">
        <v>44835</v>
      </c>
      <c r="Y844" s="275" t="s">
        <v>6487</v>
      </c>
      <c r="AA844" s="277">
        <v>39387</v>
      </c>
      <c r="AB844" s="277">
        <v>39387</v>
      </c>
      <c r="AJ844" s="275" t="s">
        <v>6490</v>
      </c>
      <c r="AK844" s="276">
        <v>980</v>
      </c>
      <c r="AL844" s="275" t="s">
        <v>7917</v>
      </c>
    </row>
    <row r="845" spans="1:38" s="275" customFormat="1">
      <c r="A845" s="275" t="str">
        <f t="shared" si="13"/>
        <v>0412600157就労移行支援</v>
      </c>
      <c r="B845" s="275" t="s">
        <v>3268</v>
      </c>
      <c r="C845" s="275" t="s">
        <v>3269</v>
      </c>
      <c r="D845" s="276">
        <v>9810134</v>
      </c>
      <c r="E845" s="275" t="s">
        <v>3270</v>
      </c>
      <c r="F845" s="275" t="s">
        <v>3271</v>
      </c>
      <c r="G845" s="275" t="s">
        <v>3272</v>
      </c>
      <c r="H845" s="275" t="s">
        <v>63</v>
      </c>
      <c r="I845" s="275" t="s">
        <v>8355</v>
      </c>
      <c r="J845" s="275" t="s">
        <v>8356</v>
      </c>
      <c r="K845" s="275" t="s">
        <v>3444</v>
      </c>
      <c r="L845" s="275" t="s">
        <v>3444</v>
      </c>
      <c r="M845" s="275" t="s">
        <v>3445</v>
      </c>
      <c r="N845" s="276">
        <v>9810134</v>
      </c>
      <c r="O845" s="275" t="s">
        <v>734</v>
      </c>
      <c r="P845" s="275" t="s">
        <v>3446</v>
      </c>
      <c r="Q845" s="275" t="s">
        <v>3271</v>
      </c>
      <c r="R845" s="275" t="s">
        <v>3447</v>
      </c>
      <c r="T845" s="275" t="s">
        <v>75</v>
      </c>
      <c r="U845" s="275" t="s">
        <v>76</v>
      </c>
      <c r="V845" s="275" t="s">
        <v>3448</v>
      </c>
      <c r="W845" s="275" t="s">
        <v>6486</v>
      </c>
      <c r="X845" s="277">
        <v>43580</v>
      </c>
      <c r="Y845" s="275" t="s">
        <v>6487</v>
      </c>
      <c r="Z845" s="275" t="s">
        <v>6488</v>
      </c>
      <c r="AA845" s="277">
        <v>41487</v>
      </c>
      <c r="AB845" s="277">
        <v>41487</v>
      </c>
      <c r="AC845" s="277">
        <v>43580</v>
      </c>
      <c r="AG845" s="275" t="s">
        <v>6527</v>
      </c>
      <c r="AH845" s="275">
        <v>10</v>
      </c>
      <c r="AI845" s="275">
        <v>10</v>
      </c>
      <c r="AJ845" s="275" t="s">
        <v>6490</v>
      </c>
      <c r="AK845" s="276">
        <v>981</v>
      </c>
      <c r="AL845" s="275" t="s">
        <v>8090</v>
      </c>
    </row>
    <row r="846" spans="1:38" s="275" customFormat="1">
      <c r="A846" s="275" t="str">
        <f t="shared" si="13"/>
        <v>0412600157就労継続支援(Ｂ型)</v>
      </c>
      <c r="B846" s="275" t="s">
        <v>3268</v>
      </c>
      <c r="C846" s="275" t="s">
        <v>3269</v>
      </c>
      <c r="D846" s="276">
        <v>9810134</v>
      </c>
      <c r="E846" s="275" t="s">
        <v>3270</v>
      </c>
      <c r="F846" s="275" t="s">
        <v>3271</v>
      </c>
      <c r="G846" s="275" t="s">
        <v>3272</v>
      </c>
      <c r="H846" s="275" t="s">
        <v>63</v>
      </c>
      <c r="I846" s="275" t="s">
        <v>8355</v>
      </c>
      <c r="J846" s="275" t="s">
        <v>8356</v>
      </c>
      <c r="K846" s="275" t="s">
        <v>3444</v>
      </c>
      <c r="L846" s="275" t="s">
        <v>3444</v>
      </c>
      <c r="M846" s="275" t="s">
        <v>3445</v>
      </c>
      <c r="N846" s="276">
        <v>9810134</v>
      </c>
      <c r="O846" s="275" t="s">
        <v>734</v>
      </c>
      <c r="P846" s="275" t="s">
        <v>3446</v>
      </c>
      <c r="Q846" s="275" t="s">
        <v>3271</v>
      </c>
      <c r="R846" s="275" t="s">
        <v>3447</v>
      </c>
      <c r="T846" s="275" t="s">
        <v>6491</v>
      </c>
      <c r="U846" s="275" t="s">
        <v>74</v>
      </c>
      <c r="V846" s="275" t="s">
        <v>3448</v>
      </c>
      <c r="W846" s="275" t="s">
        <v>6486</v>
      </c>
      <c r="X846" s="277">
        <v>44713</v>
      </c>
      <c r="Y846" s="275" t="s">
        <v>6487</v>
      </c>
      <c r="Z846" s="275" t="s">
        <v>6488</v>
      </c>
      <c r="AA846" s="277">
        <v>39539</v>
      </c>
      <c r="AB846" s="277">
        <v>39539</v>
      </c>
      <c r="AG846" s="275" t="s">
        <v>6527</v>
      </c>
      <c r="AH846" s="275">
        <v>30</v>
      </c>
      <c r="AI846" s="275">
        <v>0</v>
      </c>
      <c r="AJ846" s="275" t="s">
        <v>6490</v>
      </c>
      <c r="AK846" s="276">
        <v>981</v>
      </c>
      <c r="AL846" s="275" t="s">
        <v>8090</v>
      </c>
    </row>
    <row r="847" spans="1:38" s="275" customFormat="1">
      <c r="A847" s="275" t="str">
        <f t="shared" si="13"/>
        <v>0412600157生活介護</v>
      </c>
      <c r="B847" s="275" t="s">
        <v>3268</v>
      </c>
      <c r="C847" s="275" t="s">
        <v>3269</v>
      </c>
      <c r="D847" s="276">
        <v>9810134</v>
      </c>
      <c r="E847" s="275" t="s">
        <v>3270</v>
      </c>
      <c r="F847" s="275" t="s">
        <v>3271</v>
      </c>
      <c r="G847" s="275" t="s">
        <v>3272</v>
      </c>
      <c r="H847" s="275" t="s">
        <v>63</v>
      </c>
      <c r="I847" s="275" t="s">
        <v>8355</v>
      </c>
      <c r="J847" s="275" t="s">
        <v>8356</v>
      </c>
      <c r="K847" s="275" t="s">
        <v>3444</v>
      </c>
      <c r="L847" s="275" t="s">
        <v>3444</v>
      </c>
      <c r="M847" s="275" t="s">
        <v>3445</v>
      </c>
      <c r="N847" s="276">
        <v>9810134</v>
      </c>
      <c r="O847" s="275" t="s">
        <v>734</v>
      </c>
      <c r="P847" s="275" t="s">
        <v>3446</v>
      </c>
      <c r="Q847" s="275" t="s">
        <v>3271</v>
      </c>
      <c r="R847" s="275" t="s">
        <v>3447</v>
      </c>
      <c r="T847" s="275" t="s">
        <v>71</v>
      </c>
      <c r="U847" s="275" t="s">
        <v>74</v>
      </c>
      <c r="V847" s="275" t="s">
        <v>3448</v>
      </c>
      <c r="W847" s="275" t="s">
        <v>6486</v>
      </c>
      <c r="X847" s="277">
        <v>44713</v>
      </c>
      <c r="Y847" s="275" t="s">
        <v>6487</v>
      </c>
      <c r="Z847" s="275" t="s">
        <v>6488</v>
      </c>
      <c r="AA847" s="277">
        <v>42156</v>
      </c>
      <c r="AB847" s="277">
        <v>42156</v>
      </c>
      <c r="AF847" s="275" t="s">
        <v>6492</v>
      </c>
      <c r="AG847" s="275" t="s">
        <v>6527</v>
      </c>
      <c r="AH847" s="275">
        <v>6</v>
      </c>
      <c r="AI847" s="275">
        <v>6</v>
      </c>
      <c r="AJ847" s="275" t="s">
        <v>6490</v>
      </c>
      <c r="AK847" s="276">
        <v>981</v>
      </c>
      <c r="AL847" s="275" t="s">
        <v>8090</v>
      </c>
    </row>
    <row r="848" spans="1:38" s="275" customFormat="1">
      <c r="A848" s="275" t="str">
        <f t="shared" si="13"/>
        <v>0412600165就労継続支援(Ｂ型)</v>
      </c>
      <c r="B848" s="275" t="s">
        <v>715</v>
      </c>
      <c r="C848" s="275" t="s">
        <v>716</v>
      </c>
      <c r="D848" s="276">
        <v>9850005</v>
      </c>
      <c r="E848" s="275" t="s">
        <v>717</v>
      </c>
      <c r="F848" s="275" t="s">
        <v>718</v>
      </c>
      <c r="G848" s="275" t="s">
        <v>719</v>
      </c>
      <c r="H848" s="275" t="s">
        <v>63</v>
      </c>
      <c r="I848" s="275" t="s">
        <v>720</v>
      </c>
      <c r="J848" s="275" t="s">
        <v>6595</v>
      </c>
      <c r="K848" s="275" t="s">
        <v>3449</v>
      </c>
      <c r="L848" s="275" t="s">
        <v>3449</v>
      </c>
      <c r="M848" s="275" t="s">
        <v>3450</v>
      </c>
      <c r="N848" s="276">
        <v>9810111</v>
      </c>
      <c r="O848" s="275" t="s">
        <v>734</v>
      </c>
      <c r="P848" s="275" t="s">
        <v>3451</v>
      </c>
      <c r="Q848" s="275" t="s">
        <v>3452</v>
      </c>
      <c r="R848" s="275" t="s">
        <v>3453</v>
      </c>
      <c r="T848" s="275" t="s">
        <v>6491</v>
      </c>
      <c r="U848" s="275" t="s">
        <v>74</v>
      </c>
      <c r="V848" s="275" t="s">
        <v>3454</v>
      </c>
      <c r="W848" s="275" t="s">
        <v>6486</v>
      </c>
      <c r="X848" s="277">
        <v>44835</v>
      </c>
      <c r="Y848" s="275" t="s">
        <v>6487</v>
      </c>
      <c r="Z848" s="275" t="s">
        <v>6488</v>
      </c>
      <c r="AA848" s="277">
        <v>39539</v>
      </c>
      <c r="AB848" s="277">
        <v>39539</v>
      </c>
      <c r="AG848" s="275" t="s">
        <v>6489</v>
      </c>
      <c r="AH848" s="275">
        <v>30</v>
      </c>
      <c r="AI848" s="275">
        <v>20</v>
      </c>
      <c r="AJ848" s="275" t="s">
        <v>6490</v>
      </c>
      <c r="AK848" s="276">
        <v>985</v>
      </c>
      <c r="AL848" s="275" t="s">
        <v>7942</v>
      </c>
    </row>
    <row r="849" spans="1:38" s="275" customFormat="1">
      <c r="A849" s="275" t="str">
        <f t="shared" si="13"/>
        <v>0412600181就労継続支援(Ｂ型)</v>
      </c>
      <c r="B849" s="275" t="s">
        <v>2759</v>
      </c>
      <c r="C849" s="275" t="s">
        <v>2760</v>
      </c>
      <c r="D849" s="276">
        <v>9830021</v>
      </c>
      <c r="E849" s="275" t="s">
        <v>2761</v>
      </c>
      <c r="F849" s="275" t="s">
        <v>2762</v>
      </c>
      <c r="G849" s="275" t="s">
        <v>2763</v>
      </c>
      <c r="H849" s="275" t="s">
        <v>63</v>
      </c>
      <c r="I849" s="275" t="s">
        <v>8318</v>
      </c>
      <c r="J849" s="275" t="s">
        <v>8319</v>
      </c>
      <c r="K849" s="275" t="s">
        <v>3455</v>
      </c>
      <c r="L849" s="275" t="s">
        <v>3455</v>
      </c>
      <c r="M849" s="275" t="s">
        <v>3456</v>
      </c>
      <c r="N849" s="276">
        <v>9810124</v>
      </c>
      <c r="O849" s="275" t="s">
        <v>734</v>
      </c>
      <c r="P849" s="275" t="s">
        <v>3457</v>
      </c>
      <c r="Q849" s="275" t="s">
        <v>3458</v>
      </c>
      <c r="R849" s="275" t="s">
        <v>3459</v>
      </c>
      <c r="T849" s="275" t="s">
        <v>6491</v>
      </c>
      <c r="U849" s="275" t="s">
        <v>74</v>
      </c>
      <c r="V849" s="275" t="s">
        <v>3460</v>
      </c>
      <c r="W849" s="275" t="s">
        <v>6486</v>
      </c>
      <c r="X849" s="277">
        <v>44835</v>
      </c>
      <c r="Y849" s="275" t="s">
        <v>6487</v>
      </c>
      <c r="Z849" s="275" t="s">
        <v>6497</v>
      </c>
      <c r="AA849" s="277">
        <v>40269</v>
      </c>
      <c r="AB849" s="277">
        <v>40269</v>
      </c>
      <c r="AG849" s="275" t="s">
        <v>6533</v>
      </c>
      <c r="AH849" s="275">
        <v>20</v>
      </c>
      <c r="AI849" s="275">
        <v>0</v>
      </c>
      <c r="AJ849" s="275" t="s">
        <v>6490</v>
      </c>
      <c r="AK849" s="276">
        <v>983</v>
      </c>
      <c r="AL849" s="275" t="s">
        <v>8062</v>
      </c>
    </row>
    <row r="850" spans="1:38" s="275" customFormat="1">
      <c r="A850" s="275" t="str">
        <f t="shared" si="13"/>
        <v>0412600207生活介護</v>
      </c>
      <c r="B850" s="275" t="s">
        <v>7248</v>
      </c>
      <c r="C850" s="275" t="s">
        <v>7249</v>
      </c>
      <c r="D850" s="276">
        <v>9893121</v>
      </c>
      <c r="E850" s="275" t="s">
        <v>7250</v>
      </c>
      <c r="F850" s="275" t="s">
        <v>7251</v>
      </c>
      <c r="G850" s="275" t="s">
        <v>7251</v>
      </c>
      <c r="H850" s="275" t="s">
        <v>129</v>
      </c>
      <c r="I850" s="275" t="s">
        <v>7252</v>
      </c>
      <c r="J850" s="275" t="s">
        <v>7253</v>
      </c>
      <c r="K850" s="275" t="s">
        <v>7254</v>
      </c>
      <c r="L850" s="275" t="s">
        <v>7254</v>
      </c>
      <c r="M850" s="275" t="s">
        <v>7255</v>
      </c>
      <c r="N850" s="276">
        <v>9810111</v>
      </c>
      <c r="O850" s="275" t="s">
        <v>734</v>
      </c>
      <c r="P850" s="275" t="s">
        <v>7256</v>
      </c>
      <c r="Q850" s="275" t="s">
        <v>5388</v>
      </c>
      <c r="R850" s="275" t="s">
        <v>5389</v>
      </c>
      <c r="T850" s="275" t="s">
        <v>71</v>
      </c>
      <c r="U850" s="275" t="s">
        <v>6749</v>
      </c>
      <c r="V850" s="275" t="s">
        <v>7257</v>
      </c>
      <c r="W850" s="275" t="s">
        <v>6486</v>
      </c>
      <c r="X850" s="277">
        <v>41411</v>
      </c>
      <c r="Y850" s="275" t="s">
        <v>6501</v>
      </c>
      <c r="Z850" s="275" t="s">
        <v>6488</v>
      </c>
      <c r="AA850" s="277">
        <v>40634</v>
      </c>
      <c r="AB850" s="277">
        <v>40634</v>
      </c>
      <c r="AD850" s="277">
        <v>41411</v>
      </c>
      <c r="AF850" s="275" t="s">
        <v>6492</v>
      </c>
      <c r="AG850" s="275" t="s">
        <v>6533</v>
      </c>
      <c r="AH850" s="275">
        <v>20</v>
      </c>
      <c r="AI850" s="275">
        <v>20</v>
      </c>
      <c r="AJ850" s="275" t="s">
        <v>6490</v>
      </c>
      <c r="AK850" s="276">
        <v>989</v>
      </c>
      <c r="AL850" s="275" t="s">
        <v>7950</v>
      </c>
    </row>
    <row r="851" spans="1:38" s="275" customFormat="1">
      <c r="A851" s="275" t="str">
        <f t="shared" si="13"/>
        <v>0412610032生活介護</v>
      </c>
      <c r="B851" s="275" t="s">
        <v>3384</v>
      </c>
      <c r="C851" s="275" t="s">
        <v>3385</v>
      </c>
      <c r="D851" s="276">
        <v>9810112</v>
      </c>
      <c r="E851" s="275" t="s">
        <v>3520</v>
      </c>
      <c r="F851" s="275" t="s">
        <v>3521</v>
      </c>
      <c r="G851" s="275" t="s">
        <v>3522</v>
      </c>
      <c r="H851" s="275" t="s">
        <v>402</v>
      </c>
      <c r="I851" s="275" t="s">
        <v>8359</v>
      </c>
      <c r="J851" s="275" t="s">
        <v>8360</v>
      </c>
      <c r="K851" s="275" t="s">
        <v>3461</v>
      </c>
      <c r="L851" s="275" t="s">
        <v>3461</v>
      </c>
      <c r="M851" s="275" t="s">
        <v>3462</v>
      </c>
      <c r="N851" s="276">
        <v>9810123</v>
      </c>
      <c r="O851" s="275" t="s">
        <v>734</v>
      </c>
      <c r="P851" s="275" t="s">
        <v>7258</v>
      </c>
      <c r="Q851" s="275" t="s">
        <v>3387</v>
      </c>
      <c r="R851" s="275" t="s">
        <v>3391</v>
      </c>
      <c r="T851" s="275" t="s">
        <v>71</v>
      </c>
      <c r="U851" s="275" t="s">
        <v>74</v>
      </c>
      <c r="V851" s="275" t="s">
        <v>3463</v>
      </c>
      <c r="W851" s="275" t="s">
        <v>6486</v>
      </c>
      <c r="X851" s="277">
        <v>45078</v>
      </c>
      <c r="Y851" s="275" t="s">
        <v>6487</v>
      </c>
      <c r="Z851" s="275" t="s">
        <v>6488</v>
      </c>
      <c r="AA851" s="277">
        <v>41365</v>
      </c>
      <c r="AB851" s="277">
        <v>41365</v>
      </c>
      <c r="AF851" s="275" t="s">
        <v>6492</v>
      </c>
      <c r="AG851" s="275" t="s">
        <v>6533</v>
      </c>
      <c r="AH851" s="275">
        <v>20</v>
      </c>
      <c r="AI851" s="275">
        <v>20</v>
      </c>
      <c r="AJ851" s="275" t="s">
        <v>6490</v>
      </c>
      <c r="AK851" s="276">
        <v>981</v>
      </c>
      <c r="AL851" s="275" t="s">
        <v>8059</v>
      </c>
    </row>
    <row r="852" spans="1:38" s="275" customFormat="1">
      <c r="A852" s="275" t="str">
        <f t="shared" si="13"/>
        <v>0412610032短期入所</v>
      </c>
      <c r="B852" s="275" t="s">
        <v>3384</v>
      </c>
      <c r="C852" s="275" t="s">
        <v>3385</v>
      </c>
      <c r="D852" s="276">
        <v>9810112</v>
      </c>
      <c r="E852" s="275" t="s">
        <v>3520</v>
      </c>
      <c r="F852" s="275" t="s">
        <v>3521</v>
      </c>
      <c r="G852" s="275" t="s">
        <v>3522</v>
      </c>
      <c r="H852" s="275" t="s">
        <v>402</v>
      </c>
      <c r="I852" s="275" t="s">
        <v>8359</v>
      </c>
      <c r="J852" s="275" t="s">
        <v>8360</v>
      </c>
      <c r="K852" s="275" t="s">
        <v>3461</v>
      </c>
      <c r="L852" s="275" t="s">
        <v>3461</v>
      </c>
      <c r="M852" s="275" t="s">
        <v>3462</v>
      </c>
      <c r="N852" s="276">
        <v>9810123</v>
      </c>
      <c r="O852" s="275" t="s">
        <v>734</v>
      </c>
      <c r="P852" s="275" t="s">
        <v>7235</v>
      </c>
      <c r="Q852" s="275" t="s">
        <v>3387</v>
      </c>
      <c r="R852" s="275" t="s">
        <v>3391</v>
      </c>
      <c r="T852" s="275" t="s">
        <v>91</v>
      </c>
      <c r="U852" s="275" t="s">
        <v>74</v>
      </c>
      <c r="V852" s="275" t="s">
        <v>3463</v>
      </c>
      <c r="W852" s="275" t="s">
        <v>6486</v>
      </c>
      <c r="X852" s="277">
        <v>44835</v>
      </c>
      <c r="Y852" s="275" t="s">
        <v>6487</v>
      </c>
      <c r="AA852" s="277">
        <v>41365</v>
      </c>
      <c r="AB852" s="277">
        <v>41365</v>
      </c>
      <c r="AF852" s="275" t="s">
        <v>6498</v>
      </c>
      <c r="AH852" s="275">
        <v>1</v>
      </c>
      <c r="AJ852" s="275" t="s">
        <v>6490</v>
      </c>
      <c r="AK852" s="276">
        <v>981</v>
      </c>
      <c r="AL852" s="275" t="s">
        <v>8059</v>
      </c>
    </row>
    <row r="853" spans="1:38" s="275" customFormat="1">
      <c r="A853" s="275" t="str">
        <f t="shared" si="13"/>
        <v>0412610040居宅介護</v>
      </c>
      <c r="B853" s="275" t="s">
        <v>3464</v>
      </c>
      <c r="C853" s="275" t="s">
        <v>3465</v>
      </c>
      <c r="D853" s="276">
        <v>9850812</v>
      </c>
      <c r="E853" s="275" t="s">
        <v>3466</v>
      </c>
      <c r="F853" s="275" t="s">
        <v>3467</v>
      </c>
      <c r="G853" s="275" t="s">
        <v>3468</v>
      </c>
      <c r="H853" s="275" t="s">
        <v>129</v>
      </c>
      <c r="I853" s="275" t="s">
        <v>3469</v>
      </c>
      <c r="J853" s="275" t="s">
        <v>7259</v>
      </c>
      <c r="K853" s="275" t="s">
        <v>3470</v>
      </c>
      <c r="L853" s="275" t="s">
        <v>3470</v>
      </c>
      <c r="M853" s="275" t="s">
        <v>3471</v>
      </c>
      <c r="N853" s="276">
        <v>9850813</v>
      </c>
      <c r="O853" s="275" t="s">
        <v>3398</v>
      </c>
      <c r="P853" s="275" t="s">
        <v>3472</v>
      </c>
      <c r="Q853" s="275" t="s">
        <v>3467</v>
      </c>
      <c r="R853" s="275" t="s">
        <v>3468</v>
      </c>
      <c r="T853" s="275" t="s">
        <v>137</v>
      </c>
      <c r="U853" s="275" t="s">
        <v>76</v>
      </c>
      <c r="V853" s="275" t="s">
        <v>3473</v>
      </c>
      <c r="W853" s="275" t="s">
        <v>6486</v>
      </c>
      <c r="X853" s="277">
        <v>42124</v>
      </c>
      <c r="Y853" s="275" t="s">
        <v>6487</v>
      </c>
      <c r="AA853" s="277">
        <v>41365</v>
      </c>
      <c r="AB853" s="277">
        <v>41365</v>
      </c>
      <c r="AC853" s="277">
        <v>42124</v>
      </c>
      <c r="AJ853" s="275" t="s">
        <v>6490</v>
      </c>
      <c r="AK853" s="276">
        <v>985</v>
      </c>
      <c r="AL853" s="275" t="s">
        <v>8100</v>
      </c>
    </row>
    <row r="854" spans="1:38" s="275" customFormat="1">
      <c r="A854" s="275" t="str">
        <f t="shared" si="13"/>
        <v>0412610040重度訪問介護</v>
      </c>
      <c r="B854" s="275" t="s">
        <v>3464</v>
      </c>
      <c r="C854" s="275" t="s">
        <v>3465</v>
      </c>
      <c r="D854" s="276">
        <v>9850812</v>
      </c>
      <c r="E854" s="275" t="s">
        <v>3466</v>
      </c>
      <c r="F854" s="275" t="s">
        <v>3467</v>
      </c>
      <c r="G854" s="275" t="s">
        <v>3468</v>
      </c>
      <c r="H854" s="275" t="s">
        <v>129</v>
      </c>
      <c r="I854" s="275" t="s">
        <v>3469</v>
      </c>
      <c r="J854" s="275" t="s">
        <v>7259</v>
      </c>
      <c r="K854" s="275" t="s">
        <v>3470</v>
      </c>
      <c r="L854" s="275" t="s">
        <v>3470</v>
      </c>
      <c r="M854" s="275" t="s">
        <v>3471</v>
      </c>
      <c r="N854" s="276">
        <v>9850813</v>
      </c>
      <c r="O854" s="275" t="s">
        <v>3398</v>
      </c>
      <c r="P854" s="275" t="s">
        <v>3472</v>
      </c>
      <c r="Q854" s="275" t="s">
        <v>3467</v>
      </c>
      <c r="R854" s="275" t="s">
        <v>3468</v>
      </c>
      <c r="T854" s="275" t="s">
        <v>138</v>
      </c>
      <c r="U854" s="275" t="s">
        <v>76</v>
      </c>
      <c r="V854" s="275" t="s">
        <v>3473</v>
      </c>
      <c r="W854" s="275" t="s">
        <v>6486</v>
      </c>
      <c r="X854" s="277">
        <v>42124</v>
      </c>
      <c r="Y854" s="275" t="s">
        <v>6487</v>
      </c>
      <c r="AA854" s="277">
        <v>41365</v>
      </c>
      <c r="AB854" s="277">
        <v>41365</v>
      </c>
      <c r="AC854" s="277">
        <v>42124</v>
      </c>
      <c r="AJ854" s="275" t="s">
        <v>6490</v>
      </c>
      <c r="AK854" s="276">
        <v>985</v>
      </c>
      <c r="AL854" s="275" t="s">
        <v>8100</v>
      </c>
    </row>
    <row r="855" spans="1:38" s="275" customFormat="1">
      <c r="A855" s="275" t="str">
        <f t="shared" si="13"/>
        <v>0412620031就労継続支援(Ａ型)</v>
      </c>
      <c r="B855" s="275" t="s">
        <v>3474</v>
      </c>
      <c r="C855" s="275" t="s">
        <v>3475</v>
      </c>
      <c r="D855" s="276">
        <v>9810212</v>
      </c>
      <c r="E855" s="275" t="s">
        <v>3476</v>
      </c>
      <c r="F855" s="275" t="s">
        <v>3477</v>
      </c>
      <c r="G855" s="275" t="s">
        <v>3478</v>
      </c>
      <c r="H855" s="275" t="s">
        <v>402</v>
      </c>
      <c r="I855" s="275" t="s">
        <v>3479</v>
      </c>
      <c r="J855" s="275" t="s">
        <v>7260</v>
      </c>
      <c r="K855" s="275" t="s">
        <v>3480</v>
      </c>
      <c r="L855" s="275" t="s">
        <v>3480</v>
      </c>
      <c r="M855" s="275" t="s">
        <v>3481</v>
      </c>
      <c r="N855" s="276">
        <v>9810212</v>
      </c>
      <c r="O855" s="275" t="s">
        <v>3408</v>
      </c>
      <c r="P855" s="275" t="s">
        <v>3476</v>
      </c>
      <c r="Q855" s="275" t="s">
        <v>3477</v>
      </c>
      <c r="R855" s="275" t="s">
        <v>3478</v>
      </c>
      <c r="T855" s="275" t="s">
        <v>6537</v>
      </c>
      <c r="U855" s="275" t="s">
        <v>74</v>
      </c>
      <c r="V855" s="275" t="s">
        <v>3482</v>
      </c>
      <c r="W855" s="275" t="s">
        <v>6486</v>
      </c>
      <c r="X855" s="277">
        <v>45017</v>
      </c>
      <c r="Y855" s="275" t="s">
        <v>6487</v>
      </c>
      <c r="Z855" s="275" t="s">
        <v>6497</v>
      </c>
      <c r="AA855" s="277">
        <v>41487</v>
      </c>
      <c r="AB855" s="277">
        <v>41487</v>
      </c>
      <c r="AG855" s="275" t="s">
        <v>6533</v>
      </c>
      <c r="AH855" s="275">
        <v>20</v>
      </c>
      <c r="AI855" s="275">
        <v>10</v>
      </c>
      <c r="AJ855" s="275" t="s">
        <v>6490</v>
      </c>
      <c r="AK855" s="276">
        <v>981</v>
      </c>
      <c r="AL855" s="275" t="s">
        <v>8101</v>
      </c>
    </row>
    <row r="856" spans="1:38" s="275" customFormat="1">
      <c r="A856" s="275" t="str">
        <f t="shared" si="13"/>
        <v>0412630022居宅介護</v>
      </c>
      <c r="B856" s="275" t="s">
        <v>3483</v>
      </c>
      <c r="C856" s="275" t="s">
        <v>3484</v>
      </c>
      <c r="D856" s="276">
        <v>9810213</v>
      </c>
      <c r="E856" s="275" t="s">
        <v>3485</v>
      </c>
      <c r="F856" s="275" t="s">
        <v>3486</v>
      </c>
      <c r="G856" s="275" t="s">
        <v>3487</v>
      </c>
      <c r="H856" s="275" t="s">
        <v>63</v>
      </c>
      <c r="I856" s="275" t="s">
        <v>3488</v>
      </c>
      <c r="J856" s="275" t="s">
        <v>7261</v>
      </c>
      <c r="K856" s="275" t="s">
        <v>3489</v>
      </c>
      <c r="L856" s="275" t="s">
        <v>3489</v>
      </c>
      <c r="M856" s="275" t="s">
        <v>3490</v>
      </c>
      <c r="N856" s="276">
        <v>9810213</v>
      </c>
      <c r="O856" s="275" t="s">
        <v>3408</v>
      </c>
      <c r="P856" s="275" t="s">
        <v>3491</v>
      </c>
      <c r="Q856" s="275" t="s">
        <v>3492</v>
      </c>
      <c r="R856" s="275" t="s">
        <v>3493</v>
      </c>
      <c r="T856" s="275" t="s">
        <v>137</v>
      </c>
      <c r="U856" s="275" t="s">
        <v>74</v>
      </c>
      <c r="V856" s="275" t="s">
        <v>3494</v>
      </c>
      <c r="W856" s="275" t="s">
        <v>6486</v>
      </c>
      <c r="X856" s="277">
        <v>45017</v>
      </c>
      <c r="Y856" s="275" t="s">
        <v>6487</v>
      </c>
      <c r="AA856" s="277">
        <v>41760</v>
      </c>
      <c r="AB856" s="277">
        <v>41760</v>
      </c>
      <c r="AJ856" s="275" t="s">
        <v>6490</v>
      </c>
      <c r="AK856" s="276">
        <v>981</v>
      </c>
      <c r="AL856" s="275" t="s">
        <v>8102</v>
      </c>
    </row>
    <row r="857" spans="1:38" s="275" customFormat="1">
      <c r="A857" s="275" t="str">
        <f t="shared" si="13"/>
        <v>0412630022同行援護</v>
      </c>
      <c r="B857" s="275" t="s">
        <v>3483</v>
      </c>
      <c r="C857" s="275" t="s">
        <v>3484</v>
      </c>
      <c r="D857" s="276">
        <v>9810213</v>
      </c>
      <c r="E857" s="275" t="s">
        <v>3485</v>
      </c>
      <c r="F857" s="275" t="s">
        <v>3486</v>
      </c>
      <c r="G857" s="275" t="s">
        <v>3487</v>
      </c>
      <c r="H857" s="275" t="s">
        <v>63</v>
      </c>
      <c r="I857" s="275" t="s">
        <v>3488</v>
      </c>
      <c r="J857" s="275" t="s">
        <v>7261</v>
      </c>
      <c r="K857" s="275" t="s">
        <v>3489</v>
      </c>
      <c r="L857" s="275" t="s">
        <v>3489</v>
      </c>
      <c r="M857" s="275" t="s">
        <v>3490</v>
      </c>
      <c r="N857" s="276">
        <v>9810213</v>
      </c>
      <c r="O857" s="275" t="s">
        <v>3408</v>
      </c>
      <c r="P857" s="275" t="s">
        <v>3491</v>
      </c>
      <c r="Q857" s="275" t="s">
        <v>3492</v>
      </c>
      <c r="R857" s="275" t="s">
        <v>3493</v>
      </c>
      <c r="T857" s="275" t="s">
        <v>218</v>
      </c>
      <c r="U857" s="275" t="s">
        <v>74</v>
      </c>
      <c r="V857" s="275" t="s">
        <v>3494</v>
      </c>
      <c r="W857" s="275" t="s">
        <v>6486</v>
      </c>
      <c r="X857" s="277">
        <v>45017</v>
      </c>
      <c r="Y857" s="275" t="s">
        <v>6487</v>
      </c>
      <c r="AA857" s="277">
        <v>41760</v>
      </c>
      <c r="AB857" s="277">
        <v>41760</v>
      </c>
      <c r="AJ857" s="275" t="s">
        <v>6490</v>
      </c>
      <c r="AK857" s="276">
        <v>981</v>
      </c>
      <c r="AL857" s="275" t="s">
        <v>8102</v>
      </c>
    </row>
    <row r="858" spans="1:38" s="275" customFormat="1">
      <c r="A858" s="275" t="str">
        <f t="shared" si="13"/>
        <v>0412630048就労継続支援(Ａ型)</v>
      </c>
      <c r="B858" s="275" t="s">
        <v>3495</v>
      </c>
      <c r="C858" s="275" t="s">
        <v>3496</v>
      </c>
      <c r="D858" s="276">
        <v>9810213</v>
      </c>
      <c r="E858" s="275" t="s">
        <v>3497</v>
      </c>
      <c r="F858" s="275" t="s">
        <v>3498</v>
      </c>
      <c r="G858" s="275" t="s">
        <v>3499</v>
      </c>
      <c r="H858" s="275" t="s">
        <v>129</v>
      </c>
      <c r="I858" s="275" t="s">
        <v>3500</v>
      </c>
      <c r="J858" s="275" t="s">
        <v>7262</v>
      </c>
      <c r="K858" s="275" t="s">
        <v>3501</v>
      </c>
      <c r="L858" s="275" t="s">
        <v>3501</v>
      </c>
      <c r="M858" s="275" t="s">
        <v>3502</v>
      </c>
      <c r="N858" s="276">
        <v>9810213</v>
      </c>
      <c r="O858" s="275" t="s">
        <v>3408</v>
      </c>
      <c r="P858" s="275" t="s">
        <v>3497</v>
      </c>
      <c r="Q858" s="275" t="s">
        <v>3504</v>
      </c>
      <c r="R858" s="275" t="s">
        <v>3505</v>
      </c>
      <c r="T858" s="275" t="s">
        <v>6537</v>
      </c>
      <c r="U858" s="275" t="s">
        <v>74</v>
      </c>
      <c r="V858" s="275" t="s">
        <v>3503</v>
      </c>
      <c r="W858" s="275" t="s">
        <v>6486</v>
      </c>
      <c r="X858" s="277">
        <v>45017</v>
      </c>
      <c r="Y858" s="275" t="s">
        <v>6487</v>
      </c>
      <c r="Z858" s="275" t="s">
        <v>6497</v>
      </c>
      <c r="AA858" s="277">
        <v>42005</v>
      </c>
      <c r="AB858" s="277">
        <v>42005</v>
      </c>
      <c r="AG858" s="275" t="s">
        <v>6533</v>
      </c>
      <c r="AH858" s="275">
        <v>20</v>
      </c>
      <c r="AI858" s="275">
        <v>0</v>
      </c>
      <c r="AJ858" s="275" t="s">
        <v>6490</v>
      </c>
      <c r="AK858" s="276">
        <v>981</v>
      </c>
      <c r="AL858" s="275" t="s">
        <v>8102</v>
      </c>
    </row>
    <row r="859" spans="1:38" s="275" customFormat="1">
      <c r="A859" s="275" t="str">
        <f t="shared" si="13"/>
        <v>0412630055生活介護</v>
      </c>
      <c r="B859" s="275" t="s">
        <v>3506</v>
      </c>
      <c r="C859" s="275" t="s">
        <v>3507</v>
      </c>
      <c r="D859" s="276">
        <v>9813212</v>
      </c>
      <c r="E859" s="275" t="s">
        <v>3508</v>
      </c>
      <c r="F859" s="275" t="s">
        <v>3509</v>
      </c>
      <c r="G859" s="275" t="s">
        <v>3510</v>
      </c>
      <c r="H859" s="275" t="s">
        <v>210</v>
      </c>
      <c r="I859" s="275" t="s">
        <v>3511</v>
      </c>
      <c r="J859" s="275" t="s">
        <v>7263</v>
      </c>
      <c r="K859" s="275" t="s">
        <v>3512</v>
      </c>
      <c r="L859" s="275" t="s">
        <v>3512</v>
      </c>
      <c r="M859" s="275" t="s">
        <v>3513</v>
      </c>
      <c r="N859" s="276">
        <v>9810132</v>
      </c>
      <c r="O859" s="275" t="s">
        <v>734</v>
      </c>
      <c r="P859" s="275" t="s">
        <v>3514</v>
      </c>
      <c r="Q859" s="275" t="s">
        <v>3515</v>
      </c>
      <c r="R859" s="275" t="s">
        <v>3516</v>
      </c>
      <c r="T859" s="275" t="s">
        <v>71</v>
      </c>
      <c r="U859" s="275" t="s">
        <v>74</v>
      </c>
      <c r="V859" s="275" t="s">
        <v>3517</v>
      </c>
      <c r="W859" s="275" t="s">
        <v>6486</v>
      </c>
      <c r="X859" s="277">
        <v>44835</v>
      </c>
      <c r="Y859" s="275" t="s">
        <v>6487</v>
      </c>
      <c r="Z859" s="275" t="s">
        <v>6497</v>
      </c>
      <c r="AA859" s="277">
        <v>42051</v>
      </c>
      <c r="AB859" s="277">
        <v>42051</v>
      </c>
      <c r="AF859" s="275" t="s">
        <v>6492</v>
      </c>
      <c r="AG859" s="275" t="s">
        <v>6533</v>
      </c>
      <c r="AH859" s="275">
        <v>20</v>
      </c>
      <c r="AI859" s="275">
        <v>20</v>
      </c>
      <c r="AJ859" s="275" t="s">
        <v>6490</v>
      </c>
      <c r="AK859" s="276">
        <v>981</v>
      </c>
      <c r="AL859" s="275" t="s">
        <v>8103</v>
      </c>
    </row>
    <row r="860" spans="1:38" s="275" customFormat="1">
      <c r="A860" s="275" t="str">
        <f t="shared" si="13"/>
        <v>0412630105短期入所</v>
      </c>
      <c r="B860" s="275" t="s">
        <v>3384</v>
      </c>
      <c r="C860" s="275" t="s">
        <v>3385</v>
      </c>
      <c r="D860" s="276">
        <v>9810112</v>
      </c>
      <c r="E860" s="275" t="s">
        <v>3520</v>
      </c>
      <c r="F860" s="275" t="s">
        <v>3521</v>
      </c>
      <c r="G860" s="275" t="s">
        <v>3522</v>
      </c>
      <c r="H860" s="275" t="s">
        <v>402</v>
      </c>
      <c r="I860" s="275" t="s">
        <v>8359</v>
      </c>
      <c r="J860" s="275" t="s">
        <v>8360</v>
      </c>
      <c r="K860" s="275" t="s">
        <v>3518</v>
      </c>
      <c r="L860" s="275" t="s">
        <v>1656</v>
      </c>
      <c r="M860" s="275" t="s">
        <v>1657</v>
      </c>
      <c r="N860" s="276">
        <v>9810112</v>
      </c>
      <c r="O860" s="275" t="s">
        <v>734</v>
      </c>
      <c r="P860" s="275" t="s">
        <v>3520</v>
      </c>
      <c r="Q860" s="275" t="s">
        <v>3521</v>
      </c>
      <c r="R860" s="275" t="s">
        <v>3522</v>
      </c>
      <c r="T860" s="275" t="s">
        <v>91</v>
      </c>
      <c r="U860" s="275" t="s">
        <v>74</v>
      </c>
      <c r="V860" s="275" t="s">
        <v>3523</v>
      </c>
      <c r="W860" s="275" t="s">
        <v>6486</v>
      </c>
      <c r="X860" s="277">
        <v>45017</v>
      </c>
      <c r="Y860" s="275" t="s">
        <v>6487</v>
      </c>
      <c r="AA860" s="277">
        <v>42826</v>
      </c>
      <c r="AB860" s="277">
        <v>42826</v>
      </c>
      <c r="AF860" s="275" t="s">
        <v>6498</v>
      </c>
      <c r="AH860" s="275">
        <v>5</v>
      </c>
      <c r="AJ860" s="275" t="s">
        <v>6490</v>
      </c>
      <c r="AK860" s="276">
        <v>981</v>
      </c>
      <c r="AL860" s="275" t="s">
        <v>8059</v>
      </c>
    </row>
    <row r="861" spans="1:38" s="275" customFormat="1">
      <c r="A861" s="275" t="str">
        <f t="shared" si="13"/>
        <v>0412630113居宅介護</v>
      </c>
      <c r="B861" s="275" t="s">
        <v>3524</v>
      </c>
      <c r="C861" s="275" t="s">
        <v>3525</v>
      </c>
      <c r="D861" s="276">
        <v>9850842</v>
      </c>
      <c r="E861" s="275" t="s">
        <v>3526</v>
      </c>
      <c r="F861" s="275" t="s">
        <v>3527</v>
      </c>
      <c r="G861" s="275" t="s">
        <v>3527</v>
      </c>
      <c r="H861" s="275" t="s">
        <v>129</v>
      </c>
      <c r="I861" s="275" t="s">
        <v>3528</v>
      </c>
      <c r="J861" s="275" t="s">
        <v>7264</v>
      </c>
      <c r="K861" s="275" t="s">
        <v>3529</v>
      </c>
      <c r="L861" s="275" t="s">
        <v>3529</v>
      </c>
      <c r="M861" s="275" t="s">
        <v>3530</v>
      </c>
      <c r="N861" s="276">
        <v>9810215</v>
      </c>
      <c r="O861" s="275" t="s">
        <v>3408</v>
      </c>
      <c r="P861" s="275" t="s">
        <v>3531</v>
      </c>
      <c r="Q861" s="275" t="s">
        <v>3527</v>
      </c>
      <c r="R861" s="275" t="s">
        <v>3532</v>
      </c>
      <c r="T861" s="275" t="s">
        <v>137</v>
      </c>
      <c r="U861" s="275" t="s">
        <v>74</v>
      </c>
      <c r="V861" s="275" t="s">
        <v>3533</v>
      </c>
      <c r="W861" s="275" t="s">
        <v>6486</v>
      </c>
      <c r="X861" s="277">
        <v>45017</v>
      </c>
      <c r="Y861" s="275" t="s">
        <v>6487</v>
      </c>
      <c r="AA861" s="277">
        <v>42917</v>
      </c>
      <c r="AB861" s="277">
        <v>42917</v>
      </c>
      <c r="AJ861" s="275" t="s">
        <v>6490</v>
      </c>
      <c r="AK861" s="276">
        <v>985</v>
      </c>
      <c r="AL861" s="275" t="s">
        <v>8001</v>
      </c>
    </row>
    <row r="862" spans="1:38" s="275" customFormat="1">
      <c r="A862" s="275" t="str">
        <f t="shared" si="13"/>
        <v>0412630113行動援護</v>
      </c>
      <c r="B862" s="275" t="s">
        <v>3524</v>
      </c>
      <c r="C862" s="275" t="s">
        <v>3525</v>
      </c>
      <c r="D862" s="276">
        <v>9850842</v>
      </c>
      <c r="E862" s="275" t="s">
        <v>3526</v>
      </c>
      <c r="F862" s="275" t="s">
        <v>3527</v>
      </c>
      <c r="G862" s="275" t="s">
        <v>3527</v>
      </c>
      <c r="H862" s="275" t="s">
        <v>129</v>
      </c>
      <c r="I862" s="275" t="s">
        <v>3528</v>
      </c>
      <c r="J862" s="275" t="s">
        <v>7264</v>
      </c>
      <c r="K862" s="275" t="s">
        <v>3529</v>
      </c>
      <c r="L862" s="275" t="s">
        <v>3529</v>
      </c>
      <c r="M862" s="275" t="s">
        <v>3530</v>
      </c>
      <c r="N862" s="276">
        <v>9810215</v>
      </c>
      <c r="O862" s="275" t="s">
        <v>3408</v>
      </c>
      <c r="P862" s="275" t="s">
        <v>3531</v>
      </c>
      <c r="Q862" s="275" t="s">
        <v>3527</v>
      </c>
      <c r="R862" s="275" t="s">
        <v>3532</v>
      </c>
      <c r="T862" s="275" t="s">
        <v>172</v>
      </c>
      <c r="U862" s="275" t="s">
        <v>74</v>
      </c>
      <c r="V862" s="275" t="s">
        <v>3533</v>
      </c>
      <c r="W862" s="275" t="s">
        <v>6486</v>
      </c>
      <c r="X862" s="277">
        <v>45017</v>
      </c>
      <c r="Y862" s="275" t="s">
        <v>6487</v>
      </c>
      <c r="AA862" s="277">
        <v>44378</v>
      </c>
      <c r="AB862" s="277">
        <v>44378</v>
      </c>
      <c r="AJ862" s="275" t="s">
        <v>6490</v>
      </c>
      <c r="AK862" s="276">
        <v>985</v>
      </c>
      <c r="AL862" s="275" t="s">
        <v>8001</v>
      </c>
    </row>
    <row r="863" spans="1:38" s="275" customFormat="1">
      <c r="A863" s="275" t="str">
        <f t="shared" si="13"/>
        <v>0412630113重度訪問介護</v>
      </c>
      <c r="B863" s="275" t="s">
        <v>3524</v>
      </c>
      <c r="C863" s="275" t="s">
        <v>3525</v>
      </c>
      <c r="D863" s="276">
        <v>9850842</v>
      </c>
      <c r="E863" s="275" t="s">
        <v>3526</v>
      </c>
      <c r="F863" s="275" t="s">
        <v>3527</v>
      </c>
      <c r="G863" s="275" t="s">
        <v>3527</v>
      </c>
      <c r="H863" s="275" t="s">
        <v>129</v>
      </c>
      <c r="I863" s="275" t="s">
        <v>3528</v>
      </c>
      <c r="J863" s="275" t="s">
        <v>7264</v>
      </c>
      <c r="K863" s="275" t="s">
        <v>3529</v>
      </c>
      <c r="L863" s="275" t="s">
        <v>3529</v>
      </c>
      <c r="M863" s="275" t="s">
        <v>3530</v>
      </c>
      <c r="N863" s="276">
        <v>9810215</v>
      </c>
      <c r="O863" s="275" t="s">
        <v>3408</v>
      </c>
      <c r="P863" s="275" t="s">
        <v>3531</v>
      </c>
      <c r="Q863" s="275" t="s">
        <v>3527</v>
      </c>
      <c r="R863" s="275" t="s">
        <v>3532</v>
      </c>
      <c r="T863" s="275" t="s">
        <v>138</v>
      </c>
      <c r="U863" s="275" t="s">
        <v>74</v>
      </c>
      <c r="V863" s="275" t="s">
        <v>3533</v>
      </c>
      <c r="W863" s="275" t="s">
        <v>6486</v>
      </c>
      <c r="X863" s="277">
        <v>45017</v>
      </c>
      <c r="Y863" s="275" t="s">
        <v>6487</v>
      </c>
      <c r="AA863" s="277">
        <v>42917</v>
      </c>
      <c r="AB863" s="277">
        <v>42917</v>
      </c>
      <c r="AJ863" s="275" t="s">
        <v>6490</v>
      </c>
      <c r="AK863" s="276">
        <v>985</v>
      </c>
      <c r="AL863" s="275" t="s">
        <v>8001</v>
      </c>
    </row>
    <row r="864" spans="1:38" s="275" customFormat="1">
      <c r="A864" s="275" t="str">
        <f t="shared" si="13"/>
        <v>0412630139就労継続支援(Ｂ型)</v>
      </c>
      <c r="B864" s="275" t="s">
        <v>3534</v>
      </c>
      <c r="C864" s="275" t="s">
        <v>3535</v>
      </c>
      <c r="D864" s="276">
        <v>9810205</v>
      </c>
      <c r="E864" s="275" t="s">
        <v>3536</v>
      </c>
      <c r="F864" s="275" t="s">
        <v>3537</v>
      </c>
      <c r="G864" s="275" t="s">
        <v>3538</v>
      </c>
      <c r="H864" s="275" t="s">
        <v>129</v>
      </c>
      <c r="I864" s="275" t="s">
        <v>3539</v>
      </c>
      <c r="J864" s="275" t="s">
        <v>7265</v>
      </c>
      <c r="K864" s="275" t="s">
        <v>3540</v>
      </c>
      <c r="L864" s="275" t="s">
        <v>3540</v>
      </c>
      <c r="M864" s="275" t="s">
        <v>3541</v>
      </c>
      <c r="N864" s="276">
        <v>9810205</v>
      </c>
      <c r="O864" s="275" t="s">
        <v>3408</v>
      </c>
      <c r="P864" s="275" t="s">
        <v>3536</v>
      </c>
      <c r="Q864" s="275" t="s">
        <v>3537</v>
      </c>
      <c r="R864" s="275" t="s">
        <v>3538</v>
      </c>
      <c r="T864" s="275" t="s">
        <v>6491</v>
      </c>
      <c r="U864" s="275" t="s">
        <v>76</v>
      </c>
      <c r="V864" s="275" t="s">
        <v>3542</v>
      </c>
      <c r="W864" s="275" t="s">
        <v>6486</v>
      </c>
      <c r="X864" s="277">
        <v>43404</v>
      </c>
      <c r="Y864" s="275" t="s">
        <v>6487</v>
      </c>
      <c r="Z864" s="275" t="s">
        <v>6497</v>
      </c>
      <c r="AA864" s="277">
        <v>43070</v>
      </c>
      <c r="AB864" s="277">
        <v>43070</v>
      </c>
      <c r="AC864" s="277">
        <v>43404</v>
      </c>
      <c r="AG864" s="275" t="s">
        <v>6533</v>
      </c>
      <c r="AH864" s="275">
        <v>20</v>
      </c>
      <c r="AI864" s="275">
        <v>0</v>
      </c>
      <c r="AJ864" s="275" t="s">
        <v>6490</v>
      </c>
      <c r="AK864" s="276">
        <v>981</v>
      </c>
      <c r="AL864" s="275" t="s">
        <v>8104</v>
      </c>
    </row>
    <row r="865" spans="1:38" s="275" customFormat="1">
      <c r="A865" s="275" t="str">
        <f t="shared" si="13"/>
        <v>0412630147就労移行支援</v>
      </c>
      <c r="B865" s="275" t="s">
        <v>3543</v>
      </c>
      <c r="C865" s="275" t="s">
        <v>3544</v>
      </c>
      <c r="D865" s="276">
        <v>9810215</v>
      </c>
      <c r="E865" s="275" t="s">
        <v>3545</v>
      </c>
      <c r="F865" s="275" t="s">
        <v>3546</v>
      </c>
      <c r="G865" s="275" t="s">
        <v>3546</v>
      </c>
      <c r="H865" s="275" t="s">
        <v>402</v>
      </c>
      <c r="I865" s="275" t="s">
        <v>3547</v>
      </c>
      <c r="J865" s="275" t="s">
        <v>7266</v>
      </c>
      <c r="K865" s="275" t="s">
        <v>3548</v>
      </c>
      <c r="L865" s="275" t="s">
        <v>3548</v>
      </c>
      <c r="M865" s="275" t="s">
        <v>3549</v>
      </c>
      <c r="N865" s="276">
        <v>9810215</v>
      </c>
      <c r="O865" s="275" t="s">
        <v>3408</v>
      </c>
      <c r="P865" s="275" t="s">
        <v>3550</v>
      </c>
      <c r="Q865" s="275" t="s">
        <v>3546</v>
      </c>
      <c r="R865" s="275" t="s">
        <v>3546</v>
      </c>
      <c r="T865" s="275" t="s">
        <v>75</v>
      </c>
      <c r="U865" s="275" t="s">
        <v>76</v>
      </c>
      <c r="V865" s="275" t="s">
        <v>3551</v>
      </c>
      <c r="W865" s="275" t="s">
        <v>6486</v>
      </c>
      <c r="X865" s="277">
        <v>43525</v>
      </c>
      <c r="Y865" s="275" t="s">
        <v>6487</v>
      </c>
      <c r="Z865" s="275" t="s">
        <v>6497</v>
      </c>
      <c r="AA865" s="277">
        <v>43160</v>
      </c>
      <c r="AB865" s="277">
        <v>43160</v>
      </c>
      <c r="AC865" s="277">
        <v>43525</v>
      </c>
      <c r="AG865" s="275" t="s">
        <v>6533</v>
      </c>
      <c r="AH865" s="275">
        <v>20</v>
      </c>
      <c r="AI865" s="275">
        <v>0</v>
      </c>
      <c r="AJ865" s="275" t="s">
        <v>6490</v>
      </c>
      <c r="AK865" s="276">
        <v>981</v>
      </c>
      <c r="AL865" s="275" t="s">
        <v>8105</v>
      </c>
    </row>
    <row r="866" spans="1:38" s="275" customFormat="1">
      <c r="A866" s="275" t="str">
        <f t="shared" si="13"/>
        <v>0412630154生活介護</v>
      </c>
      <c r="B866" s="275" t="s">
        <v>715</v>
      </c>
      <c r="C866" s="275" t="s">
        <v>716</v>
      </c>
      <c r="D866" s="276">
        <v>9850005</v>
      </c>
      <c r="E866" s="275" t="s">
        <v>717</v>
      </c>
      <c r="F866" s="275" t="s">
        <v>718</v>
      </c>
      <c r="G866" s="275" t="s">
        <v>719</v>
      </c>
      <c r="H866" s="275" t="s">
        <v>63</v>
      </c>
      <c r="I866" s="275" t="s">
        <v>720</v>
      </c>
      <c r="J866" s="275" t="s">
        <v>6595</v>
      </c>
      <c r="K866" s="275" t="s">
        <v>3552</v>
      </c>
      <c r="L866" s="275" t="s">
        <v>3552</v>
      </c>
      <c r="M866" s="275" t="s">
        <v>3553</v>
      </c>
      <c r="N866" s="276">
        <v>9810103</v>
      </c>
      <c r="O866" s="275" t="s">
        <v>734</v>
      </c>
      <c r="P866" s="275" t="s">
        <v>3554</v>
      </c>
      <c r="Q866" s="275" t="s">
        <v>3556</v>
      </c>
      <c r="T866" s="275" t="s">
        <v>71</v>
      </c>
      <c r="U866" s="275" t="s">
        <v>74</v>
      </c>
      <c r="V866" s="275" t="s">
        <v>3555</v>
      </c>
      <c r="W866" s="275" t="s">
        <v>6486</v>
      </c>
      <c r="X866" s="277">
        <v>44835</v>
      </c>
      <c r="Y866" s="275" t="s">
        <v>6487</v>
      </c>
      <c r="Z866" s="275" t="s">
        <v>6497</v>
      </c>
      <c r="AA866" s="277">
        <v>43374</v>
      </c>
      <c r="AB866" s="277">
        <v>43374</v>
      </c>
      <c r="AF866" s="275" t="s">
        <v>6492</v>
      </c>
      <c r="AG866" s="275" t="s">
        <v>6489</v>
      </c>
      <c r="AH866" s="275">
        <v>30</v>
      </c>
      <c r="AI866" s="275">
        <v>0</v>
      </c>
      <c r="AJ866" s="275" t="s">
        <v>6490</v>
      </c>
      <c r="AK866" s="276">
        <v>985</v>
      </c>
      <c r="AL866" s="275" t="s">
        <v>7942</v>
      </c>
    </row>
    <row r="867" spans="1:38" s="275" customFormat="1">
      <c r="A867" s="275" t="str">
        <f t="shared" si="13"/>
        <v>0412630162短期入所</v>
      </c>
      <c r="B867" s="275" t="s">
        <v>3424</v>
      </c>
      <c r="C867" s="275" t="s">
        <v>3425</v>
      </c>
      <c r="D867" s="276">
        <v>9810203</v>
      </c>
      <c r="E867" s="275" t="s">
        <v>3409</v>
      </c>
      <c r="F867" s="275" t="s">
        <v>3426</v>
      </c>
      <c r="G867" s="275" t="s">
        <v>3427</v>
      </c>
      <c r="H867" s="275" t="s">
        <v>63</v>
      </c>
      <c r="I867" s="275" t="s">
        <v>3428</v>
      </c>
      <c r="J867" s="275" t="s">
        <v>7247</v>
      </c>
      <c r="K867" s="275" t="s">
        <v>3557</v>
      </c>
      <c r="L867" s="275" t="s">
        <v>3557</v>
      </c>
      <c r="M867" s="275" t="s">
        <v>3558</v>
      </c>
      <c r="N867" s="276">
        <v>9810203</v>
      </c>
      <c r="O867" s="275" t="s">
        <v>3408</v>
      </c>
      <c r="P867" s="275" t="s">
        <v>3409</v>
      </c>
      <c r="Q867" s="275" t="s">
        <v>3426</v>
      </c>
      <c r="R867" s="275" t="s">
        <v>3427</v>
      </c>
      <c r="T867" s="275" t="s">
        <v>91</v>
      </c>
      <c r="U867" s="275" t="s">
        <v>74</v>
      </c>
      <c r="V867" s="275" t="s">
        <v>3559</v>
      </c>
      <c r="W867" s="275" t="s">
        <v>6486</v>
      </c>
      <c r="X867" s="277">
        <v>44287</v>
      </c>
      <c r="Y867" s="275" t="s">
        <v>6487</v>
      </c>
      <c r="AA867" s="277">
        <v>43556</v>
      </c>
      <c r="AB867" s="277">
        <v>43556</v>
      </c>
      <c r="AF867" s="275" t="s">
        <v>6498</v>
      </c>
      <c r="AH867" s="275">
        <v>4</v>
      </c>
      <c r="AJ867" s="275" t="s">
        <v>6490</v>
      </c>
      <c r="AK867" s="276">
        <v>981</v>
      </c>
      <c r="AL867" s="275" t="s">
        <v>7951</v>
      </c>
    </row>
    <row r="868" spans="1:38" s="275" customFormat="1">
      <c r="A868" s="275" t="str">
        <f t="shared" si="13"/>
        <v>0412630170就労継続支援(Ｂ型)</v>
      </c>
      <c r="B868" s="275" t="s">
        <v>1576</v>
      </c>
      <c r="C868" s="275" t="s">
        <v>1577</v>
      </c>
      <c r="D868" s="276">
        <v>9850842</v>
      </c>
      <c r="E868" s="275" t="s">
        <v>1578</v>
      </c>
      <c r="F868" s="275" t="s">
        <v>1579</v>
      </c>
      <c r="H868" s="275" t="s">
        <v>402</v>
      </c>
      <c r="I868" s="275" t="s">
        <v>1580</v>
      </c>
      <c r="J868" s="275" t="s">
        <v>6858</v>
      </c>
      <c r="K868" s="275" t="s">
        <v>3560</v>
      </c>
      <c r="L868" s="275" t="s">
        <v>3560</v>
      </c>
      <c r="M868" s="275" t="s">
        <v>3561</v>
      </c>
      <c r="N868" s="276">
        <v>9850821</v>
      </c>
      <c r="O868" s="275" t="s">
        <v>3398</v>
      </c>
      <c r="P868" s="275" t="s">
        <v>3562</v>
      </c>
      <c r="Q868" s="275" t="s">
        <v>3563</v>
      </c>
      <c r="T868" s="275" t="s">
        <v>6491</v>
      </c>
      <c r="U868" s="275" t="s">
        <v>74</v>
      </c>
      <c r="V868" s="275" t="s">
        <v>3564</v>
      </c>
      <c r="W868" s="275" t="s">
        <v>6486</v>
      </c>
      <c r="X868" s="277">
        <v>45017</v>
      </c>
      <c r="Y868" s="275" t="s">
        <v>6487</v>
      </c>
      <c r="Z868" s="275" t="s">
        <v>6497</v>
      </c>
      <c r="AA868" s="277">
        <v>43983</v>
      </c>
      <c r="AB868" s="277">
        <v>43983</v>
      </c>
      <c r="AG868" s="275" t="s">
        <v>6533</v>
      </c>
      <c r="AH868" s="275">
        <v>20</v>
      </c>
      <c r="AI868" s="275">
        <v>20</v>
      </c>
      <c r="AJ868" s="275" t="s">
        <v>6490</v>
      </c>
      <c r="AK868" s="276">
        <v>985</v>
      </c>
      <c r="AL868" s="275" t="s">
        <v>8001</v>
      </c>
    </row>
    <row r="869" spans="1:38" s="275" customFormat="1">
      <c r="A869" s="275" t="str">
        <f t="shared" si="13"/>
        <v>0412630188生活介護</v>
      </c>
      <c r="B869" s="275" t="s">
        <v>3565</v>
      </c>
      <c r="C869" s="275" t="s">
        <v>3566</v>
      </c>
      <c r="D869" s="276">
        <v>9810413</v>
      </c>
      <c r="E869" s="275" t="s">
        <v>3567</v>
      </c>
      <c r="F869" s="275" t="s">
        <v>3568</v>
      </c>
      <c r="H869" s="275" t="s">
        <v>402</v>
      </c>
      <c r="I869" s="275" t="s">
        <v>3569</v>
      </c>
      <c r="J869" s="275" t="s">
        <v>7267</v>
      </c>
      <c r="K869" s="275" t="s">
        <v>3570</v>
      </c>
      <c r="L869" s="275" t="s">
        <v>3575</v>
      </c>
      <c r="M869" s="275" t="s">
        <v>3576</v>
      </c>
      <c r="N869" s="276">
        <v>9810103</v>
      </c>
      <c r="O869" s="275" t="s">
        <v>734</v>
      </c>
      <c r="P869" s="275" t="s">
        <v>3571</v>
      </c>
      <c r="Q869" s="275" t="s">
        <v>3572</v>
      </c>
      <c r="R869" s="275" t="s">
        <v>3573</v>
      </c>
      <c r="T869" s="275" t="s">
        <v>71</v>
      </c>
      <c r="U869" s="275" t="s">
        <v>74</v>
      </c>
      <c r="V869" s="275" t="s">
        <v>3574</v>
      </c>
      <c r="W869" s="275" t="s">
        <v>6486</v>
      </c>
      <c r="X869" s="277">
        <v>45017</v>
      </c>
      <c r="Y869" s="275" t="s">
        <v>6487</v>
      </c>
      <c r="Z869" s="275" t="s">
        <v>6488</v>
      </c>
      <c r="AA869" s="277">
        <v>44075</v>
      </c>
      <c r="AB869" s="277">
        <v>44075</v>
      </c>
      <c r="AF869" s="275" t="s">
        <v>6492</v>
      </c>
      <c r="AG869" s="275" t="s">
        <v>6533</v>
      </c>
      <c r="AH869" s="275">
        <v>11</v>
      </c>
      <c r="AI869" s="275">
        <v>11</v>
      </c>
      <c r="AJ869" s="275" t="s">
        <v>6490</v>
      </c>
      <c r="AK869" s="276">
        <v>981</v>
      </c>
      <c r="AL869" s="275" t="s">
        <v>8067</v>
      </c>
    </row>
    <row r="870" spans="1:38" s="275" customFormat="1">
      <c r="A870" s="275" t="str">
        <f t="shared" si="13"/>
        <v>0412630196就労継続支援(Ａ型)</v>
      </c>
      <c r="B870" s="275" t="s">
        <v>3577</v>
      </c>
      <c r="C870" s="275" t="s">
        <v>3578</v>
      </c>
      <c r="D870" s="276">
        <v>9850824</v>
      </c>
      <c r="E870" s="275" t="s">
        <v>3584</v>
      </c>
      <c r="F870" s="275" t="s">
        <v>3579</v>
      </c>
      <c r="G870" s="275" t="s">
        <v>3580</v>
      </c>
      <c r="H870" s="275" t="s">
        <v>402</v>
      </c>
      <c r="I870" s="275" t="s">
        <v>3581</v>
      </c>
      <c r="J870" s="275" t="s">
        <v>7268</v>
      </c>
      <c r="K870" s="275" t="s">
        <v>3582</v>
      </c>
      <c r="L870" s="275" t="s">
        <v>3582</v>
      </c>
      <c r="M870" s="275" t="s">
        <v>3583</v>
      </c>
      <c r="N870" s="276">
        <v>9850824</v>
      </c>
      <c r="O870" s="275" t="s">
        <v>3398</v>
      </c>
      <c r="P870" s="275" t="s">
        <v>3584</v>
      </c>
      <c r="Q870" s="275" t="s">
        <v>3579</v>
      </c>
      <c r="R870" s="275" t="s">
        <v>3585</v>
      </c>
      <c r="T870" s="275" t="s">
        <v>6537</v>
      </c>
      <c r="U870" s="275" t="s">
        <v>74</v>
      </c>
      <c r="V870" s="275" t="s">
        <v>3586</v>
      </c>
      <c r="W870" s="275" t="s">
        <v>6486</v>
      </c>
      <c r="X870" s="277">
        <v>45017</v>
      </c>
      <c r="Y870" s="275" t="s">
        <v>6487</v>
      </c>
      <c r="Z870" s="275" t="s">
        <v>6497</v>
      </c>
      <c r="AA870" s="277">
        <v>44166</v>
      </c>
      <c r="AB870" s="277">
        <v>44166</v>
      </c>
      <c r="AG870" s="275" t="s">
        <v>6533</v>
      </c>
      <c r="AH870" s="275">
        <v>20</v>
      </c>
      <c r="AI870" s="275">
        <v>20</v>
      </c>
      <c r="AJ870" s="275" t="s">
        <v>6490</v>
      </c>
      <c r="AK870" s="276">
        <v>985</v>
      </c>
      <c r="AL870" s="275" t="s">
        <v>8106</v>
      </c>
    </row>
    <row r="871" spans="1:38" s="275" customFormat="1">
      <c r="A871" s="275" t="str">
        <f t="shared" si="13"/>
        <v>0412630204居宅介護</v>
      </c>
      <c r="B871" s="275" t="s">
        <v>3587</v>
      </c>
      <c r="C871" s="275" t="s">
        <v>3588</v>
      </c>
      <c r="D871" s="276">
        <v>9850823</v>
      </c>
      <c r="E871" s="275" t="s">
        <v>3589</v>
      </c>
      <c r="F871" s="275" t="s">
        <v>3590</v>
      </c>
      <c r="G871" s="275" t="s">
        <v>3591</v>
      </c>
      <c r="H871" s="275" t="s">
        <v>129</v>
      </c>
      <c r="I871" s="275" t="s">
        <v>3592</v>
      </c>
      <c r="J871" s="275" t="s">
        <v>7269</v>
      </c>
      <c r="K871" s="275" t="s">
        <v>3593</v>
      </c>
      <c r="L871" s="275" t="s">
        <v>3593</v>
      </c>
      <c r="M871" s="275" t="s">
        <v>3594</v>
      </c>
      <c r="N871" s="276">
        <v>9850823</v>
      </c>
      <c r="O871" s="275" t="s">
        <v>3398</v>
      </c>
      <c r="P871" s="275" t="s">
        <v>3589</v>
      </c>
      <c r="Q871" s="275" t="s">
        <v>3590</v>
      </c>
      <c r="R871" s="275" t="s">
        <v>3591</v>
      </c>
      <c r="T871" s="275" t="s">
        <v>137</v>
      </c>
      <c r="U871" s="275" t="s">
        <v>74</v>
      </c>
      <c r="V871" s="275" t="s">
        <v>3595</v>
      </c>
      <c r="W871" s="275" t="s">
        <v>6486</v>
      </c>
      <c r="X871" s="277">
        <v>45017</v>
      </c>
      <c r="Y871" s="275" t="s">
        <v>6487</v>
      </c>
      <c r="AA871" s="277">
        <v>44409</v>
      </c>
      <c r="AB871" s="277">
        <v>44409</v>
      </c>
      <c r="AJ871" s="275" t="s">
        <v>6490</v>
      </c>
      <c r="AK871" s="276">
        <v>985</v>
      </c>
      <c r="AL871" s="275" t="s">
        <v>8107</v>
      </c>
    </row>
    <row r="872" spans="1:38" s="275" customFormat="1">
      <c r="A872" s="275" t="str">
        <f t="shared" si="13"/>
        <v>0412630204重度訪問介護</v>
      </c>
      <c r="B872" s="275" t="s">
        <v>3587</v>
      </c>
      <c r="C872" s="275" t="s">
        <v>3588</v>
      </c>
      <c r="D872" s="276">
        <v>9850823</v>
      </c>
      <c r="E872" s="275" t="s">
        <v>3589</v>
      </c>
      <c r="F872" s="275" t="s">
        <v>3590</v>
      </c>
      <c r="G872" s="275" t="s">
        <v>3591</v>
      </c>
      <c r="H872" s="275" t="s">
        <v>129</v>
      </c>
      <c r="I872" s="275" t="s">
        <v>3592</v>
      </c>
      <c r="J872" s="275" t="s">
        <v>7269</v>
      </c>
      <c r="K872" s="275" t="s">
        <v>3593</v>
      </c>
      <c r="L872" s="275" t="s">
        <v>3593</v>
      </c>
      <c r="M872" s="275" t="s">
        <v>3594</v>
      </c>
      <c r="N872" s="276">
        <v>9850823</v>
      </c>
      <c r="O872" s="275" t="s">
        <v>3398</v>
      </c>
      <c r="P872" s="275" t="s">
        <v>3589</v>
      </c>
      <c r="Q872" s="275" t="s">
        <v>3590</v>
      </c>
      <c r="R872" s="275" t="s">
        <v>3591</v>
      </c>
      <c r="T872" s="275" t="s">
        <v>138</v>
      </c>
      <c r="U872" s="275" t="s">
        <v>74</v>
      </c>
      <c r="V872" s="275" t="s">
        <v>3595</v>
      </c>
      <c r="W872" s="275" t="s">
        <v>6486</v>
      </c>
      <c r="X872" s="277">
        <v>45017</v>
      </c>
      <c r="Y872" s="275" t="s">
        <v>6487</v>
      </c>
      <c r="AA872" s="277">
        <v>44409</v>
      </c>
      <c r="AB872" s="277">
        <v>44409</v>
      </c>
      <c r="AJ872" s="275" t="s">
        <v>6490</v>
      </c>
      <c r="AK872" s="276">
        <v>985</v>
      </c>
      <c r="AL872" s="275" t="s">
        <v>8107</v>
      </c>
    </row>
    <row r="873" spans="1:38" s="275" customFormat="1">
      <c r="A873" s="275" t="str">
        <f t="shared" si="13"/>
        <v>0412630212就労継続支援(Ｂ型)</v>
      </c>
      <c r="B873" s="275" t="s">
        <v>6131</v>
      </c>
      <c r="C873" s="275" t="s">
        <v>6132</v>
      </c>
      <c r="D873" s="276">
        <v>9813522</v>
      </c>
      <c r="E873" s="275" t="s">
        <v>8361</v>
      </c>
      <c r="F873" s="275" t="s">
        <v>8362</v>
      </c>
      <c r="H873" s="275" t="s">
        <v>402</v>
      </c>
      <c r="I873" s="275" t="s">
        <v>6135</v>
      </c>
      <c r="J873" s="275" t="s">
        <v>8363</v>
      </c>
      <c r="K873" s="275" t="s">
        <v>8364</v>
      </c>
      <c r="L873" s="275" t="s">
        <v>8364</v>
      </c>
      <c r="M873" s="275" t="s">
        <v>8365</v>
      </c>
      <c r="N873" s="276">
        <v>9810122</v>
      </c>
      <c r="O873" s="275" t="s">
        <v>734</v>
      </c>
      <c r="P873" s="275" t="s">
        <v>8366</v>
      </c>
      <c r="Q873" s="275" t="s">
        <v>8367</v>
      </c>
      <c r="T873" s="275" t="s">
        <v>6491</v>
      </c>
      <c r="U873" s="275" t="s">
        <v>74</v>
      </c>
      <c r="V873" s="275" t="s">
        <v>8368</v>
      </c>
      <c r="W873" s="275" t="s">
        <v>6486</v>
      </c>
      <c r="X873" s="277">
        <v>45108</v>
      </c>
      <c r="Y873" s="275" t="s">
        <v>6554</v>
      </c>
      <c r="Z873" s="275" t="s">
        <v>6488</v>
      </c>
      <c r="AA873" s="277">
        <v>45108</v>
      </c>
      <c r="AB873" s="277">
        <v>45108</v>
      </c>
      <c r="AG873" s="275" t="s">
        <v>6533</v>
      </c>
      <c r="AH873" s="275">
        <v>10</v>
      </c>
      <c r="AI873" s="275">
        <v>0</v>
      </c>
      <c r="AJ873" s="275" t="s">
        <v>6490</v>
      </c>
      <c r="AK873" s="276">
        <v>981</v>
      </c>
      <c r="AL873" s="275" t="s">
        <v>8172</v>
      </c>
    </row>
    <row r="874" spans="1:38" s="275" customFormat="1">
      <c r="A874" s="275" t="str">
        <f t="shared" si="13"/>
        <v>0412630212生活介護</v>
      </c>
      <c r="B874" s="275" t="s">
        <v>6131</v>
      </c>
      <c r="C874" s="275" t="s">
        <v>6132</v>
      </c>
      <c r="D874" s="276">
        <v>9813522</v>
      </c>
      <c r="E874" s="275" t="s">
        <v>8361</v>
      </c>
      <c r="F874" s="275" t="s">
        <v>8362</v>
      </c>
      <c r="H874" s="275" t="s">
        <v>402</v>
      </c>
      <c r="I874" s="275" t="s">
        <v>6135</v>
      </c>
      <c r="J874" s="275" t="s">
        <v>8363</v>
      </c>
      <c r="K874" s="275" t="s">
        <v>8364</v>
      </c>
      <c r="L874" s="275" t="s">
        <v>8364</v>
      </c>
      <c r="M874" s="275" t="s">
        <v>8365</v>
      </c>
      <c r="N874" s="276">
        <v>9810122</v>
      </c>
      <c r="O874" s="275" t="s">
        <v>734</v>
      </c>
      <c r="P874" s="275" t="s">
        <v>8366</v>
      </c>
      <c r="Q874" s="275" t="s">
        <v>8367</v>
      </c>
      <c r="T874" s="275" t="s">
        <v>71</v>
      </c>
      <c r="U874" s="275" t="s">
        <v>74</v>
      </c>
      <c r="V874" s="275" t="s">
        <v>8368</v>
      </c>
      <c r="W874" s="275" t="s">
        <v>6486</v>
      </c>
      <c r="X874" s="277">
        <v>45108</v>
      </c>
      <c r="Y874" s="275" t="s">
        <v>6554</v>
      </c>
      <c r="Z874" s="275" t="s">
        <v>6488</v>
      </c>
      <c r="AA874" s="277">
        <v>45108</v>
      </c>
      <c r="AB874" s="277">
        <v>45108</v>
      </c>
      <c r="AF874" s="275" t="s">
        <v>6492</v>
      </c>
      <c r="AG874" s="275" t="s">
        <v>6533</v>
      </c>
      <c r="AH874" s="275">
        <v>10</v>
      </c>
      <c r="AI874" s="275">
        <v>0</v>
      </c>
      <c r="AJ874" s="275" t="s">
        <v>6490</v>
      </c>
      <c r="AK874" s="276">
        <v>981</v>
      </c>
      <c r="AL874" s="275" t="s">
        <v>8172</v>
      </c>
    </row>
    <row r="875" spans="1:38" s="275" customFormat="1">
      <c r="A875" s="275" t="str">
        <f t="shared" si="13"/>
        <v>0412700015就労継続支援(Ｂ型)</v>
      </c>
      <c r="B875" s="275" t="s">
        <v>3596</v>
      </c>
      <c r="C875" s="275" t="s">
        <v>3597</v>
      </c>
      <c r="D875" s="276">
        <v>9813621</v>
      </c>
      <c r="E875" s="275" t="s">
        <v>3598</v>
      </c>
      <c r="F875" s="275" t="s">
        <v>3599</v>
      </c>
      <c r="G875" s="275" t="s">
        <v>3600</v>
      </c>
      <c r="H875" s="275" t="s">
        <v>63</v>
      </c>
      <c r="I875" s="275" t="s">
        <v>3601</v>
      </c>
      <c r="J875" s="275" t="s">
        <v>7270</v>
      </c>
      <c r="K875" s="275" t="s">
        <v>3602</v>
      </c>
      <c r="L875" s="275" t="s">
        <v>3602</v>
      </c>
      <c r="M875" s="275" t="s">
        <v>3603</v>
      </c>
      <c r="N875" s="276">
        <v>9813621</v>
      </c>
      <c r="O875" s="275" t="s">
        <v>3604</v>
      </c>
      <c r="P875" s="275" t="s">
        <v>3605</v>
      </c>
      <c r="Q875" s="275" t="s">
        <v>3599</v>
      </c>
      <c r="R875" s="275" t="s">
        <v>3600</v>
      </c>
      <c r="T875" s="275" t="s">
        <v>6491</v>
      </c>
      <c r="U875" s="275" t="s">
        <v>74</v>
      </c>
      <c r="V875" s="275" t="s">
        <v>3606</v>
      </c>
      <c r="W875" s="275" t="s">
        <v>6486</v>
      </c>
      <c r="X875" s="277">
        <v>44835</v>
      </c>
      <c r="Y875" s="275" t="s">
        <v>6487</v>
      </c>
      <c r="Z875" s="275" t="s">
        <v>6497</v>
      </c>
      <c r="AA875" s="277">
        <v>39387</v>
      </c>
      <c r="AB875" s="277">
        <v>39387</v>
      </c>
      <c r="AG875" s="275" t="s">
        <v>6533</v>
      </c>
      <c r="AH875" s="275">
        <v>20</v>
      </c>
      <c r="AI875" s="275">
        <v>0</v>
      </c>
      <c r="AJ875" s="275" t="s">
        <v>6490</v>
      </c>
      <c r="AK875" s="276">
        <v>981</v>
      </c>
      <c r="AL875" s="275" t="s">
        <v>8053</v>
      </c>
    </row>
    <row r="876" spans="1:38" s="275" customFormat="1">
      <c r="A876" s="275" t="str">
        <f t="shared" si="13"/>
        <v>0412700023生活介護</v>
      </c>
      <c r="B876" s="275" t="s">
        <v>2569</v>
      </c>
      <c r="C876" s="275" t="s">
        <v>2570</v>
      </c>
      <c r="D876" s="276">
        <v>9813621</v>
      </c>
      <c r="E876" s="275" t="s">
        <v>2571</v>
      </c>
      <c r="F876" s="275" t="s">
        <v>2572</v>
      </c>
      <c r="G876" s="275" t="s">
        <v>2573</v>
      </c>
      <c r="H876" s="275" t="s">
        <v>63</v>
      </c>
      <c r="I876" s="275" t="s">
        <v>2574</v>
      </c>
      <c r="J876" s="275" t="s">
        <v>7067</v>
      </c>
      <c r="K876" s="275" t="s">
        <v>3607</v>
      </c>
      <c r="L876" s="275" t="s">
        <v>3607</v>
      </c>
      <c r="M876" s="275" t="s">
        <v>3608</v>
      </c>
      <c r="N876" s="276">
        <v>9813311</v>
      </c>
      <c r="O876" s="275" t="s">
        <v>2920</v>
      </c>
      <c r="P876" s="275" t="s">
        <v>3609</v>
      </c>
      <c r="Q876" s="275" t="s">
        <v>3610</v>
      </c>
      <c r="R876" s="275" t="s">
        <v>3611</v>
      </c>
      <c r="T876" s="275" t="s">
        <v>71</v>
      </c>
      <c r="U876" s="275" t="s">
        <v>74</v>
      </c>
      <c r="V876" s="275" t="s">
        <v>3612</v>
      </c>
      <c r="W876" s="275" t="s">
        <v>6486</v>
      </c>
      <c r="X876" s="277">
        <v>44835</v>
      </c>
      <c r="Y876" s="275" t="s">
        <v>6487</v>
      </c>
      <c r="Z876" s="275" t="s">
        <v>6488</v>
      </c>
      <c r="AA876" s="277">
        <v>38991</v>
      </c>
      <c r="AB876" s="277">
        <v>38991</v>
      </c>
      <c r="AF876" s="275" t="s">
        <v>6492</v>
      </c>
      <c r="AG876" s="275" t="s">
        <v>6533</v>
      </c>
      <c r="AH876" s="275">
        <v>20</v>
      </c>
      <c r="AI876" s="275">
        <v>0</v>
      </c>
      <c r="AJ876" s="275" t="s">
        <v>6490</v>
      </c>
      <c r="AK876" s="276">
        <v>981</v>
      </c>
      <c r="AL876" s="275" t="s">
        <v>8053</v>
      </c>
    </row>
    <row r="877" spans="1:38" s="275" customFormat="1">
      <c r="A877" s="275" t="str">
        <f t="shared" si="13"/>
        <v>0412700064施設入所支援</v>
      </c>
      <c r="B877" s="275" t="s">
        <v>2569</v>
      </c>
      <c r="C877" s="275" t="s">
        <v>2570</v>
      </c>
      <c r="D877" s="276">
        <v>9813621</v>
      </c>
      <c r="E877" s="275" t="s">
        <v>2571</v>
      </c>
      <c r="F877" s="275" t="s">
        <v>2572</v>
      </c>
      <c r="G877" s="275" t="s">
        <v>2573</v>
      </c>
      <c r="H877" s="275" t="s">
        <v>63</v>
      </c>
      <c r="I877" s="275" t="s">
        <v>2574</v>
      </c>
      <c r="J877" s="275" t="s">
        <v>7067</v>
      </c>
      <c r="K877" s="275" t="s">
        <v>3613</v>
      </c>
      <c r="L877" s="275" t="s">
        <v>3613</v>
      </c>
      <c r="M877" s="275" t="s">
        <v>3614</v>
      </c>
      <c r="N877" s="276">
        <v>9813624</v>
      </c>
      <c r="O877" s="275" t="s">
        <v>3604</v>
      </c>
      <c r="P877" s="275" t="s">
        <v>3615</v>
      </c>
      <c r="Q877" s="275" t="s">
        <v>3616</v>
      </c>
      <c r="R877" s="275" t="s">
        <v>3617</v>
      </c>
      <c r="T877" s="275" t="s">
        <v>6494</v>
      </c>
      <c r="U877" s="275" t="s">
        <v>74</v>
      </c>
      <c r="V877" s="275" t="s">
        <v>3618</v>
      </c>
      <c r="W877" s="275" t="s">
        <v>6486</v>
      </c>
      <c r="X877" s="277">
        <v>44986</v>
      </c>
      <c r="Y877" s="275" t="s">
        <v>6487</v>
      </c>
      <c r="AA877" s="277">
        <v>41000</v>
      </c>
      <c r="AB877" s="277">
        <v>41000</v>
      </c>
      <c r="AF877" s="275" t="s">
        <v>6495</v>
      </c>
      <c r="AG877" s="275" t="s">
        <v>6496</v>
      </c>
      <c r="AH877" s="275">
        <v>40</v>
      </c>
      <c r="AI877" s="275">
        <v>50</v>
      </c>
      <c r="AJ877" s="275" t="s">
        <v>6490</v>
      </c>
      <c r="AK877" s="276">
        <v>981</v>
      </c>
      <c r="AL877" s="275" t="s">
        <v>8053</v>
      </c>
    </row>
    <row r="878" spans="1:38" s="275" customFormat="1">
      <c r="A878" s="275" t="str">
        <f t="shared" si="13"/>
        <v>0412700064生活介護</v>
      </c>
      <c r="B878" s="275" t="s">
        <v>2569</v>
      </c>
      <c r="C878" s="275" t="s">
        <v>2570</v>
      </c>
      <c r="D878" s="276">
        <v>9813621</v>
      </c>
      <c r="E878" s="275" t="s">
        <v>2571</v>
      </c>
      <c r="F878" s="275" t="s">
        <v>2572</v>
      </c>
      <c r="G878" s="275" t="s">
        <v>2573</v>
      </c>
      <c r="H878" s="275" t="s">
        <v>63</v>
      </c>
      <c r="I878" s="275" t="s">
        <v>2574</v>
      </c>
      <c r="J878" s="275" t="s">
        <v>7067</v>
      </c>
      <c r="K878" s="275" t="s">
        <v>3613</v>
      </c>
      <c r="L878" s="275" t="s">
        <v>3613</v>
      </c>
      <c r="M878" s="275" t="s">
        <v>3614</v>
      </c>
      <c r="N878" s="276">
        <v>9813624</v>
      </c>
      <c r="O878" s="275" t="s">
        <v>3604</v>
      </c>
      <c r="P878" s="275" t="s">
        <v>3615</v>
      </c>
      <c r="Q878" s="275" t="s">
        <v>3616</v>
      </c>
      <c r="R878" s="275" t="s">
        <v>3617</v>
      </c>
      <c r="T878" s="275" t="s">
        <v>71</v>
      </c>
      <c r="U878" s="275" t="s">
        <v>74</v>
      </c>
      <c r="V878" s="275" t="s">
        <v>3618</v>
      </c>
      <c r="W878" s="275" t="s">
        <v>6486</v>
      </c>
      <c r="X878" s="277">
        <v>44835</v>
      </c>
      <c r="Y878" s="275" t="s">
        <v>6487</v>
      </c>
      <c r="Z878" s="275" t="s">
        <v>6497</v>
      </c>
      <c r="AA878" s="277">
        <v>41000</v>
      </c>
      <c r="AB878" s="277">
        <v>41000</v>
      </c>
      <c r="AF878" s="275" t="s">
        <v>6492</v>
      </c>
      <c r="AG878" s="275" t="s">
        <v>6527</v>
      </c>
      <c r="AH878" s="275">
        <v>50</v>
      </c>
      <c r="AI878" s="275">
        <v>50</v>
      </c>
      <c r="AJ878" s="275" t="s">
        <v>6490</v>
      </c>
      <c r="AK878" s="276">
        <v>981</v>
      </c>
      <c r="AL878" s="275" t="s">
        <v>8053</v>
      </c>
    </row>
    <row r="879" spans="1:38" s="275" customFormat="1">
      <c r="A879" s="275" t="str">
        <f t="shared" si="13"/>
        <v>0412700064短期入所</v>
      </c>
      <c r="B879" s="275" t="s">
        <v>2569</v>
      </c>
      <c r="C879" s="275" t="s">
        <v>2570</v>
      </c>
      <c r="D879" s="276">
        <v>9813621</v>
      </c>
      <c r="E879" s="275" t="s">
        <v>2571</v>
      </c>
      <c r="F879" s="275" t="s">
        <v>2572</v>
      </c>
      <c r="G879" s="275" t="s">
        <v>2573</v>
      </c>
      <c r="H879" s="275" t="s">
        <v>63</v>
      </c>
      <c r="I879" s="275" t="s">
        <v>2574</v>
      </c>
      <c r="J879" s="275" t="s">
        <v>7067</v>
      </c>
      <c r="K879" s="275" t="s">
        <v>3613</v>
      </c>
      <c r="L879" s="275" t="s">
        <v>3613</v>
      </c>
      <c r="M879" s="275" t="s">
        <v>3614</v>
      </c>
      <c r="N879" s="276">
        <v>9813624</v>
      </c>
      <c r="O879" s="275" t="s">
        <v>3604</v>
      </c>
      <c r="P879" s="275" t="s">
        <v>3615</v>
      </c>
      <c r="Q879" s="275" t="s">
        <v>3616</v>
      </c>
      <c r="R879" s="275" t="s">
        <v>3617</v>
      </c>
      <c r="T879" s="275" t="s">
        <v>91</v>
      </c>
      <c r="U879" s="275" t="s">
        <v>74</v>
      </c>
      <c r="V879" s="275" t="s">
        <v>3618</v>
      </c>
      <c r="W879" s="275" t="s">
        <v>6486</v>
      </c>
      <c r="X879" s="277">
        <v>44835</v>
      </c>
      <c r="Y879" s="275" t="s">
        <v>6487</v>
      </c>
      <c r="AA879" s="277">
        <v>38991</v>
      </c>
      <c r="AB879" s="277">
        <v>38991</v>
      </c>
      <c r="AF879" s="275" t="s">
        <v>6498</v>
      </c>
      <c r="AH879" s="275">
        <v>40</v>
      </c>
      <c r="AJ879" s="275" t="s">
        <v>6490</v>
      </c>
      <c r="AK879" s="276">
        <v>981</v>
      </c>
      <c r="AL879" s="275" t="s">
        <v>8053</v>
      </c>
    </row>
    <row r="880" spans="1:38" s="275" customFormat="1">
      <c r="A880" s="275" t="str">
        <f t="shared" si="13"/>
        <v>0412700064知的障害者通所更生施設</v>
      </c>
      <c r="B880" s="275" t="s">
        <v>2569</v>
      </c>
      <c r="C880" s="275" t="s">
        <v>2570</v>
      </c>
      <c r="D880" s="276">
        <v>9813621</v>
      </c>
      <c r="E880" s="275" t="s">
        <v>2571</v>
      </c>
      <c r="F880" s="275" t="s">
        <v>2572</v>
      </c>
      <c r="G880" s="275" t="s">
        <v>2573</v>
      </c>
      <c r="H880" s="275" t="s">
        <v>63</v>
      </c>
      <c r="I880" s="275" t="s">
        <v>2574</v>
      </c>
      <c r="J880" s="275" t="s">
        <v>7067</v>
      </c>
      <c r="K880" s="275" t="s">
        <v>3613</v>
      </c>
      <c r="L880" s="275" t="s">
        <v>7271</v>
      </c>
      <c r="M880" s="275" t="s">
        <v>7272</v>
      </c>
      <c r="N880" s="276">
        <v>9813621</v>
      </c>
      <c r="O880" s="275" t="s">
        <v>3604</v>
      </c>
      <c r="P880" s="275" t="s">
        <v>7273</v>
      </c>
      <c r="Q880" s="275" t="s">
        <v>3746</v>
      </c>
      <c r="R880" s="275" t="s">
        <v>3747</v>
      </c>
      <c r="T880" s="275" t="s">
        <v>6505</v>
      </c>
      <c r="U880" s="275" t="s">
        <v>6500</v>
      </c>
      <c r="V880" s="275" t="s">
        <v>3618</v>
      </c>
      <c r="W880" s="275" t="s">
        <v>6486</v>
      </c>
      <c r="X880" s="277">
        <v>40999</v>
      </c>
      <c r="Y880" s="275" t="s">
        <v>6501</v>
      </c>
      <c r="Z880" s="275" t="s">
        <v>6497</v>
      </c>
      <c r="AA880" s="277">
        <v>38991</v>
      </c>
      <c r="AB880" s="277">
        <v>38991</v>
      </c>
      <c r="AD880" s="277">
        <v>40999</v>
      </c>
      <c r="AF880" s="275" t="s">
        <v>6956</v>
      </c>
      <c r="AG880" s="275" t="s">
        <v>6509</v>
      </c>
      <c r="AI880" s="275">
        <v>19</v>
      </c>
      <c r="AJ880" s="275" t="s">
        <v>6490</v>
      </c>
      <c r="AK880" s="276">
        <v>981</v>
      </c>
      <c r="AL880" s="275" t="s">
        <v>8053</v>
      </c>
    </row>
    <row r="881" spans="1:38" s="275" customFormat="1">
      <c r="A881" s="275" t="str">
        <f t="shared" si="13"/>
        <v>0412700064知的障害者入所更生施設</v>
      </c>
      <c r="B881" s="275" t="s">
        <v>2569</v>
      </c>
      <c r="C881" s="275" t="s">
        <v>2570</v>
      </c>
      <c r="D881" s="276">
        <v>9813621</v>
      </c>
      <c r="E881" s="275" t="s">
        <v>2571</v>
      </c>
      <c r="F881" s="275" t="s">
        <v>2572</v>
      </c>
      <c r="G881" s="275" t="s">
        <v>2573</v>
      </c>
      <c r="H881" s="275" t="s">
        <v>63</v>
      </c>
      <c r="I881" s="275" t="s">
        <v>2574</v>
      </c>
      <c r="J881" s="275" t="s">
        <v>7067</v>
      </c>
      <c r="K881" s="275" t="s">
        <v>3613</v>
      </c>
      <c r="L881" s="275" t="s">
        <v>7274</v>
      </c>
      <c r="M881" s="275" t="s">
        <v>7275</v>
      </c>
      <c r="N881" s="276">
        <v>9813624</v>
      </c>
      <c r="O881" s="275" t="s">
        <v>3604</v>
      </c>
      <c r="P881" s="275" t="s">
        <v>3615</v>
      </c>
      <c r="Q881" s="275" t="s">
        <v>3616</v>
      </c>
      <c r="R881" s="275" t="s">
        <v>3617</v>
      </c>
      <c r="T881" s="275" t="s">
        <v>6499</v>
      </c>
      <c r="U881" s="275" t="s">
        <v>6500</v>
      </c>
      <c r="V881" s="275" t="s">
        <v>3618</v>
      </c>
      <c r="W881" s="275" t="s">
        <v>6486</v>
      </c>
      <c r="X881" s="277">
        <v>40999</v>
      </c>
      <c r="Y881" s="275" t="s">
        <v>6501</v>
      </c>
      <c r="Z881" s="275" t="s">
        <v>6497</v>
      </c>
      <c r="AA881" s="277">
        <v>38991</v>
      </c>
      <c r="AB881" s="277">
        <v>38991</v>
      </c>
      <c r="AD881" s="277">
        <v>40999</v>
      </c>
      <c r="AF881" s="275" t="s">
        <v>6502</v>
      </c>
      <c r="AG881" s="275" t="s">
        <v>6503</v>
      </c>
      <c r="AI881" s="275">
        <v>50</v>
      </c>
      <c r="AJ881" s="275" t="s">
        <v>6490</v>
      </c>
      <c r="AK881" s="276">
        <v>981</v>
      </c>
      <c r="AL881" s="275" t="s">
        <v>8053</v>
      </c>
    </row>
    <row r="882" spans="1:38" s="275" customFormat="1">
      <c r="A882" s="275" t="str">
        <f t="shared" si="13"/>
        <v>0412700072短期入所</v>
      </c>
      <c r="B882" s="275" t="s">
        <v>2569</v>
      </c>
      <c r="C882" s="275" t="s">
        <v>2570</v>
      </c>
      <c r="D882" s="276">
        <v>9813621</v>
      </c>
      <c r="E882" s="275" t="s">
        <v>2571</v>
      </c>
      <c r="F882" s="275" t="s">
        <v>2572</v>
      </c>
      <c r="G882" s="275" t="s">
        <v>2573</v>
      </c>
      <c r="H882" s="275" t="s">
        <v>63</v>
      </c>
      <c r="I882" s="275" t="s">
        <v>2574</v>
      </c>
      <c r="J882" s="275" t="s">
        <v>7067</v>
      </c>
      <c r="K882" s="275" t="s">
        <v>3619</v>
      </c>
      <c r="L882" s="275" t="s">
        <v>3619</v>
      </c>
      <c r="M882" s="275" t="s">
        <v>3620</v>
      </c>
      <c r="N882" s="276">
        <v>9813311</v>
      </c>
      <c r="O882" s="275" t="s">
        <v>2920</v>
      </c>
      <c r="P882" s="275" t="s">
        <v>3621</v>
      </c>
      <c r="Q882" s="275" t="s">
        <v>3622</v>
      </c>
      <c r="R882" s="275" t="s">
        <v>3623</v>
      </c>
      <c r="T882" s="275" t="s">
        <v>91</v>
      </c>
      <c r="U882" s="275" t="s">
        <v>74</v>
      </c>
      <c r="V882" s="275" t="s">
        <v>3624</v>
      </c>
      <c r="W882" s="275" t="s">
        <v>6486</v>
      </c>
      <c r="X882" s="277">
        <v>44287</v>
      </c>
      <c r="Y882" s="275" t="s">
        <v>6487</v>
      </c>
      <c r="AA882" s="277">
        <v>38991</v>
      </c>
      <c r="AB882" s="277">
        <v>38991</v>
      </c>
      <c r="AF882" s="275" t="s">
        <v>6498</v>
      </c>
      <c r="AH882" s="275">
        <v>1</v>
      </c>
      <c r="AJ882" s="275" t="s">
        <v>6490</v>
      </c>
      <c r="AK882" s="276">
        <v>981</v>
      </c>
      <c r="AL882" s="275" t="s">
        <v>8053</v>
      </c>
    </row>
    <row r="883" spans="1:38" s="275" customFormat="1">
      <c r="A883" s="275" t="str">
        <f t="shared" si="13"/>
        <v>0412700080知的障害者通所更生施設</v>
      </c>
      <c r="B883" s="275" t="s">
        <v>2634</v>
      </c>
      <c r="C883" s="275" t="s">
        <v>2635</v>
      </c>
      <c r="D883" s="276">
        <v>9800014</v>
      </c>
      <c r="E883" s="275" t="s">
        <v>2636</v>
      </c>
      <c r="F883" s="275" t="s">
        <v>2637</v>
      </c>
      <c r="G883" s="275" t="s">
        <v>2638</v>
      </c>
      <c r="H883" s="275" t="s">
        <v>2639</v>
      </c>
      <c r="I883" s="275" t="s">
        <v>2640</v>
      </c>
      <c r="J883" s="275" t="s">
        <v>6716</v>
      </c>
      <c r="K883" s="275" t="s">
        <v>7276</v>
      </c>
      <c r="L883" s="275" t="s">
        <v>7277</v>
      </c>
      <c r="M883" s="275" t="s">
        <v>7278</v>
      </c>
      <c r="N883" s="276">
        <v>9813625</v>
      </c>
      <c r="O883" s="275" t="s">
        <v>3604</v>
      </c>
      <c r="P883" s="275" t="s">
        <v>3751</v>
      </c>
      <c r="Q883" s="275" t="s">
        <v>7279</v>
      </c>
      <c r="R883" s="275" t="s">
        <v>7280</v>
      </c>
      <c r="T883" s="275" t="s">
        <v>6505</v>
      </c>
      <c r="U883" s="275" t="s">
        <v>6500</v>
      </c>
      <c r="V883" s="275" t="s">
        <v>7281</v>
      </c>
      <c r="W883" s="275" t="s">
        <v>6486</v>
      </c>
      <c r="X883" s="277">
        <v>40847</v>
      </c>
      <c r="Y883" s="275" t="s">
        <v>6501</v>
      </c>
      <c r="Z883" s="275" t="s">
        <v>6497</v>
      </c>
      <c r="AA883" s="277">
        <v>38991</v>
      </c>
      <c r="AB883" s="277">
        <v>38991</v>
      </c>
      <c r="AD883" s="277">
        <v>40847</v>
      </c>
      <c r="AF883" s="275" t="s">
        <v>6705</v>
      </c>
      <c r="AG883" s="275" t="s">
        <v>6509</v>
      </c>
      <c r="AI883" s="275">
        <v>19</v>
      </c>
      <c r="AJ883" s="275" t="s">
        <v>6490</v>
      </c>
      <c r="AK883" s="276">
        <v>980</v>
      </c>
      <c r="AL883" s="275" t="s">
        <v>7917</v>
      </c>
    </row>
    <row r="884" spans="1:38" s="275" customFormat="1">
      <c r="A884" s="275" t="str">
        <f t="shared" si="13"/>
        <v>0412700080知的障害者通所更生施設</v>
      </c>
      <c r="B884" s="275" t="s">
        <v>2634</v>
      </c>
      <c r="C884" s="275" t="s">
        <v>2635</v>
      </c>
      <c r="D884" s="276">
        <v>9800014</v>
      </c>
      <c r="E884" s="275" t="s">
        <v>2636</v>
      </c>
      <c r="F884" s="275" t="s">
        <v>2637</v>
      </c>
      <c r="G884" s="275" t="s">
        <v>2638</v>
      </c>
      <c r="H884" s="275" t="s">
        <v>2639</v>
      </c>
      <c r="I884" s="275" t="s">
        <v>2640</v>
      </c>
      <c r="J884" s="275" t="s">
        <v>6716</v>
      </c>
      <c r="K884" s="275" t="s">
        <v>7276</v>
      </c>
      <c r="L884" s="275" t="s">
        <v>7277</v>
      </c>
      <c r="M884" s="275" t="s">
        <v>7278</v>
      </c>
      <c r="N884" s="276">
        <v>9813625</v>
      </c>
      <c r="O884" s="275" t="s">
        <v>3604</v>
      </c>
      <c r="P884" s="275" t="s">
        <v>3751</v>
      </c>
      <c r="Q884" s="275" t="s">
        <v>7279</v>
      </c>
      <c r="R884" s="275" t="s">
        <v>7280</v>
      </c>
      <c r="T884" s="275" t="s">
        <v>6505</v>
      </c>
      <c r="U884" s="275" t="s">
        <v>6500</v>
      </c>
      <c r="V884" s="275" t="s">
        <v>7281</v>
      </c>
      <c r="W884" s="275" t="s">
        <v>6507</v>
      </c>
      <c r="X884" s="277">
        <v>40847</v>
      </c>
      <c r="Y884" s="275" t="s">
        <v>6501</v>
      </c>
      <c r="Z884" s="275" t="s">
        <v>6497</v>
      </c>
      <c r="AA884" s="277">
        <v>38991</v>
      </c>
      <c r="AB884" s="277">
        <v>38991</v>
      </c>
      <c r="AD884" s="277">
        <v>40847</v>
      </c>
      <c r="AF884" s="275" t="s">
        <v>6705</v>
      </c>
      <c r="AG884" s="275" t="s">
        <v>6509</v>
      </c>
      <c r="AI884" s="275">
        <v>19</v>
      </c>
      <c r="AJ884" s="275" t="s">
        <v>6490</v>
      </c>
      <c r="AK884" s="276">
        <v>980</v>
      </c>
      <c r="AL884" s="275" t="s">
        <v>7917</v>
      </c>
    </row>
    <row r="885" spans="1:38" s="275" customFormat="1">
      <c r="A885" s="275" t="str">
        <f t="shared" si="13"/>
        <v>0412700080知的障害者入所更生施設</v>
      </c>
      <c r="B885" s="275" t="s">
        <v>2634</v>
      </c>
      <c r="C885" s="275" t="s">
        <v>2635</v>
      </c>
      <c r="D885" s="276">
        <v>9800014</v>
      </c>
      <c r="E885" s="275" t="s">
        <v>2636</v>
      </c>
      <c r="F885" s="275" t="s">
        <v>2637</v>
      </c>
      <c r="G885" s="275" t="s">
        <v>2638</v>
      </c>
      <c r="H885" s="275" t="s">
        <v>2639</v>
      </c>
      <c r="I885" s="275" t="s">
        <v>2640</v>
      </c>
      <c r="J885" s="275" t="s">
        <v>6716</v>
      </c>
      <c r="K885" s="275" t="s">
        <v>7276</v>
      </c>
      <c r="L885" s="275" t="s">
        <v>7276</v>
      </c>
      <c r="M885" s="275" t="s">
        <v>7282</v>
      </c>
      <c r="N885" s="276">
        <v>9813625</v>
      </c>
      <c r="O885" s="275" t="s">
        <v>3604</v>
      </c>
      <c r="P885" s="275" t="s">
        <v>3751</v>
      </c>
      <c r="Q885" s="275" t="s">
        <v>3752</v>
      </c>
      <c r="R885" s="275" t="s">
        <v>3753</v>
      </c>
      <c r="T885" s="275" t="s">
        <v>6499</v>
      </c>
      <c r="U885" s="275" t="s">
        <v>6500</v>
      </c>
      <c r="V885" s="275" t="s">
        <v>7281</v>
      </c>
      <c r="W885" s="275" t="s">
        <v>6486</v>
      </c>
      <c r="X885" s="277">
        <v>40847</v>
      </c>
      <c r="Y885" s="275" t="s">
        <v>6501</v>
      </c>
      <c r="Z885" s="275" t="s">
        <v>6497</v>
      </c>
      <c r="AA885" s="277">
        <v>38991</v>
      </c>
      <c r="AB885" s="277">
        <v>38991</v>
      </c>
      <c r="AD885" s="277">
        <v>40847</v>
      </c>
      <c r="AF885" s="275" t="s">
        <v>6502</v>
      </c>
      <c r="AG885" s="275" t="s">
        <v>6825</v>
      </c>
      <c r="AI885" s="275">
        <v>300</v>
      </c>
      <c r="AJ885" s="275" t="s">
        <v>6490</v>
      </c>
      <c r="AK885" s="276">
        <v>980</v>
      </c>
      <c r="AL885" s="275" t="s">
        <v>7917</v>
      </c>
    </row>
    <row r="886" spans="1:38" s="275" customFormat="1">
      <c r="A886" s="275" t="str">
        <f t="shared" si="13"/>
        <v>0412700213生活介護</v>
      </c>
      <c r="B886" s="275" t="s">
        <v>2802</v>
      </c>
      <c r="C886" s="275" t="s">
        <v>2803</v>
      </c>
      <c r="D886" s="276">
        <v>9813602</v>
      </c>
      <c r="E886" s="275" t="s">
        <v>2804</v>
      </c>
      <c r="F886" s="275" t="s">
        <v>2805</v>
      </c>
      <c r="G886" s="275" t="s">
        <v>2806</v>
      </c>
      <c r="H886" s="275" t="s">
        <v>63</v>
      </c>
      <c r="I886" s="275" t="s">
        <v>8320</v>
      </c>
      <c r="J886" s="275" t="s">
        <v>8321</v>
      </c>
      <c r="K886" s="275" t="s">
        <v>3625</v>
      </c>
      <c r="L886" s="275" t="s">
        <v>3625</v>
      </c>
      <c r="M886" s="275" t="s">
        <v>3626</v>
      </c>
      <c r="N886" s="276">
        <v>9813502</v>
      </c>
      <c r="O886" s="275" t="s">
        <v>3627</v>
      </c>
      <c r="P886" s="275" t="s">
        <v>3628</v>
      </c>
      <c r="Q886" s="275" t="s">
        <v>3629</v>
      </c>
      <c r="R886" s="275" t="s">
        <v>3630</v>
      </c>
      <c r="T886" s="275" t="s">
        <v>71</v>
      </c>
      <c r="U886" s="275" t="s">
        <v>74</v>
      </c>
      <c r="V886" s="275" t="s">
        <v>3631</v>
      </c>
      <c r="W886" s="275" t="s">
        <v>6486</v>
      </c>
      <c r="X886" s="277">
        <v>44835</v>
      </c>
      <c r="Y886" s="275" t="s">
        <v>6487</v>
      </c>
      <c r="Z886" s="275" t="s">
        <v>6497</v>
      </c>
      <c r="AA886" s="277">
        <v>40878</v>
      </c>
      <c r="AB886" s="277">
        <v>40878</v>
      </c>
      <c r="AF886" s="275" t="s">
        <v>6492</v>
      </c>
      <c r="AG886" s="275" t="s">
        <v>6533</v>
      </c>
      <c r="AH886" s="275">
        <v>20</v>
      </c>
      <c r="AI886" s="275">
        <v>20</v>
      </c>
      <c r="AJ886" s="275" t="s">
        <v>6490</v>
      </c>
      <c r="AK886" s="276">
        <v>981</v>
      </c>
      <c r="AL886" s="275" t="s">
        <v>8066</v>
      </c>
    </row>
    <row r="887" spans="1:38" s="275" customFormat="1">
      <c r="A887" s="275" t="str">
        <f t="shared" si="13"/>
        <v>0412700213知的障害者通所更生施設</v>
      </c>
      <c r="B887" s="275" t="s">
        <v>2802</v>
      </c>
      <c r="C887" s="275" t="s">
        <v>2803</v>
      </c>
      <c r="D887" s="276">
        <v>9813602</v>
      </c>
      <c r="E887" s="275" t="s">
        <v>2804</v>
      </c>
      <c r="F887" s="275" t="s">
        <v>2805</v>
      </c>
      <c r="G887" s="275" t="s">
        <v>2806</v>
      </c>
      <c r="H887" s="275" t="s">
        <v>63</v>
      </c>
      <c r="I887" s="275" t="s">
        <v>8320</v>
      </c>
      <c r="J887" s="275" t="s">
        <v>8321</v>
      </c>
      <c r="K887" s="275" t="s">
        <v>3625</v>
      </c>
      <c r="L887" s="275" t="s">
        <v>3625</v>
      </c>
      <c r="M887" s="275" t="s">
        <v>3626</v>
      </c>
      <c r="N887" s="276">
        <v>9813502</v>
      </c>
      <c r="O887" s="275" t="s">
        <v>3627</v>
      </c>
      <c r="P887" s="275" t="s">
        <v>3628</v>
      </c>
      <c r="Q887" s="275" t="s">
        <v>3629</v>
      </c>
      <c r="R887" s="275" t="s">
        <v>3630</v>
      </c>
      <c r="T887" s="275" t="s">
        <v>6505</v>
      </c>
      <c r="U887" s="275" t="s">
        <v>6500</v>
      </c>
      <c r="V887" s="275" t="s">
        <v>3631</v>
      </c>
      <c r="W887" s="275" t="s">
        <v>6486</v>
      </c>
      <c r="X887" s="277">
        <v>40999</v>
      </c>
      <c r="Y887" s="275" t="s">
        <v>6501</v>
      </c>
      <c r="Z887" s="275" t="s">
        <v>6497</v>
      </c>
      <c r="AA887" s="277">
        <v>38991</v>
      </c>
      <c r="AB887" s="277">
        <v>38991</v>
      </c>
      <c r="AD887" s="277">
        <v>40999</v>
      </c>
      <c r="AF887" s="275" t="s">
        <v>6506</v>
      </c>
      <c r="AG887" s="275" t="s">
        <v>6509</v>
      </c>
      <c r="AI887" s="275">
        <v>20</v>
      </c>
      <c r="AJ887" s="275" t="s">
        <v>6490</v>
      </c>
      <c r="AK887" s="276">
        <v>981</v>
      </c>
      <c r="AL887" s="275" t="s">
        <v>8066</v>
      </c>
    </row>
    <row r="888" spans="1:38" s="275" customFormat="1">
      <c r="A888" s="275" t="str">
        <f t="shared" si="13"/>
        <v>0412700221生活介護</v>
      </c>
      <c r="B888" s="275" t="s">
        <v>3632</v>
      </c>
      <c r="C888" s="275" t="s">
        <v>3633</v>
      </c>
      <c r="D888" s="276">
        <v>9813624</v>
      </c>
      <c r="E888" s="275" t="s">
        <v>3634</v>
      </c>
      <c r="F888" s="275" t="s">
        <v>3635</v>
      </c>
      <c r="G888" s="275" t="s">
        <v>3635</v>
      </c>
      <c r="H888" s="275" t="s">
        <v>63</v>
      </c>
      <c r="I888" s="275" t="s">
        <v>3636</v>
      </c>
      <c r="J888" s="275" t="s">
        <v>7283</v>
      </c>
      <c r="K888" s="275" t="s">
        <v>3637</v>
      </c>
      <c r="L888" s="275" t="s">
        <v>3637</v>
      </c>
      <c r="M888" s="275" t="s">
        <v>3638</v>
      </c>
      <c r="N888" s="276">
        <v>9813624</v>
      </c>
      <c r="O888" s="275" t="s">
        <v>3604</v>
      </c>
      <c r="P888" s="275" t="s">
        <v>3639</v>
      </c>
      <c r="Q888" s="275" t="s">
        <v>3635</v>
      </c>
      <c r="R888" s="275" t="s">
        <v>3640</v>
      </c>
      <c r="T888" s="275" t="s">
        <v>71</v>
      </c>
      <c r="U888" s="275" t="s">
        <v>74</v>
      </c>
      <c r="V888" s="275" t="s">
        <v>3641</v>
      </c>
      <c r="W888" s="275" t="s">
        <v>6486</v>
      </c>
      <c r="X888" s="277">
        <v>44835</v>
      </c>
      <c r="Y888" s="275" t="s">
        <v>6487</v>
      </c>
      <c r="Z888" s="275" t="s">
        <v>6497</v>
      </c>
      <c r="AA888" s="277">
        <v>39173</v>
      </c>
      <c r="AB888" s="277">
        <v>39173</v>
      </c>
      <c r="AF888" s="275" t="s">
        <v>6492</v>
      </c>
      <c r="AG888" s="275" t="s">
        <v>6533</v>
      </c>
      <c r="AH888" s="275">
        <v>20</v>
      </c>
      <c r="AI888" s="275">
        <v>20</v>
      </c>
      <c r="AJ888" s="275" t="s">
        <v>6490</v>
      </c>
      <c r="AK888" s="276">
        <v>981</v>
      </c>
      <c r="AL888" s="275" t="s">
        <v>8108</v>
      </c>
    </row>
    <row r="889" spans="1:38" s="275" customFormat="1">
      <c r="A889" s="275" t="str">
        <f t="shared" si="13"/>
        <v>0412700247生活介護</v>
      </c>
      <c r="B889" s="275" t="s">
        <v>3642</v>
      </c>
      <c r="C889" s="275" t="s">
        <v>3643</v>
      </c>
      <c r="D889" s="276">
        <v>9800011</v>
      </c>
      <c r="E889" s="275" t="s">
        <v>3644</v>
      </c>
      <c r="F889" s="275" t="s">
        <v>3645</v>
      </c>
      <c r="G889" s="275" t="s">
        <v>3646</v>
      </c>
      <c r="H889" s="275" t="s">
        <v>144</v>
      </c>
      <c r="I889" s="275" t="s">
        <v>8369</v>
      </c>
      <c r="J889" s="275" t="s">
        <v>8370</v>
      </c>
      <c r="K889" s="275" t="s">
        <v>3648</v>
      </c>
      <c r="L889" s="275" t="s">
        <v>3648</v>
      </c>
      <c r="M889" s="275" t="s">
        <v>3649</v>
      </c>
      <c r="N889" s="276">
        <v>9813621</v>
      </c>
      <c r="O889" s="275" t="s">
        <v>3604</v>
      </c>
      <c r="P889" s="275" t="s">
        <v>3650</v>
      </c>
      <c r="Q889" s="275" t="s">
        <v>3651</v>
      </c>
      <c r="R889" s="275" t="s">
        <v>3652</v>
      </c>
      <c r="T889" s="275" t="s">
        <v>71</v>
      </c>
      <c r="U889" s="275" t="s">
        <v>74</v>
      </c>
      <c r="V889" s="275" t="s">
        <v>3653</v>
      </c>
      <c r="W889" s="275" t="s">
        <v>6486</v>
      </c>
      <c r="X889" s="277">
        <v>45017</v>
      </c>
      <c r="Y889" s="275" t="s">
        <v>6487</v>
      </c>
      <c r="Z889" s="275" t="s">
        <v>6497</v>
      </c>
      <c r="AA889" s="277">
        <v>39356</v>
      </c>
      <c r="AB889" s="277">
        <v>39356</v>
      </c>
      <c r="AF889" s="275" t="s">
        <v>6492</v>
      </c>
      <c r="AG889" s="275" t="s">
        <v>6489</v>
      </c>
      <c r="AH889" s="275">
        <v>30</v>
      </c>
      <c r="AI889" s="275">
        <v>0</v>
      </c>
      <c r="AJ889" s="275" t="s">
        <v>6490</v>
      </c>
      <c r="AK889" s="276">
        <v>980</v>
      </c>
      <c r="AL889" s="275" t="s">
        <v>7988</v>
      </c>
    </row>
    <row r="890" spans="1:38" s="275" customFormat="1">
      <c r="A890" s="275" t="str">
        <f t="shared" si="13"/>
        <v>0412700254居宅介護</v>
      </c>
      <c r="B890" s="275" t="s">
        <v>3654</v>
      </c>
      <c r="C890" s="275" t="s">
        <v>3655</v>
      </c>
      <c r="D890" s="276">
        <v>9810952</v>
      </c>
      <c r="E890" s="275" t="s">
        <v>3656</v>
      </c>
      <c r="F890" s="275" t="s">
        <v>3657</v>
      </c>
      <c r="G890" s="275" t="s">
        <v>3658</v>
      </c>
      <c r="H890" s="275" t="s">
        <v>129</v>
      </c>
      <c r="I890" s="275" t="s">
        <v>3659</v>
      </c>
      <c r="J890" s="275" t="s">
        <v>7285</v>
      </c>
      <c r="K890" s="275" t="s">
        <v>3660</v>
      </c>
      <c r="L890" s="275" t="s">
        <v>3660</v>
      </c>
      <c r="M890" s="275" t="s">
        <v>3661</v>
      </c>
      <c r="N890" s="276">
        <v>9813311</v>
      </c>
      <c r="O890" s="275" t="s">
        <v>2920</v>
      </c>
      <c r="P890" s="275" t="s">
        <v>3665</v>
      </c>
      <c r="Q890" s="275" t="s">
        <v>3662</v>
      </c>
      <c r="R890" s="275" t="s">
        <v>3663</v>
      </c>
      <c r="T890" s="275" t="s">
        <v>137</v>
      </c>
      <c r="U890" s="275" t="s">
        <v>74</v>
      </c>
      <c r="V890" s="275" t="s">
        <v>3664</v>
      </c>
      <c r="W890" s="275" t="s">
        <v>6486</v>
      </c>
      <c r="X890" s="277">
        <v>45017</v>
      </c>
      <c r="Y890" s="275" t="s">
        <v>6487</v>
      </c>
      <c r="AA890" s="277">
        <v>39356</v>
      </c>
      <c r="AB890" s="277">
        <v>39356</v>
      </c>
      <c r="AJ890" s="275" t="s">
        <v>6490</v>
      </c>
      <c r="AK890" s="276">
        <v>981</v>
      </c>
      <c r="AL890" s="275" t="s">
        <v>8109</v>
      </c>
    </row>
    <row r="891" spans="1:38" s="275" customFormat="1">
      <c r="A891" s="275" t="str">
        <f t="shared" si="13"/>
        <v>0412700254行動援護</v>
      </c>
      <c r="B891" s="275" t="s">
        <v>3654</v>
      </c>
      <c r="C891" s="275" t="s">
        <v>3655</v>
      </c>
      <c r="D891" s="276">
        <v>9810952</v>
      </c>
      <c r="E891" s="275" t="s">
        <v>3656</v>
      </c>
      <c r="F891" s="275" t="s">
        <v>3657</v>
      </c>
      <c r="G891" s="275" t="s">
        <v>3658</v>
      </c>
      <c r="H891" s="275" t="s">
        <v>129</v>
      </c>
      <c r="I891" s="275" t="s">
        <v>3659</v>
      </c>
      <c r="J891" s="275" t="s">
        <v>7285</v>
      </c>
      <c r="K891" s="275" t="s">
        <v>3660</v>
      </c>
      <c r="L891" s="275" t="s">
        <v>3660</v>
      </c>
      <c r="M891" s="275" t="s">
        <v>3661</v>
      </c>
      <c r="N891" s="276">
        <v>9813311</v>
      </c>
      <c r="O891" s="275" t="s">
        <v>2920</v>
      </c>
      <c r="P891" s="275" t="s">
        <v>3665</v>
      </c>
      <c r="Q891" s="275" t="s">
        <v>3662</v>
      </c>
      <c r="R891" s="275" t="s">
        <v>3663</v>
      </c>
      <c r="T891" s="275" t="s">
        <v>172</v>
      </c>
      <c r="U891" s="275" t="s">
        <v>74</v>
      </c>
      <c r="V891" s="275" t="s">
        <v>3664</v>
      </c>
      <c r="W891" s="275" t="s">
        <v>6486</v>
      </c>
      <c r="X891" s="277">
        <v>45017</v>
      </c>
      <c r="Y891" s="275" t="s">
        <v>6487</v>
      </c>
      <c r="AA891" s="277">
        <v>39356</v>
      </c>
      <c r="AB891" s="277">
        <v>39356</v>
      </c>
      <c r="AJ891" s="275" t="s">
        <v>6490</v>
      </c>
      <c r="AK891" s="276">
        <v>981</v>
      </c>
      <c r="AL891" s="275" t="s">
        <v>8109</v>
      </c>
    </row>
    <row r="892" spans="1:38" s="275" customFormat="1">
      <c r="A892" s="275" t="str">
        <f t="shared" si="13"/>
        <v>0412700254重度訪問介護</v>
      </c>
      <c r="B892" s="275" t="s">
        <v>3654</v>
      </c>
      <c r="C892" s="275" t="s">
        <v>3655</v>
      </c>
      <c r="D892" s="276">
        <v>9810952</v>
      </c>
      <c r="E892" s="275" t="s">
        <v>3656</v>
      </c>
      <c r="F892" s="275" t="s">
        <v>3657</v>
      </c>
      <c r="G892" s="275" t="s">
        <v>3658</v>
      </c>
      <c r="H892" s="275" t="s">
        <v>129</v>
      </c>
      <c r="I892" s="275" t="s">
        <v>3659</v>
      </c>
      <c r="J892" s="275" t="s">
        <v>7285</v>
      </c>
      <c r="K892" s="275" t="s">
        <v>3660</v>
      </c>
      <c r="L892" s="275" t="s">
        <v>3660</v>
      </c>
      <c r="M892" s="275" t="s">
        <v>3661</v>
      </c>
      <c r="N892" s="276">
        <v>9813311</v>
      </c>
      <c r="O892" s="275" t="s">
        <v>2920</v>
      </c>
      <c r="P892" s="275" t="s">
        <v>3665</v>
      </c>
      <c r="Q892" s="275" t="s">
        <v>3662</v>
      </c>
      <c r="R892" s="275" t="s">
        <v>3663</v>
      </c>
      <c r="T892" s="275" t="s">
        <v>138</v>
      </c>
      <c r="U892" s="275" t="s">
        <v>74</v>
      </c>
      <c r="V892" s="275" t="s">
        <v>3664</v>
      </c>
      <c r="W892" s="275" t="s">
        <v>6486</v>
      </c>
      <c r="X892" s="277">
        <v>45017</v>
      </c>
      <c r="Y892" s="275" t="s">
        <v>6487</v>
      </c>
      <c r="AA892" s="277">
        <v>39356</v>
      </c>
      <c r="AB892" s="277">
        <v>39356</v>
      </c>
      <c r="AJ892" s="275" t="s">
        <v>6490</v>
      </c>
      <c r="AK892" s="276">
        <v>981</v>
      </c>
      <c r="AL892" s="275" t="s">
        <v>8109</v>
      </c>
    </row>
    <row r="893" spans="1:38" s="275" customFormat="1">
      <c r="A893" s="275" t="str">
        <f t="shared" si="13"/>
        <v>0412700262居宅介護</v>
      </c>
      <c r="B893" s="275" t="s">
        <v>219</v>
      </c>
      <c r="C893" s="275" t="s">
        <v>220</v>
      </c>
      <c r="D893" s="276">
        <v>9800014</v>
      </c>
      <c r="E893" s="275" t="s">
        <v>221</v>
      </c>
      <c r="F893" s="275" t="s">
        <v>222</v>
      </c>
      <c r="G893" s="275" t="s">
        <v>223</v>
      </c>
      <c r="H893" s="275" t="s">
        <v>210</v>
      </c>
      <c r="I893" s="275" t="s">
        <v>224</v>
      </c>
      <c r="J893" s="275" t="s">
        <v>6532</v>
      </c>
      <c r="K893" s="275" t="s">
        <v>3666</v>
      </c>
      <c r="L893" s="275" t="s">
        <v>3666</v>
      </c>
      <c r="M893" s="275" t="s">
        <v>3667</v>
      </c>
      <c r="N893" s="276">
        <v>9813331</v>
      </c>
      <c r="O893" s="275" t="s">
        <v>2920</v>
      </c>
      <c r="P893" s="275" t="s">
        <v>3668</v>
      </c>
      <c r="Q893" s="275" t="s">
        <v>3669</v>
      </c>
      <c r="R893" s="275" t="s">
        <v>3670</v>
      </c>
      <c r="T893" s="275" t="s">
        <v>137</v>
      </c>
      <c r="U893" s="275" t="s">
        <v>74</v>
      </c>
      <c r="V893" s="275" t="s">
        <v>3671</v>
      </c>
      <c r="W893" s="275" t="s">
        <v>6486</v>
      </c>
      <c r="X893" s="277">
        <v>44835</v>
      </c>
      <c r="Y893" s="275" t="s">
        <v>6487</v>
      </c>
      <c r="AA893" s="277">
        <v>39387</v>
      </c>
      <c r="AB893" s="277">
        <v>39387</v>
      </c>
      <c r="AJ893" s="275" t="s">
        <v>6490</v>
      </c>
      <c r="AK893" s="276">
        <v>980</v>
      </c>
      <c r="AL893" s="275" t="s">
        <v>7917</v>
      </c>
    </row>
    <row r="894" spans="1:38" s="275" customFormat="1">
      <c r="A894" s="275" t="str">
        <f t="shared" si="13"/>
        <v>0412700262重度訪問介護</v>
      </c>
      <c r="B894" s="275" t="s">
        <v>219</v>
      </c>
      <c r="C894" s="275" t="s">
        <v>220</v>
      </c>
      <c r="D894" s="276">
        <v>9800014</v>
      </c>
      <c r="E894" s="275" t="s">
        <v>221</v>
      </c>
      <c r="F894" s="275" t="s">
        <v>222</v>
      </c>
      <c r="G894" s="275" t="s">
        <v>223</v>
      </c>
      <c r="H894" s="275" t="s">
        <v>210</v>
      </c>
      <c r="I894" s="275" t="s">
        <v>224</v>
      </c>
      <c r="J894" s="275" t="s">
        <v>6532</v>
      </c>
      <c r="K894" s="275" t="s">
        <v>3666</v>
      </c>
      <c r="L894" s="275" t="s">
        <v>3666</v>
      </c>
      <c r="M894" s="275" t="s">
        <v>3667</v>
      </c>
      <c r="N894" s="276">
        <v>9813331</v>
      </c>
      <c r="O894" s="275" t="s">
        <v>2920</v>
      </c>
      <c r="P894" s="275" t="s">
        <v>3668</v>
      </c>
      <c r="Q894" s="275" t="s">
        <v>3669</v>
      </c>
      <c r="R894" s="275" t="s">
        <v>3670</v>
      </c>
      <c r="T894" s="275" t="s">
        <v>138</v>
      </c>
      <c r="U894" s="275" t="s">
        <v>74</v>
      </c>
      <c r="V894" s="275" t="s">
        <v>3671</v>
      </c>
      <c r="W894" s="275" t="s">
        <v>6486</v>
      </c>
      <c r="X894" s="277">
        <v>44835</v>
      </c>
      <c r="Y894" s="275" t="s">
        <v>6487</v>
      </c>
      <c r="AA894" s="277">
        <v>39387</v>
      </c>
      <c r="AB894" s="277">
        <v>39387</v>
      </c>
      <c r="AJ894" s="275" t="s">
        <v>6490</v>
      </c>
      <c r="AK894" s="276">
        <v>980</v>
      </c>
      <c r="AL894" s="275" t="s">
        <v>7917</v>
      </c>
    </row>
    <row r="895" spans="1:38" s="275" customFormat="1">
      <c r="A895" s="275" t="str">
        <f t="shared" si="13"/>
        <v>0412700270居宅介護</v>
      </c>
      <c r="B895" s="275" t="s">
        <v>3672</v>
      </c>
      <c r="C895" s="275" t="s">
        <v>3673</v>
      </c>
      <c r="D895" s="276">
        <v>9813502</v>
      </c>
      <c r="E895" s="275" t="s">
        <v>3674</v>
      </c>
      <c r="F895" s="275" t="s">
        <v>3675</v>
      </c>
      <c r="G895" s="275" t="s">
        <v>3675</v>
      </c>
      <c r="H895" s="275" t="s">
        <v>144</v>
      </c>
      <c r="I895" s="275" t="s">
        <v>3676</v>
      </c>
      <c r="J895" s="275" t="s">
        <v>7286</v>
      </c>
      <c r="K895" s="275" t="s">
        <v>3677</v>
      </c>
      <c r="L895" s="275" t="s">
        <v>3677</v>
      </c>
      <c r="M895" s="275" t="s">
        <v>3678</v>
      </c>
      <c r="N895" s="276">
        <v>9813502</v>
      </c>
      <c r="O895" s="275" t="s">
        <v>3627</v>
      </c>
      <c r="P895" s="275" t="s">
        <v>3679</v>
      </c>
      <c r="Q895" s="275" t="s">
        <v>3680</v>
      </c>
      <c r="R895" s="275" t="s">
        <v>3681</v>
      </c>
      <c r="T895" s="275" t="s">
        <v>137</v>
      </c>
      <c r="U895" s="275" t="s">
        <v>74</v>
      </c>
      <c r="V895" s="275" t="s">
        <v>3682</v>
      </c>
      <c r="W895" s="275" t="s">
        <v>6486</v>
      </c>
      <c r="X895" s="277">
        <v>45017</v>
      </c>
      <c r="Y895" s="275" t="s">
        <v>6487</v>
      </c>
      <c r="AA895" s="277">
        <v>39539</v>
      </c>
      <c r="AB895" s="277">
        <v>39539</v>
      </c>
      <c r="AJ895" s="275" t="s">
        <v>6490</v>
      </c>
      <c r="AK895" s="276">
        <v>981</v>
      </c>
      <c r="AL895" s="275" t="s">
        <v>8110</v>
      </c>
    </row>
    <row r="896" spans="1:38" s="275" customFormat="1">
      <c r="A896" s="275" t="str">
        <f t="shared" si="13"/>
        <v>0412700270重度訪問介護</v>
      </c>
      <c r="B896" s="275" t="s">
        <v>3672</v>
      </c>
      <c r="C896" s="275" t="s">
        <v>3673</v>
      </c>
      <c r="D896" s="276">
        <v>9813502</v>
      </c>
      <c r="E896" s="275" t="s">
        <v>3674</v>
      </c>
      <c r="F896" s="275" t="s">
        <v>3675</v>
      </c>
      <c r="G896" s="275" t="s">
        <v>3675</v>
      </c>
      <c r="H896" s="275" t="s">
        <v>144</v>
      </c>
      <c r="I896" s="275" t="s">
        <v>3676</v>
      </c>
      <c r="J896" s="275" t="s">
        <v>7286</v>
      </c>
      <c r="K896" s="275" t="s">
        <v>3677</v>
      </c>
      <c r="L896" s="275" t="s">
        <v>3677</v>
      </c>
      <c r="M896" s="275" t="s">
        <v>3678</v>
      </c>
      <c r="N896" s="276">
        <v>9813502</v>
      </c>
      <c r="O896" s="275" t="s">
        <v>3627</v>
      </c>
      <c r="P896" s="275" t="s">
        <v>3679</v>
      </c>
      <c r="Q896" s="275" t="s">
        <v>3680</v>
      </c>
      <c r="R896" s="275" t="s">
        <v>3681</v>
      </c>
      <c r="T896" s="275" t="s">
        <v>138</v>
      </c>
      <c r="U896" s="275" t="s">
        <v>74</v>
      </c>
      <c r="V896" s="275" t="s">
        <v>3682</v>
      </c>
      <c r="W896" s="275" t="s">
        <v>6486</v>
      </c>
      <c r="X896" s="277">
        <v>45017</v>
      </c>
      <c r="Y896" s="275" t="s">
        <v>6487</v>
      </c>
      <c r="AA896" s="277">
        <v>39539</v>
      </c>
      <c r="AB896" s="277">
        <v>39539</v>
      </c>
      <c r="AJ896" s="275" t="s">
        <v>6490</v>
      </c>
      <c r="AK896" s="276">
        <v>981</v>
      </c>
      <c r="AL896" s="275" t="s">
        <v>8110</v>
      </c>
    </row>
    <row r="897" spans="1:38" s="275" customFormat="1">
      <c r="A897" s="275" t="str">
        <f t="shared" si="13"/>
        <v>0412700288短期入所</v>
      </c>
      <c r="B897" s="275" t="s">
        <v>2569</v>
      </c>
      <c r="C897" s="275" t="s">
        <v>2570</v>
      </c>
      <c r="D897" s="276">
        <v>9813621</v>
      </c>
      <c r="E897" s="275" t="s">
        <v>2571</v>
      </c>
      <c r="F897" s="275" t="s">
        <v>2572</v>
      </c>
      <c r="G897" s="275" t="s">
        <v>2573</v>
      </c>
      <c r="H897" s="275" t="s">
        <v>63</v>
      </c>
      <c r="I897" s="275" t="s">
        <v>2574</v>
      </c>
      <c r="J897" s="275" t="s">
        <v>7067</v>
      </c>
      <c r="K897" s="275" t="s">
        <v>3683</v>
      </c>
      <c r="L897" s="275" t="s">
        <v>3683</v>
      </c>
      <c r="M897" s="275" t="s">
        <v>3684</v>
      </c>
      <c r="N897" s="276">
        <v>9813501</v>
      </c>
      <c r="O897" s="275" t="s">
        <v>3627</v>
      </c>
      <c r="P897" s="275" t="s">
        <v>3685</v>
      </c>
      <c r="Q897" s="275" t="s">
        <v>3686</v>
      </c>
      <c r="R897" s="275" t="s">
        <v>3687</v>
      </c>
      <c r="T897" s="275" t="s">
        <v>91</v>
      </c>
      <c r="U897" s="275" t="s">
        <v>74</v>
      </c>
      <c r="V897" s="275" t="s">
        <v>3688</v>
      </c>
      <c r="W897" s="275" t="s">
        <v>6486</v>
      </c>
      <c r="X897" s="277">
        <v>44835</v>
      </c>
      <c r="Y897" s="275" t="s">
        <v>6487</v>
      </c>
      <c r="AA897" s="277">
        <v>39539</v>
      </c>
      <c r="AB897" s="277">
        <v>39539</v>
      </c>
      <c r="AF897" s="275" t="s">
        <v>6498</v>
      </c>
      <c r="AH897" s="275">
        <v>16</v>
      </c>
      <c r="AJ897" s="275" t="s">
        <v>6490</v>
      </c>
      <c r="AK897" s="276">
        <v>981</v>
      </c>
      <c r="AL897" s="275" t="s">
        <v>8053</v>
      </c>
    </row>
    <row r="898" spans="1:38" s="275" customFormat="1">
      <c r="A898" s="275" t="str">
        <f t="shared" si="13"/>
        <v>0412700312居宅介護</v>
      </c>
      <c r="B898" s="275" t="s">
        <v>3689</v>
      </c>
      <c r="C898" s="275" t="s">
        <v>3690</v>
      </c>
      <c r="D898" s="276">
        <v>9813341</v>
      </c>
      <c r="E898" s="275" t="s">
        <v>3691</v>
      </c>
      <c r="F898" s="275" t="s">
        <v>3692</v>
      </c>
      <c r="G898" s="275" t="s">
        <v>3693</v>
      </c>
      <c r="H898" s="275" t="s">
        <v>1475</v>
      </c>
      <c r="I898" s="275" t="s">
        <v>3694</v>
      </c>
      <c r="J898" s="275" t="s">
        <v>7287</v>
      </c>
      <c r="K898" s="275" t="s">
        <v>3695</v>
      </c>
      <c r="L898" s="275" t="s">
        <v>3695</v>
      </c>
      <c r="M898" s="275" t="s">
        <v>3696</v>
      </c>
      <c r="N898" s="276">
        <v>9813341</v>
      </c>
      <c r="O898" s="275" t="s">
        <v>2920</v>
      </c>
      <c r="P898" s="275" t="s">
        <v>3697</v>
      </c>
      <c r="Q898" s="275" t="s">
        <v>3698</v>
      </c>
      <c r="R898" s="275" t="s">
        <v>3699</v>
      </c>
      <c r="T898" s="275" t="s">
        <v>137</v>
      </c>
      <c r="U898" s="275" t="s">
        <v>74</v>
      </c>
      <c r="V898" s="275" t="s">
        <v>3700</v>
      </c>
      <c r="W898" s="275" t="s">
        <v>6486</v>
      </c>
      <c r="X898" s="277">
        <v>45017</v>
      </c>
      <c r="Y898" s="275" t="s">
        <v>6487</v>
      </c>
      <c r="AA898" s="277">
        <v>39630</v>
      </c>
      <c r="AB898" s="277">
        <v>39630</v>
      </c>
      <c r="AJ898" s="275" t="s">
        <v>6490</v>
      </c>
      <c r="AK898" s="276">
        <v>981</v>
      </c>
      <c r="AL898" s="275" t="s">
        <v>8075</v>
      </c>
    </row>
    <row r="899" spans="1:38" s="275" customFormat="1">
      <c r="A899" s="275" t="str">
        <f t="shared" ref="A899:A962" si="14">V899&amp;T899</f>
        <v>0412700312行動援護</v>
      </c>
      <c r="B899" s="275" t="s">
        <v>3689</v>
      </c>
      <c r="C899" s="275" t="s">
        <v>3690</v>
      </c>
      <c r="D899" s="276">
        <v>9813341</v>
      </c>
      <c r="E899" s="275" t="s">
        <v>3691</v>
      </c>
      <c r="F899" s="275" t="s">
        <v>3692</v>
      </c>
      <c r="G899" s="275" t="s">
        <v>3693</v>
      </c>
      <c r="H899" s="275" t="s">
        <v>1475</v>
      </c>
      <c r="I899" s="275" t="s">
        <v>3694</v>
      </c>
      <c r="J899" s="275" t="s">
        <v>7287</v>
      </c>
      <c r="K899" s="275" t="s">
        <v>3695</v>
      </c>
      <c r="L899" s="275" t="s">
        <v>3695</v>
      </c>
      <c r="M899" s="275" t="s">
        <v>3696</v>
      </c>
      <c r="N899" s="276">
        <v>9813341</v>
      </c>
      <c r="O899" s="275" t="s">
        <v>2920</v>
      </c>
      <c r="P899" s="275" t="s">
        <v>3697</v>
      </c>
      <c r="Q899" s="275" t="s">
        <v>3698</v>
      </c>
      <c r="R899" s="275" t="s">
        <v>3699</v>
      </c>
      <c r="T899" s="275" t="s">
        <v>172</v>
      </c>
      <c r="U899" s="275" t="s">
        <v>74</v>
      </c>
      <c r="V899" s="275" t="s">
        <v>3700</v>
      </c>
      <c r="W899" s="275" t="s">
        <v>6486</v>
      </c>
      <c r="X899" s="277">
        <v>45017</v>
      </c>
      <c r="Y899" s="275" t="s">
        <v>6487</v>
      </c>
      <c r="AA899" s="277">
        <v>43435</v>
      </c>
      <c r="AB899" s="277">
        <v>43435</v>
      </c>
      <c r="AJ899" s="275" t="s">
        <v>6490</v>
      </c>
      <c r="AK899" s="276">
        <v>981</v>
      </c>
      <c r="AL899" s="275" t="s">
        <v>8075</v>
      </c>
    </row>
    <row r="900" spans="1:38" s="275" customFormat="1">
      <c r="A900" s="275" t="str">
        <f t="shared" si="14"/>
        <v>0412700312重度訪問介護</v>
      </c>
      <c r="B900" s="275" t="s">
        <v>3689</v>
      </c>
      <c r="C900" s="275" t="s">
        <v>3690</v>
      </c>
      <c r="D900" s="276">
        <v>9813341</v>
      </c>
      <c r="E900" s="275" t="s">
        <v>3691</v>
      </c>
      <c r="F900" s="275" t="s">
        <v>3692</v>
      </c>
      <c r="G900" s="275" t="s">
        <v>3693</v>
      </c>
      <c r="H900" s="275" t="s">
        <v>1475</v>
      </c>
      <c r="I900" s="275" t="s">
        <v>3694</v>
      </c>
      <c r="J900" s="275" t="s">
        <v>7287</v>
      </c>
      <c r="K900" s="275" t="s">
        <v>3695</v>
      </c>
      <c r="L900" s="275" t="s">
        <v>3695</v>
      </c>
      <c r="M900" s="275" t="s">
        <v>3696</v>
      </c>
      <c r="N900" s="276">
        <v>9813341</v>
      </c>
      <c r="O900" s="275" t="s">
        <v>2920</v>
      </c>
      <c r="P900" s="275" t="s">
        <v>3697</v>
      </c>
      <c r="Q900" s="275" t="s">
        <v>3698</v>
      </c>
      <c r="R900" s="275" t="s">
        <v>3699</v>
      </c>
      <c r="T900" s="275" t="s">
        <v>138</v>
      </c>
      <c r="U900" s="275" t="s">
        <v>74</v>
      </c>
      <c r="V900" s="275" t="s">
        <v>3700</v>
      </c>
      <c r="W900" s="275" t="s">
        <v>6486</v>
      </c>
      <c r="X900" s="277">
        <v>45017</v>
      </c>
      <c r="Y900" s="275" t="s">
        <v>6487</v>
      </c>
      <c r="AA900" s="277">
        <v>39630</v>
      </c>
      <c r="AB900" s="277">
        <v>39630</v>
      </c>
      <c r="AJ900" s="275" t="s">
        <v>6490</v>
      </c>
      <c r="AK900" s="276">
        <v>981</v>
      </c>
      <c r="AL900" s="275" t="s">
        <v>8075</v>
      </c>
    </row>
    <row r="901" spans="1:38" s="275" customFormat="1">
      <c r="A901" s="275" t="str">
        <f t="shared" si="14"/>
        <v>0412700338居宅介護</v>
      </c>
      <c r="B901" s="275" t="s">
        <v>1557</v>
      </c>
      <c r="C901" s="275" t="s">
        <v>1558</v>
      </c>
      <c r="D901" s="276">
        <v>9813117</v>
      </c>
      <c r="E901" s="275" t="s">
        <v>1559</v>
      </c>
      <c r="F901" s="275" t="s">
        <v>1560</v>
      </c>
      <c r="G901" s="275" t="s">
        <v>1561</v>
      </c>
      <c r="H901" s="275" t="s">
        <v>129</v>
      </c>
      <c r="I901" s="275" t="s">
        <v>1562</v>
      </c>
      <c r="J901" s="275" t="s">
        <v>6857</v>
      </c>
      <c r="K901" s="275" t="s">
        <v>3701</v>
      </c>
      <c r="L901" s="275" t="s">
        <v>3701</v>
      </c>
      <c r="M901" s="275" t="s">
        <v>3702</v>
      </c>
      <c r="N901" s="276">
        <v>9813304</v>
      </c>
      <c r="O901" s="275" t="s">
        <v>2920</v>
      </c>
      <c r="P901" s="275" t="s">
        <v>3703</v>
      </c>
      <c r="Q901" s="275" t="s">
        <v>1560</v>
      </c>
      <c r="R901" s="275" t="s">
        <v>1561</v>
      </c>
      <c r="T901" s="275" t="s">
        <v>137</v>
      </c>
      <c r="U901" s="275" t="s">
        <v>74</v>
      </c>
      <c r="V901" s="275" t="s">
        <v>3704</v>
      </c>
      <c r="W901" s="275" t="s">
        <v>6486</v>
      </c>
      <c r="X901" s="277">
        <v>44835</v>
      </c>
      <c r="Y901" s="275" t="s">
        <v>6487</v>
      </c>
      <c r="AA901" s="277">
        <v>39904</v>
      </c>
      <c r="AB901" s="277">
        <v>39904</v>
      </c>
      <c r="AJ901" s="275" t="s">
        <v>6490</v>
      </c>
      <c r="AK901" s="276">
        <v>981</v>
      </c>
      <c r="AL901" s="275" t="s">
        <v>8000</v>
      </c>
    </row>
    <row r="902" spans="1:38" s="275" customFormat="1">
      <c r="A902" s="275" t="str">
        <f t="shared" si="14"/>
        <v>0412700338行動援護</v>
      </c>
      <c r="B902" s="275" t="s">
        <v>1557</v>
      </c>
      <c r="C902" s="275" t="s">
        <v>1558</v>
      </c>
      <c r="D902" s="276">
        <v>9813117</v>
      </c>
      <c r="E902" s="275" t="s">
        <v>1559</v>
      </c>
      <c r="F902" s="275" t="s">
        <v>1560</v>
      </c>
      <c r="G902" s="275" t="s">
        <v>1561</v>
      </c>
      <c r="H902" s="275" t="s">
        <v>129</v>
      </c>
      <c r="I902" s="275" t="s">
        <v>1562</v>
      </c>
      <c r="J902" s="275" t="s">
        <v>6857</v>
      </c>
      <c r="K902" s="275" t="s">
        <v>3701</v>
      </c>
      <c r="L902" s="275" t="s">
        <v>3701</v>
      </c>
      <c r="M902" s="275" t="s">
        <v>3702</v>
      </c>
      <c r="N902" s="276">
        <v>9813304</v>
      </c>
      <c r="O902" s="275" t="s">
        <v>2920</v>
      </c>
      <c r="P902" s="275" t="s">
        <v>3703</v>
      </c>
      <c r="Q902" s="275" t="s">
        <v>1560</v>
      </c>
      <c r="R902" s="275" t="s">
        <v>1561</v>
      </c>
      <c r="T902" s="275" t="s">
        <v>172</v>
      </c>
      <c r="U902" s="275" t="s">
        <v>74</v>
      </c>
      <c r="V902" s="275" t="s">
        <v>3704</v>
      </c>
      <c r="W902" s="275" t="s">
        <v>6486</v>
      </c>
      <c r="X902" s="277">
        <v>44835</v>
      </c>
      <c r="Y902" s="275" t="s">
        <v>6487</v>
      </c>
      <c r="AA902" s="277">
        <v>39904</v>
      </c>
      <c r="AB902" s="277">
        <v>39904</v>
      </c>
      <c r="AC902" s="277">
        <v>41699</v>
      </c>
      <c r="AE902" s="277">
        <v>41805</v>
      </c>
      <c r="AJ902" s="275" t="s">
        <v>6490</v>
      </c>
      <c r="AK902" s="276">
        <v>981</v>
      </c>
      <c r="AL902" s="275" t="s">
        <v>8000</v>
      </c>
    </row>
    <row r="903" spans="1:38" s="275" customFormat="1">
      <c r="A903" s="275" t="str">
        <f t="shared" si="14"/>
        <v>0412700346短期入所</v>
      </c>
      <c r="B903" s="275" t="s">
        <v>3268</v>
      </c>
      <c r="C903" s="275" t="s">
        <v>3269</v>
      </c>
      <c r="D903" s="276">
        <v>9810134</v>
      </c>
      <c r="E903" s="275" t="s">
        <v>3270</v>
      </c>
      <c r="F903" s="275" t="s">
        <v>3271</v>
      </c>
      <c r="G903" s="275" t="s">
        <v>3272</v>
      </c>
      <c r="H903" s="275" t="s">
        <v>63</v>
      </c>
      <c r="I903" s="275" t="s">
        <v>8355</v>
      </c>
      <c r="J903" s="275" t="s">
        <v>8356</v>
      </c>
      <c r="K903" s="275" t="s">
        <v>3705</v>
      </c>
      <c r="L903" s="275" t="s">
        <v>3705</v>
      </c>
      <c r="M903" s="275" t="s">
        <v>3706</v>
      </c>
      <c r="N903" s="276">
        <v>9813303</v>
      </c>
      <c r="O903" s="275" t="s">
        <v>2920</v>
      </c>
      <c r="P903" s="275" t="s">
        <v>3707</v>
      </c>
      <c r="Q903" s="275" t="s">
        <v>3708</v>
      </c>
      <c r="R903" s="275" t="s">
        <v>3447</v>
      </c>
      <c r="T903" s="275" t="s">
        <v>91</v>
      </c>
      <c r="U903" s="275" t="s">
        <v>74</v>
      </c>
      <c r="V903" s="275" t="s">
        <v>3709</v>
      </c>
      <c r="W903" s="275" t="s">
        <v>6486</v>
      </c>
      <c r="X903" s="277">
        <v>44835</v>
      </c>
      <c r="Y903" s="275" t="s">
        <v>6487</v>
      </c>
      <c r="AA903" s="277">
        <v>40087</v>
      </c>
      <c r="AB903" s="277">
        <v>40087</v>
      </c>
      <c r="AF903" s="275" t="s">
        <v>6498</v>
      </c>
      <c r="AH903" s="275">
        <v>1</v>
      </c>
      <c r="AJ903" s="275" t="s">
        <v>6490</v>
      </c>
      <c r="AK903" s="276">
        <v>981</v>
      </c>
      <c r="AL903" s="275" t="s">
        <v>8090</v>
      </c>
    </row>
    <row r="904" spans="1:38" s="275" customFormat="1">
      <c r="A904" s="275" t="str">
        <f t="shared" si="14"/>
        <v>0412700353就労継続支援(Ｂ型)</v>
      </c>
      <c r="B904" s="275" t="s">
        <v>3710</v>
      </c>
      <c r="C904" s="275" t="s">
        <v>3711</v>
      </c>
      <c r="D904" s="276">
        <v>9813621</v>
      </c>
      <c r="E904" s="275" t="s">
        <v>3712</v>
      </c>
      <c r="F904" s="275" t="s">
        <v>3713</v>
      </c>
      <c r="G904" s="275" t="s">
        <v>3714</v>
      </c>
      <c r="H904" s="275" t="s">
        <v>63</v>
      </c>
      <c r="I904" s="275" t="s">
        <v>8371</v>
      </c>
      <c r="J904" s="275" t="s">
        <v>8372</v>
      </c>
      <c r="K904" s="275" t="s">
        <v>3715</v>
      </c>
      <c r="L904" s="275" t="s">
        <v>3715</v>
      </c>
      <c r="M904" s="275" t="s">
        <v>3716</v>
      </c>
      <c r="N904" s="276">
        <v>9813621</v>
      </c>
      <c r="O904" s="275" t="s">
        <v>3604</v>
      </c>
      <c r="P904" s="275" t="s">
        <v>3717</v>
      </c>
      <c r="Q904" s="275" t="s">
        <v>3713</v>
      </c>
      <c r="R904" s="275" t="s">
        <v>3714</v>
      </c>
      <c r="T904" s="275" t="s">
        <v>6491</v>
      </c>
      <c r="U904" s="275" t="s">
        <v>74</v>
      </c>
      <c r="V904" s="275" t="s">
        <v>3718</v>
      </c>
      <c r="W904" s="275" t="s">
        <v>6486</v>
      </c>
      <c r="X904" s="277">
        <v>45017</v>
      </c>
      <c r="Y904" s="275" t="s">
        <v>6487</v>
      </c>
      <c r="Z904" s="275" t="s">
        <v>6497</v>
      </c>
      <c r="AA904" s="277">
        <v>40118</v>
      </c>
      <c r="AB904" s="277">
        <v>40118</v>
      </c>
      <c r="AG904" s="275" t="s">
        <v>6533</v>
      </c>
      <c r="AH904" s="275">
        <v>20</v>
      </c>
      <c r="AI904" s="275">
        <v>0</v>
      </c>
      <c r="AJ904" s="275" t="s">
        <v>6490</v>
      </c>
      <c r="AK904" s="276">
        <v>981</v>
      </c>
      <c r="AL904" s="275" t="s">
        <v>8053</v>
      </c>
    </row>
    <row r="905" spans="1:38" s="275" customFormat="1">
      <c r="A905" s="275" t="str">
        <f t="shared" si="14"/>
        <v>0412700379就労継続支援(Ｂ型)</v>
      </c>
      <c r="B905" s="275" t="s">
        <v>2802</v>
      </c>
      <c r="C905" s="275" t="s">
        <v>2803</v>
      </c>
      <c r="D905" s="276">
        <v>9813602</v>
      </c>
      <c r="E905" s="275" t="s">
        <v>2804</v>
      </c>
      <c r="F905" s="275" t="s">
        <v>2805</v>
      </c>
      <c r="G905" s="275" t="s">
        <v>2806</v>
      </c>
      <c r="H905" s="275" t="s">
        <v>63</v>
      </c>
      <c r="I905" s="275" t="s">
        <v>8320</v>
      </c>
      <c r="J905" s="275" t="s">
        <v>8321</v>
      </c>
      <c r="K905" s="275" t="s">
        <v>3719</v>
      </c>
      <c r="L905" s="275" t="s">
        <v>3719</v>
      </c>
      <c r="M905" s="275" t="s">
        <v>3720</v>
      </c>
      <c r="N905" s="276">
        <v>9813513</v>
      </c>
      <c r="O905" s="275" t="s">
        <v>3627</v>
      </c>
      <c r="P905" s="275" t="s">
        <v>3721</v>
      </c>
      <c r="Q905" s="275" t="s">
        <v>3722</v>
      </c>
      <c r="R905" s="275" t="s">
        <v>3723</v>
      </c>
      <c r="T905" s="275" t="s">
        <v>6491</v>
      </c>
      <c r="U905" s="275" t="s">
        <v>74</v>
      </c>
      <c r="V905" s="275" t="s">
        <v>3724</v>
      </c>
      <c r="W905" s="275" t="s">
        <v>6486</v>
      </c>
      <c r="X905" s="277">
        <v>45078</v>
      </c>
      <c r="Y905" s="275" t="s">
        <v>6487</v>
      </c>
      <c r="Z905" s="275" t="s">
        <v>6497</v>
      </c>
      <c r="AA905" s="277">
        <v>40269</v>
      </c>
      <c r="AB905" s="277">
        <v>40269</v>
      </c>
      <c r="AG905" s="275" t="s">
        <v>6533</v>
      </c>
      <c r="AH905" s="275">
        <v>20</v>
      </c>
      <c r="AI905" s="275">
        <v>0</v>
      </c>
      <c r="AJ905" s="275" t="s">
        <v>6490</v>
      </c>
      <c r="AK905" s="276">
        <v>981</v>
      </c>
      <c r="AL905" s="275" t="s">
        <v>8066</v>
      </c>
    </row>
    <row r="906" spans="1:38" s="275" customFormat="1">
      <c r="A906" s="275" t="str">
        <f t="shared" si="14"/>
        <v>0412700395就労継続支援(Ｂ型)</v>
      </c>
      <c r="B906" s="275" t="s">
        <v>2569</v>
      </c>
      <c r="C906" s="275" t="s">
        <v>2570</v>
      </c>
      <c r="D906" s="276">
        <v>9813621</v>
      </c>
      <c r="E906" s="275" t="s">
        <v>2571</v>
      </c>
      <c r="F906" s="275" t="s">
        <v>2572</v>
      </c>
      <c r="G906" s="275" t="s">
        <v>2573</v>
      </c>
      <c r="H906" s="275" t="s">
        <v>63</v>
      </c>
      <c r="I906" s="275" t="s">
        <v>2574</v>
      </c>
      <c r="J906" s="275" t="s">
        <v>7067</v>
      </c>
      <c r="K906" s="275" t="s">
        <v>3725</v>
      </c>
      <c r="L906" s="275" t="s">
        <v>3725</v>
      </c>
      <c r="M906" s="275" t="s">
        <v>3726</v>
      </c>
      <c r="N906" s="276">
        <v>9813311</v>
      </c>
      <c r="O906" s="275" t="s">
        <v>2920</v>
      </c>
      <c r="P906" s="275" t="s">
        <v>3727</v>
      </c>
      <c r="Q906" s="275" t="s">
        <v>3730</v>
      </c>
      <c r="R906" s="275" t="s">
        <v>3728</v>
      </c>
      <c r="T906" s="275" t="s">
        <v>6491</v>
      </c>
      <c r="U906" s="275" t="s">
        <v>74</v>
      </c>
      <c r="V906" s="275" t="s">
        <v>3729</v>
      </c>
      <c r="W906" s="275" t="s">
        <v>6486</v>
      </c>
      <c r="X906" s="277">
        <v>44866</v>
      </c>
      <c r="Y906" s="275" t="s">
        <v>6487</v>
      </c>
      <c r="Z906" s="275" t="s">
        <v>6488</v>
      </c>
      <c r="AA906" s="277">
        <v>40269</v>
      </c>
      <c r="AB906" s="277">
        <v>40269</v>
      </c>
      <c r="AG906" s="275" t="s">
        <v>6533</v>
      </c>
      <c r="AH906" s="275">
        <v>20</v>
      </c>
      <c r="AI906" s="275">
        <v>0</v>
      </c>
      <c r="AJ906" s="275" t="s">
        <v>6490</v>
      </c>
      <c r="AK906" s="276">
        <v>981</v>
      </c>
      <c r="AL906" s="275" t="s">
        <v>8053</v>
      </c>
    </row>
    <row r="907" spans="1:38" s="275" customFormat="1">
      <c r="A907" s="275" t="str">
        <f t="shared" si="14"/>
        <v>0412700429就労継続支援(Ｂ型)</v>
      </c>
      <c r="B907" s="275" t="s">
        <v>2802</v>
      </c>
      <c r="C907" s="275" t="s">
        <v>2803</v>
      </c>
      <c r="D907" s="276">
        <v>9813602</v>
      </c>
      <c r="E907" s="275" t="s">
        <v>2804</v>
      </c>
      <c r="F907" s="275" t="s">
        <v>2805</v>
      </c>
      <c r="G907" s="275" t="s">
        <v>2806</v>
      </c>
      <c r="H907" s="275" t="s">
        <v>63</v>
      </c>
      <c r="I907" s="275" t="s">
        <v>8320</v>
      </c>
      <c r="J907" s="275" t="s">
        <v>8321</v>
      </c>
      <c r="K907" s="275" t="s">
        <v>3731</v>
      </c>
      <c r="L907" s="275" t="s">
        <v>3731</v>
      </c>
      <c r="M907" s="275" t="s">
        <v>3732</v>
      </c>
      <c r="N907" s="276">
        <v>9813513</v>
      </c>
      <c r="O907" s="275" t="s">
        <v>3627</v>
      </c>
      <c r="P907" s="275" t="s">
        <v>3733</v>
      </c>
      <c r="Q907" s="275" t="s">
        <v>3734</v>
      </c>
      <c r="R907" s="275" t="s">
        <v>3735</v>
      </c>
      <c r="T907" s="275" t="s">
        <v>6491</v>
      </c>
      <c r="U907" s="275" t="s">
        <v>74</v>
      </c>
      <c r="V907" s="275" t="s">
        <v>3736</v>
      </c>
      <c r="W907" s="275" t="s">
        <v>6486</v>
      </c>
      <c r="X907" s="277">
        <v>45017</v>
      </c>
      <c r="Y907" s="275" t="s">
        <v>6487</v>
      </c>
      <c r="Z907" s="275" t="s">
        <v>6497</v>
      </c>
      <c r="AA907" s="277">
        <v>40725</v>
      </c>
      <c r="AB907" s="277">
        <v>40725</v>
      </c>
      <c r="AG907" s="275" t="s">
        <v>6533</v>
      </c>
      <c r="AH907" s="275">
        <v>20</v>
      </c>
      <c r="AI907" s="275">
        <v>19</v>
      </c>
      <c r="AJ907" s="275" t="s">
        <v>6490</v>
      </c>
      <c r="AK907" s="276">
        <v>981</v>
      </c>
      <c r="AL907" s="275" t="s">
        <v>8066</v>
      </c>
    </row>
    <row r="908" spans="1:38" s="275" customFormat="1">
      <c r="A908" s="275" t="str">
        <f t="shared" si="14"/>
        <v>0412700437居宅介護</v>
      </c>
      <c r="B908" s="275" t="s">
        <v>206</v>
      </c>
      <c r="C908" s="275" t="s">
        <v>207</v>
      </c>
      <c r="D908" s="276">
        <v>1018688</v>
      </c>
      <c r="E908" s="275" t="s">
        <v>6530</v>
      </c>
      <c r="F908" s="275" t="s">
        <v>208</v>
      </c>
      <c r="G908" s="275" t="s">
        <v>209</v>
      </c>
      <c r="H908" s="275" t="s">
        <v>210</v>
      </c>
      <c r="I908" s="275" t="s">
        <v>211</v>
      </c>
      <c r="J908" s="275" t="s">
        <v>6531</v>
      </c>
      <c r="K908" s="275" t="s">
        <v>3737</v>
      </c>
      <c r="L908" s="275" t="s">
        <v>3737</v>
      </c>
      <c r="M908" s="275" t="s">
        <v>3738</v>
      </c>
      <c r="N908" s="276">
        <v>9813632</v>
      </c>
      <c r="O908" s="275" t="s">
        <v>3604</v>
      </c>
      <c r="P908" s="275" t="s">
        <v>3742</v>
      </c>
      <c r="Q908" s="275" t="s">
        <v>3739</v>
      </c>
      <c r="R908" s="275" t="s">
        <v>3740</v>
      </c>
      <c r="T908" s="275" t="s">
        <v>137</v>
      </c>
      <c r="U908" s="275" t="s">
        <v>74</v>
      </c>
      <c r="V908" s="275" t="s">
        <v>3741</v>
      </c>
      <c r="W908" s="275" t="s">
        <v>6486</v>
      </c>
      <c r="X908" s="277">
        <v>44835</v>
      </c>
      <c r="Y908" s="275" t="s">
        <v>6487</v>
      </c>
      <c r="AA908" s="277">
        <v>40725</v>
      </c>
      <c r="AB908" s="277">
        <v>40725</v>
      </c>
      <c r="AJ908" s="275" t="s">
        <v>6490</v>
      </c>
      <c r="AK908" s="276">
        <v>101</v>
      </c>
      <c r="AL908" s="275" t="s">
        <v>7916</v>
      </c>
    </row>
    <row r="909" spans="1:38" s="275" customFormat="1">
      <c r="A909" s="275" t="str">
        <f t="shared" si="14"/>
        <v>0412700437重度訪問介護</v>
      </c>
      <c r="B909" s="275" t="s">
        <v>206</v>
      </c>
      <c r="C909" s="275" t="s">
        <v>207</v>
      </c>
      <c r="D909" s="276">
        <v>1018688</v>
      </c>
      <c r="E909" s="275" t="s">
        <v>6530</v>
      </c>
      <c r="F909" s="275" t="s">
        <v>208</v>
      </c>
      <c r="G909" s="275" t="s">
        <v>209</v>
      </c>
      <c r="H909" s="275" t="s">
        <v>210</v>
      </c>
      <c r="I909" s="275" t="s">
        <v>211</v>
      </c>
      <c r="J909" s="275" t="s">
        <v>6531</v>
      </c>
      <c r="K909" s="275" t="s">
        <v>3737</v>
      </c>
      <c r="L909" s="275" t="s">
        <v>3737</v>
      </c>
      <c r="M909" s="275" t="s">
        <v>3738</v>
      </c>
      <c r="N909" s="276">
        <v>9813632</v>
      </c>
      <c r="O909" s="275" t="s">
        <v>3604</v>
      </c>
      <c r="P909" s="275" t="s">
        <v>3742</v>
      </c>
      <c r="Q909" s="275" t="s">
        <v>3739</v>
      </c>
      <c r="R909" s="275" t="s">
        <v>3740</v>
      </c>
      <c r="T909" s="275" t="s">
        <v>138</v>
      </c>
      <c r="U909" s="275" t="s">
        <v>74</v>
      </c>
      <c r="V909" s="275" t="s">
        <v>3741</v>
      </c>
      <c r="W909" s="275" t="s">
        <v>6486</v>
      </c>
      <c r="X909" s="277">
        <v>44835</v>
      </c>
      <c r="Y909" s="275" t="s">
        <v>6487</v>
      </c>
      <c r="AA909" s="277">
        <v>40725</v>
      </c>
      <c r="AB909" s="277">
        <v>40725</v>
      </c>
      <c r="AJ909" s="275" t="s">
        <v>6490</v>
      </c>
      <c r="AK909" s="276">
        <v>101</v>
      </c>
      <c r="AL909" s="275" t="s">
        <v>7916</v>
      </c>
    </row>
    <row r="910" spans="1:38" s="275" customFormat="1">
      <c r="A910" s="275" t="str">
        <f t="shared" si="14"/>
        <v>0412700445生活介護</v>
      </c>
      <c r="B910" s="275" t="s">
        <v>2569</v>
      </c>
      <c r="C910" s="275" t="s">
        <v>2570</v>
      </c>
      <c r="D910" s="276">
        <v>9813621</v>
      </c>
      <c r="E910" s="275" t="s">
        <v>2571</v>
      </c>
      <c r="F910" s="275" t="s">
        <v>2572</v>
      </c>
      <c r="G910" s="275" t="s">
        <v>2573</v>
      </c>
      <c r="H910" s="275" t="s">
        <v>63</v>
      </c>
      <c r="I910" s="275" t="s">
        <v>2574</v>
      </c>
      <c r="J910" s="275" t="s">
        <v>7067</v>
      </c>
      <c r="K910" s="275" t="s">
        <v>3743</v>
      </c>
      <c r="L910" s="275" t="s">
        <v>3743</v>
      </c>
      <c r="M910" s="275" t="s">
        <v>3744</v>
      </c>
      <c r="N910" s="276">
        <v>9813621</v>
      </c>
      <c r="O910" s="275" t="s">
        <v>3604</v>
      </c>
      <c r="P910" s="275" t="s">
        <v>3745</v>
      </c>
      <c r="Q910" s="275" t="s">
        <v>3746</v>
      </c>
      <c r="R910" s="275" t="s">
        <v>3747</v>
      </c>
      <c r="T910" s="275" t="s">
        <v>71</v>
      </c>
      <c r="U910" s="275" t="s">
        <v>74</v>
      </c>
      <c r="V910" s="275" t="s">
        <v>3748</v>
      </c>
      <c r="W910" s="275" t="s">
        <v>6486</v>
      </c>
      <c r="X910" s="277">
        <v>44835</v>
      </c>
      <c r="Y910" s="275" t="s">
        <v>6487</v>
      </c>
      <c r="Z910" s="275" t="s">
        <v>6497</v>
      </c>
      <c r="AA910" s="277">
        <v>40817</v>
      </c>
      <c r="AB910" s="277">
        <v>40817</v>
      </c>
      <c r="AF910" s="275" t="s">
        <v>6492</v>
      </c>
      <c r="AG910" s="275" t="s">
        <v>6533</v>
      </c>
      <c r="AH910" s="275">
        <v>20</v>
      </c>
      <c r="AI910" s="275">
        <v>19</v>
      </c>
      <c r="AJ910" s="275" t="s">
        <v>6490</v>
      </c>
      <c r="AK910" s="276">
        <v>981</v>
      </c>
      <c r="AL910" s="275" t="s">
        <v>8053</v>
      </c>
    </row>
    <row r="911" spans="1:38" s="275" customFormat="1">
      <c r="A911" s="275" t="str">
        <f t="shared" si="14"/>
        <v>0412700452施設入所支援</v>
      </c>
      <c r="B911" s="275" t="s">
        <v>2634</v>
      </c>
      <c r="C911" s="275" t="s">
        <v>2635</v>
      </c>
      <c r="D911" s="276">
        <v>9800014</v>
      </c>
      <c r="E911" s="275" t="s">
        <v>2636</v>
      </c>
      <c r="F911" s="275" t="s">
        <v>2637</v>
      </c>
      <c r="G911" s="275" t="s">
        <v>2638</v>
      </c>
      <c r="H911" s="275" t="s">
        <v>2639</v>
      </c>
      <c r="I911" s="275" t="s">
        <v>2640</v>
      </c>
      <c r="J911" s="275" t="s">
        <v>6716</v>
      </c>
      <c r="K911" s="275" t="s">
        <v>3749</v>
      </c>
      <c r="L911" s="275" t="s">
        <v>3749</v>
      </c>
      <c r="M911" s="275" t="s">
        <v>3750</v>
      </c>
      <c r="N911" s="276">
        <v>9813625</v>
      </c>
      <c r="O911" s="275" t="s">
        <v>3604</v>
      </c>
      <c r="P911" s="275" t="s">
        <v>3751</v>
      </c>
      <c r="Q911" s="275" t="s">
        <v>3752</v>
      </c>
      <c r="R911" s="275" t="s">
        <v>3753</v>
      </c>
      <c r="T911" s="275" t="s">
        <v>6494</v>
      </c>
      <c r="U911" s="275" t="s">
        <v>74</v>
      </c>
      <c r="V911" s="275" t="s">
        <v>3754</v>
      </c>
      <c r="W911" s="275" t="s">
        <v>6486</v>
      </c>
      <c r="X911" s="277">
        <v>45017</v>
      </c>
      <c r="Y911" s="275" t="s">
        <v>6487</v>
      </c>
      <c r="AA911" s="277">
        <v>40848</v>
      </c>
      <c r="AB911" s="277">
        <v>40848</v>
      </c>
      <c r="AF911" s="275" t="s">
        <v>6495</v>
      </c>
      <c r="AG911" s="275" t="s">
        <v>6823</v>
      </c>
      <c r="AH911" s="275">
        <v>210</v>
      </c>
      <c r="AI911" s="275">
        <v>300</v>
      </c>
      <c r="AJ911" s="275" t="s">
        <v>6490</v>
      </c>
      <c r="AK911" s="276">
        <v>980</v>
      </c>
      <c r="AL911" s="275" t="s">
        <v>7917</v>
      </c>
    </row>
    <row r="912" spans="1:38" s="275" customFormat="1">
      <c r="A912" s="275" t="str">
        <f t="shared" si="14"/>
        <v>0412700452就労継続支援(Ｂ型)</v>
      </c>
      <c r="B912" s="275" t="s">
        <v>2634</v>
      </c>
      <c r="C912" s="275" t="s">
        <v>2635</v>
      </c>
      <c r="D912" s="276">
        <v>9800014</v>
      </c>
      <c r="E912" s="275" t="s">
        <v>2636</v>
      </c>
      <c r="F912" s="275" t="s">
        <v>2637</v>
      </c>
      <c r="G912" s="275" t="s">
        <v>2638</v>
      </c>
      <c r="H912" s="275" t="s">
        <v>2639</v>
      </c>
      <c r="I912" s="275" t="s">
        <v>2640</v>
      </c>
      <c r="J912" s="275" t="s">
        <v>6716</v>
      </c>
      <c r="K912" s="275" t="s">
        <v>3749</v>
      </c>
      <c r="L912" s="275" t="s">
        <v>3749</v>
      </c>
      <c r="M912" s="275" t="s">
        <v>3750</v>
      </c>
      <c r="N912" s="276">
        <v>9813625</v>
      </c>
      <c r="O912" s="275" t="s">
        <v>3604</v>
      </c>
      <c r="P912" s="275" t="s">
        <v>3751</v>
      </c>
      <c r="Q912" s="275" t="s">
        <v>3752</v>
      </c>
      <c r="R912" s="275" t="s">
        <v>3753</v>
      </c>
      <c r="T912" s="275" t="s">
        <v>6491</v>
      </c>
      <c r="U912" s="275" t="s">
        <v>74</v>
      </c>
      <c r="V912" s="275" t="s">
        <v>3754</v>
      </c>
      <c r="W912" s="275" t="s">
        <v>6486</v>
      </c>
      <c r="X912" s="277">
        <v>45017</v>
      </c>
      <c r="Y912" s="275" t="s">
        <v>6487</v>
      </c>
      <c r="Z912" s="275" t="s">
        <v>6488</v>
      </c>
      <c r="AA912" s="277">
        <v>40848</v>
      </c>
      <c r="AB912" s="277">
        <v>40848</v>
      </c>
      <c r="AG912" s="275" t="s">
        <v>6533</v>
      </c>
      <c r="AH912" s="275">
        <v>20</v>
      </c>
      <c r="AI912" s="275">
        <v>19</v>
      </c>
      <c r="AJ912" s="275" t="s">
        <v>6490</v>
      </c>
      <c r="AK912" s="276">
        <v>980</v>
      </c>
      <c r="AL912" s="275" t="s">
        <v>7917</v>
      </c>
    </row>
    <row r="913" spans="1:38" s="275" customFormat="1">
      <c r="A913" s="275" t="str">
        <f t="shared" si="14"/>
        <v>0412700452生活介護</v>
      </c>
      <c r="B913" s="275" t="s">
        <v>2634</v>
      </c>
      <c r="C913" s="275" t="s">
        <v>2635</v>
      </c>
      <c r="D913" s="276">
        <v>9800014</v>
      </c>
      <c r="E913" s="275" t="s">
        <v>2636</v>
      </c>
      <c r="F913" s="275" t="s">
        <v>2637</v>
      </c>
      <c r="G913" s="275" t="s">
        <v>2638</v>
      </c>
      <c r="H913" s="275" t="s">
        <v>2639</v>
      </c>
      <c r="I913" s="275" t="s">
        <v>2640</v>
      </c>
      <c r="J913" s="275" t="s">
        <v>6716</v>
      </c>
      <c r="K913" s="275" t="s">
        <v>3749</v>
      </c>
      <c r="L913" s="275" t="s">
        <v>3749</v>
      </c>
      <c r="M913" s="275" t="s">
        <v>3750</v>
      </c>
      <c r="N913" s="276">
        <v>9813625</v>
      </c>
      <c r="O913" s="275" t="s">
        <v>3604</v>
      </c>
      <c r="P913" s="275" t="s">
        <v>3751</v>
      </c>
      <c r="Q913" s="275" t="s">
        <v>3752</v>
      </c>
      <c r="R913" s="275" t="s">
        <v>3753</v>
      </c>
      <c r="T913" s="275" t="s">
        <v>71</v>
      </c>
      <c r="U913" s="275" t="s">
        <v>74</v>
      </c>
      <c r="V913" s="275" t="s">
        <v>3754</v>
      </c>
      <c r="W913" s="275" t="s">
        <v>6486</v>
      </c>
      <c r="X913" s="277">
        <v>45017</v>
      </c>
      <c r="Y913" s="275" t="s">
        <v>6487</v>
      </c>
      <c r="Z913" s="275" t="s">
        <v>6488</v>
      </c>
      <c r="AA913" s="277">
        <v>40848</v>
      </c>
      <c r="AB913" s="277">
        <v>40848</v>
      </c>
      <c r="AF913" s="275" t="s">
        <v>6492</v>
      </c>
      <c r="AG913" s="275" t="s">
        <v>6824</v>
      </c>
      <c r="AH913" s="275">
        <v>210</v>
      </c>
      <c r="AI913" s="275">
        <v>300</v>
      </c>
      <c r="AJ913" s="275" t="s">
        <v>6490</v>
      </c>
      <c r="AK913" s="276">
        <v>980</v>
      </c>
      <c r="AL913" s="275" t="s">
        <v>7917</v>
      </c>
    </row>
    <row r="914" spans="1:38" s="275" customFormat="1">
      <c r="A914" s="275" t="str">
        <f t="shared" si="14"/>
        <v>0412700452短期入所</v>
      </c>
      <c r="B914" s="275" t="s">
        <v>2634</v>
      </c>
      <c r="C914" s="275" t="s">
        <v>2635</v>
      </c>
      <c r="D914" s="276">
        <v>9800014</v>
      </c>
      <c r="E914" s="275" t="s">
        <v>2636</v>
      </c>
      <c r="F914" s="275" t="s">
        <v>2637</v>
      </c>
      <c r="G914" s="275" t="s">
        <v>2638</v>
      </c>
      <c r="H914" s="275" t="s">
        <v>2639</v>
      </c>
      <c r="I914" s="275" t="s">
        <v>2640</v>
      </c>
      <c r="J914" s="275" t="s">
        <v>6716</v>
      </c>
      <c r="K914" s="275" t="s">
        <v>3749</v>
      </c>
      <c r="L914" s="275" t="s">
        <v>3749</v>
      </c>
      <c r="M914" s="275" t="s">
        <v>3750</v>
      </c>
      <c r="N914" s="276">
        <v>9813625</v>
      </c>
      <c r="O914" s="275" t="s">
        <v>3604</v>
      </c>
      <c r="P914" s="275" t="s">
        <v>3751</v>
      </c>
      <c r="Q914" s="275" t="s">
        <v>3752</v>
      </c>
      <c r="R914" s="275" t="s">
        <v>3753</v>
      </c>
      <c r="T914" s="275" t="s">
        <v>91</v>
      </c>
      <c r="U914" s="275" t="s">
        <v>74</v>
      </c>
      <c r="V914" s="275" t="s">
        <v>3754</v>
      </c>
      <c r="W914" s="275" t="s">
        <v>6486</v>
      </c>
      <c r="X914" s="277">
        <v>45017</v>
      </c>
      <c r="Y914" s="275" t="s">
        <v>6487</v>
      </c>
      <c r="AA914" s="277">
        <v>40848</v>
      </c>
      <c r="AB914" s="277">
        <v>40848</v>
      </c>
      <c r="AF914" s="275" t="s">
        <v>6498</v>
      </c>
      <c r="AH914" s="275">
        <v>10</v>
      </c>
      <c r="AJ914" s="275" t="s">
        <v>6490</v>
      </c>
      <c r="AK914" s="276">
        <v>980</v>
      </c>
      <c r="AL914" s="275" t="s">
        <v>7917</v>
      </c>
    </row>
    <row r="915" spans="1:38" s="275" customFormat="1">
      <c r="A915" s="275" t="str">
        <f t="shared" si="14"/>
        <v>0412700460短期入所</v>
      </c>
      <c r="B915" s="275" t="s">
        <v>2634</v>
      </c>
      <c r="C915" s="275" t="s">
        <v>2635</v>
      </c>
      <c r="D915" s="276">
        <v>9800014</v>
      </c>
      <c r="E915" s="275" t="s">
        <v>2636</v>
      </c>
      <c r="F915" s="275" t="s">
        <v>2637</v>
      </c>
      <c r="G915" s="275" t="s">
        <v>2638</v>
      </c>
      <c r="H915" s="275" t="s">
        <v>2639</v>
      </c>
      <c r="I915" s="275" t="s">
        <v>2640</v>
      </c>
      <c r="J915" s="275" t="s">
        <v>6716</v>
      </c>
      <c r="K915" s="275" t="s">
        <v>3755</v>
      </c>
      <c r="L915" s="275" t="s">
        <v>3758</v>
      </c>
      <c r="M915" s="275" t="s">
        <v>3759</v>
      </c>
      <c r="N915" s="276">
        <v>9813625</v>
      </c>
      <c r="O915" s="275" t="s">
        <v>3604</v>
      </c>
      <c r="P915" s="275" t="s">
        <v>3751</v>
      </c>
      <c r="Q915" s="275" t="s">
        <v>3756</v>
      </c>
      <c r="R915" s="275" t="s">
        <v>3756</v>
      </c>
      <c r="T915" s="275" t="s">
        <v>91</v>
      </c>
      <c r="U915" s="275" t="s">
        <v>74</v>
      </c>
      <c r="V915" s="275" t="s">
        <v>3757</v>
      </c>
      <c r="W915" s="275" t="s">
        <v>6486</v>
      </c>
      <c r="X915" s="277">
        <v>45017</v>
      </c>
      <c r="Y915" s="275" t="s">
        <v>6487</v>
      </c>
      <c r="AA915" s="277">
        <v>40848</v>
      </c>
      <c r="AB915" s="277">
        <v>40848</v>
      </c>
      <c r="AF915" s="275" t="s">
        <v>6498</v>
      </c>
      <c r="AH915" s="275">
        <v>1</v>
      </c>
      <c r="AJ915" s="275" t="s">
        <v>6490</v>
      </c>
      <c r="AK915" s="276">
        <v>980</v>
      </c>
      <c r="AL915" s="275" t="s">
        <v>7917</v>
      </c>
    </row>
    <row r="916" spans="1:38" s="275" customFormat="1">
      <c r="A916" s="275" t="str">
        <f t="shared" si="14"/>
        <v>0412700478就労継続支援(Ｂ型)</v>
      </c>
      <c r="B916" s="275" t="s">
        <v>3760</v>
      </c>
      <c r="C916" s="275" t="s">
        <v>3761</v>
      </c>
      <c r="D916" s="276">
        <v>9813303</v>
      </c>
      <c r="E916" s="275" t="s">
        <v>3762</v>
      </c>
      <c r="F916" s="275" t="s">
        <v>3763</v>
      </c>
      <c r="G916" s="275" t="s">
        <v>3764</v>
      </c>
      <c r="H916" s="275" t="s">
        <v>63</v>
      </c>
      <c r="I916" s="275" t="s">
        <v>3765</v>
      </c>
      <c r="J916" s="275" t="s">
        <v>7288</v>
      </c>
      <c r="K916" s="275" t="s">
        <v>3766</v>
      </c>
      <c r="L916" s="275" t="s">
        <v>3766</v>
      </c>
      <c r="M916" s="275" t="s">
        <v>3767</v>
      </c>
      <c r="N916" s="276">
        <v>9813303</v>
      </c>
      <c r="O916" s="275" t="s">
        <v>2920</v>
      </c>
      <c r="P916" s="275" t="s">
        <v>3762</v>
      </c>
      <c r="Q916" s="275" t="s">
        <v>3763</v>
      </c>
      <c r="R916" s="275" t="s">
        <v>3764</v>
      </c>
      <c r="T916" s="275" t="s">
        <v>6491</v>
      </c>
      <c r="U916" s="275" t="s">
        <v>74</v>
      </c>
      <c r="V916" s="275" t="s">
        <v>3768</v>
      </c>
      <c r="W916" s="275" t="s">
        <v>6486</v>
      </c>
      <c r="X916" s="277">
        <v>45017</v>
      </c>
      <c r="Y916" s="275" t="s">
        <v>6487</v>
      </c>
      <c r="Z916" s="275" t="s">
        <v>6497</v>
      </c>
      <c r="AA916" s="277">
        <v>40940</v>
      </c>
      <c r="AB916" s="277">
        <v>40940</v>
      </c>
      <c r="AG916" s="275" t="s">
        <v>6533</v>
      </c>
      <c r="AH916" s="275">
        <v>20</v>
      </c>
      <c r="AI916" s="275">
        <v>0</v>
      </c>
      <c r="AJ916" s="275" t="s">
        <v>6490</v>
      </c>
      <c r="AK916" s="276">
        <v>981</v>
      </c>
      <c r="AL916" s="275" t="s">
        <v>8111</v>
      </c>
    </row>
    <row r="917" spans="1:38" s="275" customFormat="1">
      <c r="A917" s="275" t="str">
        <f t="shared" si="14"/>
        <v>0412700502居宅介護</v>
      </c>
      <c r="B917" s="275" t="s">
        <v>3769</v>
      </c>
      <c r="C917" s="275" t="s">
        <v>3770</v>
      </c>
      <c r="D917" s="276">
        <v>9813351</v>
      </c>
      <c r="E917" s="275" t="s">
        <v>3771</v>
      </c>
      <c r="F917" s="275" t="s">
        <v>3772</v>
      </c>
      <c r="G917" s="275" t="s">
        <v>3773</v>
      </c>
      <c r="H917" s="275" t="s">
        <v>1475</v>
      </c>
      <c r="I917" s="275" t="s">
        <v>3774</v>
      </c>
      <c r="J917" s="275" t="s">
        <v>7289</v>
      </c>
      <c r="K917" s="275" t="s">
        <v>3775</v>
      </c>
      <c r="L917" s="275" t="s">
        <v>3775</v>
      </c>
      <c r="M917" s="275" t="s">
        <v>3776</v>
      </c>
      <c r="N917" s="276">
        <v>9813331</v>
      </c>
      <c r="O917" s="275" t="s">
        <v>2920</v>
      </c>
      <c r="P917" s="275" t="s">
        <v>3777</v>
      </c>
      <c r="Q917" s="275" t="s">
        <v>3778</v>
      </c>
      <c r="R917" s="275" t="s">
        <v>3779</v>
      </c>
      <c r="T917" s="275" t="s">
        <v>137</v>
      </c>
      <c r="U917" s="275" t="s">
        <v>74</v>
      </c>
      <c r="V917" s="275" t="s">
        <v>3780</v>
      </c>
      <c r="W917" s="275" t="s">
        <v>6486</v>
      </c>
      <c r="X917" s="277">
        <v>45017</v>
      </c>
      <c r="Y917" s="275" t="s">
        <v>6487</v>
      </c>
      <c r="AA917" s="277">
        <v>41023</v>
      </c>
      <c r="AB917" s="277">
        <v>41023</v>
      </c>
      <c r="AJ917" s="275" t="s">
        <v>6490</v>
      </c>
      <c r="AK917" s="276">
        <v>981</v>
      </c>
      <c r="AL917" s="275" t="s">
        <v>8112</v>
      </c>
    </row>
    <row r="918" spans="1:38" s="275" customFormat="1">
      <c r="A918" s="275" t="str">
        <f t="shared" si="14"/>
        <v>0412700536就労継続支援(Ｂ型)</v>
      </c>
      <c r="B918" s="275" t="s">
        <v>3781</v>
      </c>
      <c r="C918" s="275" t="s">
        <v>3782</v>
      </c>
      <c r="D918" s="276">
        <v>9813521</v>
      </c>
      <c r="E918" s="275" t="s">
        <v>3783</v>
      </c>
      <c r="F918" s="275" t="s">
        <v>3784</v>
      </c>
      <c r="G918" s="275" t="s">
        <v>3784</v>
      </c>
      <c r="H918" s="275" t="s">
        <v>63</v>
      </c>
      <c r="I918" s="275" t="s">
        <v>3785</v>
      </c>
      <c r="J918" s="275" t="s">
        <v>7290</v>
      </c>
      <c r="K918" s="275" t="s">
        <v>3786</v>
      </c>
      <c r="L918" s="275" t="s">
        <v>3786</v>
      </c>
      <c r="M918" s="275" t="s">
        <v>3787</v>
      </c>
      <c r="N918" s="276">
        <v>9813521</v>
      </c>
      <c r="O918" s="275" t="s">
        <v>3627</v>
      </c>
      <c r="P918" s="275" t="s">
        <v>3788</v>
      </c>
      <c r="Q918" s="275" t="s">
        <v>3784</v>
      </c>
      <c r="R918" s="275" t="s">
        <v>3784</v>
      </c>
      <c r="T918" s="275" t="s">
        <v>6491</v>
      </c>
      <c r="U918" s="275" t="s">
        <v>74</v>
      </c>
      <c r="V918" s="275" t="s">
        <v>3789</v>
      </c>
      <c r="W918" s="275" t="s">
        <v>6486</v>
      </c>
      <c r="X918" s="277">
        <v>44835</v>
      </c>
      <c r="Y918" s="275" t="s">
        <v>6487</v>
      </c>
      <c r="Z918" s="275" t="s">
        <v>6497</v>
      </c>
      <c r="AA918" s="277">
        <v>41306</v>
      </c>
      <c r="AB918" s="277">
        <v>41306</v>
      </c>
      <c r="AG918" s="275" t="s">
        <v>6533</v>
      </c>
      <c r="AH918" s="275">
        <v>20</v>
      </c>
      <c r="AI918" s="275">
        <v>0</v>
      </c>
      <c r="AJ918" s="275" t="s">
        <v>6490</v>
      </c>
      <c r="AK918" s="276">
        <v>981</v>
      </c>
      <c r="AL918" s="275" t="s">
        <v>8113</v>
      </c>
    </row>
    <row r="919" spans="1:38" s="275" customFormat="1">
      <c r="A919" s="275" t="str">
        <f t="shared" si="14"/>
        <v>0412700585就労移行支援</v>
      </c>
      <c r="B919" s="275" t="s">
        <v>3790</v>
      </c>
      <c r="C919" s="275" t="s">
        <v>3791</v>
      </c>
      <c r="D919" s="276">
        <v>9813121</v>
      </c>
      <c r="E919" s="275" t="s">
        <v>3792</v>
      </c>
      <c r="F919" s="275" t="s">
        <v>3793</v>
      </c>
      <c r="G919" s="275" t="s">
        <v>3794</v>
      </c>
      <c r="H919" s="275" t="s">
        <v>129</v>
      </c>
      <c r="I919" s="275" t="s">
        <v>3795</v>
      </c>
      <c r="J919" s="275" t="s">
        <v>7291</v>
      </c>
      <c r="K919" s="275" t="s">
        <v>3796</v>
      </c>
      <c r="L919" s="275" t="s">
        <v>3796</v>
      </c>
      <c r="M919" s="275" t="s">
        <v>3797</v>
      </c>
      <c r="N919" s="276">
        <v>9813329</v>
      </c>
      <c r="O919" s="275" t="s">
        <v>2920</v>
      </c>
      <c r="P919" s="275" t="s">
        <v>3801</v>
      </c>
      <c r="Q919" s="275" t="s">
        <v>3798</v>
      </c>
      <c r="R919" s="275" t="s">
        <v>3799</v>
      </c>
      <c r="T919" s="275" t="s">
        <v>75</v>
      </c>
      <c r="U919" s="275" t="s">
        <v>74</v>
      </c>
      <c r="V919" s="275" t="s">
        <v>3800</v>
      </c>
      <c r="W919" s="275" t="s">
        <v>6486</v>
      </c>
      <c r="X919" s="277">
        <v>45017</v>
      </c>
      <c r="Y919" s="275" t="s">
        <v>6487</v>
      </c>
      <c r="Z919" s="275" t="s">
        <v>6488</v>
      </c>
      <c r="AA919" s="277">
        <v>42036</v>
      </c>
      <c r="AB919" s="277">
        <v>42036</v>
      </c>
      <c r="AG919" s="275" t="s">
        <v>6533</v>
      </c>
      <c r="AH919" s="275">
        <v>10</v>
      </c>
      <c r="AI919" s="275">
        <v>0</v>
      </c>
      <c r="AJ919" s="275" t="s">
        <v>6490</v>
      </c>
      <c r="AK919" s="276">
        <v>981</v>
      </c>
      <c r="AL919" s="275" t="s">
        <v>7950</v>
      </c>
    </row>
    <row r="920" spans="1:38" s="275" customFormat="1">
      <c r="A920" s="275" t="str">
        <f t="shared" si="14"/>
        <v>0412700585就労継続支援(Ａ型)</v>
      </c>
      <c r="B920" s="275" t="s">
        <v>3790</v>
      </c>
      <c r="C920" s="275" t="s">
        <v>3791</v>
      </c>
      <c r="D920" s="276">
        <v>9813121</v>
      </c>
      <c r="E920" s="275" t="s">
        <v>3792</v>
      </c>
      <c r="F920" s="275" t="s">
        <v>3793</v>
      </c>
      <c r="G920" s="275" t="s">
        <v>3794</v>
      </c>
      <c r="H920" s="275" t="s">
        <v>129</v>
      </c>
      <c r="I920" s="275" t="s">
        <v>3795</v>
      </c>
      <c r="J920" s="275" t="s">
        <v>7291</v>
      </c>
      <c r="K920" s="275" t="s">
        <v>3796</v>
      </c>
      <c r="L920" s="275" t="s">
        <v>3796</v>
      </c>
      <c r="M920" s="275" t="s">
        <v>3797</v>
      </c>
      <c r="N920" s="276">
        <v>9813329</v>
      </c>
      <c r="O920" s="275" t="s">
        <v>2920</v>
      </c>
      <c r="P920" s="275" t="s">
        <v>3801</v>
      </c>
      <c r="Q920" s="275" t="s">
        <v>3798</v>
      </c>
      <c r="R920" s="275" t="s">
        <v>3799</v>
      </c>
      <c r="T920" s="275" t="s">
        <v>6537</v>
      </c>
      <c r="U920" s="275" t="s">
        <v>74</v>
      </c>
      <c r="V920" s="275" t="s">
        <v>3800</v>
      </c>
      <c r="W920" s="275" t="s">
        <v>6486</v>
      </c>
      <c r="X920" s="277">
        <v>45017</v>
      </c>
      <c r="Y920" s="275" t="s">
        <v>6487</v>
      </c>
      <c r="Z920" s="275" t="s">
        <v>6488</v>
      </c>
      <c r="AA920" s="277">
        <v>42036</v>
      </c>
      <c r="AB920" s="277">
        <v>42036</v>
      </c>
      <c r="AG920" s="275" t="s">
        <v>6533</v>
      </c>
      <c r="AH920" s="275">
        <v>10</v>
      </c>
      <c r="AI920" s="275">
        <v>0</v>
      </c>
      <c r="AJ920" s="275" t="s">
        <v>6490</v>
      </c>
      <c r="AK920" s="276">
        <v>981</v>
      </c>
      <c r="AL920" s="275" t="s">
        <v>7950</v>
      </c>
    </row>
    <row r="921" spans="1:38" s="275" customFormat="1">
      <c r="A921" s="275" t="str">
        <f t="shared" si="14"/>
        <v>0412700585就労定着支援</v>
      </c>
      <c r="B921" s="275" t="s">
        <v>3790</v>
      </c>
      <c r="C921" s="275" t="s">
        <v>3791</v>
      </c>
      <c r="D921" s="276">
        <v>9813121</v>
      </c>
      <c r="E921" s="275" t="s">
        <v>3792</v>
      </c>
      <c r="F921" s="275" t="s">
        <v>3793</v>
      </c>
      <c r="G921" s="275" t="s">
        <v>3794</v>
      </c>
      <c r="H921" s="275" t="s">
        <v>129</v>
      </c>
      <c r="I921" s="275" t="s">
        <v>3795</v>
      </c>
      <c r="J921" s="275" t="s">
        <v>7291</v>
      </c>
      <c r="K921" s="275" t="s">
        <v>3796</v>
      </c>
      <c r="L921" s="275" t="s">
        <v>3796</v>
      </c>
      <c r="M921" s="275" t="s">
        <v>3797</v>
      </c>
      <c r="N921" s="276">
        <v>9813329</v>
      </c>
      <c r="O921" s="275" t="s">
        <v>2920</v>
      </c>
      <c r="P921" s="275" t="s">
        <v>3801</v>
      </c>
      <c r="Q921" s="275" t="s">
        <v>3798</v>
      </c>
      <c r="R921" s="275" t="s">
        <v>3799</v>
      </c>
      <c r="T921" s="275" t="s">
        <v>314</v>
      </c>
      <c r="U921" s="275" t="s">
        <v>74</v>
      </c>
      <c r="V921" s="275" t="s">
        <v>3800</v>
      </c>
      <c r="W921" s="275" t="s">
        <v>6486</v>
      </c>
      <c r="X921" s="277">
        <v>45017</v>
      </c>
      <c r="Y921" s="275" t="s">
        <v>6487</v>
      </c>
      <c r="AA921" s="277">
        <v>44568</v>
      </c>
      <c r="AB921" s="277">
        <v>44568</v>
      </c>
      <c r="AJ921" s="275" t="s">
        <v>6490</v>
      </c>
      <c r="AK921" s="276">
        <v>981</v>
      </c>
      <c r="AL921" s="275" t="s">
        <v>7950</v>
      </c>
    </row>
    <row r="922" spans="1:38" s="275" customFormat="1">
      <c r="A922" s="275" t="str">
        <f t="shared" si="14"/>
        <v>0412700676短期入所</v>
      </c>
      <c r="B922" s="275" t="s">
        <v>2802</v>
      </c>
      <c r="C922" s="275" t="s">
        <v>2803</v>
      </c>
      <c r="D922" s="276">
        <v>9813602</v>
      </c>
      <c r="E922" s="275" t="s">
        <v>2804</v>
      </c>
      <c r="F922" s="275" t="s">
        <v>2805</v>
      </c>
      <c r="G922" s="275" t="s">
        <v>2806</v>
      </c>
      <c r="H922" s="275" t="s">
        <v>63</v>
      </c>
      <c r="I922" s="275" t="s">
        <v>8320</v>
      </c>
      <c r="J922" s="275" t="s">
        <v>8321</v>
      </c>
      <c r="K922" s="275" t="s">
        <v>3802</v>
      </c>
      <c r="L922" s="275" t="s">
        <v>3802</v>
      </c>
      <c r="M922" s="275" t="s">
        <v>3803</v>
      </c>
      <c r="N922" s="276">
        <v>9813602</v>
      </c>
      <c r="O922" s="275" t="s">
        <v>3804</v>
      </c>
      <c r="P922" s="275" t="s">
        <v>2804</v>
      </c>
      <c r="Q922" s="275" t="s">
        <v>3805</v>
      </c>
      <c r="R922" s="275" t="s">
        <v>3806</v>
      </c>
      <c r="T922" s="275" t="s">
        <v>91</v>
      </c>
      <c r="U922" s="275" t="s">
        <v>74</v>
      </c>
      <c r="V922" s="275" t="s">
        <v>3807</v>
      </c>
      <c r="W922" s="275" t="s">
        <v>6486</v>
      </c>
      <c r="X922" s="277">
        <v>44835</v>
      </c>
      <c r="Y922" s="275" t="s">
        <v>6487</v>
      </c>
      <c r="AA922" s="277">
        <v>43160</v>
      </c>
      <c r="AB922" s="277">
        <v>43160</v>
      </c>
      <c r="AF922" s="275" t="s">
        <v>6498</v>
      </c>
      <c r="AH922" s="275">
        <v>3</v>
      </c>
      <c r="AJ922" s="275" t="s">
        <v>6490</v>
      </c>
      <c r="AK922" s="276">
        <v>981</v>
      </c>
      <c r="AL922" s="275" t="s">
        <v>8066</v>
      </c>
    </row>
    <row r="923" spans="1:38" s="275" customFormat="1">
      <c r="A923" s="275" t="str">
        <f t="shared" si="14"/>
        <v>0412700684就労継続支援(Ｂ型)</v>
      </c>
      <c r="B923" s="275" t="s">
        <v>2802</v>
      </c>
      <c r="C923" s="275" t="s">
        <v>2803</v>
      </c>
      <c r="D923" s="276">
        <v>9813602</v>
      </c>
      <c r="E923" s="275" t="s">
        <v>2804</v>
      </c>
      <c r="F923" s="275" t="s">
        <v>2805</v>
      </c>
      <c r="G923" s="275" t="s">
        <v>2806</v>
      </c>
      <c r="H923" s="275" t="s">
        <v>63</v>
      </c>
      <c r="I923" s="275" t="s">
        <v>8320</v>
      </c>
      <c r="J923" s="275" t="s">
        <v>8321</v>
      </c>
      <c r="K923" s="275" t="s">
        <v>3802</v>
      </c>
      <c r="L923" s="275" t="s">
        <v>3802</v>
      </c>
      <c r="M923" s="275" t="s">
        <v>3803</v>
      </c>
      <c r="N923" s="276">
        <v>9813602</v>
      </c>
      <c r="O923" s="275" t="s">
        <v>3804</v>
      </c>
      <c r="P923" s="275" t="s">
        <v>3808</v>
      </c>
      <c r="Q923" s="275" t="s">
        <v>3805</v>
      </c>
      <c r="R923" s="275" t="s">
        <v>3806</v>
      </c>
      <c r="T923" s="275" t="s">
        <v>6491</v>
      </c>
      <c r="U923" s="275" t="s">
        <v>74</v>
      </c>
      <c r="V923" s="275" t="s">
        <v>3809</v>
      </c>
      <c r="W923" s="275" t="s">
        <v>6486</v>
      </c>
      <c r="X923" s="277">
        <v>45017</v>
      </c>
      <c r="Y923" s="275" t="s">
        <v>6487</v>
      </c>
      <c r="Z923" s="275" t="s">
        <v>6488</v>
      </c>
      <c r="AA923" s="277">
        <v>43160</v>
      </c>
      <c r="AB923" s="277">
        <v>43160</v>
      </c>
      <c r="AG923" s="275" t="s">
        <v>6489</v>
      </c>
      <c r="AH923" s="275">
        <v>20</v>
      </c>
      <c r="AI923" s="275">
        <v>0</v>
      </c>
      <c r="AJ923" s="275" t="s">
        <v>6490</v>
      </c>
      <c r="AK923" s="276">
        <v>981</v>
      </c>
      <c r="AL923" s="275" t="s">
        <v>8066</v>
      </c>
    </row>
    <row r="924" spans="1:38" s="275" customFormat="1">
      <c r="A924" s="275" t="str">
        <f t="shared" si="14"/>
        <v>0412700684生活介護</v>
      </c>
      <c r="B924" s="275" t="s">
        <v>2802</v>
      </c>
      <c r="C924" s="275" t="s">
        <v>2803</v>
      </c>
      <c r="D924" s="276">
        <v>9813602</v>
      </c>
      <c r="E924" s="275" t="s">
        <v>2804</v>
      </c>
      <c r="F924" s="275" t="s">
        <v>2805</v>
      </c>
      <c r="G924" s="275" t="s">
        <v>2806</v>
      </c>
      <c r="H924" s="275" t="s">
        <v>63</v>
      </c>
      <c r="I924" s="275" t="s">
        <v>8320</v>
      </c>
      <c r="J924" s="275" t="s">
        <v>8321</v>
      </c>
      <c r="K924" s="275" t="s">
        <v>3802</v>
      </c>
      <c r="L924" s="275" t="s">
        <v>3802</v>
      </c>
      <c r="M924" s="275" t="s">
        <v>3803</v>
      </c>
      <c r="N924" s="276">
        <v>9813602</v>
      </c>
      <c r="O924" s="275" t="s">
        <v>3804</v>
      </c>
      <c r="P924" s="275" t="s">
        <v>3808</v>
      </c>
      <c r="Q924" s="275" t="s">
        <v>3805</v>
      </c>
      <c r="R924" s="275" t="s">
        <v>3806</v>
      </c>
      <c r="T924" s="275" t="s">
        <v>71</v>
      </c>
      <c r="U924" s="275" t="s">
        <v>74</v>
      </c>
      <c r="V924" s="275" t="s">
        <v>3809</v>
      </c>
      <c r="W924" s="275" t="s">
        <v>6486</v>
      </c>
      <c r="X924" s="277">
        <v>45017</v>
      </c>
      <c r="Y924" s="275" t="s">
        <v>6487</v>
      </c>
      <c r="Z924" s="275" t="s">
        <v>6488</v>
      </c>
      <c r="AA924" s="277">
        <v>43160</v>
      </c>
      <c r="AB924" s="277">
        <v>43160</v>
      </c>
      <c r="AF924" s="275" t="s">
        <v>6492</v>
      </c>
      <c r="AG924" s="275" t="s">
        <v>6489</v>
      </c>
      <c r="AH924" s="275">
        <v>20</v>
      </c>
      <c r="AI924" s="275">
        <v>0</v>
      </c>
      <c r="AJ924" s="275" t="s">
        <v>6490</v>
      </c>
      <c r="AK924" s="276">
        <v>981</v>
      </c>
      <c r="AL924" s="275" t="s">
        <v>8066</v>
      </c>
    </row>
    <row r="925" spans="1:38" s="275" customFormat="1">
      <c r="A925" s="275" t="str">
        <f t="shared" si="14"/>
        <v>0412700726就労継続支援(Ａ型)</v>
      </c>
      <c r="B925" s="275" t="s">
        <v>773</v>
      </c>
      <c r="C925" s="275" t="s">
        <v>774</v>
      </c>
      <c r="D925" s="276">
        <v>9813121</v>
      </c>
      <c r="E925" s="275" t="s">
        <v>775</v>
      </c>
      <c r="F925" s="275" t="s">
        <v>776</v>
      </c>
      <c r="G925" s="275" t="s">
        <v>777</v>
      </c>
      <c r="H925" s="275" t="s">
        <v>63</v>
      </c>
      <c r="I925" s="275" t="s">
        <v>778</v>
      </c>
      <c r="J925" s="275" t="s">
        <v>6623</v>
      </c>
      <c r="K925" s="275" t="s">
        <v>3810</v>
      </c>
      <c r="L925" s="275" t="s">
        <v>3810</v>
      </c>
      <c r="M925" s="275" t="s">
        <v>3811</v>
      </c>
      <c r="N925" s="276">
        <v>9813625</v>
      </c>
      <c r="O925" s="275" t="s">
        <v>3604</v>
      </c>
      <c r="P925" s="275" t="s">
        <v>3812</v>
      </c>
      <c r="Q925" s="275" t="s">
        <v>776</v>
      </c>
      <c r="R925" s="275" t="s">
        <v>777</v>
      </c>
      <c r="T925" s="275" t="s">
        <v>6537</v>
      </c>
      <c r="U925" s="275" t="s">
        <v>74</v>
      </c>
      <c r="V925" s="275" t="s">
        <v>3813</v>
      </c>
      <c r="W925" s="275" t="s">
        <v>6486</v>
      </c>
      <c r="X925" s="277">
        <v>44835</v>
      </c>
      <c r="Y925" s="275" t="s">
        <v>6487</v>
      </c>
      <c r="Z925" s="275" t="s">
        <v>6488</v>
      </c>
      <c r="AA925" s="277">
        <v>43739</v>
      </c>
      <c r="AB925" s="277">
        <v>43739</v>
      </c>
      <c r="AG925" s="275" t="s">
        <v>6533</v>
      </c>
      <c r="AH925" s="275">
        <v>10</v>
      </c>
      <c r="AI925" s="275">
        <v>10</v>
      </c>
      <c r="AJ925" s="275" t="s">
        <v>6490</v>
      </c>
      <c r="AK925" s="276">
        <v>981</v>
      </c>
      <c r="AL925" s="275" t="s">
        <v>7950</v>
      </c>
    </row>
    <row r="926" spans="1:38" s="275" customFormat="1">
      <c r="A926" s="275" t="str">
        <f t="shared" si="14"/>
        <v>0412700726就労継続支援(Ｂ型)</v>
      </c>
      <c r="B926" s="275" t="s">
        <v>773</v>
      </c>
      <c r="C926" s="275" t="s">
        <v>774</v>
      </c>
      <c r="D926" s="276">
        <v>9813121</v>
      </c>
      <c r="E926" s="275" t="s">
        <v>775</v>
      </c>
      <c r="F926" s="275" t="s">
        <v>776</v>
      </c>
      <c r="G926" s="275" t="s">
        <v>777</v>
      </c>
      <c r="H926" s="275" t="s">
        <v>63</v>
      </c>
      <c r="I926" s="275" t="s">
        <v>778</v>
      </c>
      <c r="J926" s="275" t="s">
        <v>6623</v>
      </c>
      <c r="K926" s="275" t="s">
        <v>3810</v>
      </c>
      <c r="L926" s="275" t="s">
        <v>3810</v>
      </c>
      <c r="M926" s="275" t="s">
        <v>3811</v>
      </c>
      <c r="N926" s="276">
        <v>9813625</v>
      </c>
      <c r="O926" s="275" t="s">
        <v>3604</v>
      </c>
      <c r="P926" s="275" t="s">
        <v>3812</v>
      </c>
      <c r="Q926" s="275" t="s">
        <v>776</v>
      </c>
      <c r="R926" s="275" t="s">
        <v>777</v>
      </c>
      <c r="T926" s="275" t="s">
        <v>6491</v>
      </c>
      <c r="U926" s="275" t="s">
        <v>74</v>
      </c>
      <c r="V926" s="275" t="s">
        <v>3813</v>
      </c>
      <c r="W926" s="275" t="s">
        <v>6486</v>
      </c>
      <c r="X926" s="277">
        <v>44835</v>
      </c>
      <c r="Y926" s="275" t="s">
        <v>6487</v>
      </c>
      <c r="Z926" s="275" t="s">
        <v>6488</v>
      </c>
      <c r="AA926" s="277">
        <v>43739</v>
      </c>
      <c r="AB926" s="277">
        <v>43739</v>
      </c>
      <c r="AG926" s="275" t="s">
        <v>6533</v>
      </c>
      <c r="AH926" s="275">
        <v>10</v>
      </c>
      <c r="AI926" s="275">
        <v>10</v>
      </c>
      <c r="AJ926" s="275" t="s">
        <v>6490</v>
      </c>
      <c r="AK926" s="276">
        <v>981</v>
      </c>
      <c r="AL926" s="275" t="s">
        <v>7950</v>
      </c>
    </row>
    <row r="927" spans="1:38" s="275" customFormat="1">
      <c r="A927" s="275" t="str">
        <f t="shared" si="14"/>
        <v>0412700734居宅介護</v>
      </c>
      <c r="B927" s="275" t="s">
        <v>3814</v>
      </c>
      <c r="C927" s="275" t="s">
        <v>3815</v>
      </c>
      <c r="D927" s="276">
        <v>140347</v>
      </c>
      <c r="E927" s="275" t="s">
        <v>3816</v>
      </c>
      <c r="F927" s="275" t="s">
        <v>3817</v>
      </c>
      <c r="H927" s="275" t="s">
        <v>129</v>
      </c>
      <c r="I927" s="275" t="s">
        <v>3818</v>
      </c>
      <c r="J927" s="275" t="s">
        <v>7292</v>
      </c>
      <c r="K927" s="275" t="s">
        <v>3819</v>
      </c>
      <c r="L927" s="275" t="s">
        <v>3819</v>
      </c>
      <c r="M927" s="275" t="s">
        <v>3820</v>
      </c>
      <c r="N927" s="276">
        <v>9813628</v>
      </c>
      <c r="O927" s="275" t="s">
        <v>3604</v>
      </c>
      <c r="P927" s="275" t="s">
        <v>3821</v>
      </c>
      <c r="Q927" s="275" t="s">
        <v>3822</v>
      </c>
      <c r="T927" s="275" t="s">
        <v>137</v>
      </c>
      <c r="U927" s="275" t="s">
        <v>74</v>
      </c>
      <c r="V927" s="275" t="s">
        <v>3823</v>
      </c>
      <c r="W927" s="275" t="s">
        <v>6486</v>
      </c>
      <c r="X927" s="277">
        <v>45017</v>
      </c>
      <c r="Y927" s="275" t="s">
        <v>6487</v>
      </c>
      <c r="AA927" s="277">
        <v>44105</v>
      </c>
      <c r="AB927" s="277">
        <v>44105</v>
      </c>
      <c r="AJ927" s="275" t="s">
        <v>6490</v>
      </c>
      <c r="AK927" s="276">
        <v>14</v>
      </c>
      <c r="AL927" s="275" t="s">
        <v>8114</v>
      </c>
    </row>
    <row r="928" spans="1:38" s="275" customFormat="1">
      <c r="A928" s="275" t="str">
        <f t="shared" si="14"/>
        <v>0412700734重度訪問介護</v>
      </c>
      <c r="B928" s="275" t="s">
        <v>3814</v>
      </c>
      <c r="C928" s="275" t="s">
        <v>3815</v>
      </c>
      <c r="D928" s="276">
        <v>140347</v>
      </c>
      <c r="E928" s="275" t="s">
        <v>3816</v>
      </c>
      <c r="F928" s="275" t="s">
        <v>3817</v>
      </c>
      <c r="H928" s="275" t="s">
        <v>129</v>
      </c>
      <c r="I928" s="275" t="s">
        <v>3818</v>
      </c>
      <c r="J928" s="275" t="s">
        <v>7292</v>
      </c>
      <c r="K928" s="275" t="s">
        <v>3819</v>
      </c>
      <c r="L928" s="275" t="s">
        <v>3819</v>
      </c>
      <c r="M928" s="275" t="s">
        <v>3820</v>
      </c>
      <c r="N928" s="276">
        <v>9813628</v>
      </c>
      <c r="O928" s="275" t="s">
        <v>3604</v>
      </c>
      <c r="P928" s="275" t="s">
        <v>3821</v>
      </c>
      <c r="Q928" s="275" t="s">
        <v>3822</v>
      </c>
      <c r="T928" s="275" t="s">
        <v>138</v>
      </c>
      <c r="U928" s="275" t="s">
        <v>74</v>
      </c>
      <c r="V928" s="275" t="s">
        <v>3823</v>
      </c>
      <c r="W928" s="275" t="s">
        <v>6486</v>
      </c>
      <c r="X928" s="277">
        <v>45017</v>
      </c>
      <c r="Y928" s="275" t="s">
        <v>6487</v>
      </c>
      <c r="AA928" s="277">
        <v>44105</v>
      </c>
      <c r="AB928" s="277">
        <v>44105</v>
      </c>
      <c r="AJ928" s="275" t="s">
        <v>6490</v>
      </c>
      <c r="AK928" s="276">
        <v>14</v>
      </c>
      <c r="AL928" s="275" t="s">
        <v>8114</v>
      </c>
    </row>
    <row r="929" spans="1:38" s="275" customFormat="1">
      <c r="A929" s="275" t="str">
        <f t="shared" si="14"/>
        <v>0412700767居宅介護</v>
      </c>
      <c r="B929" s="275" t="s">
        <v>1442</v>
      </c>
      <c r="C929" s="275" t="s">
        <v>1443</v>
      </c>
      <c r="D929" s="276">
        <v>2330002</v>
      </c>
      <c r="E929" s="275" t="s">
        <v>1444</v>
      </c>
      <c r="F929" s="275" t="s">
        <v>1445</v>
      </c>
      <c r="G929" s="275" t="s">
        <v>1446</v>
      </c>
      <c r="H929" s="275" t="s">
        <v>129</v>
      </c>
      <c r="I929" s="275" t="s">
        <v>1447</v>
      </c>
      <c r="J929" s="275" t="s">
        <v>6827</v>
      </c>
      <c r="K929" s="275" t="s">
        <v>7294</v>
      </c>
      <c r="L929" s="275" t="s">
        <v>7294</v>
      </c>
      <c r="M929" s="275" t="s">
        <v>7295</v>
      </c>
      <c r="N929" s="276">
        <v>9813621</v>
      </c>
      <c r="O929" s="275" t="s">
        <v>3604</v>
      </c>
      <c r="P929" s="275" t="s">
        <v>7296</v>
      </c>
      <c r="Q929" s="275" t="s">
        <v>7297</v>
      </c>
      <c r="T929" s="275" t="s">
        <v>137</v>
      </c>
      <c r="U929" s="275" t="s">
        <v>74</v>
      </c>
      <c r="V929" s="275" t="s">
        <v>7298</v>
      </c>
      <c r="W929" s="275" t="s">
        <v>6486</v>
      </c>
      <c r="X929" s="277">
        <v>44652</v>
      </c>
      <c r="Y929" s="275" t="s">
        <v>6554</v>
      </c>
      <c r="AA929" s="277">
        <v>44652</v>
      </c>
      <c r="AB929" s="277">
        <v>44652</v>
      </c>
      <c r="AJ929" s="275" t="s">
        <v>6490</v>
      </c>
      <c r="AK929" s="276">
        <v>233</v>
      </c>
      <c r="AL929" s="275" t="s">
        <v>7994</v>
      </c>
    </row>
    <row r="930" spans="1:38" s="275" customFormat="1">
      <c r="A930" s="275" t="str">
        <f t="shared" si="14"/>
        <v>0412700767重度訪問介護</v>
      </c>
      <c r="B930" s="275" t="s">
        <v>1442</v>
      </c>
      <c r="C930" s="275" t="s">
        <v>1443</v>
      </c>
      <c r="D930" s="276">
        <v>2330002</v>
      </c>
      <c r="E930" s="275" t="s">
        <v>1444</v>
      </c>
      <c r="F930" s="275" t="s">
        <v>1445</v>
      </c>
      <c r="G930" s="275" t="s">
        <v>1446</v>
      </c>
      <c r="H930" s="275" t="s">
        <v>129</v>
      </c>
      <c r="I930" s="275" t="s">
        <v>1447</v>
      </c>
      <c r="J930" s="275" t="s">
        <v>6827</v>
      </c>
      <c r="K930" s="275" t="s">
        <v>7294</v>
      </c>
      <c r="L930" s="275" t="s">
        <v>7294</v>
      </c>
      <c r="M930" s="275" t="s">
        <v>7295</v>
      </c>
      <c r="N930" s="276">
        <v>9813621</v>
      </c>
      <c r="O930" s="275" t="s">
        <v>3604</v>
      </c>
      <c r="P930" s="275" t="s">
        <v>7296</v>
      </c>
      <c r="Q930" s="275" t="s">
        <v>7297</v>
      </c>
      <c r="T930" s="275" t="s">
        <v>138</v>
      </c>
      <c r="U930" s="275" t="s">
        <v>74</v>
      </c>
      <c r="V930" s="275" t="s">
        <v>7298</v>
      </c>
      <c r="W930" s="275" t="s">
        <v>6486</v>
      </c>
      <c r="X930" s="277">
        <v>44652</v>
      </c>
      <c r="Y930" s="275" t="s">
        <v>6554</v>
      </c>
      <c r="AA930" s="277">
        <v>44652</v>
      </c>
      <c r="AB930" s="277">
        <v>44652</v>
      </c>
      <c r="AJ930" s="275" t="s">
        <v>6490</v>
      </c>
      <c r="AK930" s="276">
        <v>233</v>
      </c>
      <c r="AL930" s="275" t="s">
        <v>7994</v>
      </c>
    </row>
    <row r="931" spans="1:38" s="275" customFormat="1">
      <c r="A931" s="275" t="str">
        <f t="shared" si="14"/>
        <v>0412700775就労継続支援(Ｂ型)</v>
      </c>
      <c r="B931" s="275" t="s">
        <v>7299</v>
      </c>
      <c r="C931" s="275" t="s">
        <v>7300</v>
      </c>
      <c r="D931" s="276">
        <v>9830005</v>
      </c>
      <c r="E931" s="275" t="s">
        <v>7301</v>
      </c>
      <c r="F931" s="275" t="s">
        <v>7302</v>
      </c>
      <c r="H931" s="275" t="s">
        <v>402</v>
      </c>
      <c r="I931" s="275" t="s">
        <v>7303</v>
      </c>
      <c r="J931" s="275" t="s">
        <v>7304</v>
      </c>
      <c r="K931" s="275" t="s">
        <v>7305</v>
      </c>
      <c r="L931" s="275" t="s">
        <v>7305</v>
      </c>
      <c r="M931" s="275" t="s">
        <v>7306</v>
      </c>
      <c r="N931" s="276">
        <v>9813501</v>
      </c>
      <c r="O931" s="275" t="s">
        <v>3627</v>
      </c>
      <c r="P931" s="275" t="s">
        <v>7307</v>
      </c>
      <c r="Q931" s="275" t="s">
        <v>7302</v>
      </c>
      <c r="T931" s="275" t="s">
        <v>6491</v>
      </c>
      <c r="U931" s="275" t="s">
        <v>74</v>
      </c>
      <c r="V931" s="275" t="s">
        <v>7308</v>
      </c>
      <c r="W931" s="275" t="s">
        <v>6486</v>
      </c>
      <c r="X931" s="277">
        <v>45017</v>
      </c>
      <c r="Y931" s="275" t="s">
        <v>6487</v>
      </c>
      <c r="Z931" s="275" t="s">
        <v>6497</v>
      </c>
      <c r="AA931" s="277">
        <v>44805</v>
      </c>
      <c r="AB931" s="277">
        <v>44805</v>
      </c>
      <c r="AG931" s="275" t="s">
        <v>6533</v>
      </c>
      <c r="AH931" s="275">
        <v>20</v>
      </c>
      <c r="AI931" s="275">
        <v>0</v>
      </c>
      <c r="AJ931" s="275" t="s">
        <v>6490</v>
      </c>
      <c r="AK931" s="276">
        <v>983</v>
      </c>
      <c r="AL931" s="275" t="s">
        <v>7942</v>
      </c>
    </row>
    <row r="932" spans="1:38" s="275" customFormat="1">
      <c r="A932" s="275" t="str">
        <f t="shared" si="14"/>
        <v>0412700783生活介護</v>
      </c>
      <c r="B932" s="275" t="s">
        <v>3824</v>
      </c>
      <c r="C932" s="275" t="s">
        <v>3825</v>
      </c>
      <c r="D932" s="276">
        <v>7150002</v>
      </c>
      <c r="E932" s="275" t="s">
        <v>3826</v>
      </c>
      <c r="F932" s="275" t="s">
        <v>3827</v>
      </c>
      <c r="G932" s="275" t="s">
        <v>3828</v>
      </c>
      <c r="H932" s="275" t="s">
        <v>129</v>
      </c>
      <c r="I932" s="275" t="s">
        <v>3829</v>
      </c>
      <c r="J932" s="275" t="s">
        <v>7293</v>
      </c>
      <c r="K932" s="275" t="s">
        <v>8373</v>
      </c>
      <c r="L932" s="275" t="s">
        <v>8373</v>
      </c>
      <c r="M932" s="275" t="s">
        <v>8374</v>
      </c>
      <c r="N932" s="276">
        <v>9813403</v>
      </c>
      <c r="O932" s="275" t="s">
        <v>3604</v>
      </c>
      <c r="P932" s="275" t="s">
        <v>8375</v>
      </c>
      <c r="Q932" s="275" t="s">
        <v>8376</v>
      </c>
      <c r="T932" s="275" t="s">
        <v>71</v>
      </c>
      <c r="U932" s="275" t="s">
        <v>74</v>
      </c>
      <c r="V932" s="275" t="s">
        <v>8377</v>
      </c>
      <c r="W932" s="275" t="s">
        <v>6486</v>
      </c>
      <c r="X932" s="277">
        <v>45047</v>
      </c>
      <c r="Y932" s="275" t="s">
        <v>6554</v>
      </c>
      <c r="Z932" s="275" t="s">
        <v>6497</v>
      </c>
      <c r="AA932" s="277">
        <v>45047</v>
      </c>
      <c r="AB932" s="277">
        <v>45047</v>
      </c>
      <c r="AF932" s="275" t="s">
        <v>6492</v>
      </c>
      <c r="AG932" s="275" t="s">
        <v>6533</v>
      </c>
      <c r="AH932" s="275">
        <v>20</v>
      </c>
      <c r="AI932" s="275">
        <v>20</v>
      </c>
      <c r="AJ932" s="275" t="s">
        <v>6490</v>
      </c>
      <c r="AK932" s="276">
        <v>715</v>
      </c>
      <c r="AL932" s="275" t="s">
        <v>7994</v>
      </c>
    </row>
    <row r="933" spans="1:38" s="275" customFormat="1">
      <c r="A933" s="275" t="str">
        <f t="shared" si="14"/>
        <v>0412800013居宅介護</v>
      </c>
      <c r="B933" s="275" t="s">
        <v>3830</v>
      </c>
      <c r="C933" s="275" t="s">
        <v>3831</v>
      </c>
      <c r="D933" s="276">
        <v>9814122</v>
      </c>
      <c r="E933" s="275" t="s">
        <v>3832</v>
      </c>
      <c r="F933" s="275" t="s">
        <v>3833</v>
      </c>
      <c r="G933" s="275" t="s">
        <v>3834</v>
      </c>
      <c r="H933" s="275" t="s">
        <v>144</v>
      </c>
      <c r="I933" s="275" t="s">
        <v>8378</v>
      </c>
      <c r="J933" s="275" t="s">
        <v>8379</v>
      </c>
      <c r="K933" s="275" t="s">
        <v>3835</v>
      </c>
      <c r="L933" s="275" t="s">
        <v>3835</v>
      </c>
      <c r="M933" s="275" t="s">
        <v>3836</v>
      </c>
      <c r="N933" s="276">
        <v>9814122</v>
      </c>
      <c r="O933" s="275" t="s">
        <v>3837</v>
      </c>
      <c r="P933" s="275" t="s">
        <v>3838</v>
      </c>
      <c r="Q933" s="275" t="s">
        <v>3833</v>
      </c>
      <c r="R933" s="275" t="s">
        <v>3834</v>
      </c>
      <c r="T933" s="275" t="s">
        <v>137</v>
      </c>
      <c r="U933" s="275" t="s">
        <v>74</v>
      </c>
      <c r="V933" s="275" t="s">
        <v>3839</v>
      </c>
      <c r="W933" s="275" t="s">
        <v>6486</v>
      </c>
      <c r="X933" s="277">
        <v>45017</v>
      </c>
      <c r="Y933" s="275" t="s">
        <v>6487</v>
      </c>
      <c r="AA933" s="277">
        <v>38991</v>
      </c>
      <c r="AB933" s="277">
        <v>38991</v>
      </c>
      <c r="AJ933" s="275" t="s">
        <v>6490</v>
      </c>
      <c r="AK933" s="276">
        <v>981</v>
      </c>
      <c r="AL933" s="275" t="s">
        <v>8115</v>
      </c>
    </row>
    <row r="934" spans="1:38" s="275" customFormat="1">
      <c r="A934" s="275" t="str">
        <f t="shared" si="14"/>
        <v>0412800013行動援護</v>
      </c>
      <c r="B934" s="275" t="s">
        <v>3830</v>
      </c>
      <c r="C934" s="275" t="s">
        <v>3831</v>
      </c>
      <c r="D934" s="276">
        <v>9814122</v>
      </c>
      <c r="E934" s="275" t="s">
        <v>3832</v>
      </c>
      <c r="F934" s="275" t="s">
        <v>3833</v>
      </c>
      <c r="G934" s="275" t="s">
        <v>3834</v>
      </c>
      <c r="H934" s="275" t="s">
        <v>144</v>
      </c>
      <c r="I934" s="275" t="s">
        <v>8378</v>
      </c>
      <c r="J934" s="275" t="s">
        <v>8379</v>
      </c>
      <c r="K934" s="275" t="s">
        <v>3835</v>
      </c>
      <c r="L934" s="275" t="s">
        <v>3835</v>
      </c>
      <c r="M934" s="275" t="s">
        <v>3836</v>
      </c>
      <c r="N934" s="276">
        <v>9814122</v>
      </c>
      <c r="O934" s="275" t="s">
        <v>3837</v>
      </c>
      <c r="P934" s="275" t="s">
        <v>3838</v>
      </c>
      <c r="Q934" s="275" t="s">
        <v>3833</v>
      </c>
      <c r="R934" s="275" t="s">
        <v>3834</v>
      </c>
      <c r="T934" s="275" t="s">
        <v>172</v>
      </c>
      <c r="U934" s="275" t="s">
        <v>74</v>
      </c>
      <c r="V934" s="275" t="s">
        <v>3839</v>
      </c>
      <c r="W934" s="275" t="s">
        <v>6486</v>
      </c>
      <c r="X934" s="277">
        <v>45017</v>
      </c>
      <c r="Y934" s="275" t="s">
        <v>6487</v>
      </c>
      <c r="AA934" s="277">
        <v>38991</v>
      </c>
      <c r="AB934" s="277">
        <v>38991</v>
      </c>
      <c r="AJ934" s="275" t="s">
        <v>6490</v>
      </c>
      <c r="AK934" s="276">
        <v>981</v>
      </c>
      <c r="AL934" s="275" t="s">
        <v>8115</v>
      </c>
    </row>
    <row r="935" spans="1:38" s="275" customFormat="1">
      <c r="A935" s="275" t="str">
        <f t="shared" si="14"/>
        <v>0412800013重度訪問介護</v>
      </c>
      <c r="B935" s="275" t="s">
        <v>3830</v>
      </c>
      <c r="C935" s="275" t="s">
        <v>3831</v>
      </c>
      <c r="D935" s="276">
        <v>9814122</v>
      </c>
      <c r="E935" s="275" t="s">
        <v>3832</v>
      </c>
      <c r="F935" s="275" t="s">
        <v>3833</v>
      </c>
      <c r="G935" s="275" t="s">
        <v>3834</v>
      </c>
      <c r="H935" s="275" t="s">
        <v>144</v>
      </c>
      <c r="I935" s="275" t="s">
        <v>8378</v>
      </c>
      <c r="J935" s="275" t="s">
        <v>8379</v>
      </c>
      <c r="K935" s="275" t="s">
        <v>3835</v>
      </c>
      <c r="L935" s="275" t="s">
        <v>3835</v>
      </c>
      <c r="M935" s="275" t="s">
        <v>3836</v>
      </c>
      <c r="N935" s="276">
        <v>9814122</v>
      </c>
      <c r="O935" s="275" t="s">
        <v>3837</v>
      </c>
      <c r="P935" s="275" t="s">
        <v>3838</v>
      </c>
      <c r="Q935" s="275" t="s">
        <v>3833</v>
      </c>
      <c r="R935" s="275" t="s">
        <v>3834</v>
      </c>
      <c r="T935" s="275" t="s">
        <v>138</v>
      </c>
      <c r="U935" s="275" t="s">
        <v>74</v>
      </c>
      <c r="V935" s="275" t="s">
        <v>3839</v>
      </c>
      <c r="W935" s="275" t="s">
        <v>6486</v>
      </c>
      <c r="X935" s="277">
        <v>45017</v>
      </c>
      <c r="Y935" s="275" t="s">
        <v>6487</v>
      </c>
      <c r="AA935" s="277">
        <v>38991</v>
      </c>
      <c r="AB935" s="277">
        <v>38991</v>
      </c>
      <c r="AJ935" s="275" t="s">
        <v>6490</v>
      </c>
      <c r="AK935" s="276">
        <v>981</v>
      </c>
      <c r="AL935" s="275" t="s">
        <v>8115</v>
      </c>
    </row>
    <row r="936" spans="1:38" s="275" customFormat="1">
      <c r="A936" s="275" t="str">
        <f t="shared" si="14"/>
        <v>0412800021居宅介護</v>
      </c>
      <c r="B936" s="275" t="s">
        <v>3840</v>
      </c>
      <c r="C936" s="275" t="s">
        <v>3841</v>
      </c>
      <c r="D936" s="276">
        <v>9814261</v>
      </c>
      <c r="E936" s="275" t="s">
        <v>3842</v>
      </c>
      <c r="F936" s="275" t="s">
        <v>3843</v>
      </c>
      <c r="G936" s="275" t="s">
        <v>3844</v>
      </c>
      <c r="H936" s="275" t="s">
        <v>144</v>
      </c>
      <c r="I936" s="275" t="s">
        <v>8380</v>
      </c>
      <c r="J936" s="275" t="s">
        <v>8381</v>
      </c>
      <c r="K936" s="275" t="s">
        <v>3845</v>
      </c>
      <c r="L936" s="275" t="s">
        <v>3845</v>
      </c>
      <c r="M936" s="275" t="s">
        <v>3849</v>
      </c>
      <c r="N936" s="276">
        <v>9814261</v>
      </c>
      <c r="O936" s="275" t="s">
        <v>3846</v>
      </c>
      <c r="P936" s="275" t="s">
        <v>3842</v>
      </c>
      <c r="Q936" s="275" t="s">
        <v>3847</v>
      </c>
      <c r="R936" s="275" t="s">
        <v>3850</v>
      </c>
      <c r="T936" s="275" t="s">
        <v>137</v>
      </c>
      <c r="U936" s="275" t="s">
        <v>74</v>
      </c>
      <c r="V936" s="275" t="s">
        <v>3848</v>
      </c>
      <c r="W936" s="275" t="s">
        <v>6486</v>
      </c>
      <c r="X936" s="277">
        <v>44287</v>
      </c>
      <c r="Y936" s="275" t="s">
        <v>6487</v>
      </c>
      <c r="AA936" s="277">
        <v>38991</v>
      </c>
      <c r="AB936" s="277">
        <v>38991</v>
      </c>
      <c r="AJ936" s="275" t="s">
        <v>6490</v>
      </c>
      <c r="AK936" s="276">
        <v>981</v>
      </c>
      <c r="AL936" s="275" t="s">
        <v>8116</v>
      </c>
    </row>
    <row r="937" spans="1:38" s="275" customFormat="1">
      <c r="A937" s="275" t="str">
        <f t="shared" si="14"/>
        <v>0412800021重度訪問介護</v>
      </c>
      <c r="B937" s="275" t="s">
        <v>3840</v>
      </c>
      <c r="C937" s="275" t="s">
        <v>3841</v>
      </c>
      <c r="D937" s="276">
        <v>9814261</v>
      </c>
      <c r="E937" s="275" t="s">
        <v>3842</v>
      </c>
      <c r="F937" s="275" t="s">
        <v>3843</v>
      </c>
      <c r="G937" s="275" t="s">
        <v>3844</v>
      </c>
      <c r="H937" s="275" t="s">
        <v>144</v>
      </c>
      <c r="I937" s="275" t="s">
        <v>8380</v>
      </c>
      <c r="J937" s="275" t="s">
        <v>8381</v>
      </c>
      <c r="K937" s="275" t="s">
        <v>3845</v>
      </c>
      <c r="L937" s="275" t="s">
        <v>3845</v>
      </c>
      <c r="M937" s="275" t="s">
        <v>3849</v>
      </c>
      <c r="N937" s="276">
        <v>9814261</v>
      </c>
      <c r="O937" s="275" t="s">
        <v>3846</v>
      </c>
      <c r="P937" s="275" t="s">
        <v>3842</v>
      </c>
      <c r="Q937" s="275" t="s">
        <v>3847</v>
      </c>
      <c r="R937" s="275" t="s">
        <v>3850</v>
      </c>
      <c r="T937" s="275" t="s">
        <v>138</v>
      </c>
      <c r="U937" s="275" t="s">
        <v>74</v>
      </c>
      <c r="V937" s="275" t="s">
        <v>3848</v>
      </c>
      <c r="W937" s="275" t="s">
        <v>6486</v>
      </c>
      <c r="X937" s="277">
        <v>44287</v>
      </c>
      <c r="Y937" s="275" t="s">
        <v>6487</v>
      </c>
      <c r="AA937" s="277">
        <v>38991</v>
      </c>
      <c r="AB937" s="277">
        <v>38991</v>
      </c>
      <c r="AJ937" s="275" t="s">
        <v>6490</v>
      </c>
      <c r="AK937" s="276">
        <v>981</v>
      </c>
      <c r="AL937" s="275" t="s">
        <v>8116</v>
      </c>
    </row>
    <row r="938" spans="1:38" s="275" customFormat="1">
      <c r="A938" s="275" t="str">
        <f t="shared" si="14"/>
        <v>0412800039居宅介護</v>
      </c>
      <c r="B938" s="275" t="s">
        <v>3840</v>
      </c>
      <c r="C938" s="275" t="s">
        <v>3841</v>
      </c>
      <c r="D938" s="276">
        <v>9814261</v>
      </c>
      <c r="E938" s="275" t="s">
        <v>3842</v>
      </c>
      <c r="F938" s="275" t="s">
        <v>3843</v>
      </c>
      <c r="G938" s="275" t="s">
        <v>3844</v>
      </c>
      <c r="H938" s="275" t="s">
        <v>144</v>
      </c>
      <c r="I938" s="275" t="s">
        <v>8380</v>
      </c>
      <c r="J938" s="275" t="s">
        <v>8381</v>
      </c>
      <c r="K938" s="275" t="s">
        <v>3851</v>
      </c>
      <c r="L938" s="275" t="s">
        <v>3851</v>
      </c>
      <c r="M938" s="275" t="s">
        <v>3854</v>
      </c>
      <c r="N938" s="276">
        <v>9814331</v>
      </c>
      <c r="O938" s="275" t="s">
        <v>3846</v>
      </c>
      <c r="P938" s="275" t="s">
        <v>3855</v>
      </c>
      <c r="Q938" s="275" t="s">
        <v>3852</v>
      </c>
      <c r="R938" s="275" t="s">
        <v>3852</v>
      </c>
      <c r="T938" s="275" t="s">
        <v>137</v>
      </c>
      <c r="U938" s="275" t="s">
        <v>74</v>
      </c>
      <c r="V938" s="275" t="s">
        <v>3853</v>
      </c>
      <c r="W938" s="275" t="s">
        <v>6486</v>
      </c>
      <c r="X938" s="277">
        <v>44287</v>
      </c>
      <c r="Y938" s="275" t="s">
        <v>6487</v>
      </c>
      <c r="AA938" s="277">
        <v>38991</v>
      </c>
      <c r="AB938" s="277">
        <v>38991</v>
      </c>
      <c r="AJ938" s="275" t="s">
        <v>6490</v>
      </c>
      <c r="AK938" s="276">
        <v>981</v>
      </c>
      <c r="AL938" s="275" t="s">
        <v>8116</v>
      </c>
    </row>
    <row r="939" spans="1:38" s="275" customFormat="1">
      <c r="A939" s="275" t="str">
        <f t="shared" si="14"/>
        <v>0412800039重度訪問介護</v>
      </c>
      <c r="B939" s="275" t="s">
        <v>3840</v>
      </c>
      <c r="C939" s="275" t="s">
        <v>3841</v>
      </c>
      <c r="D939" s="276">
        <v>9814261</v>
      </c>
      <c r="E939" s="275" t="s">
        <v>3842</v>
      </c>
      <c r="F939" s="275" t="s">
        <v>3843</v>
      </c>
      <c r="G939" s="275" t="s">
        <v>3844</v>
      </c>
      <c r="H939" s="275" t="s">
        <v>144</v>
      </c>
      <c r="I939" s="275" t="s">
        <v>8380</v>
      </c>
      <c r="J939" s="275" t="s">
        <v>8381</v>
      </c>
      <c r="K939" s="275" t="s">
        <v>3851</v>
      </c>
      <c r="L939" s="275" t="s">
        <v>3851</v>
      </c>
      <c r="M939" s="275" t="s">
        <v>3854</v>
      </c>
      <c r="N939" s="276">
        <v>9814331</v>
      </c>
      <c r="O939" s="275" t="s">
        <v>3846</v>
      </c>
      <c r="P939" s="275" t="s">
        <v>3855</v>
      </c>
      <c r="Q939" s="275" t="s">
        <v>3852</v>
      </c>
      <c r="R939" s="275" t="s">
        <v>3852</v>
      </c>
      <c r="T939" s="275" t="s">
        <v>138</v>
      </c>
      <c r="U939" s="275" t="s">
        <v>74</v>
      </c>
      <c r="V939" s="275" t="s">
        <v>3853</v>
      </c>
      <c r="W939" s="275" t="s">
        <v>6486</v>
      </c>
      <c r="X939" s="277">
        <v>44287</v>
      </c>
      <c r="Y939" s="275" t="s">
        <v>6487</v>
      </c>
      <c r="AA939" s="277">
        <v>38991</v>
      </c>
      <c r="AB939" s="277">
        <v>38991</v>
      </c>
      <c r="AJ939" s="275" t="s">
        <v>6490</v>
      </c>
      <c r="AK939" s="276">
        <v>981</v>
      </c>
      <c r="AL939" s="275" t="s">
        <v>8116</v>
      </c>
    </row>
    <row r="940" spans="1:38" s="275" customFormat="1">
      <c r="A940" s="275" t="str">
        <f t="shared" si="14"/>
        <v>0412800062就労継続支援(Ｂ型)</v>
      </c>
      <c r="B940" s="275" t="s">
        <v>3856</v>
      </c>
      <c r="C940" s="275" t="s">
        <v>3857</v>
      </c>
      <c r="D940" s="276">
        <v>9814292</v>
      </c>
      <c r="E940" s="275" t="s">
        <v>3858</v>
      </c>
      <c r="F940" s="275" t="s">
        <v>3859</v>
      </c>
      <c r="G940" s="275" t="s">
        <v>3860</v>
      </c>
      <c r="H940" s="275" t="s">
        <v>3861</v>
      </c>
      <c r="I940" s="275" t="s">
        <v>3862</v>
      </c>
      <c r="J940" s="275" t="s">
        <v>7309</v>
      </c>
      <c r="K940" s="275" t="s">
        <v>3863</v>
      </c>
      <c r="L940" s="275" t="s">
        <v>3863</v>
      </c>
      <c r="M940" s="275" t="s">
        <v>3864</v>
      </c>
      <c r="N940" s="276">
        <v>9814275</v>
      </c>
      <c r="O940" s="275" t="s">
        <v>3846</v>
      </c>
      <c r="P940" s="275" t="s">
        <v>3865</v>
      </c>
      <c r="Q940" s="275" t="s">
        <v>3866</v>
      </c>
      <c r="R940" s="275" t="s">
        <v>3867</v>
      </c>
      <c r="T940" s="275" t="s">
        <v>6491</v>
      </c>
      <c r="U940" s="275" t="s">
        <v>74</v>
      </c>
      <c r="V940" s="275" t="s">
        <v>3868</v>
      </c>
      <c r="W940" s="275" t="s">
        <v>6486</v>
      </c>
      <c r="X940" s="277">
        <v>45017</v>
      </c>
      <c r="Y940" s="275" t="s">
        <v>6487</v>
      </c>
      <c r="Z940" s="275" t="s">
        <v>6488</v>
      </c>
      <c r="AA940" s="277">
        <v>39173</v>
      </c>
      <c r="AB940" s="277">
        <v>39173</v>
      </c>
      <c r="AG940" s="275" t="s">
        <v>6489</v>
      </c>
      <c r="AH940" s="275">
        <v>28</v>
      </c>
      <c r="AI940" s="275">
        <v>0</v>
      </c>
      <c r="AJ940" s="275" t="s">
        <v>6490</v>
      </c>
      <c r="AK940" s="276">
        <v>981</v>
      </c>
      <c r="AL940" s="275" t="s">
        <v>8117</v>
      </c>
    </row>
    <row r="941" spans="1:38" s="275" customFormat="1">
      <c r="A941" s="275" t="str">
        <f t="shared" si="14"/>
        <v>0412800062生活介護</v>
      </c>
      <c r="B941" s="275" t="s">
        <v>3856</v>
      </c>
      <c r="C941" s="275" t="s">
        <v>3857</v>
      </c>
      <c r="D941" s="276">
        <v>9814292</v>
      </c>
      <c r="E941" s="275" t="s">
        <v>3858</v>
      </c>
      <c r="F941" s="275" t="s">
        <v>3859</v>
      </c>
      <c r="G941" s="275" t="s">
        <v>3860</v>
      </c>
      <c r="H941" s="275" t="s">
        <v>3861</v>
      </c>
      <c r="I941" s="275" t="s">
        <v>3862</v>
      </c>
      <c r="J941" s="275" t="s">
        <v>7309</v>
      </c>
      <c r="K941" s="275" t="s">
        <v>3863</v>
      </c>
      <c r="L941" s="275" t="s">
        <v>3863</v>
      </c>
      <c r="M941" s="275" t="s">
        <v>3864</v>
      </c>
      <c r="N941" s="276">
        <v>9814275</v>
      </c>
      <c r="O941" s="275" t="s">
        <v>3846</v>
      </c>
      <c r="P941" s="275" t="s">
        <v>3865</v>
      </c>
      <c r="Q941" s="275" t="s">
        <v>3866</v>
      </c>
      <c r="R941" s="275" t="s">
        <v>3867</v>
      </c>
      <c r="T941" s="275" t="s">
        <v>71</v>
      </c>
      <c r="U941" s="275" t="s">
        <v>74</v>
      </c>
      <c r="V941" s="275" t="s">
        <v>3868</v>
      </c>
      <c r="W941" s="275" t="s">
        <v>6486</v>
      </c>
      <c r="X941" s="277">
        <v>45017</v>
      </c>
      <c r="Y941" s="275" t="s">
        <v>6487</v>
      </c>
      <c r="Z941" s="275" t="s">
        <v>6488</v>
      </c>
      <c r="AA941" s="277">
        <v>39173</v>
      </c>
      <c r="AB941" s="277">
        <v>39173</v>
      </c>
      <c r="AF941" s="275" t="s">
        <v>6492</v>
      </c>
      <c r="AG941" s="275" t="s">
        <v>6489</v>
      </c>
      <c r="AH941" s="275">
        <v>12</v>
      </c>
      <c r="AI941" s="275">
        <v>0</v>
      </c>
      <c r="AJ941" s="275" t="s">
        <v>6490</v>
      </c>
      <c r="AK941" s="276">
        <v>981</v>
      </c>
      <c r="AL941" s="275" t="s">
        <v>8117</v>
      </c>
    </row>
    <row r="942" spans="1:38" s="275" customFormat="1">
      <c r="A942" s="275" t="str">
        <f t="shared" si="14"/>
        <v>0412800062短期入所</v>
      </c>
      <c r="B942" s="275" t="s">
        <v>3856</v>
      </c>
      <c r="C942" s="275" t="s">
        <v>3857</v>
      </c>
      <c r="D942" s="276">
        <v>9814292</v>
      </c>
      <c r="E942" s="275" t="s">
        <v>3858</v>
      </c>
      <c r="F942" s="275" t="s">
        <v>3859</v>
      </c>
      <c r="G942" s="275" t="s">
        <v>3860</v>
      </c>
      <c r="H942" s="275" t="s">
        <v>3861</v>
      </c>
      <c r="I942" s="275" t="s">
        <v>3862</v>
      </c>
      <c r="J942" s="275" t="s">
        <v>7309</v>
      </c>
      <c r="K942" s="275" t="s">
        <v>3863</v>
      </c>
      <c r="L942" s="275" t="s">
        <v>3863</v>
      </c>
      <c r="M942" s="275" t="s">
        <v>3864</v>
      </c>
      <c r="N942" s="276">
        <v>9814275</v>
      </c>
      <c r="O942" s="275" t="s">
        <v>3846</v>
      </c>
      <c r="P942" s="275" t="s">
        <v>3869</v>
      </c>
      <c r="Q942" s="275" t="s">
        <v>3866</v>
      </c>
      <c r="R942" s="275" t="s">
        <v>3867</v>
      </c>
      <c r="T942" s="275" t="s">
        <v>91</v>
      </c>
      <c r="U942" s="275" t="s">
        <v>74</v>
      </c>
      <c r="V942" s="275" t="s">
        <v>3868</v>
      </c>
      <c r="W942" s="275" t="s">
        <v>6486</v>
      </c>
      <c r="X942" s="277">
        <v>44835</v>
      </c>
      <c r="Y942" s="275" t="s">
        <v>6487</v>
      </c>
      <c r="AA942" s="277">
        <v>39479</v>
      </c>
      <c r="AB942" s="277">
        <v>39479</v>
      </c>
      <c r="AF942" s="275" t="s">
        <v>6498</v>
      </c>
      <c r="AH942" s="275">
        <v>3</v>
      </c>
      <c r="AJ942" s="275" t="s">
        <v>6490</v>
      </c>
      <c r="AK942" s="276">
        <v>981</v>
      </c>
      <c r="AL942" s="275" t="s">
        <v>8117</v>
      </c>
    </row>
    <row r="943" spans="1:38" s="275" customFormat="1">
      <c r="A943" s="275" t="str">
        <f t="shared" si="14"/>
        <v>0412800070居宅介護</v>
      </c>
      <c r="B943" s="275" t="s">
        <v>219</v>
      </c>
      <c r="C943" s="275" t="s">
        <v>220</v>
      </c>
      <c r="D943" s="276">
        <v>9800014</v>
      </c>
      <c r="E943" s="275" t="s">
        <v>221</v>
      </c>
      <c r="F943" s="275" t="s">
        <v>222</v>
      </c>
      <c r="G943" s="275" t="s">
        <v>223</v>
      </c>
      <c r="H943" s="275" t="s">
        <v>210</v>
      </c>
      <c r="I943" s="275" t="s">
        <v>224</v>
      </c>
      <c r="J943" s="275" t="s">
        <v>6532</v>
      </c>
      <c r="K943" s="275" t="s">
        <v>3870</v>
      </c>
      <c r="L943" s="275" t="s">
        <v>3870</v>
      </c>
      <c r="M943" s="275" t="s">
        <v>3871</v>
      </c>
      <c r="N943" s="276">
        <v>9814241</v>
      </c>
      <c r="O943" s="275" t="s">
        <v>3846</v>
      </c>
      <c r="P943" s="275" t="s">
        <v>3872</v>
      </c>
      <c r="Q943" s="275" t="s">
        <v>3873</v>
      </c>
      <c r="R943" s="275" t="s">
        <v>3874</v>
      </c>
      <c r="T943" s="275" t="s">
        <v>137</v>
      </c>
      <c r="U943" s="275" t="s">
        <v>74</v>
      </c>
      <c r="V943" s="275" t="s">
        <v>3875</v>
      </c>
      <c r="W943" s="275" t="s">
        <v>6486</v>
      </c>
      <c r="X943" s="277">
        <v>44835</v>
      </c>
      <c r="Y943" s="275" t="s">
        <v>6487</v>
      </c>
      <c r="AA943" s="277">
        <v>39387</v>
      </c>
      <c r="AB943" s="277">
        <v>39387</v>
      </c>
      <c r="AJ943" s="275" t="s">
        <v>6490</v>
      </c>
      <c r="AK943" s="276">
        <v>980</v>
      </c>
      <c r="AL943" s="275" t="s">
        <v>7917</v>
      </c>
    </row>
    <row r="944" spans="1:38" s="275" customFormat="1">
      <c r="A944" s="275" t="str">
        <f t="shared" si="14"/>
        <v>0412800070重度訪問介護</v>
      </c>
      <c r="B944" s="275" t="s">
        <v>219</v>
      </c>
      <c r="C944" s="275" t="s">
        <v>220</v>
      </c>
      <c r="D944" s="276">
        <v>9800014</v>
      </c>
      <c r="E944" s="275" t="s">
        <v>221</v>
      </c>
      <c r="F944" s="275" t="s">
        <v>222</v>
      </c>
      <c r="G944" s="275" t="s">
        <v>223</v>
      </c>
      <c r="H944" s="275" t="s">
        <v>210</v>
      </c>
      <c r="I944" s="275" t="s">
        <v>224</v>
      </c>
      <c r="J944" s="275" t="s">
        <v>6532</v>
      </c>
      <c r="K944" s="275" t="s">
        <v>3870</v>
      </c>
      <c r="L944" s="275" t="s">
        <v>3870</v>
      </c>
      <c r="M944" s="275" t="s">
        <v>3871</v>
      </c>
      <c r="N944" s="276">
        <v>9814241</v>
      </c>
      <c r="O944" s="275" t="s">
        <v>3846</v>
      </c>
      <c r="P944" s="275" t="s">
        <v>3872</v>
      </c>
      <c r="Q944" s="275" t="s">
        <v>3873</v>
      </c>
      <c r="R944" s="275" t="s">
        <v>3874</v>
      </c>
      <c r="T944" s="275" t="s">
        <v>138</v>
      </c>
      <c r="U944" s="275" t="s">
        <v>74</v>
      </c>
      <c r="V944" s="275" t="s">
        <v>3875</v>
      </c>
      <c r="W944" s="275" t="s">
        <v>6486</v>
      </c>
      <c r="X944" s="277">
        <v>44835</v>
      </c>
      <c r="Y944" s="275" t="s">
        <v>6487</v>
      </c>
      <c r="AA944" s="277">
        <v>39387</v>
      </c>
      <c r="AB944" s="277">
        <v>39387</v>
      </c>
      <c r="AJ944" s="275" t="s">
        <v>6490</v>
      </c>
      <c r="AK944" s="276">
        <v>980</v>
      </c>
      <c r="AL944" s="275" t="s">
        <v>7917</v>
      </c>
    </row>
    <row r="945" spans="1:38" s="275" customFormat="1">
      <c r="A945" s="275" t="str">
        <f t="shared" si="14"/>
        <v>0412800088就労継続支援(Ｂ型)</v>
      </c>
      <c r="B945" s="275" t="s">
        <v>3856</v>
      </c>
      <c r="C945" s="275" t="s">
        <v>3857</v>
      </c>
      <c r="D945" s="276">
        <v>9814292</v>
      </c>
      <c r="E945" s="275" t="s">
        <v>3858</v>
      </c>
      <c r="F945" s="275" t="s">
        <v>3859</v>
      </c>
      <c r="G945" s="275" t="s">
        <v>3860</v>
      </c>
      <c r="H945" s="275" t="s">
        <v>3861</v>
      </c>
      <c r="I945" s="275" t="s">
        <v>3862</v>
      </c>
      <c r="J945" s="275" t="s">
        <v>7309</v>
      </c>
      <c r="K945" s="275" t="s">
        <v>3876</v>
      </c>
      <c r="L945" s="275" t="s">
        <v>3876</v>
      </c>
      <c r="M945" s="275" t="s">
        <v>3877</v>
      </c>
      <c r="N945" s="276">
        <v>9814211</v>
      </c>
      <c r="O945" s="275" t="s">
        <v>3846</v>
      </c>
      <c r="P945" s="275" t="s">
        <v>3878</v>
      </c>
      <c r="Q945" s="275" t="s">
        <v>3879</v>
      </c>
      <c r="R945" s="275" t="s">
        <v>3879</v>
      </c>
      <c r="T945" s="275" t="s">
        <v>6491</v>
      </c>
      <c r="U945" s="275" t="s">
        <v>74</v>
      </c>
      <c r="V945" s="275" t="s">
        <v>3880</v>
      </c>
      <c r="W945" s="275" t="s">
        <v>6486</v>
      </c>
      <c r="X945" s="277">
        <v>44287</v>
      </c>
      <c r="Y945" s="275" t="s">
        <v>6487</v>
      </c>
      <c r="Z945" s="275" t="s">
        <v>6497</v>
      </c>
      <c r="AA945" s="277">
        <v>39539</v>
      </c>
      <c r="AB945" s="277">
        <v>39539</v>
      </c>
      <c r="AG945" s="275" t="s">
        <v>6533</v>
      </c>
      <c r="AH945" s="275">
        <v>20</v>
      </c>
      <c r="AI945" s="275">
        <v>0</v>
      </c>
      <c r="AJ945" s="275" t="s">
        <v>6490</v>
      </c>
      <c r="AK945" s="276">
        <v>981</v>
      </c>
      <c r="AL945" s="275" t="s">
        <v>8117</v>
      </c>
    </row>
    <row r="946" spans="1:38" s="275" customFormat="1">
      <c r="A946" s="275" t="str">
        <f t="shared" si="14"/>
        <v>0412800104生活介護</v>
      </c>
      <c r="B946" s="275" t="s">
        <v>3856</v>
      </c>
      <c r="C946" s="275" t="s">
        <v>3857</v>
      </c>
      <c r="D946" s="276">
        <v>9814292</v>
      </c>
      <c r="E946" s="275" t="s">
        <v>3858</v>
      </c>
      <c r="F946" s="275" t="s">
        <v>3859</v>
      </c>
      <c r="G946" s="275" t="s">
        <v>3860</v>
      </c>
      <c r="H946" s="275" t="s">
        <v>3861</v>
      </c>
      <c r="I946" s="275" t="s">
        <v>3862</v>
      </c>
      <c r="J946" s="275" t="s">
        <v>7309</v>
      </c>
      <c r="K946" s="275" t="s">
        <v>3881</v>
      </c>
      <c r="L946" s="275" t="s">
        <v>3881</v>
      </c>
      <c r="M946" s="275" t="s">
        <v>3882</v>
      </c>
      <c r="N946" s="276">
        <v>9814374</v>
      </c>
      <c r="O946" s="275" t="s">
        <v>3846</v>
      </c>
      <c r="P946" s="275" t="s">
        <v>3883</v>
      </c>
      <c r="Q946" s="275" t="s">
        <v>3884</v>
      </c>
      <c r="R946" s="275" t="s">
        <v>3884</v>
      </c>
      <c r="T946" s="275" t="s">
        <v>71</v>
      </c>
      <c r="U946" s="275" t="s">
        <v>74</v>
      </c>
      <c r="V946" s="275" t="s">
        <v>3885</v>
      </c>
      <c r="W946" s="275" t="s">
        <v>6486</v>
      </c>
      <c r="X946" s="277">
        <v>45017</v>
      </c>
      <c r="Y946" s="275" t="s">
        <v>6487</v>
      </c>
      <c r="Z946" s="275" t="s">
        <v>6488</v>
      </c>
      <c r="AA946" s="277">
        <v>40269</v>
      </c>
      <c r="AB946" s="277">
        <v>40269</v>
      </c>
      <c r="AF946" s="275" t="s">
        <v>6492</v>
      </c>
      <c r="AG946" s="275" t="s">
        <v>6533</v>
      </c>
      <c r="AH946" s="275">
        <v>20</v>
      </c>
      <c r="AI946" s="275">
        <v>20</v>
      </c>
      <c r="AJ946" s="275" t="s">
        <v>6490</v>
      </c>
      <c r="AK946" s="276">
        <v>981</v>
      </c>
      <c r="AL946" s="275" t="s">
        <v>8117</v>
      </c>
    </row>
    <row r="947" spans="1:38" s="275" customFormat="1">
      <c r="A947" s="275" t="str">
        <f t="shared" si="14"/>
        <v>0412800153就労継続支援(Ｂ型)</v>
      </c>
      <c r="B947" s="275" t="s">
        <v>3886</v>
      </c>
      <c r="C947" s="275" t="s">
        <v>3887</v>
      </c>
      <c r="D947" s="276">
        <v>9870015</v>
      </c>
      <c r="E947" s="275" t="s">
        <v>3888</v>
      </c>
      <c r="F947" s="275" t="s">
        <v>3889</v>
      </c>
      <c r="G947" s="275" t="s">
        <v>3890</v>
      </c>
      <c r="H947" s="275" t="s">
        <v>402</v>
      </c>
      <c r="I947" s="275" t="s">
        <v>3891</v>
      </c>
      <c r="J947" s="275" t="s">
        <v>7310</v>
      </c>
      <c r="K947" s="275" t="s">
        <v>3892</v>
      </c>
      <c r="L947" s="275" t="s">
        <v>3892</v>
      </c>
      <c r="M947" s="275" t="s">
        <v>3893</v>
      </c>
      <c r="N947" s="276">
        <v>9814102</v>
      </c>
      <c r="O947" s="275" t="s">
        <v>3837</v>
      </c>
      <c r="P947" s="275" t="s">
        <v>3894</v>
      </c>
      <c r="Q947" s="275" t="s">
        <v>3889</v>
      </c>
      <c r="R947" s="275" t="s">
        <v>3895</v>
      </c>
      <c r="T947" s="275" t="s">
        <v>6491</v>
      </c>
      <c r="U947" s="275" t="s">
        <v>74</v>
      </c>
      <c r="V947" s="275" t="s">
        <v>3896</v>
      </c>
      <c r="W947" s="275" t="s">
        <v>6486</v>
      </c>
      <c r="X947" s="277">
        <v>45017</v>
      </c>
      <c r="Y947" s="275" t="s">
        <v>6487</v>
      </c>
      <c r="Z947" s="275" t="s">
        <v>6488</v>
      </c>
      <c r="AA947" s="277">
        <v>42217</v>
      </c>
      <c r="AB947" s="277">
        <v>42217</v>
      </c>
      <c r="AG947" s="275" t="s">
        <v>6533</v>
      </c>
      <c r="AH947" s="275">
        <v>14</v>
      </c>
      <c r="AI947" s="275">
        <v>0</v>
      </c>
      <c r="AJ947" s="275" t="s">
        <v>6490</v>
      </c>
      <c r="AK947" s="276">
        <v>987</v>
      </c>
      <c r="AL947" s="275" t="s">
        <v>8118</v>
      </c>
    </row>
    <row r="948" spans="1:38" s="275" customFormat="1">
      <c r="A948" s="275" t="str">
        <f t="shared" si="14"/>
        <v>0412800153生活介護</v>
      </c>
      <c r="B948" s="275" t="s">
        <v>3886</v>
      </c>
      <c r="C948" s="275" t="s">
        <v>3887</v>
      </c>
      <c r="D948" s="276">
        <v>9870015</v>
      </c>
      <c r="E948" s="275" t="s">
        <v>3888</v>
      </c>
      <c r="F948" s="275" t="s">
        <v>3889</v>
      </c>
      <c r="G948" s="275" t="s">
        <v>3890</v>
      </c>
      <c r="H948" s="275" t="s">
        <v>402</v>
      </c>
      <c r="I948" s="275" t="s">
        <v>3891</v>
      </c>
      <c r="J948" s="275" t="s">
        <v>7310</v>
      </c>
      <c r="K948" s="275" t="s">
        <v>3892</v>
      </c>
      <c r="L948" s="275" t="s">
        <v>3892</v>
      </c>
      <c r="M948" s="275" t="s">
        <v>3893</v>
      </c>
      <c r="N948" s="276">
        <v>9814102</v>
      </c>
      <c r="O948" s="275" t="s">
        <v>3837</v>
      </c>
      <c r="P948" s="275" t="s">
        <v>3894</v>
      </c>
      <c r="Q948" s="275" t="s">
        <v>3897</v>
      </c>
      <c r="R948" s="275" t="s">
        <v>3898</v>
      </c>
      <c r="T948" s="275" t="s">
        <v>71</v>
      </c>
      <c r="U948" s="275" t="s">
        <v>74</v>
      </c>
      <c r="V948" s="275" t="s">
        <v>3896</v>
      </c>
      <c r="W948" s="275" t="s">
        <v>6486</v>
      </c>
      <c r="X948" s="277">
        <v>45017</v>
      </c>
      <c r="Y948" s="275" t="s">
        <v>6487</v>
      </c>
      <c r="Z948" s="275" t="s">
        <v>6488</v>
      </c>
      <c r="AA948" s="277">
        <v>44348</v>
      </c>
      <c r="AB948" s="277">
        <v>44348</v>
      </c>
      <c r="AF948" s="275" t="s">
        <v>6492</v>
      </c>
      <c r="AG948" s="275" t="s">
        <v>6533</v>
      </c>
      <c r="AH948" s="275">
        <v>6</v>
      </c>
      <c r="AI948" s="275">
        <v>6</v>
      </c>
      <c r="AJ948" s="275" t="s">
        <v>6490</v>
      </c>
      <c r="AK948" s="276">
        <v>987</v>
      </c>
      <c r="AL948" s="275" t="s">
        <v>8118</v>
      </c>
    </row>
    <row r="949" spans="1:38" s="275" customFormat="1">
      <c r="A949" s="275" t="str">
        <f t="shared" si="14"/>
        <v>0412800179居宅介護</v>
      </c>
      <c r="B949" s="275" t="s">
        <v>206</v>
      </c>
      <c r="C949" s="275" t="s">
        <v>207</v>
      </c>
      <c r="D949" s="276">
        <v>1018688</v>
      </c>
      <c r="E949" s="275" t="s">
        <v>6530</v>
      </c>
      <c r="F949" s="275" t="s">
        <v>208</v>
      </c>
      <c r="G949" s="275" t="s">
        <v>209</v>
      </c>
      <c r="H949" s="275" t="s">
        <v>210</v>
      </c>
      <c r="I949" s="275" t="s">
        <v>211</v>
      </c>
      <c r="J949" s="275" t="s">
        <v>6531</v>
      </c>
      <c r="K949" s="275" t="s">
        <v>3899</v>
      </c>
      <c r="L949" s="275" t="s">
        <v>3899</v>
      </c>
      <c r="M949" s="275" t="s">
        <v>3900</v>
      </c>
      <c r="N949" s="276">
        <v>9814261</v>
      </c>
      <c r="O949" s="275" t="s">
        <v>3846</v>
      </c>
      <c r="P949" s="275" t="s">
        <v>3901</v>
      </c>
      <c r="Q949" s="275" t="s">
        <v>3902</v>
      </c>
      <c r="T949" s="275" t="s">
        <v>137</v>
      </c>
      <c r="U949" s="275" t="s">
        <v>74</v>
      </c>
      <c r="V949" s="275" t="s">
        <v>3903</v>
      </c>
      <c r="W949" s="275" t="s">
        <v>6486</v>
      </c>
      <c r="X949" s="277">
        <v>44835</v>
      </c>
      <c r="Y949" s="275" t="s">
        <v>6487</v>
      </c>
      <c r="AA949" s="277">
        <v>43709</v>
      </c>
      <c r="AB949" s="277">
        <v>43709</v>
      </c>
      <c r="AJ949" s="275" t="s">
        <v>6490</v>
      </c>
      <c r="AK949" s="276">
        <v>101</v>
      </c>
      <c r="AL949" s="275" t="s">
        <v>7916</v>
      </c>
    </row>
    <row r="950" spans="1:38" s="275" customFormat="1">
      <c r="A950" s="275" t="str">
        <f t="shared" si="14"/>
        <v>0412800179重度訪問介護</v>
      </c>
      <c r="B950" s="275" t="s">
        <v>206</v>
      </c>
      <c r="C950" s="275" t="s">
        <v>207</v>
      </c>
      <c r="D950" s="276">
        <v>1018688</v>
      </c>
      <c r="E950" s="275" t="s">
        <v>6530</v>
      </c>
      <c r="F950" s="275" t="s">
        <v>208</v>
      </c>
      <c r="G950" s="275" t="s">
        <v>209</v>
      </c>
      <c r="H950" s="275" t="s">
        <v>210</v>
      </c>
      <c r="I950" s="275" t="s">
        <v>211</v>
      </c>
      <c r="J950" s="275" t="s">
        <v>6531</v>
      </c>
      <c r="K950" s="275" t="s">
        <v>3899</v>
      </c>
      <c r="L950" s="275" t="s">
        <v>3899</v>
      </c>
      <c r="M950" s="275" t="s">
        <v>3900</v>
      </c>
      <c r="N950" s="276">
        <v>9814261</v>
      </c>
      <c r="O950" s="275" t="s">
        <v>3846</v>
      </c>
      <c r="P950" s="275" t="s">
        <v>3901</v>
      </c>
      <c r="Q950" s="275" t="s">
        <v>3902</v>
      </c>
      <c r="T950" s="275" t="s">
        <v>138</v>
      </c>
      <c r="U950" s="275" t="s">
        <v>74</v>
      </c>
      <c r="V950" s="275" t="s">
        <v>3903</v>
      </c>
      <c r="W950" s="275" t="s">
        <v>6486</v>
      </c>
      <c r="X950" s="277">
        <v>44835</v>
      </c>
      <c r="Y950" s="275" t="s">
        <v>6487</v>
      </c>
      <c r="AA950" s="277">
        <v>43709</v>
      </c>
      <c r="AB950" s="277">
        <v>43709</v>
      </c>
      <c r="AJ950" s="275" t="s">
        <v>6490</v>
      </c>
      <c r="AK950" s="276">
        <v>101</v>
      </c>
      <c r="AL950" s="275" t="s">
        <v>7916</v>
      </c>
    </row>
    <row r="951" spans="1:38" s="275" customFormat="1">
      <c r="A951" s="275" t="str">
        <f t="shared" si="14"/>
        <v>0412800179同行援護</v>
      </c>
      <c r="B951" s="275" t="s">
        <v>206</v>
      </c>
      <c r="C951" s="275" t="s">
        <v>207</v>
      </c>
      <c r="D951" s="276">
        <v>1018688</v>
      </c>
      <c r="E951" s="275" t="s">
        <v>6530</v>
      </c>
      <c r="F951" s="275" t="s">
        <v>208</v>
      </c>
      <c r="G951" s="275" t="s">
        <v>209</v>
      </c>
      <c r="H951" s="275" t="s">
        <v>210</v>
      </c>
      <c r="I951" s="275" t="s">
        <v>211</v>
      </c>
      <c r="J951" s="275" t="s">
        <v>6531</v>
      </c>
      <c r="K951" s="275" t="s">
        <v>3899</v>
      </c>
      <c r="L951" s="275" t="s">
        <v>3899</v>
      </c>
      <c r="M951" s="275" t="s">
        <v>3900</v>
      </c>
      <c r="N951" s="276">
        <v>9814261</v>
      </c>
      <c r="O951" s="275" t="s">
        <v>3846</v>
      </c>
      <c r="P951" s="275" t="s">
        <v>3901</v>
      </c>
      <c r="Q951" s="275" t="s">
        <v>3902</v>
      </c>
      <c r="T951" s="275" t="s">
        <v>218</v>
      </c>
      <c r="U951" s="275" t="s">
        <v>74</v>
      </c>
      <c r="V951" s="275" t="s">
        <v>3903</v>
      </c>
      <c r="W951" s="275" t="s">
        <v>6486</v>
      </c>
      <c r="X951" s="277">
        <v>44835</v>
      </c>
      <c r="Y951" s="275" t="s">
        <v>6487</v>
      </c>
      <c r="AA951" s="277">
        <v>43709</v>
      </c>
      <c r="AB951" s="277">
        <v>43709</v>
      </c>
      <c r="AJ951" s="275" t="s">
        <v>6490</v>
      </c>
      <c r="AK951" s="276">
        <v>101</v>
      </c>
      <c r="AL951" s="275" t="s">
        <v>7916</v>
      </c>
    </row>
    <row r="952" spans="1:38" s="275" customFormat="1">
      <c r="A952" s="275" t="str">
        <f t="shared" si="14"/>
        <v>0412800187就労継続支援(Ｂ型)</v>
      </c>
      <c r="B952" s="275" t="s">
        <v>8382</v>
      </c>
      <c r="C952" s="275" t="s">
        <v>8383</v>
      </c>
      <c r="D952" s="276">
        <v>9814261</v>
      </c>
      <c r="E952" s="275" t="s">
        <v>8384</v>
      </c>
      <c r="F952" s="275" t="s">
        <v>8385</v>
      </c>
      <c r="H952" s="275" t="s">
        <v>319</v>
      </c>
      <c r="I952" s="275" t="s">
        <v>8386</v>
      </c>
      <c r="J952" s="275" t="s">
        <v>8387</v>
      </c>
      <c r="K952" s="275" t="s">
        <v>8382</v>
      </c>
      <c r="L952" s="275" t="s">
        <v>8382</v>
      </c>
      <c r="M952" s="275" t="s">
        <v>8383</v>
      </c>
      <c r="N952" s="276">
        <v>9814261</v>
      </c>
      <c r="O952" s="275" t="s">
        <v>3846</v>
      </c>
      <c r="P952" s="275" t="s">
        <v>8384</v>
      </c>
      <c r="Q952" s="275" t="s">
        <v>8385</v>
      </c>
      <c r="T952" s="275" t="s">
        <v>6491</v>
      </c>
      <c r="U952" s="275" t="s">
        <v>74</v>
      </c>
      <c r="V952" s="275" t="s">
        <v>8388</v>
      </c>
      <c r="W952" s="275" t="s">
        <v>6486</v>
      </c>
      <c r="X952" s="277">
        <v>45047</v>
      </c>
      <c r="Y952" s="275" t="s">
        <v>6554</v>
      </c>
      <c r="Z952" s="275" t="s">
        <v>6497</v>
      </c>
      <c r="AA952" s="277">
        <v>45047</v>
      </c>
      <c r="AB952" s="277">
        <v>45047</v>
      </c>
      <c r="AG952" s="275" t="s">
        <v>6533</v>
      </c>
      <c r="AH952" s="275">
        <v>20</v>
      </c>
      <c r="AI952" s="275">
        <v>0</v>
      </c>
      <c r="AJ952" s="275" t="s">
        <v>6490</v>
      </c>
      <c r="AK952" s="276">
        <v>981</v>
      </c>
      <c r="AL952" s="275" t="s">
        <v>8116</v>
      </c>
    </row>
    <row r="953" spans="1:38" s="275" customFormat="1">
      <c r="A953" s="275" t="str">
        <f t="shared" si="14"/>
        <v>0413100017生活介護</v>
      </c>
      <c r="B953" s="275" t="s">
        <v>2434</v>
      </c>
      <c r="C953" s="275" t="s">
        <v>2435</v>
      </c>
      <c r="D953" s="276">
        <v>9810505</v>
      </c>
      <c r="E953" s="275" t="s">
        <v>2436</v>
      </c>
      <c r="F953" s="275" t="s">
        <v>2437</v>
      </c>
      <c r="G953" s="275" t="s">
        <v>2438</v>
      </c>
      <c r="H953" s="275" t="s">
        <v>63</v>
      </c>
      <c r="I953" s="275" t="s">
        <v>2439</v>
      </c>
      <c r="J953" s="275" t="s">
        <v>7001</v>
      </c>
      <c r="K953" s="275" t="s">
        <v>3904</v>
      </c>
      <c r="L953" s="275" t="s">
        <v>3904</v>
      </c>
      <c r="M953" s="275" t="s">
        <v>3905</v>
      </c>
      <c r="N953" s="276">
        <v>9894203</v>
      </c>
      <c r="O953" s="275" t="s">
        <v>3906</v>
      </c>
      <c r="P953" s="275" t="s">
        <v>3907</v>
      </c>
      <c r="Q953" s="275" t="s">
        <v>3908</v>
      </c>
      <c r="R953" s="275" t="s">
        <v>3910</v>
      </c>
      <c r="T953" s="275" t="s">
        <v>71</v>
      </c>
      <c r="U953" s="275" t="s">
        <v>74</v>
      </c>
      <c r="V953" s="275" t="s">
        <v>3909</v>
      </c>
      <c r="W953" s="275" t="s">
        <v>6486</v>
      </c>
      <c r="X953" s="277">
        <v>44927</v>
      </c>
      <c r="Y953" s="275" t="s">
        <v>6487</v>
      </c>
      <c r="Z953" s="275" t="s">
        <v>6497</v>
      </c>
      <c r="AA953" s="277">
        <v>40544</v>
      </c>
      <c r="AB953" s="277">
        <v>40544</v>
      </c>
      <c r="AF953" s="275" t="s">
        <v>6492</v>
      </c>
      <c r="AG953" s="275" t="s">
        <v>6533</v>
      </c>
      <c r="AH953" s="275">
        <v>20</v>
      </c>
      <c r="AI953" s="275">
        <v>20</v>
      </c>
      <c r="AJ953" s="275" t="s">
        <v>6490</v>
      </c>
      <c r="AK953" s="276">
        <v>981</v>
      </c>
      <c r="AL953" s="275" t="s">
        <v>8042</v>
      </c>
    </row>
    <row r="954" spans="1:38" s="275" customFormat="1">
      <c r="A954" s="275" t="str">
        <f t="shared" si="14"/>
        <v>0413100017短期入所</v>
      </c>
      <c r="B954" s="275" t="s">
        <v>2434</v>
      </c>
      <c r="C954" s="275" t="s">
        <v>2435</v>
      </c>
      <c r="D954" s="276">
        <v>9810505</v>
      </c>
      <c r="E954" s="275" t="s">
        <v>2436</v>
      </c>
      <c r="F954" s="275" t="s">
        <v>2437</v>
      </c>
      <c r="G954" s="275" t="s">
        <v>2438</v>
      </c>
      <c r="H954" s="275" t="s">
        <v>63</v>
      </c>
      <c r="I954" s="275" t="s">
        <v>2439</v>
      </c>
      <c r="J954" s="275" t="s">
        <v>7001</v>
      </c>
      <c r="K954" s="275" t="s">
        <v>3904</v>
      </c>
      <c r="L954" s="275" t="s">
        <v>3911</v>
      </c>
      <c r="M954" s="275" t="s">
        <v>3912</v>
      </c>
      <c r="N954" s="276">
        <v>9894203</v>
      </c>
      <c r="O954" s="275" t="s">
        <v>3906</v>
      </c>
      <c r="P954" s="275" t="s">
        <v>3907</v>
      </c>
      <c r="Q954" s="275" t="s">
        <v>3908</v>
      </c>
      <c r="R954" s="275" t="s">
        <v>3910</v>
      </c>
      <c r="T954" s="275" t="s">
        <v>91</v>
      </c>
      <c r="U954" s="275" t="s">
        <v>74</v>
      </c>
      <c r="V954" s="275" t="s">
        <v>3909</v>
      </c>
      <c r="W954" s="275" t="s">
        <v>6486</v>
      </c>
      <c r="X954" s="277">
        <v>44835</v>
      </c>
      <c r="Y954" s="275" t="s">
        <v>6487</v>
      </c>
      <c r="AA954" s="277">
        <v>38991</v>
      </c>
      <c r="AB954" s="277">
        <v>38991</v>
      </c>
      <c r="AF954" s="275" t="s">
        <v>6498</v>
      </c>
      <c r="AH954" s="275">
        <v>5</v>
      </c>
      <c r="AJ954" s="275" t="s">
        <v>6490</v>
      </c>
      <c r="AK954" s="276">
        <v>981</v>
      </c>
      <c r="AL954" s="275" t="s">
        <v>8042</v>
      </c>
    </row>
    <row r="955" spans="1:38" s="275" customFormat="1">
      <c r="A955" s="275" t="str">
        <f t="shared" si="14"/>
        <v>0413100033居宅介護</v>
      </c>
      <c r="B955" s="275" t="s">
        <v>3913</v>
      </c>
      <c r="C955" s="275" t="s">
        <v>3914</v>
      </c>
      <c r="D955" s="276">
        <v>9870121</v>
      </c>
      <c r="E955" s="275" t="s">
        <v>3915</v>
      </c>
      <c r="F955" s="275" t="s">
        <v>3916</v>
      </c>
      <c r="G955" s="275" t="s">
        <v>3917</v>
      </c>
      <c r="H955" s="275" t="s">
        <v>144</v>
      </c>
      <c r="I955" s="275" t="s">
        <v>3918</v>
      </c>
      <c r="J955" s="275" t="s">
        <v>7311</v>
      </c>
      <c r="K955" s="275" t="s">
        <v>3919</v>
      </c>
      <c r="L955" s="275" t="s">
        <v>3919</v>
      </c>
      <c r="M955" s="275" t="s">
        <v>3920</v>
      </c>
      <c r="N955" s="276">
        <v>9870121</v>
      </c>
      <c r="O955" s="275" t="s">
        <v>3921</v>
      </c>
      <c r="P955" s="275" t="s">
        <v>3915</v>
      </c>
      <c r="Q955" s="275" t="s">
        <v>3922</v>
      </c>
      <c r="R955" s="275" t="s">
        <v>3917</v>
      </c>
      <c r="T955" s="275" t="s">
        <v>137</v>
      </c>
      <c r="U955" s="275" t="s">
        <v>74</v>
      </c>
      <c r="V955" s="275" t="s">
        <v>3923</v>
      </c>
      <c r="W955" s="275" t="s">
        <v>6486</v>
      </c>
      <c r="X955" s="277">
        <v>45017</v>
      </c>
      <c r="Y955" s="275" t="s">
        <v>6487</v>
      </c>
      <c r="AA955" s="277">
        <v>38991</v>
      </c>
      <c r="AB955" s="277">
        <v>38991</v>
      </c>
      <c r="AJ955" s="275" t="s">
        <v>6490</v>
      </c>
      <c r="AK955" s="276">
        <v>987</v>
      </c>
      <c r="AL955" s="275" t="s">
        <v>8119</v>
      </c>
    </row>
    <row r="956" spans="1:38" s="275" customFormat="1">
      <c r="A956" s="275" t="str">
        <f t="shared" si="14"/>
        <v>0413100033重度訪問介護</v>
      </c>
      <c r="B956" s="275" t="s">
        <v>3913</v>
      </c>
      <c r="C956" s="275" t="s">
        <v>3914</v>
      </c>
      <c r="D956" s="276">
        <v>9870121</v>
      </c>
      <c r="E956" s="275" t="s">
        <v>3915</v>
      </c>
      <c r="F956" s="275" t="s">
        <v>3916</v>
      </c>
      <c r="G956" s="275" t="s">
        <v>3917</v>
      </c>
      <c r="H956" s="275" t="s">
        <v>144</v>
      </c>
      <c r="I956" s="275" t="s">
        <v>3918</v>
      </c>
      <c r="J956" s="275" t="s">
        <v>7311</v>
      </c>
      <c r="K956" s="275" t="s">
        <v>3919</v>
      </c>
      <c r="L956" s="275" t="s">
        <v>3919</v>
      </c>
      <c r="M956" s="275" t="s">
        <v>3920</v>
      </c>
      <c r="N956" s="276">
        <v>9870121</v>
      </c>
      <c r="O956" s="275" t="s">
        <v>3921</v>
      </c>
      <c r="P956" s="275" t="s">
        <v>3915</v>
      </c>
      <c r="Q956" s="275" t="s">
        <v>3922</v>
      </c>
      <c r="R956" s="275" t="s">
        <v>3917</v>
      </c>
      <c r="T956" s="275" t="s">
        <v>138</v>
      </c>
      <c r="U956" s="275" t="s">
        <v>74</v>
      </c>
      <c r="V956" s="275" t="s">
        <v>3923</v>
      </c>
      <c r="W956" s="275" t="s">
        <v>6486</v>
      </c>
      <c r="X956" s="277">
        <v>45017</v>
      </c>
      <c r="Y956" s="275" t="s">
        <v>6487</v>
      </c>
      <c r="AA956" s="277">
        <v>38991</v>
      </c>
      <c r="AB956" s="277">
        <v>38991</v>
      </c>
      <c r="AJ956" s="275" t="s">
        <v>6490</v>
      </c>
      <c r="AK956" s="276">
        <v>987</v>
      </c>
      <c r="AL956" s="275" t="s">
        <v>8119</v>
      </c>
    </row>
    <row r="957" spans="1:38" s="275" customFormat="1">
      <c r="A957" s="275" t="str">
        <f t="shared" si="14"/>
        <v>0413100058居宅介護</v>
      </c>
      <c r="B957" s="275" t="s">
        <v>2396</v>
      </c>
      <c r="C957" s="275" t="s">
        <v>2397</v>
      </c>
      <c r="D957" s="276">
        <v>9872233</v>
      </c>
      <c r="E957" s="275" t="s">
        <v>3924</v>
      </c>
      <c r="F957" s="275" t="s">
        <v>2399</v>
      </c>
      <c r="H957" s="275" t="s">
        <v>2401</v>
      </c>
      <c r="I957" s="275" t="s">
        <v>6974</v>
      </c>
      <c r="J957" s="275" t="s">
        <v>6975</v>
      </c>
      <c r="K957" s="275" t="s">
        <v>3925</v>
      </c>
      <c r="L957" s="275" t="s">
        <v>3925</v>
      </c>
      <c r="M957" s="275" t="s">
        <v>3926</v>
      </c>
      <c r="N957" s="276">
        <v>9870024</v>
      </c>
      <c r="O957" s="275" t="s">
        <v>3906</v>
      </c>
      <c r="P957" s="275" t="s">
        <v>3927</v>
      </c>
      <c r="Q957" s="275" t="s">
        <v>3928</v>
      </c>
      <c r="R957" s="275" t="s">
        <v>3929</v>
      </c>
      <c r="T957" s="275" t="s">
        <v>137</v>
      </c>
      <c r="U957" s="275" t="s">
        <v>74</v>
      </c>
      <c r="V957" s="275" t="s">
        <v>3930</v>
      </c>
      <c r="W957" s="275" t="s">
        <v>6486</v>
      </c>
      <c r="X957" s="277">
        <v>45017</v>
      </c>
      <c r="Y957" s="275" t="s">
        <v>6487</v>
      </c>
      <c r="AA957" s="277">
        <v>38991</v>
      </c>
      <c r="AB957" s="277">
        <v>38991</v>
      </c>
      <c r="AJ957" s="275" t="s">
        <v>6490</v>
      </c>
      <c r="AK957" s="276">
        <v>987</v>
      </c>
      <c r="AL957" s="275" t="s">
        <v>8039</v>
      </c>
    </row>
    <row r="958" spans="1:38" s="275" customFormat="1">
      <c r="A958" s="275" t="str">
        <f t="shared" si="14"/>
        <v>0413100058重度訪問介護</v>
      </c>
      <c r="B958" s="275" t="s">
        <v>2396</v>
      </c>
      <c r="C958" s="275" t="s">
        <v>2397</v>
      </c>
      <c r="D958" s="276">
        <v>9872233</v>
      </c>
      <c r="E958" s="275" t="s">
        <v>3924</v>
      </c>
      <c r="F958" s="275" t="s">
        <v>2399</v>
      </c>
      <c r="H958" s="275" t="s">
        <v>2401</v>
      </c>
      <c r="I958" s="275" t="s">
        <v>6974</v>
      </c>
      <c r="J958" s="275" t="s">
        <v>6975</v>
      </c>
      <c r="K958" s="275" t="s">
        <v>3925</v>
      </c>
      <c r="L958" s="275" t="s">
        <v>3925</v>
      </c>
      <c r="M958" s="275" t="s">
        <v>3926</v>
      </c>
      <c r="N958" s="276">
        <v>9870024</v>
      </c>
      <c r="O958" s="275" t="s">
        <v>3906</v>
      </c>
      <c r="P958" s="275" t="s">
        <v>3927</v>
      </c>
      <c r="Q958" s="275" t="s">
        <v>3928</v>
      </c>
      <c r="R958" s="275" t="s">
        <v>3929</v>
      </c>
      <c r="T958" s="275" t="s">
        <v>138</v>
      </c>
      <c r="U958" s="275" t="s">
        <v>74</v>
      </c>
      <c r="V958" s="275" t="s">
        <v>3930</v>
      </c>
      <c r="W958" s="275" t="s">
        <v>6486</v>
      </c>
      <c r="X958" s="277">
        <v>45017</v>
      </c>
      <c r="Y958" s="275" t="s">
        <v>6487</v>
      </c>
      <c r="AA958" s="277">
        <v>38991</v>
      </c>
      <c r="AB958" s="277">
        <v>38991</v>
      </c>
      <c r="AJ958" s="275" t="s">
        <v>6490</v>
      </c>
      <c r="AK958" s="276">
        <v>987</v>
      </c>
      <c r="AL958" s="275" t="s">
        <v>8039</v>
      </c>
    </row>
    <row r="959" spans="1:38" s="275" customFormat="1">
      <c r="A959" s="275" t="str">
        <f t="shared" si="14"/>
        <v>0413100058同行援護</v>
      </c>
      <c r="B959" s="275" t="s">
        <v>2396</v>
      </c>
      <c r="C959" s="275" t="s">
        <v>2397</v>
      </c>
      <c r="D959" s="276">
        <v>9872233</v>
      </c>
      <c r="E959" s="275" t="s">
        <v>3924</v>
      </c>
      <c r="F959" s="275" t="s">
        <v>2399</v>
      </c>
      <c r="H959" s="275" t="s">
        <v>2401</v>
      </c>
      <c r="I959" s="275" t="s">
        <v>6974</v>
      </c>
      <c r="J959" s="275" t="s">
        <v>6975</v>
      </c>
      <c r="K959" s="275" t="s">
        <v>3925</v>
      </c>
      <c r="L959" s="275" t="s">
        <v>3925</v>
      </c>
      <c r="M959" s="275" t="s">
        <v>3926</v>
      </c>
      <c r="N959" s="276">
        <v>9870024</v>
      </c>
      <c r="O959" s="275" t="s">
        <v>3906</v>
      </c>
      <c r="P959" s="275" t="s">
        <v>3927</v>
      </c>
      <c r="Q959" s="275" t="s">
        <v>3928</v>
      </c>
      <c r="R959" s="275" t="s">
        <v>3929</v>
      </c>
      <c r="T959" s="275" t="s">
        <v>218</v>
      </c>
      <c r="U959" s="275" t="s">
        <v>74</v>
      </c>
      <c r="V959" s="275" t="s">
        <v>3930</v>
      </c>
      <c r="W959" s="275" t="s">
        <v>6486</v>
      </c>
      <c r="X959" s="277">
        <v>45017</v>
      </c>
      <c r="Y959" s="275" t="s">
        <v>6487</v>
      </c>
      <c r="AA959" s="277">
        <v>40940</v>
      </c>
      <c r="AB959" s="277">
        <v>40940</v>
      </c>
      <c r="AJ959" s="275" t="s">
        <v>6490</v>
      </c>
      <c r="AK959" s="276">
        <v>987</v>
      </c>
      <c r="AL959" s="275" t="s">
        <v>8039</v>
      </c>
    </row>
    <row r="960" spans="1:38" s="275" customFormat="1">
      <c r="A960" s="275" t="str">
        <f t="shared" si="14"/>
        <v>0413100074知的障害者通所授産施設</v>
      </c>
      <c r="B960" s="275" t="s">
        <v>3937</v>
      </c>
      <c r="C960" s="275" t="s">
        <v>3938</v>
      </c>
      <c r="D960" s="276">
        <v>9870121</v>
      </c>
      <c r="E960" s="275" t="s">
        <v>3939</v>
      </c>
      <c r="F960" s="275" t="s">
        <v>3940</v>
      </c>
      <c r="G960" s="275" t="s">
        <v>3941</v>
      </c>
      <c r="H960" s="275" t="s">
        <v>63</v>
      </c>
      <c r="I960" s="275" t="s">
        <v>7312</v>
      </c>
      <c r="J960" s="275" t="s">
        <v>7313</v>
      </c>
      <c r="K960" s="275" t="s">
        <v>7314</v>
      </c>
      <c r="L960" s="275" t="s">
        <v>7314</v>
      </c>
      <c r="M960" s="275" t="s">
        <v>7315</v>
      </c>
      <c r="N960" s="276">
        <v>9870121</v>
      </c>
      <c r="O960" s="275" t="s">
        <v>3921</v>
      </c>
      <c r="P960" s="275" t="s">
        <v>5192</v>
      </c>
      <c r="Q960" s="275" t="s">
        <v>3940</v>
      </c>
      <c r="R960" s="275" t="s">
        <v>3941</v>
      </c>
      <c r="T960" s="275" t="s">
        <v>6528</v>
      </c>
      <c r="U960" s="275" t="s">
        <v>6500</v>
      </c>
      <c r="V960" s="275" t="s">
        <v>7316</v>
      </c>
      <c r="W960" s="275" t="s">
        <v>6486</v>
      </c>
      <c r="X960" s="277">
        <v>39691</v>
      </c>
      <c r="Y960" s="275" t="s">
        <v>6501</v>
      </c>
      <c r="Z960" s="275" t="s">
        <v>6497</v>
      </c>
      <c r="AA960" s="277">
        <v>38991</v>
      </c>
      <c r="AB960" s="277">
        <v>38991</v>
      </c>
      <c r="AD960" s="277">
        <v>39691</v>
      </c>
      <c r="AF960" s="275" t="s">
        <v>6506</v>
      </c>
      <c r="AG960" s="275" t="s">
        <v>6489</v>
      </c>
      <c r="AI960" s="275">
        <v>39</v>
      </c>
      <c r="AJ960" s="275" t="s">
        <v>6490</v>
      </c>
      <c r="AK960" s="276">
        <v>987</v>
      </c>
      <c r="AL960" s="275" t="s">
        <v>8119</v>
      </c>
    </row>
    <row r="961" spans="1:38" s="275" customFormat="1">
      <c r="A961" s="275" t="str">
        <f t="shared" si="14"/>
        <v>0413100082居宅介護</v>
      </c>
      <c r="B961" s="275" t="s">
        <v>219</v>
      </c>
      <c r="C961" s="275" t="s">
        <v>220</v>
      </c>
      <c r="D961" s="276">
        <v>9800014</v>
      </c>
      <c r="E961" s="275" t="s">
        <v>221</v>
      </c>
      <c r="F961" s="275" t="s">
        <v>222</v>
      </c>
      <c r="G961" s="275" t="s">
        <v>223</v>
      </c>
      <c r="H961" s="275" t="s">
        <v>210</v>
      </c>
      <c r="I961" s="275" t="s">
        <v>224</v>
      </c>
      <c r="J961" s="275" t="s">
        <v>6532</v>
      </c>
      <c r="K961" s="275" t="s">
        <v>3931</v>
      </c>
      <c r="L961" s="275" t="s">
        <v>3931</v>
      </c>
      <c r="M961" s="275" t="s">
        <v>3932</v>
      </c>
      <c r="N961" s="276">
        <v>9870034</v>
      </c>
      <c r="O961" s="275" t="s">
        <v>3906</v>
      </c>
      <c r="P961" s="275" t="s">
        <v>3933</v>
      </c>
      <c r="Q961" s="275" t="s">
        <v>3934</v>
      </c>
      <c r="R961" s="275" t="s">
        <v>3935</v>
      </c>
      <c r="T961" s="275" t="s">
        <v>137</v>
      </c>
      <c r="U961" s="275" t="s">
        <v>74</v>
      </c>
      <c r="V961" s="275" t="s">
        <v>3936</v>
      </c>
      <c r="W961" s="275" t="s">
        <v>6486</v>
      </c>
      <c r="X961" s="277">
        <v>44835</v>
      </c>
      <c r="Y961" s="275" t="s">
        <v>6487</v>
      </c>
      <c r="AA961" s="277">
        <v>39387</v>
      </c>
      <c r="AB961" s="277">
        <v>39387</v>
      </c>
      <c r="AJ961" s="275" t="s">
        <v>6490</v>
      </c>
      <c r="AK961" s="276">
        <v>980</v>
      </c>
      <c r="AL961" s="275" t="s">
        <v>7917</v>
      </c>
    </row>
    <row r="962" spans="1:38" s="275" customFormat="1">
      <c r="A962" s="275" t="str">
        <f t="shared" si="14"/>
        <v>0413100082重度訪問介護</v>
      </c>
      <c r="B962" s="275" t="s">
        <v>219</v>
      </c>
      <c r="C962" s="275" t="s">
        <v>220</v>
      </c>
      <c r="D962" s="276">
        <v>9800014</v>
      </c>
      <c r="E962" s="275" t="s">
        <v>221</v>
      </c>
      <c r="F962" s="275" t="s">
        <v>222</v>
      </c>
      <c r="G962" s="275" t="s">
        <v>223</v>
      </c>
      <c r="H962" s="275" t="s">
        <v>210</v>
      </c>
      <c r="I962" s="275" t="s">
        <v>224</v>
      </c>
      <c r="J962" s="275" t="s">
        <v>6532</v>
      </c>
      <c r="K962" s="275" t="s">
        <v>3931</v>
      </c>
      <c r="L962" s="275" t="s">
        <v>3931</v>
      </c>
      <c r="M962" s="275" t="s">
        <v>3932</v>
      </c>
      <c r="N962" s="276">
        <v>9870034</v>
      </c>
      <c r="O962" s="275" t="s">
        <v>3906</v>
      </c>
      <c r="P962" s="275" t="s">
        <v>3933</v>
      </c>
      <c r="Q962" s="275" t="s">
        <v>3934</v>
      </c>
      <c r="R962" s="275" t="s">
        <v>3935</v>
      </c>
      <c r="T962" s="275" t="s">
        <v>138</v>
      </c>
      <c r="U962" s="275" t="s">
        <v>74</v>
      </c>
      <c r="V962" s="275" t="s">
        <v>3936</v>
      </c>
      <c r="W962" s="275" t="s">
        <v>6486</v>
      </c>
      <c r="X962" s="277">
        <v>44835</v>
      </c>
      <c r="Y962" s="275" t="s">
        <v>6487</v>
      </c>
      <c r="AA962" s="277">
        <v>39387</v>
      </c>
      <c r="AB962" s="277">
        <v>39387</v>
      </c>
      <c r="AJ962" s="275" t="s">
        <v>6490</v>
      </c>
      <c r="AK962" s="276">
        <v>980</v>
      </c>
      <c r="AL962" s="275" t="s">
        <v>7917</v>
      </c>
    </row>
    <row r="963" spans="1:38" s="275" customFormat="1">
      <c r="A963" s="275" t="str">
        <f t="shared" ref="A963:A1026" si="15">V963&amp;T963</f>
        <v>0413100082同行援護</v>
      </c>
      <c r="B963" s="275" t="s">
        <v>219</v>
      </c>
      <c r="C963" s="275" t="s">
        <v>220</v>
      </c>
      <c r="D963" s="276">
        <v>9800014</v>
      </c>
      <c r="E963" s="275" t="s">
        <v>221</v>
      </c>
      <c r="F963" s="275" t="s">
        <v>222</v>
      </c>
      <c r="G963" s="275" t="s">
        <v>223</v>
      </c>
      <c r="H963" s="275" t="s">
        <v>210</v>
      </c>
      <c r="I963" s="275" t="s">
        <v>224</v>
      </c>
      <c r="J963" s="275" t="s">
        <v>6532</v>
      </c>
      <c r="K963" s="275" t="s">
        <v>3931</v>
      </c>
      <c r="L963" s="275" t="s">
        <v>3931</v>
      </c>
      <c r="M963" s="275" t="s">
        <v>3932</v>
      </c>
      <c r="N963" s="276">
        <v>9870034</v>
      </c>
      <c r="O963" s="275" t="s">
        <v>3906</v>
      </c>
      <c r="P963" s="275" t="s">
        <v>3933</v>
      </c>
      <c r="Q963" s="275" t="s">
        <v>3934</v>
      </c>
      <c r="R963" s="275" t="s">
        <v>3935</v>
      </c>
      <c r="T963" s="275" t="s">
        <v>218</v>
      </c>
      <c r="U963" s="275" t="s">
        <v>74</v>
      </c>
      <c r="V963" s="275" t="s">
        <v>3936</v>
      </c>
      <c r="W963" s="275" t="s">
        <v>6486</v>
      </c>
      <c r="X963" s="277">
        <v>44835</v>
      </c>
      <c r="Y963" s="275" t="s">
        <v>6487</v>
      </c>
      <c r="AA963" s="277">
        <v>40817</v>
      </c>
      <c r="AB963" s="277">
        <v>40817</v>
      </c>
      <c r="AJ963" s="275" t="s">
        <v>6490</v>
      </c>
      <c r="AK963" s="276">
        <v>980</v>
      </c>
      <c r="AL963" s="275" t="s">
        <v>7917</v>
      </c>
    </row>
    <row r="964" spans="1:38" s="275" customFormat="1">
      <c r="A964" s="275" t="str">
        <f t="shared" si="15"/>
        <v>0413100090就労移行支援</v>
      </c>
      <c r="B964" s="275" t="s">
        <v>3937</v>
      </c>
      <c r="C964" s="275" t="s">
        <v>3938</v>
      </c>
      <c r="D964" s="276">
        <v>9870121</v>
      </c>
      <c r="E964" s="275" t="s">
        <v>3939</v>
      </c>
      <c r="F964" s="275" t="s">
        <v>3940</v>
      </c>
      <c r="G964" s="275" t="s">
        <v>3941</v>
      </c>
      <c r="H964" s="275" t="s">
        <v>63</v>
      </c>
      <c r="I964" s="275" t="s">
        <v>7312</v>
      </c>
      <c r="J964" s="275" t="s">
        <v>7313</v>
      </c>
      <c r="K964" s="275" t="s">
        <v>3937</v>
      </c>
      <c r="L964" s="275" t="s">
        <v>7317</v>
      </c>
      <c r="M964" s="275" t="s">
        <v>7318</v>
      </c>
      <c r="N964" s="276">
        <v>9870121</v>
      </c>
      <c r="O964" s="275" t="s">
        <v>3921</v>
      </c>
      <c r="P964" s="275" t="s">
        <v>3943</v>
      </c>
      <c r="Q964" s="275" t="s">
        <v>3940</v>
      </c>
      <c r="R964" s="275" t="s">
        <v>3944</v>
      </c>
      <c r="T964" s="275" t="s">
        <v>75</v>
      </c>
      <c r="U964" s="275" t="s">
        <v>6525</v>
      </c>
      <c r="V964" s="275" t="s">
        <v>3945</v>
      </c>
      <c r="W964" s="275" t="s">
        <v>6486</v>
      </c>
      <c r="X964" s="277">
        <v>44074</v>
      </c>
      <c r="Y964" s="275" t="s">
        <v>6501</v>
      </c>
      <c r="Z964" s="275" t="s">
        <v>6488</v>
      </c>
      <c r="AA964" s="277">
        <v>39692</v>
      </c>
      <c r="AB964" s="277">
        <v>39692</v>
      </c>
      <c r="AC964" s="277">
        <v>43190</v>
      </c>
      <c r="AD964" s="277">
        <v>44074</v>
      </c>
      <c r="AG964" s="275" t="s">
        <v>6489</v>
      </c>
      <c r="AH964" s="275">
        <v>7</v>
      </c>
      <c r="AI964" s="275">
        <v>39</v>
      </c>
      <c r="AJ964" s="275" t="s">
        <v>6490</v>
      </c>
      <c r="AK964" s="276">
        <v>987</v>
      </c>
      <c r="AL964" s="275" t="s">
        <v>8119</v>
      </c>
    </row>
    <row r="965" spans="1:38" s="275" customFormat="1">
      <c r="A965" s="275" t="str">
        <f t="shared" si="15"/>
        <v>0413100090就労継続支援(Ｂ型)</v>
      </c>
      <c r="B965" s="275" t="s">
        <v>3937</v>
      </c>
      <c r="C965" s="275" t="s">
        <v>3938</v>
      </c>
      <c r="D965" s="276">
        <v>9870121</v>
      </c>
      <c r="E965" s="275" t="s">
        <v>3939</v>
      </c>
      <c r="F965" s="275" t="s">
        <v>3940</v>
      </c>
      <c r="G965" s="275" t="s">
        <v>3941</v>
      </c>
      <c r="H965" s="275" t="s">
        <v>63</v>
      </c>
      <c r="I965" s="275" t="s">
        <v>7312</v>
      </c>
      <c r="J965" s="275" t="s">
        <v>7313</v>
      </c>
      <c r="K965" s="275" t="s">
        <v>3937</v>
      </c>
      <c r="L965" s="275" t="s">
        <v>3946</v>
      </c>
      <c r="M965" s="275" t="s">
        <v>3947</v>
      </c>
      <c r="N965" s="276">
        <v>9870121</v>
      </c>
      <c r="O965" s="275" t="s">
        <v>3921</v>
      </c>
      <c r="P965" s="275" t="s">
        <v>3943</v>
      </c>
      <c r="Q965" s="275" t="s">
        <v>3940</v>
      </c>
      <c r="R965" s="275" t="s">
        <v>3944</v>
      </c>
      <c r="T965" s="275" t="s">
        <v>6491</v>
      </c>
      <c r="U965" s="275" t="s">
        <v>74</v>
      </c>
      <c r="V965" s="275" t="s">
        <v>3945</v>
      </c>
      <c r="W965" s="275" t="s">
        <v>6486</v>
      </c>
      <c r="X965" s="277">
        <v>44287</v>
      </c>
      <c r="Y965" s="275" t="s">
        <v>6487</v>
      </c>
      <c r="Z965" s="275" t="s">
        <v>6488</v>
      </c>
      <c r="AA965" s="277">
        <v>39692</v>
      </c>
      <c r="AB965" s="277">
        <v>39692</v>
      </c>
      <c r="AG965" s="275" t="s">
        <v>6489</v>
      </c>
      <c r="AH965" s="275">
        <v>40</v>
      </c>
      <c r="AI965" s="275">
        <v>35</v>
      </c>
      <c r="AJ965" s="275" t="s">
        <v>6490</v>
      </c>
      <c r="AK965" s="276">
        <v>987</v>
      </c>
      <c r="AL965" s="275" t="s">
        <v>8119</v>
      </c>
    </row>
    <row r="966" spans="1:38" s="275" customFormat="1">
      <c r="A966" s="275" t="str">
        <f t="shared" si="15"/>
        <v>0413100108就労継続支援(Ａ型)</v>
      </c>
      <c r="B966" s="275" t="s">
        <v>2715</v>
      </c>
      <c r="C966" s="275" t="s">
        <v>2716</v>
      </c>
      <c r="D966" s="276">
        <v>9870112</v>
      </c>
      <c r="E966" s="275" t="s">
        <v>2717</v>
      </c>
      <c r="F966" s="275" t="s">
        <v>2718</v>
      </c>
      <c r="G966" s="275" t="s">
        <v>2719</v>
      </c>
      <c r="H966" s="275" t="s">
        <v>129</v>
      </c>
      <c r="I966" s="275" t="s">
        <v>2720</v>
      </c>
      <c r="J966" s="275" t="s">
        <v>7082</v>
      </c>
      <c r="K966" s="275" t="s">
        <v>3948</v>
      </c>
      <c r="L966" s="275" t="s">
        <v>3948</v>
      </c>
      <c r="M966" s="275" t="s">
        <v>3949</v>
      </c>
      <c r="N966" s="276">
        <v>9870112</v>
      </c>
      <c r="O966" s="275" t="s">
        <v>3921</v>
      </c>
      <c r="P966" s="275" t="s">
        <v>3950</v>
      </c>
      <c r="Q966" s="275" t="s">
        <v>2718</v>
      </c>
      <c r="R966" s="275" t="s">
        <v>2719</v>
      </c>
      <c r="T966" s="275" t="s">
        <v>6537</v>
      </c>
      <c r="U966" s="275" t="s">
        <v>74</v>
      </c>
      <c r="V966" s="275" t="s">
        <v>3951</v>
      </c>
      <c r="W966" s="275" t="s">
        <v>6486</v>
      </c>
      <c r="X966" s="277">
        <v>44287</v>
      </c>
      <c r="Y966" s="275" t="s">
        <v>6487</v>
      </c>
      <c r="Z966" s="275" t="s">
        <v>6497</v>
      </c>
      <c r="AA966" s="277">
        <v>40634</v>
      </c>
      <c r="AB966" s="277">
        <v>40634</v>
      </c>
      <c r="AG966" s="275" t="s">
        <v>6533</v>
      </c>
      <c r="AH966" s="275">
        <v>20</v>
      </c>
      <c r="AI966" s="275">
        <v>0</v>
      </c>
      <c r="AJ966" s="275" t="s">
        <v>6490</v>
      </c>
      <c r="AK966" s="276">
        <v>987</v>
      </c>
      <c r="AL966" s="275" t="s">
        <v>8059</v>
      </c>
    </row>
    <row r="967" spans="1:38" s="275" customFormat="1">
      <c r="A967" s="275" t="str">
        <f t="shared" si="15"/>
        <v>0413100116就労継続支援(Ｂ型)</v>
      </c>
      <c r="B967" s="275" t="s">
        <v>2802</v>
      </c>
      <c r="C967" s="275" t="s">
        <v>2803</v>
      </c>
      <c r="D967" s="276">
        <v>9813602</v>
      </c>
      <c r="E967" s="275" t="s">
        <v>2804</v>
      </c>
      <c r="F967" s="275" t="s">
        <v>2805</v>
      </c>
      <c r="G967" s="275" t="s">
        <v>2806</v>
      </c>
      <c r="H967" s="275" t="s">
        <v>63</v>
      </c>
      <c r="I967" s="275" t="s">
        <v>8320</v>
      </c>
      <c r="J967" s="275" t="s">
        <v>8321</v>
      </c>
      <c r="K967" s="275" t="s">
        <v>3952</v>
      </c>
      <c r="L967" s="275" t="s">
        <v>3952</v>
      </c>
      <c r="M967" s="275" t="s">
        <v>3953</v>
      </c>
      <c r="N967" s="276">
        <v>9870015</v>
      </c>
      <c r="O967" s="275" t="s">
        <v>3906</v>
      </c>
      <c r="P967" s="275" t="s">
        <v>3954</v>
      </c>
      <c r="Q967" s="275" t="s">
        <v>3955</v>
      </c>
      <c r="R967" s="275" t="s">
        <v>3956</v>
      </c>
      <c r="T967" s="275" t="s">
        <v>6491</v>
      </c>
      <c r="U967" s="275" t="s">
        <v>76</v>
      </c>
      <c r="V967" s="275" t="s">
        <v>3957</v>
      </c>
      <c r="W967" s="275" t="s">
        <v>6486</v>
      </c>
      <c r="X967" s="277">
        <v>45018</v>
      </c>
      <c r="Y967" s="275" t="s">
        <v>6487</v>
      </c>
      <c r="Z967" s="275" t="s">
        <v>6488</v>
      </c>
      <c r="AA967" s="277">
        <v>40634</v>
      </c>
      <c r="AB967" s="277">
        <v>40634</v>
      </c>
      <c r="AC967" s="277">
        <v>45018</v>
      </c>
      <c r="AG967" s="275" t="s">
        <v>6489</v>
      </c>
      <c r="AH967" s="275">
        <v>15</v>
      </c>
      <c r="AI967" s="275">
        <v>20</v>
      </c>
      <c r="AJ967" s="275" t="s">
        <v>6490</v>
      </c>
      <c r="AK967" s="276">
        <v>981</v>
      </c>
      <c r="AL967" s="275" t="s">
        <v>8066</v>
      </c>
    </row>
    <row r="968" spans="1:38" s="275" customFormat="1">
      <c r="A968" s="275" t="str">
        <f t="shared" si="15"/>
        <v>0413100116生活介護</v>
      </c>
      <c r="B968" s="275" t="s">
        <v>2802</v>
      </c>
      <c r="C968" s="275" t="s">
        <v>2803</v>
      </c>
      <c r="D968" s="276">
        <v>9813602</v>
      </c>
      <c r="E968" s="275" t="s">
        <v>2804</v>
      </c>
      <c r="F968" s="275" t="s">
        <v>2805</v>
      </c>
      <c r="G968" s="275" t="s">
        <v>2806</v>
      </c>
      <c r="H968" s="275" t="s">
        <v>63</v>
      </c>
      <c r="I968" s="275" t="s">
        <v>8320</v>
      </c>
      <c r="J968" s="275" t="s">
        <v>8321</v>
      </c>
      <c r="K968" s="275" t="s">
        <v>3952</v>
      </c>
      <c r="L968" s="275" t="s">
        <v>3952</v>
      </c>
      <c r="M968" s="275" t="s">
        <v>3953</v>
      </c>
      <c r="N968" s="276">
        <v>9870015</v>
      </c>
      <c r="O968" s="275" t="s">
        <v>3906</v>
      </c>
      <c r="P968" s="275" t="s">
        <v>3954</v>
      </c>
      <c r="Q968" s="275" t="s">
        <v>3955</v>
      </c>
      <c r="R968" s="275" t="s">
        <v>3956</v>
      </c>
      <c r="T968" s="275" t="s">
        <v>71</v>
      </c>
      <c r="U968" s="275" t="s">
        <v>74</v>
      </c>
      <c r="V968" s="275" t="s">
        <v>3957</v>
      </c>
      <c r="W968" s="275" t="s">
        <v>6486</v>
      </c>
      <c r="X968" s="277">
        <v>44835</v>
      </c>
      <c r="Y968" s="275" t="s">
        <v>6487</v>
      </c>
      <c r="Z968" s="275" t="s">
        <v>6488</v>
      </c>
      <c r="AA968" s="277">
        <v>40634</v>
      </c>
      <c r="AB968" s="277">
        <v>40634</v>
      </c>
      <c r="AF968" s="275" t="s">
        <v>6492</v>
      </c>
      <c r="AG968" s="275" t="s">
        <v>6489</v>
      </c>
      <c r="AH968" s="275">
        <v>40</v>
      </c>
      <c r="AI968" s="275">
        <v>20</v>
      </c>
      <c r="AJ968" s="275" t="s">
        <v>6490</v>
      </c>
      <c r="AK968" s="276">
        <v>981</v>
      </c>
      <c r="AL968" s="275" t="s">
        <v>8066</v>
      </c>
    </row>
    <row r="969" spans="1:38" s="275" customFormat="1">
      <c r="A969" s="275" t="str">
        <f t="shared" si="15"/>
        <v>0413100157居宅介護</v>
      </c>
      <c r="B969" s="275" t="s">
        <v>1331</v>
      </c>
      <c r="C969" s="275" t="s">
        <v>1332</v>
      </c>
      <c r="D969" s="276">
        <v>9800811</v>
      </c>
      <c r="E969" s="275" t="s">
        <v>1333</v>
      </c>
      <c r="F969" s="275" t="s">
        <v>1334</v>
      </c>
      <c r="G969" s="275" t="s">
        <v>1335</v>
      </c>
      <c r="H969" s="275" t="s">
        <v>129</v>
      </c>
      <c r="I969" s="275" t="s">
        <v>1336</v>
      </c>
      <c r="J969" s="275" t="s">
        <v>6761</v>
      </c>
      <c r="K969" s="275" t="s">
        <v>3958</v>
      </c>
      <c r="L969" s="275" t="s">
        <v>3958</v>
      </c>
      <c r="M969" s="275" t="s">
        <v>3959</v>
      </c>
      <c r="N969" s="276">
        <v>9870038</v>
      </c>
      <c r="O969" s="275" t="s">
        <v>3906</v>
      </c>
      <c r="P969" s="275" t="s">
        <v>3960</v>
      </c>
      <c r="Q969" s="275" t="s">
        <v>3961</v>
      </c>
      <c r="R969" s="275" t="s">
        <v>3962</v>
      </c>
      <c r="T969" s="275" t="s">
        <v>137</v>
      </c>
      <c r="U969" s="275" t="s">
        <v>76</v>
      </c>
      <c r="V969" s="275" t="s">
        <v>3963</v>
      </c>
      <c r="W969" s="275" t="s">
        <v>6486</v>
      </c>
      <c r="X969" s="277">
        <v>43497</v>
      </c>
      <c r="Y969" s="275" t="s">
        <v>6487</v>
      </c>
      <c r="AA969" s="277">
        <v>41122</v>
      </c>
      <c r="AB969" s="277">
        <v>41122</v>
      </c>
      <c r="AC969" s="277">
        <v>43497</v>
      </c>
      <c r="AJ969" s="275" t="s">
        <v>6490</v>
      </c>
      <c r="AK969" s="276">
        <v>980</v>
      </c>
      <c r="AL969" s="275" t="s">
        <v>7982</v>
      </c>
    </row>
    <row r="970" spans="1:38" s="275" customFormat="1">
      <c r="A970" s="275" t="str">
        <f t="shared" si="15"/>
        <v>0413100157重度訪問介護</v>
      </c>
      <c r="B970" s="275" t="s">
        <v>1331</v>
      </c>
      <c r="C970" s="275" t="s">
        <v>1332</v>
      </c>
      <c r="D970" s="276">
        <v>9800811</v>
      </c>
      <c r="E970" s="275" t="s">
        <v>1333</v>
      </c>
      <c r="F970" s="275" t="s">
        <v>1334</v>
      </c>
      <c r="G970" s="275" t="s">
        <v>1335</v>
      </c>
      <c r="H970" s="275" t="s">
        <v>129</v>
      </c>
      <c r="I970" s="275" t="s">
        <v>1336</v>
      </c>
      <c r="J970" s="275" t="s">
        <v>6761</v>
      </c>
      <c r="K970" s="275" t="s">
        <v>3958</v>
      </c>
      <c r="L970" s="275" t="s">
        <v>3958</v>
      </c>
      <c r="M970" s="275" t="s">
        <v>3959</v>
      </c>
      <c r="N970" s="276">
        <v>9870038</v>
      </c>
      <c r="O970" s="275" t="s">
        <v>3906</v>
      </c>
      <c r="P970" s="275" t="s">
        <v>3960</v>
      </c>
      <c r="Q970" s="275" t="s">
        <v>3961</v>
      </c>
      <c r="R970" s="275" t="s">
        <v>3962</v>
      </c>
      <c r="T970" s="275" t="s">
        <v>138</v>
      </c>
      <c r="U970" s="275" t="s">
        <v>76</v>
      </c>
      <c r="V970" s="275" t="s">
        <v>3963</v>
      </c>
      <c r="W970" s="275" t="s">
        <v>6486</v>
      </c>
      <c r="X970" s="277">
        <v>43497</v>
      </c>
      <c r="Y970" s="275" t="s">
        <v>6487</v>
      </c>
      <c r="AA970" s="277">
        <v>41122</v>
      </c>
      <c r="AB970" s="277">
        <v>41122</v>
      </c>
      <c r="AC970" s="277">
        <v>43497</v>
      </c>
      <c r="AJ970" s="275" t="s">
        <v>6490</v>
      </c>
      <c r="AK970" s="276">
        <v>980</v>
      </c>
      <c r="AL970" s="275" t="s">
        <v>7982</v>
      </c>
    </row>
    <row r="971" spans="1:38" s="275" customFormat="1">
      <c r="A971" s="275" t="str">
        <f t="shared" si="15"/>
        <v>0413100165就労継続支援(Ａ型)</v>
      </c>
      <c r="B971" s="275" t="s">
        <v>3964</v>
      </c>
      <c r="C971" s="275" t="s">
        <v>3965</v>
      </c>
      <c r="D971" s="276">
        <v>9870041</v>
      </c>
      <c r="E971" s="275" t="s">
        <v>3966</v>
      </c>
      <c r="F971" s="275" t="s">
        <v>3967</v>
      </c>
      <c r="G971" s="275" t="s">
        <v>3968</v>
      </c>
      <c r="H971" s="275" t="s">
        <v>129</v>
      </c>
      <c r="I971" s="275" t="s">
        <v>3969</v>
      </c>
      <c r="J971" s="275" t="s">
        <v>7319</v>
      </c>
      <c r="K971" s="275" t="s">
        <v>3970</v>
      </c>
      <c r="L971" s="275" t="s">
        <v>3970</v>
      </c>
      <c r="M971" s="275" t="s">
        <v>3971</v>
      </c>
      <c r="N971" s="276">
        <v>9870041</v>
      </c>
      <c r="O971" s="275" t="s">
        <v>3906</v>
      </c>
      <c r="P971" s="275" t="s">
        <v>3972</v>
      </c>
      <c r="Q971" s="275" t="s">
        <v>3967</v>
      </c>
      <c r="R971" s="275" t="s">
        <v>3968</v>
      </c>
      <c r="T971" s="275" t="s">
        <v>6537</v>
      </c>
      <c r="U971" s="275" t="s">
        <v>74</v>
      </c>
      <c r="V971" s="275" t="s">
        <v>3973</v>
      </c>
      <c r="W971" s="275" t="s">
        <v>6486</v>
      </c>
      <c r="X971" s="277">
        <v>44835</v>
      </c>
      <c r="Y971" s="275" t="s">
        <v>6487</v>
      </c>
      <c r="Z971" s="275" t="s">
        <v>6488</v>
      </c>
      <c r="AA971" s="277">
        <v>41883</v>
      </c>
      <c r="AB971" s="277">
        <v>41883</v>
      </c>
      <c r="AG971" s="275" t="s">
        <v>6489</v>
      </c>
      <c r="AH971" s="275">
        <v>20</v>
      </c>
      <c r="AI971" s="275">
        <v>0</v>
      </c>
      <c r="AJ971" s="275" t="s">
        <v>6490</v>
      </c>
      <c r="AK971" s="276">
        <v>987</v>
      </c>
      <c r="AL971" s="275" t="s">
        <v>8120</v>
      </c>
    </row>
    <row r="972" spans="1:38" s="275" customFormat="1">
      <c r="A972" s="275" t="str">
        <f t="shared" si="15"/>
        <v>0413100165就労継続支援(Ｂ型)</v>
      </c>
      <c r="B972" s="275" t="s">
        <v>3964</v>
      </c>
      <c r="C972" s="275" t="s">
        <v>3965</v>
      </c>
      <c r="D972" s="276">
        <v>9870041</v>
      </c>
      <c r="E972" s="275" t="s">
        <v>3966</v>
      </c>
      <c r="F972" s="275" t="s">
        <v>3967</v>
      </c>
      <c r="G972" s="275" t="s">
        <v>3968</v>
      </c>
      <c r="H972" s="275" t="s">
        <v>129</v>
      </c>
      <c r="I972" s="275" t="s">
        <v>3969</v>
      </c>
      <c r="J972" s="275" t="s">
        <v>7319</v>
      </c>
      <c r="K972" s="275" t="s">
        <v>3970</v>
      </c>
      <c r="L972" s="275" t="s">
        <v>3970</v>
      </c>
      <c r="M972" s="275" t="s">
        <v>3971</v>
      </c>
      <c r="N972" s="276">
        <v>9870041</v>
      </c>
      <c r="O972" s="275" t="s">
        <v>3906</v>
      </c>
      <c r="P972" s="275" t="s">
        <v>3972</v>
      </c>
      <c r="Q972" s="275" t="s">
        <v>3967</v>
      </c>
      <c r="R972" s="275" t="s">
        <v>3968</v>
      </c>
      <c r="T972" s="275" t="s">
        <v>6491</v>
      </c>
      <c r="U972" s="275" t="s">
        <v>74</v>
      </c>
      <c r="V972" s="275" t="s">
        <v>3973</v>
      </c>
      <c r="W972" s="275" t="s">
        <v>6486</v>
      </c>
      <c r="X972" s="277">
        <v>45017</v>
      </c>
      <c r="Y972" s="275" t="s">
        <v>6487</v>
      </c>
      <c r="Z972" s="275" t="s">
        <v>6488</v>
      </c>
      <c r="AA972" s="277">
        <v>43891</v>
      </c>
      <c r="AB972" s="277">
        <v>43891</v>
      </c>
      <c r="AG972" s="275" t="s">
        <v>6489</v>
      </c>
      <c r="AH972" s="275">
        <v>10</v>
      </c>
      <c r="AI972" s="275">
        <v>10</v>
      </c>
      <c r="AJ972" s="275" t="s">
        <v>6490</v>
      </c>
      <c r="AK972" s="276">
        <v>987</v>
      </c>
      <c r="AL972" s="275" t="s">
        <v>8120</v>
      </c>
    </row>
    <row r="973" spans="1:38" s="275" customFormat="1">
      <c r="A973" s="275" t="str">
        <f t="shared" si="15"/>
        <v>0413100181就労継続支援(Ａ型)</v>
      </c>
      <c r="B973" s="275" t="s">
        <v>2715</v>
      </c>
      <c r="C973" s="275" t="s">
        <v>2716</v>
      </c>
      <c r="D973" s="276">
        <v>9870112</v>
      </c>
      <c r="E973" s="275" t="s">
        <v>2717</v>
      </c>
      <c r="F973" s="275" t="s">
        <v>2718</v>
      </c>
      <c r="G973" s="275" t="s">
        <v>2719</v>
      </c>
      <c r="H973" s="275" t="s">
        <v>129</v>
      </c>
      <c r="I973" s="275" t="s">
        <v>2720</v>
      </c>
      <c r="J973" s="275" t="s">
        <v>7082</v>
      </c>
      <c r="K973" s="275" t="s">
        <v>3974</v>
      </c>
      <c r="L973" s="275" t="s">
        <v>3974</v>
      </c>
      <c r="M973" s="275" t="s">
        <v>3975</v>
      </c>
      <c r="N973" s="276">
        <v>9870121</v>
      </c>
      <c r="O973" s="275" t="s">
        <v>3921</v>
      </c>
      <c r="P973" s="275" t="s">
        <v>3976</v>
      </c>
      <c r="Q973" s="275" t="s">
        <v>2718</v>
      </c>
      <c r="R973" s="275" t="s">
        <v>2719</v>
      </c>
      <c r="T973" s="275" t="s">
        <v>6537</v>
      </c>
      <c r="U973" s="275" t="s">
        <v>74</v>
      </c>
      <c r="V973" s="275" t="s">
        <v>3977</v>
      </c>
      <c r="W973" s="275" t="s">
        <v>6486</v>
      </c>
      <c r="X973" s="277">
        <v>44287</v>
      </c>
      <c r="Y973" s="275" t="s">
        <v>6487</v>
      </c>
      <c r="Z973" s="275" t="s">
        <v>6497</v>
      </c>
      <c r="AA973" s="277">
        <v>42095</v>
      </c>
      <c r="AB973" s="277">
        <v>42095</v>
      </c>
      <c r="AG973" s="275" t="s">
        <v>6533</v>
      </c>
      <c r="AH973" s="275">
        <v>20</v>
      </c>
      <c r="AI973" s="275">
        <v>0</v>
      </c>
      <c r="AJ973" s="275" t="s">
        <v>6490</v>
      </c>
      <c r="AK973" s="276">
        <v>987</v>
      </c>
      <c r="AL973" s="275" t="s">
        <v>8059</v>
      </c>
    </row>
    <row r="974" spans="1:38" s="275" customFormat="1">
      <c r="A974" s="275" t="str">
        <f t="shared" si="15"/>
        <v>0413100199居宅介護</v>
      </c>
      <c r="B974" s="275" t="s">
        <v>3978</v>
      </c>
      <c r="C974" s="275" t="s">
        <v>3979</v>
      </c>
      <c r="D974" s="276">
        <v>9870053</v>
      </c>
      <c r="E974" s="275" t="s">
        <v>3980</v>
      </c>
      <c r="F974" s="275" t="s">
        <v>3981</v>
      </c>
      <c r="G974" s="275" t="s">
        <v>3982</v>
      </c>
      <c r="H974" s="275" t="s">
        <v>129</v>
      </c>
      <c r="I974" s="275" t="s">
        <v>3983</v>
      </c>
      <c r="J974" s="275" t="s">
        <v>7320</v>
      </c>
      <c r="K974" s="275" t="s">
        <v>3984</v>
      </c>
      <c r="L974" s="275" t="s">
        <v>3984</v>
      </c>
      <c r="M974" s="275" t="s">
        <v>3985</v>
      </c>
      <c r="N974" s="276">
        <v>9870053</v>
      </c>
      <c r="O974" s="275" t="s">
        <v>3906</v>
      </c>
      <c r="P974" s="275" t="s">
        <v>3980</v>
      </c>
      <c r="Q974" s="275" t="s">
        <v>3981</v>
      </c>
      <c r="R974" s="275" t="s">
        <v>3982</v>
      </c>
      <c r="T974" s="275" t="s">
        <v>137</v>
      </c>
      <c r="U974" s="275" t="s">
        <v>76</v>
      </c>
      <c r="V974" s="275" t="s">
        <v>3986</v>
      </c>
      <c r="W974" s="275" t="s">
        <v>6486</v>
      </c>
      <c r="X974" s="277">
        <v>42614</v>
      </c>
      <c r="Y974" s="275" t="s">
        <v>6487</v>
      </c>
      <c r="AA974" s="277">
        <v>42491</v>
      </c>
      <c r="AB974" s="277">
        <v>42491</v>
      </c>
      <c r="AC974" s="277">
        <v>42614</v>
      </c>
      <c r="AJ974" s="275" t="s">
        <v>6490</v>
      </c>
      <c r="AK974" s="276">
        <v>987</v>
      </c>
      <c r="AL974" s="275" t="s">
        <v>8121</v>
      </c>
    </row>
    <row r="975" spans="1:38" s="275" customFormat="1">
      <c r="A975" s="275" t="str">
        <f t="shared" si="15"/>
        <v>0413100199行動援護</v>
      </c>
      <c r="B975" s="275" t="s">
        <v>3978</v>
      </c>
      <c r="C975" s="275" t="s">
        <v>3979</v>
      </c>
      <c r="D975" s="276">
        <v>9870053</v>
      </c>
      <c r="E975" s="275" t="s">
        <v>3980</v>
      </c>
      <c r="F975" s="275" t="s">
        <v>3981</v>
      </c>
      <c r="G975" s="275" t="s">
        <v>3982</v>
      </c>
      <c r="H975" s="275" t="s">
        <v>129</v>
      </c>
      <c r="I975" s="275" t="s">
        <v>3983</v>
      </c>
      <c r="J975" s="275" t="s">
        <v>7320</v>
      </c>
      <c r="K975" s="275" t="s">
        <v>3984</v>
      </c>
      <c r="L975" s="275" t="s">
        <v>3984</v>
      </c>
      <c r="M975" s="275" t="s">
        <v>3985</v>
      </c>
      <c r="N975" s="276">
        <v>9870053</v>
      </c>
      <c r="O975" s="275" t="s">
        <v>3906</v>
      </c>
      <c r="P975" s="275" t="s">
        <v>3980</v>
      </c>
      <c r="Q975" s="275" t="s">
        <v>3981</v>
      </c>
      <c r="R975" s="275" t="s">
        <v>3982</v>
      </c>
      <c r="T975" s="275" t="s">
        <v>172</v>
      </c>
      <c r="U975" s="275" t="s">
        <v>76</v>
      </c>
      <c r="V975" s="275" t="s">
        <v>3986</v>
      </c>
      <c r="W975" s="275" t="s">
        <v>6486</v>
      </c>
      <c r="X975" s="277">
        <v>42614</v>
      </c>
      <c r="Y975" s="275" t="s">
        <v>6487</v>
      </c>
      <c r="AA975" s="277">
        <v>42491</v>
      </c>
      <c r="AB975" s="277">
        <v>42491</v>
      </c>
      <c r="AC975" s="277">
        <v>42614</v>
      </c>
      <c r="AJ975" s="275" t="s">
        <v>6490</v>
      </c>
      <c r="AK975" s="276">
        <v>987</v>
      </c>
      <c r="AL975" s="275" t="s">
        <v>8121</v>
      </c>
    </row>
    <row r="976" spans="1:38" s="275" customFormat="1">
      <c r="A976" s="275" t="str">
        <f t="shared" si="15"/>
        <v>0413100199同行援護</v>
      </c>
      <c r="B976" s="275" t="s">
        <v>3978</v>
      </c>
      <c r="C976" s="275" t="s">
        <v>3979</v>
      </c>
      <c r="D976" s="276">
        <v>9870053</v>
      </c>
      <c r="E976" s="275" t="s">
        <v>3980</v>
      </c>
      <c r="F976" s="275" t="s">
        <v>3981</v>
      </c>
      <c r="G976" s="275" t="s">
        <v>3982</v>
      </c>
      <c r="H976" s="275" t="s">
        <v>129</v>
      </c>
      <c r="I976" s="275" t="s">
        <v>3983</v>
      </c>
      <c r="J976" s="275" t="s">
        <v>7320</v>
      </c>
      <c r="K976" s="275" t="s">
        <v>3984</v>
      </c>
      <c r="L976" s="275" t="s">
        <v>3984</v>
      </c>
      <c r="M976" s="275" t="s">
        <v>3985</v>
      </c>
      <c r="N976" s="276">
        <v>9870053</v>
      </c>
      <c r="O976" s="275" t="s">
        <v>3906</v>
      </c>
      <c r="P976" s="275" t="s">
        <v>3980</v>
      </c>
      <c r="Q976" s="275" t="s">
        <v>3981</v>
      </c>
      <c r="R976" s="275" t="s">
        <v>3982</v>
      </c>
      <c r="T976" s="275" t="s">
        <v>218</v>
      </c>
      <c r="U976" s="275" t="s">
        <v>76</v>
      </c>
      <c r="V976" s="275" t="s">
        <v>3986</v>
      </c>
      <c r="W976" s="275" t="s">
        <v>6486</v>
      </c>
      <c r="X976" s="277">
        <v>42614</v>
      </c>
      <c r="Y976" s="275" t="s">
        <v>6487</v>
      </c>
      <c r="AA976" s="277">
        <v>42491</v>
      </c>
      <c r="AB976" s="277">
        <v>42491</v>
      </c>
      <c r="AC976" s="277">
        <v>42614</v>
      </c>
      <c r="AJ976" s="275" t="s">
        <v>6490</v>
      </c>
      <c r="AK976" s="276">
        <v>987</v>
      </c>
      <c r="AL976" s="275" t="s">
        <v>8121</v>
      </c>
    </row>
    <row r="977" spans="1:38" s="275" customFormat="1">
      <c r="A977" s="275" t="str">
        <f t="shared" si="15"/>
        <v>0413100215生活介護</v>
      </c>
      <c r="B977" s="275" t="s">
        <v>3937</v>
      </c>
      <c r="C977" s="275" t="s">
        <v>3938</v>
      </c>
      <c r="D977" s="276">
        <v>9870121</v>
      </c>
      <c r="E977" s="275" t="s">
        <v>3939</v>
      </c>
      <c r="F977" s="275" t="s">
        <v>3940</v>
      </c>
      <c r="G977" s="275" t="s">
        <v>3941</v>
      </c>
      <c r="H977" s="275" t="s">
        <v>63</v>
      </c>
      <c r="I977" s="275" t="s">
        <v>7312</v>
      </c>
      <c r="J977" s="275" t="s">
        <v>7313</v>
      </c>
      <c r="K977" s="275" t="s">
        <v>3987</v>
      </c>
      <c r="L977" s="275" t="s">
        <v>3987</v>
      </c>
      <c r="M977" s="275" t="s">
        <v>3988</v>
      </c>
      <c r="N977" s="276">
        <v>9870121</v>
      </c>
      <c r="O977" s="275" t="s">
        <v>3921</v>
      </c>
      <c r="P977" s="275" t="s">
        <v>3989</v>
      </c>
      <c r="Q977" s="275" t="s">
        <v>3990</v>
      </c>
      <c r="R977" s="275" t="s">
        <v>3991</v>
      </c>
      <c r="T977" s="275" t="s">
        <v>71</v>
      </c>
      <c r="U977" s="275" t="s">
        <v>74</v>
      </c>
      <c r="V977" s="275" t="s">
        <v>3992</v>
      </c>
      <c r="W977" s="275" t="s">
        <v>6486</v>
      </c>
      <c r="X977" s="277">
        <v>44287</v>
      </c>
      <c r="Y977" s="275" t="s">
        <v>6487</v>
      </c>
      <c r="Z977" s="275" t="s">
        <v>6497</v>
      </c>
      <c r="AA977" s="277">
        <v>43191</v>
      </c>
      <c r="AB977" s="277">
        <v>43191</v>
      </c>
      <c r="AF977" s="275" t="s">
        <v>6492</v>
      </c>
      <c r="AG977" s="275" t="s">
        <v>6533</v>
      </c>
      <c r="AH977" s="275">
        <v>20</v>
      </c>
      <c r="AI977" s="275">
        <v>20</v>
      </c>
      <c r="AJ977" s="275" t="s">
        <v>6490</v>
      </c>
      <c r="AK977" s="276">
        <v>987</v>
      </c>
      <c r="AL977" s="275" t="s">
        <v>8119</v>
      </c>
    </row>
    <row r="978" spans="1:38" s="275" customFormat="1">
      <c r="A978" s="275" t="str">
        <f t="shared" si="15"/>
        <v>0413100215短期入所</v>
      </c>
      <c r="B978" s="275" t="s">
        <v>3937</v>
      </c>
      <c r="C978" s="275" t="s">
        <v>3938</v>
      </c>
      <c r="D978" s="276">
        <v>9870121</v>
      </c>
      <c r="E978" s="275" t="s">
        <v>3939</v>
      </c>
      <c r="F978" s="275" t="s">
        <v>3940</v>
      </c>
      <c r="G978" s="275" t="s">
        <v>3941</v>
      </c>
      <c r="H978" s="275" t="s">
        <v>63</v>
      </c>
      <c r="I978" s="275" t="s">
        <v>7312</v>
      </c>
      <c r="J978" s="275" t="s">
        <v>7313</v>
      </c>
      <c r="K978" s="275" t="s">
        <v>3987</v>
      </c>
      <c r="L978" s="275" t="s">
        <v>3987</v>
      </c>
      <c r="M978" s="275" t="s">
        <v>3988</v>
      </c>
      <c r="N978" s="276">
        <v>9870121</v>
      </c>
      <c r="O978" s="275" t="s">
        <v>3921</v>
      </c>
      <c r="P978" s="275" t="s">
        <v>3989</v>
      </c>
      <c r="Q978" s="275" t="s">
        <v>3990</v>
      </c>
      <c r="R978" s="275" t="s">
        <v>3991</v>
      </c>
      <c r="T978" s="275" t="s">
        <v>91</v>
      </c>
      <c r="U978" s="275" t="s">
        <v>74</v>
      </c>
      <c r="V978" s="275" t="s">
        <v>3992</v>
      </c>
      <c r="W978" s="275" t="s">
        <v>6486</v>
      </c>
      <c r="X978" s="277">
        <v>44287</v>
      </c>
      <c r="Y978" s="275" t="s">
        <v>6487</v>
      </c>
      <c r="AA978" s="277">
        <v>43191</v>
      </c>
      <c r="AB978" s="277">
        <v>43191</v>
      </c>
      <c r="AF978" s="275" t="s">
        <v>6498</v>
      </c>
      <c r="AH978" s="275">
        <v>4</v>
      </c>
      <c r="AJ978" s="275" t="s">
        <v>6490</v>
      </c>
      <c r="AK978" s="276">
        <v>987</v>
      </c>
      <c r="AL978" s="275" t="s">
        <v>8119</v>
      </c>
    </row>
    <row r="979" spans="1:38" s="275" customFormat="1">
      <c r="A979" s="275" t="str">
        <f t="shared" si="15"/>
        <v>0413100231生活介護</v>
      </c>
      <c r="B979" s="275" t="s">
        <v>3993</v>
      </c>
      <c r="C979" s="275" t="s">
        <v>3994</v>
      </c>
      <c r="D979" s="276">
        <v>9870024</v>
      </c>
      <c r="E979" s="275" t="s">
        <v>3995</v>
      </c>
      <c r="F979" s="275" t="s">
        <v>3996</v>
      </c>
      <c r="G979" s="275" t="s">
        <v>3997</v>
      </c>
      <c r="H979" s="275" t="s">
        <v>210</v>
      </c>
      <c r="I979" s="275" t="s">
        <v>3998</v>
      </c>
      <c r="J979" s="275" t="s">
        <v>7321</v>
      </c>
      <c r="K979" s="275" t="s">
        <v>3999</v>
      </c>
      <c r="L979" s="275" t="s">
        <v>3999</v>
      </c>
      <c r="M979" s="275" t="s">
        <v>4000</v>
      </c>
      <c r="N979" s="276">
        <v>9870024</v>
      </c>
      <c r="O979" s="275" t="s">
        <v>3906</v>
      </c>
      <c r="P979" s="275" t="s">
        <v>4001</v>
      </c>
      <c r="Q979" s="275" t="s">
        <v>4002</v>
      </c>
      <c r="R979" s="275" t="s">
        <v>4003</v>
      </c>
      <c r="T979" s="275" t="s">
        <v>71</v>
      </c>
      <c r="U979" s="275" t="s">
        <v>74</v>
      </c>
      <c r="V979" s="275" t="s">
        <v>4004</v>
      </c>
      <c r="W979" s="275" t="s">
        <v>6486</v>
      </c>
      <c r="X979" s="277">
        <v>44287</v>
      </c>
      <c r="Y979" s="275" t="s">
        <v>6487</v>
      </c>
      <c r="Z979" s="275" t="s">
        <v>6497</v>
      </c>
      <c r="AA979" s="277">
        <v>43405</v>
      </c>
      <c r="AB979" s="277">
        <v>43405</v>
      </c>
      <c r="AF979" s="275" t="s">
        <v>6492</v>
      </c>
      <c r="AG979" s="275" t="s">
        <v>6533</v>
      </c>
      <c r="AH979" s="275">
        <v>15</v>
      </c>
      <c r="AI979" s="275">
        <v>0</v>
      </c>
      <c r="AJ979" s="275" t="s">
        <v>6490</v>
      </c>
      <c r="AK979" s="276">
        <v>987</v>
      </c>
      <c r="AL979" s="275" t="s">
        <v>8122</v>
      </c>
    </row>
    <row r="980" spans="1:38" s="275" customFormat="1">
      <c r="A980" s="275" t="str">
        <f t="shared" si="15"/>
        <v>0413100264短期入所</v>
      </c>
      <c r="B980" s="275" t="s">
        <v>2802</v>
      </c>
      <c r="C980" s="275" t="s">
        <v>2803</v>
      </c>
      <c r="D980" s="276">
        <v>9813602</v>
      </c>
      <c r="E980" s="275" t="s">
        <v>2804</v>
      </c>
      <c r="F980" s="275" t="s">
        <v>2805</v>
      </c>
      <c r="G980" s="275" t="s">
        <v>2806</v>
      </c>
      <c r="H980" s="275" t="s">
        <v>63</v>
      </c>
      <c r="I980" s="275" t="s">
        <v>8320</v>
      </c>
      <c r="J980" s="275" t="s">
        <v>8321</v>
      </c>
      <c r="K980" s="275" t="s">
        <v>4005</v>
      </c>
      <c r="L980" s="275" t="s">
        <v>4005</v>
      </c>
      <c r="M980" s="275" t="s">
        <v>4006</v>
      </c>
      <c r="N980" s="276">
        <v>9870015</v>
      </c>
      <c r="O980" s="275" t="s">
        <v>3906</v>
      </c>
      <c r="P980" s="275" t="s">
        <v>3954</v>
      </c>
      <c r="Q980" s="275" t="s">
        <v>4007</v>
      </c>
      <c r="R980" s="275" t="s">
        <v>4007</v>
      </c>
      <c r="T980" s="275" t="s">
        <v>91</v>
      </c>
      <c r="U980" s="275" t="s">
        <v>74</v>
      </c>
      <c r="V980" s="275" t="s">
        <v>4008</v>
      </c>
      <c r="W980" s="275" t="s">
        <v>6486</v>
      </c>
      <c r="X980" s="277">
        <v>44835</v>
      </c>
      <c r="Y980" s="275" t="s">
        <v>6487</v>
      </c>
      <c r="AA980" s="277">
        <v>43556</v>
      </c>
      <c r="AB980" s="277">
        <v>43556</v>
      </c>
      <c r="AF980" s="275" t="s">
        <v>6498</v>
      </c>
      <c r="AH980" s="275">
        <v>2</v>
      </c>
      <c r="AJ980" s="275" t="s">
        <v>6490</v>
      </c>
      <c r="AK980" s="276">
        <v>981</v>
      </c>
      <c r="AL980" s="275" t="s">
        <v>8066</v>
      </c>
    </row>
    <row r="981" spans="1:38" s="275" customFormat="1">
      <c r="A981" s="275" t="str">
        <f t="shared" si="15"/>
        <v>0413100272就労継続支援(Ｂ型)</v>
      </c>
      <c r="B981" s="275" t="s">
        <v>289</v>
      </c>
      <c r="C981" s="275" t="s">
        <v>290</v>
      </c>
      <c r="D981" s="276">
        <v>9861111</v>
      </c>
      <c r="E981" s="275" t="s">
        <v>291</v>
      </c>
      <c r="F981" s="275" t="s">
        <v>292</v>
      </c>
      <c r="H981" s="275" t="s">
        <v>129</v>
      </c>
      <c r="I981" s="275" t="s">
        <v>293</v>
      </c>
      <c r="J981" s="275" t="s">
        <v>6536</v>
      </c>
      <c r="K981" s="275" t="s">
        <v>4009</v>
      </c>
      <c r="L981" s="275" t="s">
        <v>4009</v>
      </c>
      <c r="M981" s="275" t="s">
        <v>4010</v>
      </c>
      <c r="N981" s="276">
        <v>9894205</v>
      </c>
      <c r="O981" s="275" t="s">
        <v>3906</v>
      </c>
      <c r="P981" s="275" t="s">
        <v>4011</v>
      </c>
      <c r="Q981" s="275" t="s">
        <v>4012</v>
      </c>
      <c r="R981" s="275" t="s">
        <v>4013</v>
      </c>
      <c r="T981" s="275" t="s">
        <v>6491</v>
      </c>
      <c r="U981" s="275" t="s">
        <v>74</v>
      </c>
      <c r="V981" s="275" t="s">
        <v>4014</v>
      </c>
      <c r="W981" s="275" t="s">
        <v>6486</v>
      </c>
      <c r="X981" s="277">
        <v>45017</v>
      </c>
      <c r="Y981" s="275" t="s">
        <v>6487</v>
      </c>
      <c r="Z981" s="275" t="s">
        <v>6497</v>
      </c>
      <c r="AA981" s="277">
        <v>43862</v>
      </c>
      <c r="AB981" s="277">
        <v>43862</v>
      </c>
      <c r="AG981" s="275" t="s">
        <v>6533</v>
      </c>
      <c r="AH981" s="275">
        <v>20</v>
      </c>
      <c r="AI981" s="275">
        <v>20</v>
      </c>
      <c r="AJ981" s="275" t="s">
        <v>6490</v>
      </c>
      <c r="AK981" s="276">
        <v>986</v>
      </c>
      <c r="AL981" s="275" t="s">
        <v>7921</v>
      </c>
    </row>
    <row r="982" spans="1:38" s="275" customFormat="1">
      <c r="A982" s="275" t="str">
        <f t="shared" si="15"/>
        <v>0413100272就労定着支援</v>
      </c>
      <c r="B982" s="275" t="s">
        <v>289</v>
      </c>
      <c r="C982" s="275" t="s">
        <v>290</v>
      </c>
      <c r="D982" s="276">
        <v>9861111</v>
      </c>
      <c r="E982" s="275" t="s">
        <v>291</v>
      </c>
      <c r="F982" s="275" t="s">
        <v>292</v>
      </c>
      <c r="H982" s="275" t="s">
        <v>129</v>
      </c>
      <c r="I982" s="275" t="s">
        <v>293</v>
      </c>
      <c r="J982" s="275" t="s">
        <v>6536</v>
      </c>
      <c r="K982" s="275" t="s">
        <v>4009</v>
      </c>
      <c r="L982" s="275" t="s">
        <v>4009</v>
      </c>
      <c r="M982" s="275" t="s">
        <v>4010</v>
      </c>
      <c r="N982" s="276">
        <v>9894205</v>
      </c>
      <c r="O982" s="275" t="s">
        <v>3906</v>
      </c>
      <c r="P982" s="275" t="s">
        <v>4011</v>
      </c>
      <c r="Q982" s="275" t="s">
        <v>4012</v>
      </c>
      <c r="R982" s="275" t="s">
        <v>4013</v>
      </c>
      <c r="T982" s="275" t="s">
        <v>314</v>
      </c>
      <c r="U982" s="275" t="s">
        <v>74</v>
      </c>
      <c r="V982" s="275" t="s">
        <v>4014</v>
      </c>
      <c r="W982" s="275" t="s">
        <v>6486</v>
      </c>
      <c r="X982" s="277">
        <v>45017</v>
      </c>
      <c r="Y982" s="275" t="s">
        <v>6487</v>
      </c>
      <c r="AA982" s="277">
        <v>43862</v>
      </c>
      <c r="AB982" s="277">
        <v>43862</v>
      </c>
      <c r="AJ982" s="275" t="s">
        <v>6490</v>
      </c>
      <c r="AK982" s="276">
        <v>986</v>
      </c>
      <c r="AL982" s="275" t="s">
        <v>7921</v>
      </c>
    </row>
    <row r="983" spans="1:38" s="275" customFormat="1">
      <c r="A983" s="275" t="str">
        <f t="shared" si="15"/>
        <v>0413100280就労継続支援(Ｂ型)</v>
      </c>
      <c r="B983" s="275" t="s">
        <v>4015</v>
      </c>
      <c r="C983" s="275" t="s">
        <v>4016</v>
      </c>
      <c r="D983" s="276">
        <v>9870281</v>
      </c>
      <c r="E983" s="275" t="s">
        <v>4017</v>
      </c>
      <c r="F983" s="275" t="s">
        <v>4018</v>
      </c>
      <c r="G983" s="275" t="s">
        <v>4019</v>
      </c>
      <c r="H983" s="275" t="s">
        <v>402</v>
      </c>
      <c r="I983" s="275" t="s">
        <v>4020</v>
      </c>
      <c r="J983" s="275" t="s">
        <v>7322</v>
      </c>
      <c r="K983" s="275" t="s">
        <v>4021</v>
      </c>
      <c r="L983" s="275" t="s">
        <v>4021</v>
      </c>
      <c r="M983" s="275" t="s">
        <v>4022</v>
      </c>
      <c r="N983" s="276">
        <v>9870281</v>
      </c>
      <c r="O983" s="275" t="s">
        <v>3921</v>
      </c>
      <c r="P983" s="275" t="s">
        <v>4023</v>
      </c>
      <c r="Q983" s="275" t="s">
        <v>4018</v>
      </c>
      <c r="R983" s="275" t="s">
        <v>4019</v>
      </c>
      <c r="T983" s="275" t="s">
        <v>6491</v>
      </c>
      <c r="U983" s="275" t="s">
        <v>74</v>
      </c>
      <c r="V983" s="275" t="s">
        <v>4024</v>
      </c>
      <c r="W983" s="275" t="s">
        <v>6486</v>
      </c>
      <c r="X983" s="277">
        <v>44835</v>
      </c>
      <c r="Y983" s="275" t="s">
        <v>6487</v>
      </c>
      <c r="Z983" s="275" t="s">
        <v>6497</v>
      </c>
      <c r="AA983" s="277">
        <v>44075</v>
      </c>
      <c r="AB983" s="277">
        <v>44075</v>
      </c>
      <c r="AG983" s="275" t="s">
        <v>6533</v>
      </c>
      <c r="AH983" s="275">
        <v>20</v>
      </c>
      <c r="AI983" s="275">
        <v>20</v>
      </c>
      <c r="AJ983" s="275" t="s">
        <v>6490</v>
      </c>
      <c r="AK983" s="276">
        <v>987</v>
      </c>
      <c r="AL983" s="275" t="s">
        <v>8123</v>
      </c>
    </row>
    <row r="984" spans="1:38" s="275" customFormat="1">
      <c r="A984" s="275" t="str">
        <f t="shared" si="15"/>
        <v>0413100298就労継続支援(Ｂ型)</v>
      </c>
      <c r="B984" s="275" t="s">
        <v>2802</v>
      </c>
      <c r="C984" s="275" t="s">
        <v>2803</v>
      </c>
      <c r="D984" s="276">
        <v>9813602</v>
      </c>
      <c r="E984" s="275" t="s">
        <v>2804</v>
      </c>
      <c r="F984" s="275" t="s">
        <v>2805</v>
      </c>
      <c r="G984" s="275" t="s">
        <v>2806</v>
      </c>
      <c r="H984" s="275" t="s">
        <v>63</v>
      </c>
      <c r="I984" s="275" t="s">
        <v>8320</v>
      </c>
      <c r="J984" s="275" t="s">
        <v>8321</v>
      </c>
      <c r="K984" s="275" t="s">
        <v>4025</v>
      </c>
      <c r="L984" s="275" t="s">
        <v>4025</v>
      </c>
      <c r="M984" s="275" t="s">
        <v>4026</v>
      </c>
      <c r="N984" s="276">
        <v>9894206</v>
      </c>
      <c r="O984" s="275" t="s">
        <v>3906</v>
      </c>
      <c r="P984" s="275" t="s">
        <v>4027</v>
      </c>
      <c r="Q984" s="275" t="s">
        <v>4028</v>
      </c>
      <c r="R984" s="275" t="s">
        <v>4029</v>
      </c>
      <c r="T984" s="275" t="s">
        <v>6491</v>
      </c>
      <c r="U984" s="275" t="s">
        <v>74</v>
      </c>
      <c r="V984" s="275" t="s">
        <v>4030</v>
      </c>
      <c r="W984" s="275" t="s">
        <v>6486</v>
      </c>
      <c r="X984" s="277">
        <v>45017</v>
      </c>
      <c r="Y984" s="275" t="s">
        <v>6487</v>
      </c>
      <c r="Z984" s="275" t="s">
        <v>6497</v>
      </c>
      <c r="AA984" s="277">
        <v>44166</v>
      </c>
      <c r="AB984" s="277">
        <v>44166</v>
      </c>
      <c r="AG984" s="275" t="s">
        <v>6533</v>
      </c>
      <c r="AH984" s="275">
        <v>20</v>
      </c>
      <c r="AI984" s="275">
        <v>20</v>
      </c>
      <c r="AJ984" s="275" t="s">
        <v>6490</v>
      </c>
      <c r="AK984" s="276">
        <v>981</v>
      </c>
      <c r="AL984" s="275" t="s">
        <v>8066</v>
      </c>
    </row>
    <row r="985" spans="1:38" s="275" customFormat="1">
      <c r="A985" s="275" t="str">
        <f t="shared" si="15"/>
        <v>0413100306生活介護</v>
      </c>
      <c r="B985" s="275" t="s">
        <v>3978</v>
      </c>
      <c r="C985" s="275" t="s">
        <v>3979</v>
      </c>
      <c r="D985" s="276">
        <v>9870053</v>
      </c>
      <c r="E985" s="275" t="s">
        <v>3980</v>
      </c>
      <c r="F985" s="275" t="s">
        <v>3981</v>
      </c>
      <c r="G985" s="275" t="s">
        <v>3982</v>
      </c>
      <c r="H985" s="275" t="s">
        <v>129</v>
      </c>
      <c r="I985" s="275" t="s">
        <v>3983</v>
      </c>
      <c r="J985" s="275" t="s">
        <v>7320</v>
      </c>
      <c r="K985" s="275" t="s">
        <v>4031</v>
      </c>
      <c r="L985" s="275" t="s">
        <v>4036</v>
      </c>
      <c r="M985" s="275" t="s">
        <v>4037</v>
      </c>
      <c r="N985" s="276">
        <v>9870005</v>
      </c>
      <c r="O985" s="275" t="s">
        <v>3906</v>
      </c>
      <c r="P985" s="275" t="s">
        <v>4032</v>
      </c>
      <c r="Q985" s="275" t="s">
        <v>4033</v>
      </c>
      <c r="R985" s="275" t="s">
        <v>4034</v>
      </c>
      <c r="T985" s="275" t="s">
        <v>71</v>
      </c>
      <c r="U985" s="275" t="s">
        <v>74</v>
      </c>
      <c r="V985" s="275" t="s">
        <v>4035</v>
      </c>
      <c r="W985" s="275" t="s">
        <v>6486</v>
      </c>
      <c r="X985" s="277">
        <v>44287</v>
      </c>
      <c r="Y985" s="275" t="s">
        <v>6487</v>
      </c>
      <c r="Z985" s="275" t="s">
        <v>6497</v>
      </c>
      <c r="AA985" s="277">
        <v>44166</v>
      </c>
      <c r="AB985" s="277">
        <v>44166</v>
      </c>
      <c r="AF985" s="275" t="s">
        <v>6492</v>
      </c>
      <c r="AG985" s="275" t="s">
        <v>6533</v>
      </c>
      <c r="AH985" s="275">
        <v>20</v>
      </c>
      <c r="AI985" s="275">
        <v>20</v>
      </c>
      <c r="AJ985" s="275" t="s">
        <v>6490</v>
      </c>
      <c r="AK985" s="276">
        <v>987</v>
      </c>
      <c r="AL985" s="275" t="s">
        <v>8121</v>
      </c>
    </row>
    <row r="986" spans="1:38" s="275" customFormat="1">
      <c r="A986" s="275" t="str">
        <f t="shared" si="15"/>
        <v>0413100314就労継続支援(Ａ型)</v>
      </c>
      <c r="B986" s="275" t="s">
        <v>3135</v>
      </c>
      <c r="C986" s="275" t="s">
        <v>3136</v>
      </c>
      <c r="D986" s="276">
        <v>9891754</v>
      </c>
      <c r="E986" s="275" t="s">
        <v>3137</v>
      </c>
      <c r="F986" s="275" t="s">
        <v>3138</v>
      </c>
      <c r="G986" s="275" t="s">
        <v>3139</v>
      </c>
      <c r="H986" s="275" t="s">
        <v>129</v>
      </c>
      <c r="I986" s="275" t="s">
        <v>3140</v>
      </c>
      <c r="J986" s="275" t="s">
        <v>7044</v>
      </c>
      <c r="K986" s="275" t="s">
        <v>4038</v>
      </c>
      <c r="L986" s="275" t="s">
        <v>4038</v>
      </c>
      <c r="M986" s="275" t="s">
        <v>4039</v>
      </c>
      <c r="N986" s="276">
        <v>9870005</v>
      </c>
      <c r="O986" s="275" t="s">
        <v>3906</v>
      </c>
      <c r="P986" s="275" t="s">
        <v>4040</v>
      </c>
      <c r="Q986" s="275" t="s">
        <v>4041</v>
      </c>
      <c r="R986" s="275" t="s">
        <v>4042</v>
      </c>
      <c r="T986" s="275" t="s">
        <v>6537</v>
      </c>
      <c r="U986" s="275" t="s">
        <v>74</v>
      </c>
      <c r="V986" s="275" t="s">
        <v>4043</v>
      </c>
      <c r="W986" s="275" t="s">
        <v>6486</v>
      </c>
      <c r="X986" s="277">
        <v>44835</v>
      </c>
      <c r="Y986" s="275" t="s">
        <v>6487</v>
      </c>
      <c r="Z986" s="275" t="s">
        <v>6497</v>
      </c>
      <c r="AA986" s="277">
        <v>44197</v>
      </c>
      <c r="AB986" s="277">
        <v>44197</v>
      </c>
      <c r="AG986" s="275" t="s">
        <v>6489</v>
      </c>
      <c r="AH986" s="275">
        <v>40</v>
      </c>
      <c r="AI986" s="275">
        <v>40</v>
      </c>
      <c r="AJ986" s="275" t="s">
        <v>6490</v>
      </c>
      <c r="AK986" s="276">
        <v>989</v>
      </c>
      <c r="AL986" s="275" t="s">
        <v>8049</v>
      </c>
    </row>
    <row r="987" spans="1:38" s="275" customFormat="1">
      <c r="A987" s="275" t="str">
        <f t="shared" si="15"/>
        <v>0413100322就労移行支援</v>
      </c>
      <c r="B987" s="275" t="s">
        <v>3135</v>
      </c>
      <c r="C987" s="275" t="s">
        <v>3136</v>
      </c>
      <c r="D987" s="276">
        <v>9891754</v>
      </c>
      <c r="E987" s="275" t="s">
        <v>3137</v>
      </c>
      <c r="F987" s="275" t="s">
        <v>3138</v>
      </c>
      <c r="G987" s="275" t="s">
        <v>3139</v>
      </c>
      <c r="H987" s="275" t="s">
        <v>129</v>
      </c>
      <c r="I987" s="275" t="s">
        <v>3140</v>
      </c>
      <c r="J987" s="275" t="s">
        <v>7044</v>
      </c>
      <c r="K987" s="275" t="s">
        <v>4044</v>
      </c>
      <c r="L987" s="275" t="s">
        <v>4044</v>
      </c>
      <c r="M987" s="275" t="s">
        <v>4045</v>
      </c>
      <c r="N987" s="276">
        <v>9870005</v>
      </c>
      <c r="O987" s="275" t="s">
        <v>3906</v>
      </c>
      <c r="P987" s="275" t="s">
        <v>7323</v>
      </c>
      <c r="Q987" s="275" t="s">
        <v>4047</v>
      </c>
      <c r="R987" s="275" t="s">
        <v>4048</v>
      </c>
      <c r="T987" s="275" t="s">
        <v>75</v>
      </c>
      <c r="U987" s="275" t="s">
        <v>74</v>
      </c>
      <c r="V987" s="275" t="s">
        <v>4049</v>
      </c>
      <c r="W987" s="275" t="s">
        <v>6486</v>
      </c>
      <c r="X987" s="277">
        <v>45047</v>
      </c>
      <c r="Y987" s="275" t="s">
        <v>6487</v>
      </c>
      <c r="Z987" s="275" t="s">
        <v>6488</v>
      </c>
      <c r="AA987" s="277">
        <v>44593</v>
      </c>
      <c r="AB987" s="277">
        <v>44593</v>
      </c>
      <c r="AG987" s="275" t="s">
        <v>6533</v>
      </c>
      <c r="AH987" s="275">
        <v>6</v>
      </c>
      <c r="AI987" s="275">
        <v>6</v>
      </c>
      <c r="AJ987" s="275" t="s">
        <v>6490</v>
      </c>
      <c r="AK987" s="276">
        <v>989</v>
      </c>
      <c r="AL987" s="275" t="s">
        <v>8049</v>
      </c>
    </row>
    <row r="988" spans="1:38" s="275" customFormat="1">
      <c r="A988" s="275" t="str">
        <f t="shared" si="15"/>
        <v>0413100322就労継続支援(Ｂ型)</v>
      </c>
      <c r="B988" s="275" t="s">
        <v>3135</v>
      </c>
      <c r="C988" s="275" t="s">
        <v>3136</v>
      </c>
      <c r="D988" s="276">
        <v>9891754</v>
      </c>
      <c r="E988" s="275" t="s">
        <v>3137</v>
      </c>
      <c r="F988" s="275" t="s">
        <v>3138</v>
      </c>
      <c r="G988" s="275" t="s">
        <v>3139</v>
      </c>
      <c r="H988" s="275" t="s">
        <v>129</v>
      </c>
      <c r="I988" s="275" t="s">
        <v>3140</v>
      </c>
      <c r="J988" s="275" t="s">
        <v>7044</v>
      </c>
      <c r="K988" s="275" t="s">
        <v>4044</v>
      </c>
      <c r="L988" s="275" t="s">
        <v>4044</v>
      </c>
      <c r="M988" s="275" t="s">
        <v>4045</v>
      </c>
      <c r="N988" s="276">
        <v>9870005</v>
      </c>
      <c r="O988" s="275" t="s">
        <v>3906</v>
      </c>
      <c r="P988" s="275" t="s">
        <v>4046</v>
      </c>
      <c r="Q988" s="275" t="s">
        <v>4047</v>
      </c>
      <c r="R988" s="275" t="s">
        <v>4048</v>
      </c>
      <c r="T988" s="275" t="s">
        <v>6491</v>
      </c>
      <c r="U988" s="275" t="s">
        <v>74</v>
      </c>
      <c r="V988" s="275" t="s">
        <v>4049</v>
      </c>
      <c r="W988" s="275" t="s">
        <v>6486</v>
      </c>
      <c r="X988" s="277">
        <v>45047</v>
      </c>
      <c r="Y988" s="275" t="s">
        <v>6487</v>
      </c>
      <c r="Z988" s="275" t="s">
        <v>6488</v>
      </c>
      <c r="AA988" s="277">
        <v>44287</v>
      </c>
      <c r="AB988" s="277">
        <v>44287</v>
      </c>
      <c r="AG988" s="275" t="s">
        <v>6533</v>
      </c>
      <c r="AH988" s="275">
        <v>14</v>
      </c>
      <c r="AI988" s="275">
        <v>14</v>
      </c>
      <c r="AJ988" s="275" t="s">
        <v>6490</v>
      </c>
      <c r="AK988" s="276">
        <v>989</v>
      </c>
      <c r="AL988" s="275" t="s">
        <v>8049</v>
      </c>
    </row>
    <row r="989" spans="1:38" s="275" customFormat="1">
      <c r="A989" s="275" t="str">
        <f t="shared" si="15"/>
        <v>0413100330生活介護</v>
      </c>
      <c r="B989" s="275" t="s">
        <v>8389</v>
      </c>
      <c r="C989" s="275" t="s">
        <v>8390</v>
      </c>
      <c r="D989" s="276">
        <v>9870114</v>
      </c>
      <c r="E989" s="275" t="s">
        <v>8391</v>
      </c>
      <c r="F989" s="275" t="s">
        <v>8392</v>
      </c>
      <c r="H989" s="275" t="s">
        <v>129</v>
      </c>
      <c r="I989" s="275" t="s">
        <v>8393</v>
      </c>
      <c r="J989" s="275" t="s">
        <v>8394</v>
      </c>
      <c r="K989" s="275" t="s">
        <v>8395</v>
      </c>
      <c r="L989" s="275" t="s">
        <v>8395</v>
      </c>
      <c r="M989" s="275" t="s">
        <v>8396</v>
      </c>
      <c r="N989" s="276">
        <v>9870281</v>
      </c>
      <c r="O989" s="275" t="s">
        <v>3921</v>
      </c>
      <c r="P989" s="275" t="s">
        <v>8397</v>
      </c>
      <c r="Q989" s="275" t="s">
        <v>8398</v>
      </c>
      <c r="T989" s="275" t="s">
        <v>71</v>
      </c>
      <c r="U989" s="275" t="s">
        <v>74</v>
      </c>
      <c r="V989" s="275" t="s">
        <v>8399</v>
      </c>
      <c r="W989" s="275" t="s">
        <v>6486</v>
      </c>
      <c r="X989" s="277">
        <v>44927</v>
      </c>
      <c r="Y989" s="275" t="s">
        <v>6554</v>
      </c>
      <c r="Z989" s="275" t="s">
        <v>6497</v>
      </c>
      <c r="AA989" s="277">
        <v>44927</v>
      </c>
      <c r="AB989" s="277">
        <v>44927</v>
      </c>
      <c r="AF989" s="275" t="s">
        <v>6492</v>
      </c>
      <c r="AG989" s="275" t="s">
        <v>6533</v>
      </c>
      <c r="AH989" s="275">
        <v>10</v>
      </c>
      <c r="AI989" s="275">
        <v>10</v>
      </c>
      <c r="AJ989" s="275" t="s">
        <v>6490</v>
      </c>
      <c r="AK989" s="276">
        <v>987</v>
      </c>
      <c r="AL989" s="275" t="s">
        <v>8400</v>
      </c>
    </row>
    <row r="990" spans="1:38" s="275" customFormat="1">
      <c r="A990" s="275" t="str">
        <f t="shared" si="15"/>
        <v>0413500018短期入所</v>
      </c>
      <c r="B990" s="275" t="s">
        <v>2569</v>
      </c>
      <c r="C990" s="275" t="s">
        <v>2570</v>
      </c>
      <c r="D990" s="276">
        <v>9813621</v>
      </c>
      <c r="E990" s="275" t="s">
        <v>2571</v>
      </c>
      <c r="F990" s="275" t="s">
        <v>2572</v>
      </c>
      <c r="G990" s="275" t="s">
        <v>2573</v>
      </c>
      <c r="H990" s="275" t="s">
        <v>63</v>
      </c>
      <c r="I990" s="275" t="s">
        <v>2574</v>
      </c>
      <c r="J990" s="275" t="s">
        <v>7067</v>
      </c>
      <c r="K990" s="275" t="s">
        <v>4050</v>
      </c>
      <c r="L990" s="275" t="s">
        <v>4050</v>
      </c>
      <c r="M990" s="275" t="s">
        <v>4051</v>
      </c>
      <c r="N990" s="276">
        <v>9862231</v>
      </c>
      <c r="O990" s="275" t="s">
        <v>4052</v>
      </c>
      <c r="P990" s="275" t="s">
        <v>4053</v>
      </c>
      <c r="Q990" s="275" t="s">
        <v>4054</v>
      </c>
      <c r="R990" s="275" t="s">
        <v>4055</v>
      </c>
      <c r="T990" s="275" t="s">
        <v>91</v>
      </c>
      <c r="U990" s="275" t="s">
        <v>74</v>
      </c>
      <c r="V990" s="275" t="s">
        <v>4056</v>
      </c>
      <c r="W990" s="275" t="s">
        <v>6486</v>
      </c>
      <c r="X990" s="277">
        <v>44835</v>
      </c>
      <c r="Y990" s="275" t="s">
        <v>6487</v>
      </c>
      <c r="AA990" s="277">
        <v>38991</v>
      </c>
      <c r="AB990" s="277">
        <v>38991</v>
      </c>
      <c r="AF990" s="275" t="s">
        <v>6498</v>
      </c>
      <c r="AH990" s="275">
        <v>1</v>
      </c>
      <c r="AJ990" s="275" t="s">
        <v>6490</v>
      </c>
      <c r="AK990" s="276">
        <v>981</v>
      </c>
      <c r="AL990" s="275" t="s">
        <v>8053</v>
      </c>
    </row>
    <row r="991" spans="1:38" s="275" customFormat="1">
      <c r="A991" s="275" t="str">
        <f t="shared" si="15"/>
        <v>0413500042就労継続支援(Ｂ型)</v>
      </c>
      <c r="B991" s="275" t="s">
        <v>4057</v>
      </c>
      <c r="C991" s="275" t="s">
        <v>4058</v>
      </c>
      <c r="D991" s="276">
        <v>9862243</v>
      </c>
      <c r="E991" s="275" t="s">
        <v>4059</v>
      </c>
      <c r="F991" s="275" t="s">
        <v>4060</v>
      </c>
      <c r="G991" s="275" t="s">
        <v>4061</v>
      </c>
      <c r="H991" s="275" t="s">
        <v>63</v>
      </c>
      <c r="I991" s="275" t="s">
        <v>4062</v>
      </c>
      <c r="J991" s="275" t="s">
        <v>7324</v>
      </c>
      <c r="K991" s="275" t="s">
        <v>4063</v>
      </c>
      <c r="L991" s="275" t="s">
        <v>4063</v>
      </c>
      <c r="M991" s="275" t="s">
        <v>4064</v>
      </c>
      <c r="N991" s="276">
        <v>9862243</v>
      </c>
      <c r="O991" s="275" t="s">
        <v>4052</v>
      </c>
      <c r="P991" s="275" t="s">
        <v>4065</v>
      </c>
      <c r="Q991" s="275" t="s">
        <v>4060</v>
      </c>
      <c r="R991" s="275" t="s">
        <v>4060</v>
      </c>
      <c r="T991" s="275" t="s">
        <v>6491</v>
      </c>
      <c r="U991" s="275" t="s">
        <v>74</v>
      </c>
      <c r="V991" s="275" t="s">
        <v>4066</v>
      </c>
      <c r="W991" s="275" t="s">
        <v>6486</v>
      </c>
      <c r="X991" s="277">
        <v>44835</v>
      </c>
      <c r="Y991" s="275" t="s">
        <v>6487</v>
      </c>
      <c r="Z991" s="275" t="s">
        <v>6497</v>
      </c>
      <c r="AA991" s="277">
        <v>40513</v>
      </c>
      <c r="AB991" s="277">
        <v>40513</v>
      </c>
      <c r="AC991" s="277">
        <v>40847</v>
      </c>
      <c r="AE991" s="277">
        <v>41379</v>
      </c>
      <c r="AG991" s="275" t="s">
        <v>6533</v>
      </c>
      <c r="AH991" s="275">
        <v>20</v>
      </c>
      <c r="AI991" s="275">
        <v>0</v>
      </c>
      <c r="AJ991" s="275" t="s">
        <v>6490</v>
      </c>
      <c r="AK991" s="276">
        <v>986</v>
      </c>
      <c r="AL991" s="275" t="s">
        <v>8124</v>
      </c>
    </row>
    <row r="992" spans="1:38" s="275" customFormat="1">
      <c r="A992" s="275" t="str">
        <f t="shared" si="15"/>
        <v>0413500059居宅介護</v>
      </c>
      <c r="B992" s="275" t="s">
        <v>7325</v>
      </c>
      <c r="C992" s="275" t="s">
        <v>7326</v>
      </c>
      <c r="D992" s="276">
        <v>9862231</v>
      </c>
      <c r="E992" s="275" t="s">
        <v>7327</v>
      </c>
      <c r="F992" s="275" t="s">
        <v>7328</v>
      </c>
      <c r="G992" s="275" t="s">
        <v>7329</v>
      </c>
      <c r="H992" s="275" t="s">
        <v>129</v>
      </c>
      <c r="I992" s="275" t="s">
        <v>7330</v>
      </c>
      <c r="J992" s="275" t="s">
        <v>7331</v>
      </c>
      <c r="K992" s="275" t="s">
        <v>7332</v>
      </c>
      <c r="L992" s="275" t="s">
        <v>7332</v>
      </c>
      <c r="M992" s="275" t="s">
        <v>7333</v>
      </c>
      <c r="N992" s="276">
        <v>9862231</v>
      </c>
      <c r="O992" s="275" t="s">
        <v>4052</v>
      </c>
      <c r="P992" s="275" t="s">
        <v>7327</v>
      </c>
      <c r="Q992" s="275" t="s">
        <v>7328</v>
      </c>
      <c r="R992" s="275" t="s">
        <v>7329</v>
      </c>
      <c r="T992" s="275" t="s">
        <v>137</v>
      </c>
      <c r="U992" s="275" t="s">
        <v>74</v>
      </c>
      <c r="V992" s="275" t="s">
        <v>7334</v>
      </c>
      <c r="W992" s="275" t="s">
        <v>6486</v>
      </c>
      <c r="X992" s="277">
        <v>45017</v>
      </c>
      <c r="Y992" s="275" t="s">
        <v>6487</v>
      </c>
      <c r="AA992" s="277">
        <v>44727</v>
      </c>
      <c r="AB992" s="277">
        <v>44727</v>
      </c>
      <c r="AJ992" s="275" t="s">
        <v>6490</v>
      </c>
      <c r="AK992" s="276">
        <v>986</v>
      </c>
      <c r="AL992" s="275" t="s">
        <v>8125</v>
      </c>
    </row>
    <row r="993" spans="1:38" s="275" customFormat="1">
      <c r="A993" s="275" t="str">
        <f t="shared" si="15"/>
        <v>0413600024居宅介護</v>
      </c>
      <c r="B993" s="275" t="s">
        <v>4067</v>
      </c>
      <c r="C993" s="275" t="s">
        <v>4068</v>
      </c>
      <c r="D993" s="276">
        <v>9860725</v>
      </c>
      <c r="E993" s="275" t="s">
        <v>4069</v>
      </c>
      <c r="F993" s="275" t="s">
        <v>4070</v>
      </c>
      <c r="G993" s="275" t="s">
        <v>4071</v>
      </c>
      <c r="H993" s="275" t="s">
        <v>144</v>
      </c>
      <c r="I993" s="275" t="s">
        <v>4072</v>
      </c>
      <c r="J993" s="275" t="s">
        <v>7335</v>
      </c>
      <c r="K993" s="275" t="s">
        <v>4073</v>
      </c>
      <c r="L993" s="275" t="s">
        <v>4073</v>
      </c>
      <c r="M993" s="275" t="s">
        <v>4074</v>
      </c>
      <c r="N993" s="276">
        <v>9880423</v>
      </c>
      <c r="O993" s="275" t="s">
        <v>4075</v>
      </c>
      <c r="P993" s="275" t="s">
        <v>4076</v>
      </c>
      <c r="Q993" s="275" t="s">
        <v>4079</v>
      </c>
      <c r="R993" s="275" t="s">
        <v>4077</v>
      </c>
      <c r="T993" s="275" t="s">
        <v>137</v>
      </c>
      <c r="U993" s="275" t="s">
        <v>74</v>
      </c>
      <c r="V993" s="275" t="s">
        <v>4078</v>
      </c>
      <c r="W993" s="275" t="s">
        <v>6486</v>
      </c>
      <c r="X993" s="277">
        <v>45017</v>
      </c>
      <c r="Y993" s="275" t="s">
        <v>6487</v>
      </c>
      <c r="AA993" s="277">
        <v>38991</v>
      </c>
      <c r="AB993" s="277">
        <v>38991</v>
      </c>
      <c r="AJ993" s="275" t="s">
        <v>6490</v>
      </c>
      <c r="AK993" s="276">
        <v>986</v>
      </c>
      <c r="AL993" s="275" t="s">
        <v>8126</v>
      </c>
    </row>
    <row r="994" spans="1:38" s="275" customFormat="1">
      <c r="A994" s="275" t="str">
        <f t="shared" si="15"/>
        <v>0413600024重度訪問介護</v>
      </c>
      <c r="B994" s="275" t="s">
        <v>4067</v>
      </c>
      <c r="C994" s="275" t="s">
        <v>4068</v>
      </c>
      <c r="D994" s="276">
        <v>9860725</v>
      </c>
      <c r="E994" s="275" t="s">
        <v>4069</v>
      </c>
      <c r="F994" s="275" t="s">
        <v>4070</v>
      </c>
      <c r="G994" s="275" t="s">
        <v>4071</v>
      </c>
      <c r="H994" s="275" t="s">
        <v>144</v>
      </c>
      <c r="I994" s="275" t="s">
        <v>4072</v>
      </c>
      <c r="J994" s="275" t="s">
        <v>7335</v>
      </c>
      <c r="K994" s="275" t="s">
        <v>4073</v>
      </c>
      <c r="L994" s="275" t="s">
        <v>4073</v>
      </c>
      <c r="M994" s="275" t="s">
        <v>4074</v>
      </c>
      <c r="N994" s="276">
        <v>9880423</v>
      </c>
      <c r="O994" s="275" t="s">
        <v>4075</v>
      </c>
      <c r="P994" s="275" t="s">
        <v>4076</v>
      </c>
      <c r="Q994" s="275" t="s">
        <v>4079</v>
      </c>
      <c r="R994" s="275" t="s">
        <v>4077</v>
      </c>
      <c r="T994" s="275" t="s">
        <v>138</v>
      </c>
      <c r="U994" s="275" t="s">
        <v>74</v>
      </c>
      <c r="V994" s="275" t="s">
        <v>4078</v>
      </c>
      <c r="W994" s="275" t="s">
        <v>6486</v>
      </c>
      <c r="X994" s="277">
        <v>45017</v>
      </c>
      <c r="Y994" s="275" t="s">
        <v>6487</v>
      </c>
      <c r="AA994" s="277">
        <v>38991</v>
      </c>
      <c r="AB994" s="277">
        <v>38991</v>
      </c>
      <c r="AJ994" s="275" t="s">
        <v>6490</v>
      </c>
      <c r="AK994" s="276">
        <v>986</v>
      </c>
      <c r="AL994" s="275" t="s">
        <v>8126</v>
      </c>
    </row>
    <row r="995" spans="1:38" s="275" customFormat="1">
      <c r="A995" s="275" t="str">
        <f t="shared" si="15"/>
        <v>0413600057知的障害者通所授産施設</v>
      </c>
      <c r="B995" s="275" t="s">
        <v>7336</v>
      </c>
      <c r="C995" s="275" t="s">
        <v>7337</v>
      </c>
      <c r="D995" s="276">
        <v>9880393</v>
      </c>
      <c r="E995" s="275" t="s">
        <v>7338</v>
      </c>
      <c r="F995" s="275" t="s">
        <v>7339</v>
      </c>
      <c r="G995" s="275" t="s">
        <v>7340</v>
      </c>
      <c r="H995" s="275" t="s">
        <v>3282</v>
      </c>
      <c r="I995" s="275" t="s">
        <v>7341</v>
      </c>
      <c r="J995" s="275" t="s">
        <v>7342</v>
      </c>
      <c r="K995" s="275" t="s">
        <v>6677</v>
      </c>
      <c r="L995" s="275" t="s">
        <v>6677</v>
      </c>
      <c r="M995" s="275" t="s">
        <v>6678</v>
      </c>
      <c r="N995" s="276">
        <v>9880331</v>
      </c>
      <c r="O995" s="275" t="s">
        <v>7343</v>
      </c>
      <c r="P995" s="275" t="s">
        <v>7344</v>
      </c>
      <c r="Q995" s="275" t="s">
        <v>900</v>
      </c>
      <c r="R995" s="275" t="s">
        <v>900</v>
      </c>
      <c r="T995" s="275" t="s">
        <v>6528</v>
      </c>
      <c r="U995" s="275" t="s">
        <v>6500</v>
      </c>
      <c r="V995" s="275" t="s">
        <v>7345</v>
      </c>
      <c r="W995" s="275" t="s">
        <v>6486</v>
      </c>
      <c r="X995" s="277">
        <v>40056</v>
      </c>
      <c r="Y995" s="275" t="s">
        <v>6501</v>
      </c>
      <c r="Z995" s="275" t="s">
        <v>6497</v>
      </c>
      <c r="AA995" s="277">
        <v>38991</v>
      </c>
      <c r="AB995" s="277">
        <v>38991</v>
      </c>
      <c r="AD995" s="277">
        <v>40056</v>
      </c>
      <c r="AF995" s="275" t="s">
        <v>6506</v>
      </c>
      <c r="AG995" s="275" t="s">
        <v>6509</v>
      </c>
      <c r="AI995" s="275">
        <v>20</v>
      </c>
      <c r="AJ995" s="275" t="s">
        <v>6490</v>
      </c>
      <c r="AK995" s="276">
        <v>988</v>
      </c>
      <c r="AL995" s="275" t="s">
        <v>8127</v>
      </c>
    </row>
    <row r="996" spans="1:38" s="275" customFormat="1">
      <c r="A996" s="275" t="str">
        <f t="shared" si="15"/>
        <v>0413600081自立生活援助</v>
      </c>
      <c r="B996" s="275" t="s">
        <v>4080</v>
      </c>
      <c r="C996" s="275" t="s">
        <v>4081</v>
      </c>
      <c r="D996" s="276">
        <v>9880347</v>
      </c>
      <c r="E996" s="275" t="s">
        <v>4082</v>
      </c>
      <c r="F996" s="275" t="s">
        <v>4083</v>
      </c>
      <c r="G996" s="275" t="s">
        <v>4084</v>
      </c>
      <c r="H996" s="275" t="s">
        <v>63</v>
      </c>
      <c r="I996" s="275" t="s">
        <v>4085</v>
      </c>
      <c r="J996" s="275" t="s">
        <v>7346</v>
      </c>
      <c r="K996" s="275" t="s">
        <v>4086</v>
      </c>
      <c r="L996" s="275" t="s">
        <v>4086</v>
      </c>
      <c r="M996" s="275" t="s">
        <v>4087</v>
      </c>
      <c r="N996" s="276">
        <v>9880347</v>
      </c>
      <c r="O996" s="275" t="s">
        <v>827</v>
      </c>
      <c r="P996" s="275" t="s">
        <v>4089</v>
      </c>
      <c r="Q996" s="275" t="s">
        <v>4083</v>
      </c>
      <c r="R996" s="275" t="s">
        <v>4084</v>
      </c>
      <c r="T996" s="275" t="s">
        <v>607</v>
      </c>
      <c r="U996" s="275" t="s">
        <v>74</v>
      </c>
      <c r="V996" s="275" t="s">
        <v>4088</v>
      </c>
      <c r="W996" s="275" t="s">
        <v>6486</v>
      </c>
      <c r="X996" s="277">
        <v>44287</v>
      </c>
      <c r="Y996" s="275" t="s">
        <v>6487</v>
      </c>
      <c r="AA996" s="277">
        <v>44044</v>
      </c>
      <c r="AB996" s="277">
        <v>44044</v>
      </c>
      <c r="AJ996" s="275" t="s">
        <v>6490</v>
      </c>
      <c r="AK996" s="276">
        <v>988</v>
      </c>
      <c r="AL996" s="275" t="s">
        <v>8114</v>
      </c>
    </row>
    <row r="997" spans="1:38" s="275" customFormat="1">
      <c r="A997" s="275" t="str">
        <f t="shared" si="15"/>
        <v>0413600081短期入所</v>
      </c>
      <c r="B997" s="275" t="s">
        <v>4080</v>
      </c>
      <c r="C997" s="275" t="s">
        <v>4081</v>
      </c>
      <c r="D997" s="276">
        <v>9880347</v>
      </c>
      <c r="E997" s="275" t="s">
        <v>4082</v>
      </c>
      <c r="F997" s="275" t="s">
        <v>4083</v>
      </c>
      <c r="G997" s="275" t="s">
        <v>4084</v>
      </c>
      <c r="H997" s="275" t="s">
        <v>63</v>
      </c>
      <c r="I997" s="275" t="s">
        <v>4085</v>
      </c>
      <c r="J997" s="275" t="s">
        <v>7346</v>
      </c>
      <c r="K997" s="275" t="s">
        <v>4086</v>
      </c>
      <c r="L997" s="275" t="s">
        <v>4086</v>
      </c>
      <c r="M997" s="275" t="s">
        <v>4087</v>
      </c>
      <c r="N997" s="276">
        <v>9880347</v>
      </c>
      <c r="O997" s="275" t="s">
        <v>827</v>
      </c>
      <c r="P997" s="275" t="s">
        <v>4089</v>
      </c>
      <c r="Q997" s="275" t="s">
        <v>4083</v>
      </c>
      <c r="R997" s="275" t="s">
        <v>4084</v>
      </c>
      <c r="T997" s="275" t="s">
        <v>91</v>
      </c>
      <c r="U997" s="275" t="s">
        <v>74</v>
      </c>
      <c r="V997" s="275" t="s">
        <v>4088</v>
      </c>
      <c r="W997" s="275" t="s">
        <v>6486</v>
      </c>
      <c r="X997" s="277">
        <v>44896</v>
      </c>
      <c r="Y997" s="275" t="s">
        <v>6487</v>
      </c>
      <c r="AA997" s="277">
        <v>39630</v>
      </c>
      <c r="AB997" s="277">
        <v>39630</v>
      </c>
      <c r="AF997" s="275" t="s">
        <v>6498</v>
      </c>
      <c r="AH997" s="275">
        <v>6</v>
      </c>
      <c r="AJ997" s="275" t="s">
        <v>6490</v>
      </c>
      <c r="AK997" s="276">
        <v>988</v>
      </c>
      <c r="AL997" s="275" t="s">
        <v>8114</v>
      </c>
    </row>
    <row r="998" spans="1:38" s="275" customFormat="1">
      <c r="A998" s="275" t="str">
        <f t="shared" si="15"/>
        <v>0413600107生活介護</v>
      </c>
      <c r="B998" s="275" t="s">
        <v>831</v>
      </c>
      <c r="C998" s="275" t="s">
        <v>832</v>
      </c>
      <c r="D998" s="276">
        <v>9880524</v>
      </c>
      <c r="E998" s="275" t="s">
        <v>833</v>
      </c>
      <c r="F998" s="275" t="s">
        <v>834</v>
      </c>
      <c r="G998" s="275" t="s">
        <v>835</v>
      </c>
      <c r="H998" s="275" t="s">
        <v>63</v>
      </c>
      <c r="I998" s="275" t="s">
        <v>836</v>
      </c>
      <c r="J998" s="275" t="s">
        <v>6648</v>
      </c>
      <c r="K998" s="275" t="s">
        <v>4090</v>
      </c>
      <c r="L998" s="275" t="s">
        <v>4090</v>
      </c>
      <c r="M998" s="275" t="s">
        <v>4091</v>
      </c>
      <c r="N998" s="276">
        <v>9880453</v>
      </c>
      <c r="O998" s="275" t="s">
        <v>4075</v>
      </c>
      <c r="P998" s="275" t="s">
        <v>4092</v>
      </c>
      <c r="Q998" s="275" t="s">
        <v>4094</v>
      </c>
      <c r="T998" s="275" t="s">
        <v>71</v>
      </c>
      <c r="U998" s="275" t="s">
        <v>74</v>
      </c>
      <c r="V998" s="275" t="s">
        <v>4093</v>
      </c>
      <c r="W998" s="275" t="s">
        <v>6486</v>
      </c>
      <c r="X998" s="277">
        <v>45017</v>
      </c>
      <c r="Y998" s="275" t="s">
        <v>6487</v>
      </c>
      <c r="Z998" s="275" t="s">
        <v>6497</v>
      </c>
      <c r="AA998" s="277">
        <v>40269</v>
      </c>
      <c r="AB998" s="277">
        <v>40269</v>
      </c>
      <c r="AF998" s="275" t="s">
        <v>6492</v>
      </c>
      <c r="AG998" s="275" t="s">
        <v>6489</v>
      </c>
      <c r="AH998" s="275">
        <v>25</v>
      </c>
      <c r="AI998" s="275">
        <v>10</v>
      </c>
      <c r="AJ998" s="275" t="s">
        <v>6490</v>
      </c>
      <c r="AK998" s="276">
        <v>988</v>
      </c>
      <c r="AL998" s="275" t="s">
        <v>7952</v>
      </c>
    </row>
    <row r="999" spans="1:38" s="275" customFormat="1">
      <c r="A999" s="275" t="str">
        <f t="shared" si="15"/>
        <v>0413600149居宅介護</v>
      </c>
      <c r="B999" s="275" t="s">
        <v>219</v>
      </c>
      <c r="C999" s="275" t="s">
        <v>220</v>
      </c>
      <c r="D999" s="276">
        <v>9800014</v>
      </c>
      <c r="E999" s="275" t="s">
        <v>221</v>
      </c>
      <c r="F999" s="275" t="s">
        <v>222</v>
      </c>
      <c r="G999" s="275" t="s">
        <v>223</v>
      </c>
      <c r="H999" s="275" t="s">
        <v>210</v>
      </c>
      <c r="I999" s="275" t="s">
        <v>224</v>
      </c>
      <c r="J999" s="275" t="s">
        <v>6532</v>
      </c>
      <c r="K999" s="275" t="s">
        <v>4095</v>
      </c>
      <c r="L999" s="275" t="s">
        <v>4095</v>
      </c>
      <c r="M999" s="275" t="s">
        <v>4096</v>
      </c>
      <c r="N999" s="276">
        <v>9860781</v>
      </c>
      <c r="O999" s="275" t="s">
        <v>4075</v>
      </c>
      <c r="P999" s="275" t="s">
        <v>4097</v>
      </c>
      <c r="Q999" s="275" t="s">
        <v>4098</v>
      </c>
      <c r="R999" s="275" t="s">
        <v>4099</v>
      </c>
      <c r="T999" s="275" t="s">
        <v>137</v>
      </c>
      <c r="U999" s="275" t="s">
        <v>74</v>
      </c>
      <c r="V999" s="275" t="s">
        <v>4100</v>
      </c>
      <c r="W999" s="275" t="s">
        <v>6486</v>
      </c>
      <c r="X999" s="277">
        <v>44835</v>
      </c>
      <c r="Y999" s="275" t="s">
        <v>6487</v>
      </c>
      <c r="AA999" s="277">
        <v>42005</v>
      </c>
      <c r="AB999" s="277">
        <v>42005</v>
      </c>
      <c r="AJ999" s="275" t="s">
        <v>6490</v>
      </c>
      <c r="AK999" s="276">
        <v>980</v>
      </c>
      <c r="AL999" s="275" t="s">
        <v>7917</v>
      </c>
    </row>
    <row r="1000" spans="1:38" s="275" customFormat="1">
      <c r="A1000" s="275" t="str">
        <f t="shared" si="15"/>
        <v>0413600149重度訪問介護</v>
      </c>
      <c r="B1000" s="275" t="s">
        <v>219</v>
      </c>
      <c r="C1000" s="275" t="s">
        <v>220</v>
      </c>
      <c r="D1000" s="276">
        <v>9800014</v>
      </c>
      <c r="E1000" s="275" t="s">
        <v>221</v>
      </c>
      <c r="F1000" s="275" t="s">
        <v>222</v>
      </c>
      <c r="G1000" s="275" t="s">
        <v>223</v>
      </c>
      <c r="H1000" s="275" t="s">
        <v>210</v>
      </c>
      <c r="I1000" s="275" t="s">
        <v>224</v>
      </c>
      <c r="J1000" s="275" t="s">
        <v>6532</v>
      </c>
      <c r="K1000" s="275" t="s">
        <v>4095</v>
      </c>
      <c r="L1000" s="275" t="s">
        <v>4095</v>
      </c>
      <c r="M1000" s="275" t="s">
        <v>4096</v>
      </c>
      <c r="N1000" s="276">
        <v>9860781</v>
      </c>
      <c r="O1000" s="275" t="s">
        <v>4075</v>
      </c>
      <c r="P1000" s="275" t="s">
        <v>4097</v>
      </c>
      <c r="Q1000" s="275" t="s">
        <v>4098</v>
      </c>
      <c r="R1000" s="275" t="s">
        <v>4099</v>
      </c>
      <c r="T1000" s="275" t="s">
        <v>138</v>
      </c>
      <c r="U1000" s="275" t="s">
        <v>74</v>
      </c>
      <c r="V1000" s="275" t="s">
        <v>4100</v>
      </c>
      <c r="W1000" s="275" t="s">
        <v>6486</v>
      </c>
      <c r="X1000" s="277">
        <v>44835</v>
      </c>
      <c r="Y1000" s="275" t="s">
        <v>6487</v>
      </c>
      <c r="AA1000" s="277">
        <v>42005</v>
      </c>
      <c r="AB1000" s="277">
        <v>42005</v>
      </c>
      <c r="AJ1000" s="275" t="s">
        <v>6490</v>
      </c>
      <c r="AK1000" s="276">
        <v>980</v>
      </c>
      <c r="AL1000" s="275" t="s">
        <v>7917</v>
      </c>
    </row>
    <row r="1001" spans="1:38" s="275" customFormat="1">
      <c r="A1001" s="275" t="str">
        <f t="shared" si="15"/>
        <v>0430200030相談支援事業</v>
      </c>
      <c r="B1001" s="275" t="s">
        <v>77</v>
      </c>
      <c r="C1001" s="275" t="s">
        <v>78</v>
      </c>
      <c r="D1001" s="276">
        <v>9860853</v>
      </c>
      <c r="E1001" s="275" t="s">
        <v>79</v>
      </c>
      <c r="F1001" s="275" t="s">
        <v>80</v>
      </c>
      <c r="G1001" s="275" t="s">
        <v>81</v>
      </c>
      <c r="H1001" s="275" t="s">
        <v>63</v>
      </c>
      <c r="I1001" s="275" t="s">
        <v>82</v>
      </c>
      <c r="J1001" s="275" t="s">
        <v>6493</v>
      </c>
      <c r="K1001" s="275" t="s">
        <v>7347</v>
      </c>
      <c r="L1001" s="275" t="s">
        <v>7347</v>
      </c>
      <c r="M1001" s="275" t="s">
        <v>7348</v>
      </c>
      <c r="N1001" s="276">
        <v>9860825</v>
      </c>
      <c r="O1001" s="275" t="s">
        <v>66</v>
      </c>
      <c r="P1001" s="275" t="s">
        <v>7349</v>
      </c>
      <c r="Q1001" s="275" t="s">
        <v>4587</v>
      </c>
      <c r="R1001" s="275" t="s">
        <v>4588</v>
      </c>
      <c r="T1001" s="275" t="s">
        <v>7350</v>
      </c>
      <c r="U1001" s="275" t="s">
        <v>74</v>
      </c>
      <c r="V1001" s="275" t="s">
        <v>7351</v>
      </c>
      <c r="W1001" s="275" t="s">
        <v>6486</v>
      </c>
      <c r="X1001" s="277">
        <v>40269</v>
      </c>
      <c r="Y1001" s="275" t="s">
        <v>6487</v>
      </c>
      <c r="Z1001" s="275" t="s">
        <v>6497</v>
      </c>
      <c r="AA1001" s="277">
        <v>38991</v>
      </c>
      <c r="AB1001" s="277">
        <v>38991</v>
      </c>
      <c r="AJ1001" s="275" t="s">
        <v>6490</v>
      </c>
      <c r="AK1001" s="276">
        <v>986</v>
      </c>
      <c r="AL1001" s="275" t="s">
        <v>7909</v>
      </c>
    </row>
    <row r="1002" spans="1:38" s="275" customFormat="1">
      <c r="A1002" s="275" t="str">
        <f t="shared" si="15"/>
        <v>0430200683相談支援事業</v>
      </c>
      <c r="B1002" s="275" t="s">
        <v>271</v>
      </c>
      <c r="C1002" s="275" t="s">
        <v>272</v>
      </c>
      <c r="D1002" s="276">
        <v>9860834</v>
      </c>
      <c r="E1002" s="275" t="s">
        <v>273</v>
      </c>
      <c r="F1002" s="275" t="s">
        <v>274</v>
      </c>
      <c r="G1002" s="275" t="s">
        <v>274</v>
      </c>
      <c r="H1002" s="275" t="s">
        <v>63</v>
      </c>
      <c r="I1002" s="275" t="s">
        <v>275</v>
      </c>
      <c r="J1002" s="275" t="s">
        <v>6535</v>
      </c>
      <c r="K1002" s="275" t="s">
        <v>4576</v>
      </c>
      <c r="L1002" s="275" t="s">
        <v>4576</v>
      </c>
      <c r="M1002" s="275" t="s">
        <v>4577</v>
      </c>
      <c r="N1002" s="276">
        <v>9860017</v>
      </c>
      <c r="O1002" s="275" t="s">
        <v>66</v>
      </c>
      <c r="P1002" s="275" t="s">
        <v>7352</v>
      </c>
      <c r="Q1002" s="275" t="s">
        <v>274</v>
      </c>
      <c r="R1002" s="275" t="s">
        <v>274</v>
      </c>
      <c r="T1002" s="275" t="s">
        <v>7350</v>
      </c>
      <c r="U1002" s="275" t="s">
        <v>74</v>
      </c>
      <c r="V1002" s="275" t="s">
        <v>4580</v>
      </c>
      <c r="W1002" s="275" t="s">
        <v>6486</v>
      </c>
      <c r="X1002" s="277">
        <v>40695</v>
      </c>
      <c r="Y1002" s="275" t="s">
        <v>6554</v>
      </c>
      <c r="Z1002" s="275" t="s">
        <v>6497</v>
      </c>
      <c r="AA1002" s="277">
        <v>40695</v>
      </c>
      <c r="AB1002" s="277">
        <v>40695</v>
      </c>
      <c r="AJ1002" s="275" t="s">
        <v>6490</v>
      </c>
      <c r="AK1002" s="276">
        <v>986</v>
      </c>
      <c r="AL1002" s="275" t="s">
        <v>7920</v>
      </c>
    </row>
    <row r="1003" spans="1:38" s="275" customFormat="1">
      <c r="A1003" s="275" t="str">
        <f t="shared" si="15"/>
        <v>0430200683地域移行支援</v>
      </c>
      <c r="B1003" s="275" t="s">
        <v>271</v>
      </c>
      <c r="C1003" s="275" t="s">
        <v>272</v>
      </c>
      <c r="D1003" s="276">
        <v>9860834</v>
      </c>
      <c r="E1003" s="275" t="s">
        <v>273</v>
      </c>
      <c r="F1003" s="275" t="s">
        <v>274</v>
      </c>
      <c r="G1003" s="275" t="s">
        <v>274</v>
      </c>
      <c r="H1003" s="275" t="s">
        <v>63</v>
      </c>
      <c r="I1003" s="275" t="s">
        <v>275</v>
      </c>
      <c r="J1003" s="275" t="s">
        <v>6535</v>
      </c>
      <c r="K1003" s="275" t="s">
        <v>4576</v>
      </c>
      <c r="L1003" s="275" t="s">
        <v>4576</v>
      </c>
      <c r="M1003" s="275" t="s">
        <v>4577</v>
      </c>
      <c r="N1003" s="276">
        <v>9860834</v>
      </c>
      <c r="O1003" s="275" t="s">
        <v>66</v>
      </c>
      <c r="P1003" s="275" t="s">
        <v>4582</v>
      </c>
      <c r="Q1003" s="275" t="s">
        <v>4578</v>
      </c>
      <c r="R1003" s="275" t="s">
        <v>4579</v>
      </c>
      <c r="T1003" s="275" t="s">
        <v>4581</v>
      </c>
      <c r="U1003" s="275" t="s">
        <v>76</v>
      </c>
      <c r="V1003" s="275" t="s">
        <v>4580</v>
      </c>
      <c r="W1003" s="275" t="s">
        <v>6486</v>
      </c>
      <c r="X1003" s="277">
        <v>44479</v>
      </c>
      <c r="Y1003" s="275" t="s">
        <v>6487</v>
      </c>
      <c r="AA1003" s="277">
        <v>41000</v>
      </c>
      <c r="AB1003" s="277">
        <v>41000</v>
      </c>
      <c r="AC1003" s="277">
        <v>44479</v>
      </c>
      <c r="AF1003" s="275" t="s">
        <v>7353</v>
      </c>
      <c r="AJ1003" s="275" t="s">
        <v>6490</v>
      </c>
      <c r="AK1003" s="276">
        <v>986</v>
      </c>
      <c r="AL1003" s="275" t="s">
        <v>7920</v>
      </c>
    </row>
    <row r="1004" spans="1:38" s="275" customFormat="1">
      <c r="A1004" s="275" t="str">
        <f t="shared" si="15"/>
        <v>0430200683地域定着支援</v>
      </c>
      <c r="B1004" s="275" t="s">
        <v>271</v>
      </c>
      <c r="C1004" s="275" t="s">
        <v>272</v>
      </c>
      <c r="D1004" s="276">
        <v>9860834</v>
      </c>
      <c r="E1004" s="275" t="s">
        <v>273</v>
      </c>
      <c r="F1004" s="275" t="s">
        <v>274</v>
      </c>
      <c r="G1004" s="275" t="s">
        <v>274</v>
      </c>
      <c r="H1004" s="275" t="s">
        <v>63</v>
      </c>
      <c r="I1004" s="275" t="s">
        <v>275</v>
      </c>
      <c r="J1004" s="275" t="s">
        <v>6535</v>
      </c>
      <c r="K1004" s="275" t="s">
        <v>4576</v>
      </c>
      <c r="L1004" s="275" t="s">
        <v>4576</v>
      </c>
      <c r="M1004" s="275" t="s">
        <v>4577</v>
      </c>
      <c r="N1004" s="276">
        <v>9860834</v>
      </c>
      <c r="O1004" s="275" t="s">
        <v>66</v>
      </c>
      <c r="P1004" s="275" t="s">
        <v>4582</v>
      </c>
      <c r="Q1004" s="275" t="s">
        <v>4578</v>
      </c>
      <c r="R1004" s="275" t="s">
        <v>4579</v>
      </c>
      <c r="T1004" s="275" t="s">
        <v>4583</v>
      </c>
      <c r="U1004" s="275" t="s">
        <v>76</v>
      </c>
      <c r="V1004" s="275" t="s">
        <v>4580</v>
      </c>
      <c r="W1004" s="275" t="s">
        <v>6486</v>
      </c>
      <c r="X1004" s="277">
        <v>44479</v>
      </c>
      <c r="Y1004" s="275" t="s">
        <v>6487</v>
      </c>
      <c r="AA1004" s="277">
        <v>41000</v>
      </c>
      <c r="AB1004" s="277">
        <v>41000</v>
      </c>
      <c r="AC1004" s="277">
        <v>44479</v>
      </c>
      <c r="AJ1004" s="275" t="s">
        <v>6490</v>
      </c>
      <c r="AK1004" s="276">
        <v>986</v>
      </c>
      <c r="AL1004" s="275" t="s">
        <v>7920</v>
      </c>
    </row>
    <row r="1005" spans="1:38" s="275" customFormat="1">
      <c r="A1005" s="275" t="str">
        <f t="shared" si="15"/>
        <v>0430200758地域移行支援</v>
      </c>
      <c r="B1005" s="275" t="s">
        <v>77</v>
      </c>
      <c r="C1005" s="275" t="s">
        <v>78</v>
      </c>
      <c r="D1005" s="276">
        <v>9860853</v>
      </c>
      <c r="E1005" s="275" t="s">
        <v>79</v>
      </c>
      <c r="F1005" s="275" t="s">
        <v>80</v>
      </c>
      <c r="G1005" s="275" t="s">
        <v>81</v>
      </c>
      <c r="H1005" s="275" t="s">
        <v>63</v>
      </c>
      <c r="I1005" s="275" t="s">
        <v>82</v>
      </c>
      <c r="J1005" s="275" t="s">
        <v>6493</v>
      </c>
      <c r="K1005" s="275" t="s">
        <v>4591</v>
      </c>
      <c r="L1005" s="275" t="s">
        <v>4591</v>
      </c>
      <c r="M1005" s="275" t="s">
        <v>7354</v>
      </c>
      <c r="N1005" s="276">
        <v>9860853</v>
      </c>
      <c r="O1005" s="275" t="s">
        <v>66</v>
      </c>
      <c r="P1005" s="275" t="s">
        <v>92</v>
      </c>
      <c r="Q1005" s="275" t="s">
        <v>86</v>
      </c>
      <c r="R1005" s="275" t="s">
        <v>87</v>
      </c>
      <c r="T1005" s="275" t="s">
        <v>4581</v>
      </c>
      <c r="U1005" s="275" t="s">
        <v>6525</v>
      </c>
      <c r="V1005" s="275" t="s">
        <v>7355</v>
      </c>
      <c r="W1005" s="275" t="s">
        <v>6486</v>
      </c>
      <c r="X1005" s="277">
        <v>43190</v>
      </c>
      <c r="Y1005" s="275" t="s">
        <v>6501</v>
      </c>
      <c r="AA1005" s="277">
        <v>41000</v>
      </c>
      <c r="AB1005" s="277">
        <v>41000</v>
      </c>
      <c r="AD1005" s="277">
        <v>43190</v>
      </c>
      <c r="AJ1005" s="275" t="s">
        <v>6490</v>
      </c>
      <c r="AK1005" s="276">
        <v>986</v>
      </c>
      <c r="AL1005" s="275" t="s">
        <v>7909</v>
      </c>
    </row>
    <row r="1006" spans="1:38" s="275" customFormat="1">
      <c r="A1006" s="275" t="str">
        <f t="shared" si="15"/>
        <v>0430200758地域定着支援</v>
      </c>
      <c r="B1006" s="275" t="s">
        <v>77</v>
      </c>
      <c r="C1006" s="275" t="s">
        <v>78</v>
      </c>
      <c r="D1006" s="276">
        <v>9860853</v>
      </c>
      <c r="E1006" s="275" t="s">
        <v>79</v>
      </c>
      <c r="F1006" s="275" t="s">
        <v>80</v>
      </c>
      <c r="G1006" s="275" t="s">
        <v>81</v>
      </c>
      <c r="H1006" s="275" t="s">
        <v>63</v>
      </c>
      <c r="I1006" s="275" t="s">
        <v>82</v>
      </c>
      <c r="J1006" s="275" t="s">
        <v>6493</v>
      </c>
      <c r="K1006" s="275" t="s">
        <v>4591</v>
      </c>
      <c r="L1006" s="275" t="s">
        <v>4591</v>
      </c>
      <c r="M1006" s="275" t="s">
        <v>7354</v>
      </c>
      <c r="N1006" s="276">
        <v>9860853</v>
      </c>
      <c r="O1006" s="275" t="s">
        <v>66</v>
      </c>
      <c r="P1006" s="275" t="s">
        <v>92</v>
      </c>
      <c r="Q1006" s="275" t="s">
        <v>86</v>
      </c>
      <c r="R1006" s="275" t="s">
        <v>87</v>
      </c>
      <c r="T1006" s="275" t="s">
        <v>4583</v>
      </c>
      <c r="U1006" s="275" t="s">
        <v>6525</v>
      </c>
      <c r="V1006" s="275" t="s">
        <v>7355</v>
      </c>
      <c r="W1006" s="275" t="s">
        <v>6486</v>
      </c>
      <c r="X1006" s="277">
        <v>43190</v>
      </c>
      <c r="Y1006" s="275" t="s">
        <v>6501</v>
      </c>
      <c r="AA1006" s="277">
        <v>41000</v>
      </c>
      <c r="AB1006" s="277">
        <v>41000</v>
      </c>
      <c r="AD1006" s="277">
        <v>43190</v>
      </c>
      <c r="AJ1006" s="275" t="s">
        <v>6490</v>
      </c>
      <c r="AK1006" s="276">
        <v>986</v>
      </c>
      <c r="AL1006" s="275" t="s">
        <v>7909</v>
      </c>
    </row>
    <row r="1007" spans="1:38" s="275" customFormat="1">
      <c r="A1007" s="275" t="str">
        <f t="shared" si="15"/>
        <v>0430210013計画相談支援</v>
      </c>
      <c r="B1007" s="275" t="s">
        <v>77</v>
      </c>
      <c r="C1007" s="275" t="s">
        <v>78</v>
      </c>
      <c r="D1007" s="276">
        <v>9860853</v>
      </c>
      <c r="E1007" s="275" t="s">
        <v>79</v>
      </c>
      <c r="F1007" s="275" t="s">
        <v>80</v>
      </c>
      <c r="G1007" s="275" t="s">
        <v>81</v>
      </c>
      <c r="H1007" s="275" t="s">
        <v>63</v>
      </c>
      <c r="I1007" s="275" t="s">
        <v>82</v>
      </c>
      <c r="J1007" s="275" t="s">
        <v>6493</v>
      </c>
      <c r="K1007" s="275" t="s">
        <v>4584</v>
      </c>
      <c r="L1007" s="275" t="s">
        <v>4584</v>
      </c>
      <c r="M1007" s="275" t="s">
        <v>4585</v>
      </c>
      <c r="N1007" s="276">
        <v>9860825</v>
      </c>
      <c r="O1007" s="275" t="s">
        <v>66</v>
      </c>
      <c r="P1007" s="275" t="s">
        <v>4586</v>
      </c>
      <c r="Q1007" s="275" t="s">
        <v>4587</v>
      </c>
      <c r="R1007" s="275" t="s">
        <v>4588</v>
      </c>
      <c r="T1007" s="275" t="s">
        <v>4590</v>
      </c>
      <c r="U1007" s="275" t="s">
        <v>74</v>
      </c>
      <c r="V1007" s="275" t="s">
        <v>4589</v>
      </c>
      <c r="W1007" s="275" t="s">
        <v>6486</v>
      </c>
      <c r="X1007" s="277">
        <v>44287</v>
      </c>
      <c r="Y1007" s="275" t="s">
        <v>6487</v>
      </c>
      <c r="AA1007" s="277">
        <v>41000</v>
      </c>
      <c r="AB1007" s="277">
        <v>41000</v>
      </c>
      <c r="AJ1007" s="275" t="s">
        <v>6490</v>
      </c>
      <c r="AK1007" s="276">
        <v>986</v>
      </c>
      <c r="AL1007" s="275" t="s">
        <v>7909</v>
      </c>
    </row>
    <row r="1008" spans="1:38" s="275" customFormat="1">
      <c r="A1008" s="275" t="str">
        <f t="shared" si="15"/>
        <v>0430210021計画相談支援</v>
      </c>
      <c r="B1008" s="275" t="s">
        <v>77</v>
      </c>
      <c r="C1008" s="275" t="s">
        <v>78</v>
      </c>
      <c r="D1008" s="276">
        <v>9860853</v>
      </c>
      <c r="E1008" s="275" t="s">
        <v>79</v>
      </c>
      <c r="F1008" s="275" t="s">
        <v>80</v>
      </c>
      <c r="G1008" s="275" t="s">
        <v>81</v>
      </c>
      <c r="H1008" s="275" t="s">
        <v>63</v>
      </c>
      <c r="I1008" s="275" t="s">
        <v>82</v>
      </c>
      <c r="J1008" s="275" t="s">
        <v>6493</v>
      </c>
      <c r="K1008" s="275" t="s">
        <v>4591</v>
      </c>
      <c r="L1008" s="275" t="s">
        <v>4591</v>
      </c>
      <c r="M1008" s="275" t="s">
        <v>4592</v>
      </c>
      <c r="N1008" s="276">
        <v>9860853</v>
      </c>
      <c r="O1008" s="275" t="s">
        <v>66</v>
      </c>
      <c r="P1008" s="275" t="s">
        <v>92</v>
      </c>
      <c r="Q1008" s="275" t="s">
        <v>86</v>
      </c>
      <c r="R1008" s="275" t="s">
        <v>87</v>
      </c>
      <c r="T1008" s="275" t="s">
        <v>4590</v>
      </c>
      <c r="U1008" s="275" t="s">
        <v>74</v>
      </c>
      <c r="V1008" s="275" t="s">
        <v>4593</v>
      </c>
      <c r="W1008" s="275" t="s">
        <v>6486</v>
      </c>
      <c r="X1008" s="277">
        <v>44348</v>
      </c>
      <c r="Y1008" s="275" t="s">
        <v>6487</v>
      </c>
      <c r="AA1008" s="277">
        <v>41000</v>
      </c>
      <c r="AB1008" s="277">
        <v>41000</v>
      </c>
      <c r="AJ1008" s="275" t="s">
        <v>6490</v>
      </c>
      <c r="AK1008" s="276">
        <v>986</v>
      </c>
      <c r="AL1008" s="275" t="s">
        <v>7909</v>
      </c>
    </row>
    <row r="1009" spans="1:38" s="275" customFormat="1">
      <c r="A1009" s="275" t="str">
        <f t="shared" si="15"/>
        <v>0430210039計画相談支援</v>
      </c>
      <c r="B1009" s="275" t="s">
        <v>271</v>
      </c>
      <c r="C1009" s="275" t="s">
        <v>272</v>
      </c>
      <c r="D1009" s="276">
        <v>9860834</v>
      </c>
      <c r="E1009" s="275" t="s">
        <v>273</v>
      </c>
      <c r="F1009" s="275" t="s">
        <v>274</v>
      </c>
      <c r="G1009" s="275" t="s">
        <v>274</v>
      </c>
      <c r="H1009" s="275" t="s">
        <v>63</v>
      </c>
      <c r="I1009" s="275" t="s">
        <v>275</v>
      </c>
      <c r="J1009" s="275" t="s">
        <v>6535</v>
      </c>
      <c r="K1009" s="275" t="s">
        <v>4594</v>
      </c>
      <c r="L1009" s="275" t="s">
        <v>4594</v>
      </c>
      <c r="M1009" s="275" t="s">
        <v>4595</v>
      </c>
      <c r="N1009" s="276">
        <v>9860834</v>
      </c>
      <c r="O1009" s="275" t="s">
        <v>66</v>
      </c>
      <c r="P1009" s="275" t="s">
        <v>273</v>
      </c>
      <c r="Q1009" s="275" t="s">
        <v>4578</v>
      </c>
      <c r="R1009" s="275" t="s">
        <v>4579</v>
      </c>
      <c r="T1009" s="275" t="s">
        <v>4590</v>
      </c>
      <c r="U1009" s="275" t="s">
        <v>74</v>
      </c>
      <c r="V1009" s="275" t="s">
        <v>4596</v>
      </c>
      <c r="W1009" s="275" t="s">
        <v>6486</v>
      </c>
      <c r="X1009" s="277">
        <v>44287</v>
      </c>
      <c r="Y1009" s="275" t="s">
        <v>6487</v>
      </c>
      <c r="AA1009" s="277">
        <v>41000</v>
      </c>
      <c r="AB1009" s="277">
        <v>41000</v>
      </c>
      <c r="AJ1009" s="275" t="s">
        <v>6490</v>
      </c>
      <c r="AK1009" s="276">
        <v>986</v>
      </c>
      <c r="AL1009" s="275" t="s">
        <v>7920</v>
      </c>
    </row>
    <row r="1010" spans="1:38" s="275" customFormat="1">
      <c r="A1010" s="275" t="str">
        <f t="shared" si="15"/>
        <v>0430210062計画相談支援</v>
      </c>
      <c r="B1010" s="275" t="s">
        <v>66</v>
      </c>
      <c r="C1010" s="275" t="s">
        <v>479</v>
      </c>
      <c r="D1010" s="276">
        <v>9860834</v>
      </c>
      <c r="E1010" s="275" t="s">
        <v>480</v>
      </c>
      <c r="F1010" s="275" t="s">
        <v>274</v>
      </c>
      <c r="G1010" s="275" t="s">
        <v>481</v>
      </c>
      <c r="H1010" s="275" t="s">
        <v>63</v>
      </c>
      <c r="I1010" s="275" t="s">
        <v>275</v>
      </c>
      <c r="J1010" s="275" t="s">
        <v>6535</v>
      </c>
      <c r="K1010" s="275" t="s">
        <v>4597</v>
      </c>
      <c r="L1010" s="275" t="s">
        <v>4597</v>
      </c>
      <c r="M1010" s="275" t="s">
        <v>4598</v>
      </c>
      <c r="N1010" s="276">
        <v>9860863</v>
      </c>
      <c r="O1010" s="275" t="s">
        <v>66</v>
      </c>
      <c r="P1010" s="275" t="s">
        <v>4599</v>
      </c>
      <c r="Q1010" s="275" t="s">
        <v>4600</v>
      </c>
      <c r="R1010" s="275" t="s">
        <v>4600</v>
      </c>
      <c r="T1010" s="275" t="s">
        <v>4590</v>
      </c>
      <c r="U1010" s="275" t="s">
        <v>74</v>
      </c>
      <c r="V1010" s="275" t="s">
        <v>4601</v>
      </c>
      <c r="W1010" s="275" t="s">
        <v>6486</v>
      </c>
      <c r="X1010" s="277">
        <v>44287</v>
      </c>
      <c r="Y1010" s="275" t="s">
        <v>6487</v>
      </c>
      <c r="AA1010" s="277">
        <v>42461</v>
      </c>
      <c r="AB1010" s="277">
        <v>42461</v>
      </c>
      <c r="AJ1010" s="275" t="s">
        <v>6490</v>
      </c>
      <c r="AK1010" s="276">
        <v>986</v>
      </c>
      <c r="AL1010" s="275" t="s">
        <v>7920</v>
      </c>
    </row>
    <row r="1011" spans="1:38" s="275" customFormat="1">
      <c r="A1011" s="275" t="str">
        <f t="shared" si="15"/>
        <v>0430210088計画相談支援</v>
      </c>
      <c r="B1011" s="275" t="s">
        <v>4602</v>
      </c>
      <c r="C1011" s="275" t="s">
        <v>4603</v>
      </c>
      <c r="D1011" s="276">
        <v>9860857</v>
      </c>
      <c r="E1011" s="275" t="s">
        <v>4604</v>
      </c>
      <c r="F1011" s="275" t="s">
        <v>4605</v>
      </c>
      <c r="G1011" s="275" t="s">
        <v>4606</v>
      </c>
      <c r="H1011" s="275" t="s">
        <v>402</v>
      </c>
      <c r="I1011" s="275" t="s">
        <v>4607</v>
      </c>
      <c r="J1011" s="275" t="s">
        <v>7356</v>
      </c>
      <c r="K1011" s="275" t="s">
        <v>4608</v>
      </c>
      <c r="L1011" s="275" t="s">
        <v>4608</v>
      </c>
      <c r="M1011" s="275" t="s">
        <v>4609</v>
      </c>
      <c r="N1011" s="276">
        <v>9860857</v>
      </c>
      <c r="O1011" s="275" t="s">
        <v>66</v>
      </c>
      <c r="P1011" s="275" t="s">
        <v>4604</v>
      </c>
      <c r="Q1011" s="275" t="s">
        <v>4611</v>
      </c>
      <c r="R1011" s="275" t="s">
        <v>4612</v>
      </c>
      <c r="T1011" s="275" t="s">
        <v>4590</v>
      </c>
      <c r="U1011" s="275" t="s">
        <v>76</v>
      </c>
      <c r="V1011" s="275" t="s">
        <v>4610</v>
      </c>
      <c r="W1011" s="275" t="s">
        <v>6486</v>
      </c>
      <c r="X1011" s="277">
        <v>44166</v>
      </c>
      <c r="Y1011" s="275" t="s">
        <v>6487</v>
      </c>
      <c r="AA1011" s="277">
        <v>43497</v>
      </c>
      <c r="AB1011" s="277">
        <v>43497</v>
      </c>
      <c r="AC1011" s="277">
        <v>44166</v>
      </c>
      <c r="AJ1011" s="275" t="s">
        <v>6490</v>
      </c>
      <c r="AK1011" s="276">
        <v>986</v>
      </c>
      <c r="AL1011" s="275" t="s">
        <v>8128</v>
      </c>
    </row>
    <row r="1012" spans="1:38" s="275" customFormat="1">
      <c r="A1012" s="275" t="str">
        <f t="shared" si="15"/>
        <v>0430210096計画相談支援</v>
      </c>
      <c r="B1012" s="275" t="s">
        <v>598</v>
      </c>
      <c r="C1012" s="275" t="s">
        <v>4613</v>
      </c>
      <c r="D1012" s="276">
        <v>9810913</v>
      </c>
      <c r="E1012" s="275" t="s">
        <v>4614</v>
      </c>
      <c r="F1012" s="275" t="s">
        <v>4102</v>
      </c>
      <c r="H1012" s="275" t="s">
        <v>402</v>
      </c>
      <c r="I1012" s="275" t="s">
        <v>4104</v>
      </c>
      <c r="J1012" s="275" t="s">
        <v>7357</v>
      </c>
      <c r="K1012" s="275" t="s">
        <v>4615</v>
      </c>
      <c r="L1012" s="275" t="s">
        <v>4615</v>
      </c>
      <c r="M1012" s="275" t="s">
        <v>4616</v>
      </c>
      <c r="N1012" s="276">
        <v>9860826</v>
      </c>
      <c r="O1012" s="275" t="s">
        <v>66</v>
      </c>
      <c r="P1012" s="275" t="s">
        <v>4617</v>
      </c>
      <c r="Q1012" s="275" t="s">
        <v>4618</v>
      </c>
      <c r="R1012" s="275" t="s">
        <v>4619</v>
      </c>
      <c r="T1012" s="275" t="s">
        <v>4590</v>
      </c>
      <c r="U1012" s="275" t="s">
        <v>74</v>
      </c>
      <c r="V1012" s="275" t="s">
        <v>4620</v>
      </c>
      <c r="W1012" s="275" t="s">
        <v>6486</v>
      </c>
      <c r="X1012" s="277">
        <v>44287</v>
      </c>
      <c r="Y1012" s="275" t="s">
        <v>6487</v>
      </c>
      <c r="AA1012" s="277">
        <v>43647</v>
      </c>
      <c r="AB1012" s="277">
        <v>43647</v>
      </c>
      <c r="AJ1012" s="275" t="s">
        <v>6490</v>
      </c>
      <c r="AK1012" s="276">
        <v>981</v>
      </c>
      <c r="AL1012" s="275" t="s">
        <v>8048</v>
      </c>
    </row>
    <row r="1013" spans="1:38" s="275" customFormat="1">
      <c r="A1013" s="275" t="str">
        <f t="shared" si="15"/>
        <v>0430210104計画相談支援</v>
      </c>
      <c r="B1013" s="275" t="s">
        <v>2084</v>
      </c>
      <c r="C1013" s="275" t="s">
        <v>2085</v>
      </c>
      <c r="D1013" s="276">
        <v>9870511</v>
      </c>
      <c r="E1013" s="275" t="s">
        <v>2086</v>
      </c>
      <c r="F1013" s="275" t="s">
        <v>2087</v>
      </c>
      <c r="G1013" s="275" t="s">
        <v>2088</v>
      </c>
      <c r="H1013" s="275" t="s">
        <v>402</v>
      </c>
      <c r="I1013" s="275" t="s">
        <v>2089</v>
      </c>
      <c r="J1013" s="275" t="s">
        <v>6926</v>
      </c>
      <c r="K1013" s="275" t="s">
        <v>4621</v>
      </c>
      <c r="L1013" s="275" t="s">
        <v>4624</v>
      </c>
      <c r="M1013" s="275" t="s">
        <v>4625</v>
      </c>
      <c r="N1013" s="276">
        <v>9860813</v>
      </c>
      <c r="O1013" s="275" t="s">
        <v>66</v>
      </c>
      <c r="P1013" s="275" t="s">
        <v>4622</v>
      </c>
      <c r="Q1013" s="275" t="s">
        <v>4626</v>
      </c>
      <c r="R1013" s="275" t="s">
        <v>4627</v>
      </c>
      <c r="T1013" s="275" t="s">
        <v>4590</v>
      </c>
      <c r="U1013" s="275" t="s">
        <v>74</v>
      </c>
      <c r="V1013" s="275" t="s">
        <v>4623</v>
      </c>
      <c r="W1013" s="275" t="s">
        <v>6486</v>
      </c>
      <c r="X1013" s="277">
        <v>44287</v>
      </c>
      <c r="Y1013" s="275" t="s">
        <v>6487</v>
      </c>
      <c r="AA1013" s="277">
        <v>43936</v>
      </c>
      <c r="AB1013" s="277">
        <v>43936</v>
      </c>
      <c r="AJ1013" s="275" t="s">
        <v>6490</v>
      </c>
      <c r="AK1013" s="276">
        <v>987</v>
      </c>
      <c r="AL1013" s="275" t="s">
        <v>8015</v>
      </c>
    </row>
    <row r="1014" spans="1:38" s="275" customFormat="1">
      <c r="A1014" s="275" t="str">
        <f t="shared" si="15"/>
        <v>0430210112計画相談支援</v>
      </c>
      <c r="B1014" s="275" t="s">
        <v>8401</v>
      </c>
      <c r="C1014" s="275" t="s">
        <v>8402</v>
      </c>
      <c r="D1014" s="276">
        <v>9871222</v>
      </c>
      <c r="E1014" s="275" t="s">
        <v>8403</v>
      </c>
      <c r="F1014" s="275" t="s">
        <v>8404</v>
      </c>
      <c r="H1014" s="275" t="s">
        <v>319</v>
      </c>
      <c r="I1014" s="275" t="s">
        <v>8405</v>
      </c>
      <c r="J1014" s="275" t="s">
        <v>8406</v>
      </c>
      <c r="K1014" s="275" t="s">
        <v>8407</v>
      </c>
      <c r="L1014" s="275" t="s">
        <v>8407</v>
      </c>
      <c r="M1014" s="275" t="s">
        <v>8408</v>
      </c>
      <c r="N1014" s="276">
        <v>9871222</v>
      </c>
      <c r="O1014" s="275" t="s">
        <v>66</v>
      </c>
      <c r="P1014" s="275" t="s">
        <v>8409</v>
      </c>
      <c r="Q1014" s="275" t="s">
        <v>8404</v>
      </c>
      <c r="T1014" s="275" t="s">
        <v>4590</v>
      </c>
      <c r="U1014" s="275" t="s">
        <v>74</v>
      </c>
      <c r="V1014" s="275" t="s">
        <v>8410</v>
      </c>
      <c r="W1014" s="275" t="s">
        <v>6486</v>
      </c>
      <c r="X1014" s="277">
        <v>45017</v>
      </c>
      <c r="Y1014" s="275" t="s">
        <v>6554</v>
      </c>
      <c r="AA1014" s="277">
        <v>45017</v>
      </c>
      <c r="AB1014" s="277">
        <v>45017</v>
      </c>
      <c r="AJ1014" s="275" t="s">
        <v>6490</v>
      </c>
      <c r="AK1014" s="276">
        <v>987</v>
      </c>
      <c r="AL1014" s="275" t="s">
        <v>7966</v>
      </c>
    </row>
    <row r="1015" spans="1:38" s="275" customFormat="1">
      <c r="A1015" s="275" t="str">
        <f t="shared" si="15"/>
        <v>0430300012計画相談支援</v>
      </c>
      <c r="B1015" s="275" t="s">
        <v>715</v>
      </c>
      <c r="C1015" s="275" t="s">
        <v>716</v>
      </c>
      <c r="D1015" s="276">
        <v>9850005</v>
      </c>
      <c r="E1015" s="275" t="s">
        <v>717</v>
      </c>
      <c r="F1015" s="275" t="s">
        <v>718</v>
      </c>
      <c r="G1015" s="275" t="s">
        <v>719</v>
      </c>
      <c r="H1015" s="275" t="s">
        <v>63</v>
      </c>
      <c r="I1015" s="275" t="s">
        <v>720</v>
      </c>
      <c r="J1015" s="275" t="s">
        <v>6595</v>
      </c>
      <c r="K1015" s="275" t="s">
        <v>4628</v>
      </c>
      <c r="L1015" s="275" t="s">
        <v>4628</v>
      </c>
      <c r="M1015" s="275" t="s">
        <v>4629</v>
      </c>
      <c r="N1015" s="276">
        <v>9850005</v>
      </c>
      <c r="O1015" s="275" t="s">
        <v>643</v>
      </c>
      <c r="P1015" s="275" t="s">
        <v>723</v>
      </c>
      <c r="Q1015" s="275" t="s">
        <v>4630</v>
      </c>
      <c r="R1015" s="275" t="s">
        <v>719</v>
      </c>
      <c r="T1015" s="275" t="s">
        <v>4590</v>
      </c>
      <c r="U1015" s="275" t="s">
        <v>74</v>
      </c>
      <c r="V1015" s="275" t="s">
        <v>4631</v>
      </c>
      <c r="W1015" s="275" t="s">
        <v>6486</v>
      </c>
      <c r="X1015" s="277">
        <v>44287</v>
      </c>
      <c r="Y1015" s="275" t="s">
        <v>6487</v>
      </c>
      <c r="AA1015" s="277">
        <v>41153</v>
      </c>
      <c r="AB1015" s="277">
        <v>41153</v>
      </c>
      <c r="AJ1015" s="275" t="s">
        <v>6490</v>
      </c>
      <c r="AK1015" s="276">
        <v>985</v>
      </c>
      <c r="AL1015" s="275" t="s">
        <v>7942</v>
      </c>
    </row>
    <row r="1016" spans="1:38" s="275" customFormat="1">
      <c r="A1016" s="275" t="str">
        <f t="shared" si="15"/>
        <v>0430300020計画相談支援</v>
      </c>
      <c r="B1016" s="275" t="s">
        <v>344</v>
      </c>
      <c r="C1016" s="275" t="s">
        <v>345</v>
      </c>
      <c r="D1016" s="276">
        <v>9850052</v>
      </c>
      <c r="E1016" s="275" t="s">
        <v>346</v>
      </c>
      <c r="F1016" s="275" t="s">
        <v>347</v>
      </c>
      <c r="G1016" s="275" t="s">
        <v>348</v>
      </c>
      <c r="H1016" s="275" t="s">
        <v>129</v>
      </c>
      <c r="I1016" s="275" t="s">
        <v>349</v>
      </c>
      <c r="J1016" s="275" t="s">
        <v>6547</v>
      </c>
      <c r="K1016" s="275" t="s">
        <v>8411</v>
      </c>
      <c r="L1016" s="275" t="s">
        <v>8411</v>
      </c>
      <c r="M1016" s="275" t="s">
        <v>8412</v>
      </c>
      <c r="N1016" s="276">
        <v>9850021</v>
      </c>
      <c r="O1016" s="275" t="s">
        <v>643</v>
      </c>
      <c r="P1016" s="275" t="s">
        <v>8413</v>
      </c>
      <c r="Q1016" s="275" t="s">
        <v>8414</v>
      </c>
      <c r="R1016" s="275" t="s">
        <v>8415</v>
      </c>
      <c r="T1016" s="275" t="s">
        <v>4590</v>
      </c>
      <c r="U1016" s="275" t="s">
        <v>74</v>
      </c>
      <c r="V1016" s="275" t="s">
        <v>8416</v>
      </c>
      <c r="W1016" s="275" t="s">
        <v>6486</v>
      </c>
      <c r="X1016" s="277">
        <v>44927</v>
      </c>
      <c r="Y1016" s="275" t="s">
        <v>6554</v>
      </c>
      <c r="AA1016" s="277">
        <v>44927</v>
      </c>
      <c r="AB1016" s="277">
        <v>44927</v>
      </c>
      <c r="AJ1016" s="275" t="s">
        <v>6490</v>
      </c>
      <c r="AK1016" s="276">
        <v>985</v>
      </c>
      <c r="AL1016" s="275" t="s">
        <v>7925</v>
      </c>
    </row>
    <row r="1017" spans="1:38" s="275" customFormat="1">
      <c r="A1017" s="275" t="str">
        <f t="shared" si="15"/>
        <v>0430500025相談支援事業</v>
      </c>
      <c r="B1017" s="275" t="s">
        <v>831</v>
      </c>
      <c r="C1017" s="275" t="s">
        <v>832</v>
      </c>
      <c r="D1017" s="276">
        <v>9880524</v>
      </c>
      <c r="E1017" s="275" t="s">
        <v>833</v>
      </c>
      <c r="F1017" s="275" t="s">
        <v>834</v>
      </c>
      <c r="G1017" s="275" t="s">
        <v>835</v>
      </c>
      <c r="H1017" s="275" t="s">
        <v>63</v>
      </c>
      <c r="I1017" s="275" t="s">
        <v>836</v>
      </c>
      <c r="J1017" s="275" t="s">
        <v>6648</v>
      </c>
      <c r="K1017" s="275" t="s">
        <v>4632</v>
      </c>
      <c r="L1017" s="275" t="s">
        <v>4632</v>
      </c>
      <c r="M1017" s="275" t="s">
        <v>4633</v>
      </c>
      <c r="N1017" s="276">
        <v>9880002</v>
      </c>
      <c r="O1017" s="275" t="s">
        <v>827</v>
      </c>
      <c r="P1017" s="275" t="s">
        <v>7358</v>
      </c>
      <c r="Q1017" s="275" t="s">
        <v>834</v>
      </c>
      <c r="R1017" s="275" t="s">
        <v>835</v>
      </c>
      <c r="T1017" s="275" t="s">
        <v>7350</v>
      </c>
      <c r="U1017" s="275" t="s">
        <v>74</v>
      </c>
      <c r="V1017" s="275" t="s">
        <v>4637</v>
      </c>
      <c r="W1017" s="275" t="s">
        <v>6486</v>
      </c>
      <c r="X1017" s="277">
        <v>38991</v>
      </c>
      <c r="Y1017" s="275" t="s">
        <v>6554</v>
      </c>
      <c r="Z1017" s="275" t="s">
        <v>6497</v>
      </c>
      <c r="AA1017" s="277">
        <v>38991</v>
      </c>
      <c r="AB1017" s="277">
        <v>38991</v>
      </c>
      <c r="AJ1017" s="275" t="s">
        <v>6490</v>
      </c>
      <c r="AK1017" s="276">
        <v>988</v>
      </c>
      <c r="AL1017" s="275" t="s">
        <v>7952</v>
      </c>
    </row>
    <row r="1018" spans="1:38" s="275" customFormat="1">
      <c r="A1018" s="275" t="str">
        <f t="shared" si="15"/>
        <v>0430500025地域移行支援</v>
      </c>
      <c r="B1018" s="275" t="s">
        <v>831</v>
      </c>
      <c r="C1018" s="275" t="s">
        <v>832</v>
      </c>
      <c r="D1018" s="276">
        <v>9880524</v>
      </c>
      <c r="E1018" s="275" t="s">
        <v>833</v>
      </c>
      <c r="F1018" s="275" t="s">
        <v>834</v>
      </c>
      <c r="G1018" s="275" t="s">
        <v>835</v>
      </c>
      <c r="H1018" s="275" t="s">
        <v>63</v>
      </c>
      <c r="I1018" s="275" t="s">
        <v>836</v>
      </c>
      <c r="J1018" s="275" t="s">
        <v>6648</v>
      </c>
      <c r="K1018" s="275" t="s">
        <v>4632</v>
      </c>
      <c r="L1018" s="275" t="s">
        <v>4632</v>
      </c>
      <c r="M1018" s="275" t="s">
        <v>4633</v>
      </c>
      <c r="N1018" s="276">
        <v>9880002</v>
      </c>
      <c r="O1018" s="275" t="s">
        <v>827</v>
      </c>
      <c r="P1018" s="275" t="s">
        <v>4634</v>
      </c>
      <c r="Q1018" s="275" t="s">
        <v>4635</v>
      </c>
      <c r="R1018" s="275" t="s">
        <v>4636</v>
      </c>
      <c r="T1018" s="275" t="s">
        <v>4581</v>
      </c>
      <c r="U1018" s="275" t="s">
        <v>74</v>
      </c>
      <c r="V1018" s="275" t="s">
        <v>4637</v>
      </c>
      <c r="W1018" s="275" t="s">
        <v>6486</v>
      </c>
      <c r="X1018" s="277">
        <v>44287</v>
      </c>
      <c r="Y1018" s="275" t="s">
        <v>6487</v>
      </c>
      <c r="AA1018" s="277">
        <v>41000</v>
      </c>
      <c r="AB1018" s="277">
        <v>41000</v>
      </c>
      <c r="AF1018" s="275" t="s">
        <v>7353</v>
      </c>
      <c r="AJ1018" s="275" t="s">
        <v>6490</v>
      </c>
      <c r="AK1018" s="276">
        <v>988</v>
      </c>
      <c r="AL1018" s="275" t="s">
        <v>7952</v>
      </c>
    </row>
    <row r="1019" spans="1:38" s="275" customFormat="1">
      <c r="A1019" s="275" t="str">
        <f t="shared" si="15"/>
        <v>0430500025地域定着支援</v>
      </c>
      <c r="B1019" s="275" t="s">
        <v>831</v>
      </c>
      <c r="C1019" s="275" t="s">
        <v>832</v>
      </c>
      <c r="D1019" s="276">
        <v>9880524</v>
      </c>
      <c r="E1019" s="275" t="s">
        <v>833</v>
      </c>
      <c r="F1019" s="275" t="s">
        <v>834</v>
      </c>
      <c r="G1019" s="275" t="s">
        <v>835</v>
      </c>
      <c r="H1019" s="275" t="s">
        <v>63</v>
      </c>
      <c r="I1019" s="275" t="s">
        <v>836</v>
      </c>
      <c r="J1019" s="275" t="s">
        <v>6648</v>
      </c>
      <c r="K1019" s="275" t="s">
        <v>4632</v>
      </c>
      <c r="L1019" s="275" t="s">
        <v>4632</v>
      </c>
      <c r="M1019" s="275" t="s">
        <v>4633</v>
      </c>
      <c r="N1019" s="276">
        <v>9880002</v>
      </c>
      <c r="O1019" s="275" t="s">
        <v>827</v>
      </c>
      <c r="P1019" s="275" t="s">
        <v>4634</v>
      </c>
      <c r="Q1019" s="275" t="s">
        <v>4635</v>
      </c>
      <c r="R1019" s="275" t="s">
        <v>4636</v>
      </c>
      <c r="T1019" s="275" t="s">
        <v>4583</v>
      </c>
      <c r="U1019" s="275" t="s">
        <v>74</v>
      </c>
      <c r="V1019" s="275" t="s">
        <v>4637</v>
      </c>
      <c r="W1019" s="275" t="s">
        <v>6486</v>
      </c>
      <c r="X1019" s="277">
        <v>44287</v>
      </c>
      <c r="Y1019" s="275" t="s">
        <v>6487</v>
      </c>
      <c r="AA1019" s="277">
        <v>41000</v>
      </c>
      <c r="AB1019" s="277">
        <v>41000</v>
      </c>
      <c r="AJ1019" s="275" t="s">
        <v>6490</v>
      </c>
      <c r="AK1019" s="276">
        <v>988</v>
      </c>
      <c r="AL1019" s="275" t="s">
        <v>7952</v>
      </c>
    </row>
    <row r="1020" spans="1:38" s="275" customFormat="1">
      <c r="A1020" s="275" t="str">
        <f t="shared" si="15"/>
        <v>0430500033相談支援事業</v>
      </c>
      <c r="B1020" s="275" t="s">
        <v>819</v>
      </c>
      <c r="C1020" s="275" t="s">
        <v>820</v>
      </c>
      <c r="D1020" s="276">
        <v>9880203</v>
      </c>
      <c r="E1020" s="275" t="s">
        <v>821</v>
      </c>
      <c r="F1020" s="275" t="s">
        <v>822</v>
      </c>
      <c r="G1020" s="275" t="s">
        <v>823</v>
      </c>
      <c r="H1020" s="275" t="s">
        <v>63</v>
      </c>
      <c r="I1020" s="275" t="s">
        <v>824</v>
      </c>
      <c r="J1020" s="275" t="s">
        <v>6647</v>
      </c>
      <c r="K1020" s="275" t="s">
        <v>4657</v>
      </c>
      <c r="L1020" s="275" t="s">
        <v>7359</v>
      </c>
      <c r="M1020" s="275" t="s">
        <v>7360</v>
      </c>
      <c r="N1020" s="276">
        <v>9880085</v>
      </c>
      <c r="O1020" s="275" t="s">
        <v>827</v>
      </c>
      <c r="P1020" s="275" t="s">
        <v>7361</v>
      </c>
      <c r="Q1020" s="275" t="s">
        <v>7362</v>
      </c>
      <c r="R1020" s="275" t="s">
        <v>7363</v>
      </c>
      <c r="T1020" s="275" t="s">
        <v>7350</v>
      </c>
      <c r="U1020" s="275" t="s">
        <v>74</v>
      </c>
      <c r="V1020" s="275" t="s">
        <v>7364</v>
      </c>
      <c r="W1020" s="275" t="s">
        <v>6486</v>
      </c>
      <c r="X1020" s="277">
        <v>38991</v>
      </c>
      <c r="Y1020" s="275" t="s">
        <v>6554</v>
      </c>
      <c r="Z1020" s="275" t="s">
        <v>6497</v>
      </c>
      <c r="AA1020" s="277">
        <v>38991</v>
      </c>
      <c r="AB1020" s="277">
        <v>38991</v>
      </c>
      <c r="AJ1020" s="275" t="s">
        <v>6490</v>
      </c>
      <c r="AK1020" s="276">
        <v>988</v>
      </c>
      <c r="AL1020" s="275" t="s">
        <v>7951</v>
      </c>
    </row>
    <row r="1021" spans="1:38" s="275" customFormat="1">
      <c r="A1021" s="275" t="str">
        <f t="shared" si="15"/>
        <v>0430500041計画相談支援</v>
      </c>
      <c r="B1021" s="275" t="s">
        <v>831</v>
      </c>
      <c r="C1021" s="275" t="s">
        <v>4638</v>
      </c>
      <c r="D1021" s="276">
        <v>9880524</v>
      </c>
      <c r="E1021" s="275" t="s">
        <v>4639</v>
      </c>
      <c r="F1021" s="275" t="s">
        <v>4640</v>
      </c>
      <c r="G1021" s="275" t="s">
        <v>4641</v>
      </c>
      <c r="H1021" s="275" t="s">
        <v>63</v>
      </c>
      <c r="I1021" s="275" t="s">
        <v>4642</v>
      </c>
      <c r="J1021" s="275" t="s">
        <v>7365</v>
      </c>
      <c r="K1021" s="275" t="s">
        <v>4632</v>
      </c>
      <c r="L1021" s="275" t="s">
        <v>4632</v>
      </c>
      <c r="M1021" s="275" t="s">
        <v>4633</v>
      </c>
      <c r="N1021" s="276">
        <v>9880002</v>
      </c>
      <c r="O1021" s="275" t="s">
        <v>827</v>
      </c>
      <c r="P1021" s="275" t="s">
        <v>4643</v>
      </c>
      <c r="Q1021" s="275" t="s">
        <v>4635</v>
      </c>
      <c r="R1021" s="275" t="s">
        <v>4636</v>
      </c>
      <c r="T1021" s="275" t="s">
        <v>4590</v>
      </c>
      <c r="U1021" s="275" t="s">
        <v>74</v>
      </c>
      <c r="V1021" s="275" t="s">
        <v>4644</v>
      </c>
      <c r="W1021" s="275" t="s">
        <v>6486</v>
      </c>
      <c r="X1021" s="277">
        <v>44287</v>
      </c>
      <c r="Y1021" s="275" t="s">
        <v>6487</v>
      </c>
      <c r="AA1021" s="277">
        <v>41183</v>
      </c>
      <c r="AB1021" s="277">
        <v>41183</v>
      </c>
      <c r="AJ1021" s="275" t="s">
        <v>6490</v>
      </c>
      <c r="AK1021" s="276">
        <v>988</v>
      </c>
      <c r="AL1021" s="275" t="s">
        <v>7952</v>
      </c>
    </row>
    <row r="1022" spans="1:38" s="275" customFormat="1">
      <c r="A1022" s="275" t="str">
        <f t="shared" si="15"/>
        <v>0430500058計画相談支援</v>
      </c>
      <c r="B1022" s="275" t="s">
        <v>869</v>
      </c>
      <c r="C1022" s="275" t="s">
        <v>870</v>
      </c>
      <c r="D1022" s="276">
        <v>9880066</v>
      </c>
      <c r="E1022" s="275" t="s">
        <v>871</v>
      </c>
      <c r="F1022" s="275" t="s">
        <v>872</v>
      </c>
      <c r="G1022" s="275" t="s">
        <v>873</v>
      </c>
      <c r="H1022" s="275" t="s">
        <v>144</v>
      </c>
      <c r="I1022" s="275" t="s">
        <v>874</v>
      </c>
      <c r="J1022" s="275" t="s">
        <v>6676</v>
      </c>
      <c r="K1022" s="275" t="s">
        <v>4645</v>
      </c>
      <c r="L1022" s="275" t="s">
        <v>4645</v>
      </c>
      <c r="M1022" s="275" t="s">
        <v>4646</v>
      </c>
      <c r="N1022" s="276">
        <v>9880141</v>
      </c>
      <c r="O1022" s="275" t="s">
        <v>827</v>
      </c>
      <c r="P1022" s="275" t="s">
        <v>4647</v>
      </c>
      <c r="Q1022" s="275" t="s">
        <v>894</v>
      </c>
      <c r="R1022" s="275" t="s">
        <v>895</v>
      </c>
      <c r="T1022" s="275" t="s">
        <v>4590</v>
      </c>
      <c r="U1022" s="275" t="s">
        <v>74</v>
      </c>
      <c r="V1022" s="275" t="s">
        <v>4648</v>
      </c>
      <c r="W1022" s="275" t="s">
        <v>6486</v>
      </c>
      <c r="X1022" s="277">
        <v>44287</v>
      </c>
      <c r="Y1022" s="275" t="s">
        <v>6487</v>
      </c>
      <c r="AA1022" s="277">
        <v>41365</v>
      </c>
      <c r="AB1022" s="277">
        <v>41365</v>
      </c>
      <c r="AJ1022" s="275" t="s">
        <v>6490</v>
      </c>
      <c r="AK1022" s="276">
        <v>988</v>
      </c>
      <c r="AL1022" s="275" t="s">
        <v>7955</v>
      </c>
    </row>
    <row r="1023" spans="1:38" s="275" customFormat="1">
      <c r="A1023" s="275" t="str">
        <f t="shared" si="15"/>
        <v>0430500066計画相談支援</v>
      </c>
      <c r="B1023" s="275" t="s">
        <v>4649</v>
      </c>
      <c r="C1023" s="275" t="s">
        <v>4081</v>
      </c>
      <c r="D1023" s="276">
        <v>9880331</v>
      </c>
      <c r="E1023" s="275" t="s">
        <v>4650</v>
      </c>
      <c r="F1023" s="275" t="s">
        <v>4083</v>
      </c>
      <c r="G1023" s="275" t="s">
        <v>4651</v>
      </c>
      <c r="H1023" s="275" t="s">
        <v>63</v>
      </c>
      <c r="I1023" s="275" t="s">
        <v>4652</v>
      </c>
      <c r="J1023" s="275" t="s">
        <v>7366</v>
      </c>
      <c r="K1023" s="275" t="s">
        <v>4653</v>
      </c>
      <c r="L1023" s="275" t="s">
        <v>4653</v>
      </c>
      <c r="M1023" s="275" t="s">
        <v>4654</v>
      </c>
      <c r="N1023" s="276">
        <v>9880347</v>
      </c>
      <c r="O1023" s="275" t="s">
        <v>827</v>
      </c>
      <c r="P1023" s="275" t="s">
        <v>4656</v>
      </c>
      <c r="Q1023" s="275" t="s">
        <v>4083</v>
      </c>
      <c r="T1023" s="275" t="s">
        <v>4590</v>
      </c>
      <c r="U1023" s="275" t="s">
        <v>76</v>
      </c>
      <c r="V1023" s="275" t="s">
        <v>4655</v>
      </c>
      <c r="W1023" s="275" t="s">
        <v>6486</v>
      </c>
      <c r="X1023" s="277">
        <v>42095</v>
      </c>
      <c r="Y1023" s="275" t="s">
        <v>6487</v>
      </c>
      <c r="AA1023" s="277">
        <v>41518</v>
      </c>
      <c r="AB1023" s="277">
        <v>41518</v>
      </c>
      <c r="AC1023" s="277">
        <v>42095</v>
      </c>
      <c r="AJ1023" s="275" t="s">
        <v>6490</v>
      </c>
      <c r="AK1023" s="276">
        <v>988</v>
      </c>
      <c r="AL1023" s="275" t="s">
        <v>8129</v>
      </c>
    </row>
    <row r="1024" spans="1:38" s="275" customFormat="1">
      <c r="A1024" s="275" t="str">
        <f t="shared" si="15"/>
        <v>0430500074計画相談支援</v>
      </c>
      <c r="B1024" s="275" t="s">
        <v>819</v>
      </c>
      <c r="C1024" s="275" t="s">
        <v>820</v>
      </c>
      <c r="D1024" s="276">
        <v>9880203</v>
      </c>
      <c r="E1024" s="275" t="s">
        <v>821</v>
      </c>
      <c r="F1024" s="275" t="s">
        <v>822</v>
      </c>
      <c r="G1024" s="275" t="s">
        <v>823</v>
      </c>
      <c r="H1024" s="275" t="s">
        <v>63</v>
      </c>
      <c r="I1024" s="275" t="s">
        <v>824</v>
      </c>
      <c r="J1024" s="275" t="s">
        <v>6647</v>
      </c>
      <c r="K1024" s="275" t="s">
        <v>4657</v>
      </c>
      <c r="L1024" s="275" t="s">
        <v>4657</v>
      </c>
      <c r="M1024" s="275" t="s">
        <v>4658</v>
      </c>
      <c r="N1024" s="276">
        <v>9880153</v>
      </c>
      <c r="O1024" s="275" t="s">
        <v>827</v>
      </c>
      <c r="P1024" s="275" t="s">
        <v>4659</v>
      </c>
      <c r="Q1024" s="275" t="s">
        <v>4660</v>
      </c>
      <c r="R1024" s="275" t="s">
        <v>4212</v>
      </c>
      <c r="T1024" s="275" t="s">
        <v>4590</v>
      </c>
      <c r="U1024" s="275" t="s">
        <v>74</v>
      </c>
      <c r="V1024" s="275" t="s">
        <v>4661</v>
      </c>
      <c r="W1024" s="275" t="s">
        <v>6486</v>
      </c>
      <c r="X1024" s="277">
        <v>44287</v>
      </c>
      <c r="Y1024" s="275" t="s">
        <v>6487</v>
      </c>
      <c r="AA1024" s="277">
        <v>41640</v>
      </c>
      <c r="AB1024" s="277">
        <v>41640</v>
      </c>
      <c r="AJ1024" s="275" t="s">
        <v>6490</v>
      </c>
      <c r="AK1024" s="276">
        <v>988</v>
      </c>
      <c r="AL1024" s="275" t="s">
        <v>7951</v>
      </c>
    </row>
    <row r="1025" spans="1:38" s="275" customFormat="1">
      <c r="A1025" s="275" t="str">
        <f t="shared" si="15"/>
        <v>0430500082計画相談支援</v>
      </c>
      <c r="B1025" s="275" t="s">
        <v>958</v>
      </c>
      <c r="C1025" s="275" t="s">
        <v>959</v>
      </c>
      <c r="D1025" s="276">
        <v>9880085</v>
      </c>
      <c r="E1025" s="275" t="s">
        <v>960</v>
      </c>
      <c r="F1025" s="275" t="s">
        <v>961</v>
      </c>
      <c r="G1025" s="275" t="s">
        <v>962</v>
      </c>
      <c r="H1025" s="275" t="s">
        <v>402</v>
      </c>
      <c r="I1025" s="275" t="s">
        <v>963</v>
      </c>
      <c r="J1025" s="275" t="s">
        <v>6688</v>
      </c>
      <c r="K1025" s="275" t="s">
        <v>4662</v>
      </c>
      <c r="L1025" s="275" t="s">
        <v>4662</v>
      </c>
      <c r="M1025" s="275" t="s">
        <v>4663</v>
      </c>
      <c r="N1025" s="276">
        <v>9880066</v>
      </c>
      <c r="O1025" s="275" t="s">
        <v>827</v>
      </c>
      <c r="P1025" s="275" t="s">
        <v>4664</v>
      </c>
      <c r="Q1025" s="275" t="s">
        <v>967</v>
      </c>
      <c r="R1025" s="275" t="s">
        <v>4666</v>
      </c>
      <c r="T1025" s="275" t="s">
        <v>4590</v>
      </c>
      <c r="U1025" s="275" t="s">
        <v>74</v>
      </c>
      <c r="V1025" s="275" t="s">
        <v>4665</v>
      </c>
      <c r="W1025" s="275" t="s">
        <v>6486</v>
      </c>
      <c r="X1025" s="277">
        <v>44287</v>
      </c>
      <c r="Y1025" s="275" t="s">
        <v>6487</v>
      </c>
      <c r="AA1025" s="277">
        <v>42005</v>
      </c>
      <c r="AB1025" s="277">
        <v>42005</v>
      </c>
      <c r="AJ1025" s="275" t="s">
        <v>6490</v>
      </c>
      <c r="AK1025" s="276">
        <v>988</v>
      </c>
      <c r="AL1025" s="275" t="s">
        <v>7959</v>
      </c>
    </row>
    <row r="1026" spans="1:38" s="275" customFormat="1">
      <c r="A1026" s="275" t="str">
        <f t="shared" si="15"/>
        <v>0430500108計画相談支援</v>
      </c>
      <c r="B1026" s="275" t="s">
        <v>908</v>
      </c>
      <c r="C1026" s="275" t="s">
        <v>909</v>
      </c>
      <c r="D1026" s="276">
        <v>9880042</v>
      </c>
      <c r="E1026" s="275" t="s">
        <v>910</v>
      </c>
      <c r="F1026" s="275" t="s">
        <v>911</v>
      </c>
      <c r="G1026" s="275" t="s">
        <v>912</v>
      </c>
      <c r="H1026" s="275" t="s">
        <v>402</v>
      </c>
      <c r="I1026" s="275" t="s">
        <v>913</v>
      </c>
      <c r="J1026" s="275" t="s">
        <v>6681</v>
      </c>
      <c r="K1026" s="275" t="s">
        <v>4667</v>
      </c>
      <c r="L1026" s="275" t="s">
        <v>4667</v>
      </c>
      <c r="M1026" s="275" t="s">
        <v>4668</v>
      </c>
      <c r="N1026" s="276">
        <v>9880023</v>
      </c>
      <c r="O1026" s="275" t="s">
        <v>827</v>
      </c>
      <c r="P1026" s="275" t="s">
        <v>910</v>
      </c>
      <c r="Q1026" s="275" t="s">
        <v>4669</v>
      </c>
      <c r="R1026" s="275" t="s">
        <v>912</v>
      </c>
      <c r="T1026" s="275" t="s">
        <v>4590</v>
      </c>
      <c r="U1026" s="275" t="s">
        <v>74</v>
      </c>
      <c r="V1026" s="275" t="s">
        <v>4670</v>
      </c>
      <c r="W1026" s="275" t="s">
        <v>6486</v>
      </c>
      <c r="X1026" s="277">
        <v>44287</v>
      </c>
      <c r="Y1026" s="275" t="s">
        <v>6487</v>
      </c>
      <c r="AA1026" s="277">
        <v>42461</v>
      </c>
      <c r="AB1026" s="277">
        <v>42461</v>
      </c>
      <c r="AJ1026" s="275" t="s">
        <v>6490</v>
      </c>
      <c r="AK1026" s="276">
        <v>988</v>
      </c>
      <c r="AL1026" s="275" t="s">
        <v>7929</v>
      </c>
    </row>
    <row r="1027" spans="1:38" s="275" customFormat="1">
      <c r="A1027" s="275" t="str">
        <f t="shared" ref="A1027:A1090" si="16">V1027&amp;T1027</f>
        <v>0430500116計画相談支援</v>
      </c>
      <c r="B1027" s="275" t="s">
        <v>4080</v>
      </c>
      <c r="C1027" s="275" t="s">
        <v>4081</v>
      </c>
      <c r="D1027" s="276">
        <v>9880347</v>
      </c>
      <c r="E1027" s="275" t="s">
        <v>4082</v>
      </c>
      <c r="F1027" s="275" t="s">
        <v>4083</v>
      </c>
      <c r="G1027" s="275" t="s">
        <v>4084</v>
      </c>
      <c r="H1027" s="275" t="s">
        <v>63</v>
      </c>
      <c r="I1027" s="275" t="s">
        <v>4085</v>
      </c>
      <c r="J1027" s="275" t="s">
        <v>7346</v>
      </c>
      <c r="K1027" s="275" t="s">
        <v>4671</v>
      </c>
      <c r="L1027" s="275" t="s">
        <v>4671</v>
      </c>
      <c r="M1027" s="275" t="s">
        <v>4672</v>
      </c>
      <c r="N1027" s="276">
        <v>9880347</v>
      </c>
      <c r="O1027" s="275" t="s">
        <v>827</v>
      </c>
      <c r="P1027" s="275" t="s">
        <v>4082</v>
      </c>
      <c r="Q1027" s="275" t="s">
        <v>4673</v>
      </c>
      <c r="R1027" s="275" t="s">
        <v>4084</v>
      </c>
      <c r="T1027" s="275" t="s">
        <v>4590</v>
      </c>
      <c r="U1027" s="275" t="s">
        <v>74</v>
      </c>
      <c r="V1027" s="275" t="s">
        <v>4674</v>
      </c>
      <c r="W1027" s="275" t="s">
        <v>6486</v>
      </c>
      <c r="X1027" s="277">
        <v>44287</v>
      </c>
      <c r="Y1027" s="275" t="s">
        <v>6487</v>
      </c>
      <c r="AA1027" s="277">
        <v>44068</v>
      </c>
      <c r="AB1027" s="277">
        <v>44068</v>
      </c>
      <c r="AJ1027" s="275" t="s">
        <v>6490</v>
      </c>
      <c r="AK1027" s="276">
        <v>988</v>
      </c>
      <c r="AL1027" s="275" t="s">
        <v>8114</v>
      </c>
    </row>
    <row r="1028" spans="1:38" s="275" customFormat="1">
      <c r="A1028" s="275" t="str">
        <f t="shared" si="16"/>
        <v>0430500231相談支援事業</v>
      </c>
      <c r="B1028" s="275" t="s">
        <v>869</v>
      </c>
      <c r="C1028" s="275" t="s">
        <v>870</v>
      </c>
      <c r="D1028" s="276">
        <v>9880066</v>
      </c>
      <c r="E1028" s="275" t="s">
        <v>871</v>
      </c>
      <c r="F1028" s="275" t="s">
        <v>872</v>
      </c>
      <c r="G1028" s="275" t="s">
        <v>873</v>
      </c>
      <c r="H1028" s="275" t="s">
        <v>144</v>
      </c>
      <c r="I1028" s="275" t="s">
        <v>874</v>
      </c>
      <c r="J1028" s="275" t="s">
        <v>6676</v>
      </c>
      <c r="K1028" s="275" t="s">
        <v>4645</v>
      </c>
      <c r="L1028" s="275" t="s">
        <v>4645</v>
      </c>
      <c r="M1028" s="275" t="s">
        <v>4646</v>
      </c>
      <c r="N1028" s="276">
        <v>9880141</v>
      </c>
      <c r="O1028" s="275" t="s">
        <v>827</v>
      </c>
      <c r="P1028" s="275" t="s">
        <v>7367</v>
      </c>
      <c r="Q1028" s="275" t="s">
        <v>894</v>
      </c>
      <c r="R1028" s="275" t="s">
        <v>895</v>
      </c>
      <c r="T1028" s="275" t="s">
        <v>7350</v>
      </c>
      <c r="U1028" s="275" t="s">
        <v>74</v>
      </c>
      <c r="V1028" s="275" t="s">
        <v>7368</v>
      </c>
      <c r="W1028" s="275" t="s">
        <v>6486</v>
      </c>
      <c r="X1028" s="277">
        <v>39539</v>
      </c>
      <c r="Y1028" s="275" t="s">
        <v>6554</v>
      </c>
      <c r="Z1028" s="275" t="s">
        <v>6497</v>
      </c>
      <c r="AA1028" s="277">
        <v>39539</v>
      </c>
      <c r="AB1028" s="277">
        <v>39539</v>
      </c>
      <c r="AJ1028" s="275" t="s">
        <v>6490</v>
      </c>
      <c r="AK1028" s="276">
        <v>988</v>
      </c>
      <c r="AL1028" s="275" t="s">
        <v>7955</v>
      </c>
    </row>
    <row r="1029" spans="1:38" s="275" customFormat="1">
      <c r="A1029" s="275" t="str">
        <f t="shared" si="16"/>
        <v>0430500231地域移行支援</v>
      </c>
      <c r="B1029" s="275" t="s">
        <v>869</v>
      </c>
      <c r="C1029" s="275" t="s">
        <v>870</v>
      </c>
      <c r="D1029" s="276">
        <v>9880066</v>
      </c>
      <c r="E1029" s="275" t="s">
        <v>871</v>
      </c>
      <c r="F1029" s="275" t="s">
        <v>872</v>
      </c>
      <c r="G1029" s="275" t="s">
        <v>873</v>
      </c>
      <c r="H1029" s="275" t="s">
        <v>144</v>
      </c>
      <c r="I1029" s="275" t="s">
        <v>874</v>
      </c>
      <c r="J1029" s="275" t="s">
        <v>6676</v>
      </c>
      <c r="K1029" s="275" t="s">
        <v>4645</v>
      </c>
      <c r="L1029" s="275" t="s">
        <v>4645</v>
      </c>
      <c r="M1029" s="275" t="s">
        <v>4646</v>
      </c>
      <c r="N1029" s="276">
        <v>9880141</v>
      </c>
      <c r="O1029" s="275" t="s">
        <v>827</v>
      </c>
      <c r="P1029" s="275" t="s">
        <v>7367</v>
      </c>
      <c r="Q1029" s="275" t="s">
        <v>894</v>
      </c>
      <c r="R1029" s="275" t="s">
        <v>895</v>
      </c>
      <c r="T1029" s="275" t="s">
        <v>4581</v>
      </c>
      <c r="U1029" s="275" t="s">
        <v>6525</v>
      </c>
      <c r="V1029" s="275" t="s">
        <v>7368</v>
      </c>
      <c r="W1029" s="275" t="s">
        <v>6486</v>
      </c>
      <c r="X1029" s="277">
        <v>41364</v>
      </c>
      <c r="Y1029" s="275" t="s">
        <v>6501</v>
      </c>
      <c r="AA1029" s="277">
        <v>41000</v>
      </c>
      <c r="AB1029" s="277">
        <v>41000</v>
      </c>
      <c r="AD1029" s="277">
        <v>41364</v>
      </c>
      <c r="AJ1029" s="275" t="s">
        <v>6490</v>
      </c>
      <c r="AK1029" s="276">
        <v>988</v>
      </c>
      <c r="AL1029" s="275" t="s">
        <v>7955</v>
      </c>
    </row>
    <row r="1030" spans="1:38" s="275" customFormat="1">
      <c r="A1030" s="275" t="str">
        <f t="shared" si="16"/>
        <v>0430500231地域定着支援</v>
      </c>
      <c r="B1030" s="275" t="s">
        <v>869</v>
      </c>
      <c r="C1030" s="275" t="s">
        <v>870</v>
      </c>
      <c r="D1030" s="276">
        <v>9880066</v>
      </c>
      <c r="E1030" s="275" t="s">
        <v>871</v>
      </c>
      <c r="F1030" s="275" t="s">
        <v>872</v>
      </c>
      <c r="G1030" s="275" t="s">
        <v>873</v>
      </c>
      <c r="H1030" s="275" t="s">
        <v>144</v>
      </c>
      <c r="I1030" s="275" t="s">
        <v>874</v>
      </c>
      <c r="J1030" s="275" t="s">
        <v>6676</v>
      </c>
      <c r="K1030" s="275" t="s">
        <v>4645</v>
      </c>
      <c r="L1030" s="275" t="s">
        <v>4645</v>
      </c>
      <c r="M1030" s="275" t="s">
        <v>4646</v>
      </c>
      <c r="N1030" s="276">
        <v>9880141</v>
      </c>
      <c r="O1030" s="275" t="s">
        <v>827</v>
      </c>
      <c r="P1030" s="275" t="s">
        <v>7367</v>
      </c>
      <c r="Q1030" s="275" t="s">
        <v>894</v>
      </c>
      <c r="R1030" s="275" t="s">
        <v>895</v>
      </c>
      <c r="T1030" s="275" t="s">
        <v>4583</v>
      </c>
      <c r="U1030" s="275" t="s">
        <v>6525</v>
      </c>
      <c r="V1030" s="275" t="s">
        <v>7368</v>
      </c>
      <c r="W1030" s="275" t="s">
        <v>6486</v>
      </c>
      <c r="X1030" s="277">
        <v>41364</v>
      </c>
      <c r="Y1030" s="275" t="s">
        <v>6501</v>
      </c>
      <c r="AA1030" s="277">
        <v>41000</v>
      </c>
      <c r="AB1030" s="277">
        <v>41000</v>
      </c>
      <c r="AD1030" s="277">
        <v>41364</v>
      </c>
      <c r="AJ1030" s="275" t="s">
        <v>6490</v>
      </c>
      <c r="AK1030" s="276">
        <v>988</v>
      </c>
      <c r="AL1030" s="275" t="s">
        <v>7955</v>
      </c>
    </row>
    <row r="1031" spans="1:38" s="275" customFormat="1">
      <c r="A1031" s="275" t="str">
        <f t="shared" si="16"/>
        <v>0430500397地域移行支援</v>
      </c>
      <c r="B1031" s="275" t="s">
        <v>4649</v>
      </c>
      <c r="C1031" s="275" t="s">
        <v>4081</v>
      </c>
      <c r="D1031" s="276">
        <v>9880331</v>
      </c>
      <c r="E1031" s="275" t="s">
        <v>4650</v>
      </c>
      <c r="F1031" s="275" t="s">
        <v>4083</v>
      </c>
      <c r="G1031" s="275" t="s">
        <v>4651</v>
      </c>
      <c r="H1031" s="275" t="s">
        <v>63</v>
      </c>
      <c r="I1031" s="275" t="s">
        <v>4652</v>
      </c>
      <c r="J1031" s="275" t="s">
        <v>7366</v>
      </c>
      <c r="K1031" s="275" t="s">
        <v>4653</v>
      </c>
      <c r="L1031" s="275" t="s">
        <v>4653</v>
      </c>
      <c r="M1031" s="275" t="s">
        <v>4654</v>
      </c>
      <c r="N1031" s="276">
        <v>9880347</v>
      </c>
      <c r="O1031" s="275" t="s">
        <v>827</v>
      </c>
      <c r="P1031" s="275" t="s">
        <v>4676</v>
      </c>
      <c r="Q1031" s="275" t="s">
        <v>4083</v>
      </c>
      <c r="T1031" s="275" t="s">
        <v>4581</v>
      </c>
      <c r="U1031" s="275" t="s">
        <v>76</v>
      </c>
      <c r="V1031" s="275" t="s">
        <v>4675</v>
      </c>
      <c r="W1031" s="275" t="s">
        <v>6486</v>
      </c>
      <c r="X1031" s="277">
        <v>42095</v>
      </c>
      <c r="Y1031" s="275" t="s">
        <v>6487</v>
      </c>
      <c r="AA1031" s="277">
        <v>41518</v>
      </c>
      <c r="AB1031" s="277">
        <v>41518</v>
      </c>
      <c r="AC1031" s="277">
        <v>42095</v>
      </c>
      <c r="AJ1031" s="275" t="s">
        <v>6490</v>
      </c>
      <c r="AK1031" s="276">
        <v>988</v>
      </c>
      <c r="AL1031" s="275" t="s">
        <v>8129</v>
      </c>
    </row>
    <row r="1032" spans="1:38" s="275" customFormat="1">
      <c r="A1032" s="275" t="str">
        <f t="shared" si="16"/>
        <v>0430500397地域定着支援</v>
      </c>
      <c r="B1032" s="275" t="s">
        <v>4649</v>
      </c>
      <c r="C1032" s="275" t="s">
        <v>4081</v>
      </c>
      <c r="D1032" s="276">
        <v>9880331</v>
      </c>
      <c r="E1032" s="275" t="s">
        <v>4650</v>
      </c>
      <c r="F1032" s="275" t="s">
        <v>4083</v>
      </c>
      <c r="G1032" s="275" t="s">
        <v>4651</v>
      </c>
      <c r="H1032" s="275" t="s">
        <v>63</v>
      </c>
      <c r="I1032" s="275" t="s">
        <v>4652</v>
      </c>
      <c r="J1032" s="275" t="s">
        <v>7366</v>
      </c>
      <c r="K1032" s="275" t="s">
        <v>4653</v>
      </c>
      <c r="L1032" s="275" t="s">
        <v>4653</v>
      </c>
      <c r="M1032" s="275" t="s">
        <v>4654</v>
      </c>
      <c r="N1032" s="276">
        <v>9880347</v>
      </c>
      <c r="O1032" s="275" t="s">
        <v>827</v>
      </c>
      <c r="P1032" s="275" t="s">
        <v>4676</v>
      </c>
      <c r="Q1032" s="275" t="s">
        <v>4083</v>
      </c>
      <c r="T1032" s="275" t="s">
        <v>4583</v>
      </c>
      <c r="U1032" s="275" t="s">
        <v>76</v>
      </c>
      <c r="V1032" s="275" t="s">
        <v>4675</v>
      </c>
      <c r="W1032" s="275" t="s">
        <v>6486</v>
      </c>
      <c r="X1032" s="277">
        <v>42095</v>
      </c>
      <c r="Y1032" s="275" t="s">
        <v>6487</v>
      </c>
      <c r="AA1032" s="277">
        <v>41518</v>
      </c>
      <c r="AB1032" s="277">
        <v>41518</v>
      </c>
      <c r="AC1032" s="277">
        <v>42095</v>
      </c>
      <c r="AJ1032" s="275" t="s">
        <v>6490</v>
      </c>
      <c r="AK1032" s="276">
        <v>988</v>
      </c>
      <c r="AL1032" s="275" t="s">
        <v>8129</v>
      </c>
    </row>
    <row r="1033" spans="1:38" s="275" customFormat="1">
      <c r="A1033" s="275" t="str">
        <f t="shared" si="16"/>
        <v>0430500520地域移行支援</v>
      </c>
      <c r="B1033" s="275" t="s">
        <v>908</v>
      </c>
      <c r="C1033" s="275" t="s">
        <v>909</v>
      </c>
      <c r="D1033" s="276">
        <v>9880042</v>
      </c>
      <c r="E1033" s="275" t="s">
        <v>910</v>
      </c>
      <c r="F1033" s="275" t="s">
        <v>911</v>
      </c>
      <c r="G1033" s="275" t="s">
        <v>912</v>
      </c>
      <c r="H1033" s="275" t="s">
        <v>402</v>
      </c>
      <c r="I1033" s="275" t="s">
        <v>913</v>
      </c>
      <c r="J1033" s="275" t="s">
        <v>6681</v>
      </c>
      <c r="K1033" s="275" t="s">
        <v>4667</v>
      </c>
      <c r="L1033" s="275" t="s">
        <v>4667</v>
      </c>
      <c r="M1033" s="275" t="s">
        <v>4668</v>
      </c>
      <c r="N1033" s="276">
        <v>9880042</v>
      </c>
      <c r="O1033" s="275" t="s">
        <v>827</v>
      </c>
      <c r="P1033" s="275" t="s">
        <v>910</v>
      </c>
      <c r="Q1033" s="275" t="s">
        <v>4669</v>
      </c>
      <c r="R1033" s="275" t="s">
        <v>912</v>
      </c>
      <c r="T1033" s="275" t="s">
        <v>4581</v>
      </c>
      <c r="U1033" s="275" t="s">
        <v>6525</v>
      </c>
      <c r="V1033" s="275" t="s">
        <v>4678</v>
      </c>
      <c r="W1033" s="275" t="s">
        <v>6486</v>
      </c>
      <c r="X1033" s="277">
        <v>44651</v>
      </c>
      <c r="Y1033" s="275" t="s">
        <v>6501</v>
      </c>
      <c r="AA1033" s="277">
        <v>42461</v>
      </c>
      <c r="AB1033" s="277">
        <v>42461</v>
      </c>
      <c r="AD1033" s="277">
        <v>44651</v>
      </c>
      <c r="AF1033" s="275" t="s">
        <v>7353</v>
      </c>
      <c r="AJ1033" s="275" t="s">
        <v>6490</v>
      </c>
      <c r="AK1033" s="276">
        <v>988</v>
      </c>
      <c r="AL1033" s="275" t="s">
        <v>7929</v>
      </c>
    </row>
    <row r="1034" spans="1:38" s="275" customFormat="1">
      <c r="A1034" s="275" t="str">
        <f t="shared" si="16"/>
        <v>0430500520地域定着支援</v>
      </c>
      <c r="B1034" s="275" t="s">
        <v>908</v>
      </c>
      <c r="C1034" s="275" t="s">
        <v>909</v>
      </c>
      <c r="D1034" s="276">
        <v>9880042</v>
      </c>
      <c r="E1034" s="275" t="s">
        <v>910</v>
      </c>
      <c r="F1034" s="275" t="s">
        <v>911</v>
      </c>
      <c r="G1034" s="275" t="s">
        <v>912</v>
      </c>
      <c r="H1034" s="275" t="s">
        <v>402</v>
      </c>
      <c r="I1034" s="275" t="s">
        <v>913</v>
      </c>
      <c r="J1034" s="275" t="s">
        <v>6681</v>
      </c>
      <c r="K1034" s="275" t="s">
        <v>4667</v>
      </c>
      <c r="L1034" s="275" t="s">
        <v>4667</v>
      </c>
      <c r="M1034" s="275" t="s">
        <v>4668</v>
      </c>
      <c r="N1034" s="276">
        <v>9880042</v>
      </c>
      <c r="O1034" s="275" t="s">
        <v>827</v>
      </c>
      <c r="P1034" s="275" t="s">
        <v>910</v>
      </c>
      <c r="Q1034" s="275" t="s">
        <v>4669</v>
      </c>
      <c r="R1034" s="275" t="s">
        <v>912</v>
      </c>
      <c r="T1034" s="275" t="s">
        <v>4583</v>
      </c>
      <c r="U1034" s="275" t="s">
        <v>6525</v>
      </c>
      <c r="V1034" s="275" t="s">
        <v>4678</v>
      </c>
      <c r="W1034" s="275" t="s">
        <v>6486</v>
      </c>
      <c r="X1034" s="277">
        <v>44651</v>
      </c>
      <c r="Y1034" s="275" t="s">
        <v>6501</v>
      </c>
      <c r="AA1034" s="277">
        <v>42461</v>
      </c>
      <c r="AB1034" s="277">
        <v>42461</v>
      </c>
      <c r="AD1034" s="277">
        <v>44651</v>
      </c>
      <c r="AJ1034" s="275" t="s">
        <v>6490</v>
      </c>
      <c r="AK1034" s="276">
        <v>988</v>
      </c>
      <c r="AL1034" s="275" t="s">
        <v>7929</v>
      </c>
    </row>
    <row r="1035" spans="1:38" s="275" customFormat="1">
      <c r="A1035" s="275" t="str">
        <f t="shared" si="16"/>
        <v>0430600189計画相談支援</v>
      </c>
      <c r="B1035" s="275" t="s">
        <v>1003</v>
      </c>
      <c r="C1035" s="275" t="s">
        <v>1004</v>
      </c>
      <c r="D1035" s="276">
        <v>9890232</v>
      </c>
      <c r="E1035" s="275" t="s">
        <v>1005</v>
      </c>
      <c r="F1035" s="275" t="s">
        <v>1006</v>
      </c>
      <c r="G1035" s="275" t="s">
        <v>1007</v>
      </c>
      <c r="H1035" s="275" t="s">
        <v>63</v>
      </c>
      <c r="I1035" s="275" t="s">
        <v>1008</v>
      </c>
      <c r="J1035" s="275" t="s">
        <v>6699</v>
      </c>
      <c r="K1035" s="275" t="s">
        <v>4679</v>
      </c>
      <c r="L1035" s="275" t="s">
        <v>7369</v>
      </c>
      <c r="M1035" s="275" t="s">
        <v>7370</v>
      </c>
      <c r="N1035" s="276">
        <v>9890225</v>
      </c>
      <c r="O1035" s="275" t="s">
        <v>1011</v>
      </c>
      <c r="P1035" s="275" t="s">
        <v>4685</v>
      </c>
      <c r="Q1035" s="275" t="s">
        <v>4230</v>
      </c>
      <c r="R1035" s="275" t="s">
        <v>4682</v>
      </c>
      <c r="T1035" s="275" t="s">
        <v>4590</v>
      </c>
      <c r="U1035" s="275" t="s">
        <v>6525</v>
      </c>
      <c r="V1035" s="275" t="s">
        <v>4684</v>
      </c>
      <c r="W1035" s="275" t="s">
        <v>6486</v>
      </c>
      <c r="X1035" s="277">
        <v>43555</v>
      </c>
      <c r="Y1035" s="275" t="s">
        <v>6501</v>
      </c>
      <c r="AA1035" s="277">
        <v>41365</v>
      </c>
      <c r="AB1035" s="277">
        <v>41365</v>
      </c>
      <c r="AD1035" s="277">
        <v>43555</v>
      </c>
      <c r="AJ1035" s="275" t="s">
        <v>6490</v>
      </c>
      <c r="AK1035" s="276">
        <v>989</v>
      </c>
      <c r="AL1035" s="275" t="s">
        <v>7956</v>
      </c>
    </row>
    <row r="1036" spans="1:38" s="275" customFormat="1">
      <c r="A1036" s="275" t="str">
        <f t="shared" si="16"/>
        <v>0430600189地域移行支援</v>
      </c>
      <c r="B1036" s="275" t="s">
        <v>1003</v>
      </c>
      <c r="C1036" s="275" t="s">
        <v>1004</v>
      </c>
      <c r="D1036" s="276">
        <v>9890232</v>
      </c>
      <c r="E1036" s="275" t="s">
        <v>1005</v>
      </c>
      <c r="F1036" s="275" t="s">
        <v>1006</v>
      </c>
      <c r="G1036" s="275" t="s">
        <v>1007</v>
      </c>
      <c r="H1036" s="275" t="s">
        <v>63</v>
      </c>
      <c r="I1036" s="275" t="s">
        <v>1008</v>
      </c>
      <c r="J1036" s="275" t="s">
        <v>6699</v>
      </c>
      <c r="K1036" s="275" t="s">
        <v>4679</v>
      </c>
      <c r="L1036" s="275" t="s">
        <v>4679</v>
      </c>
      <c r="M1036" s="275" t="s">
        <v>4680</v>
      </c>
      <c r="N1036" s="276">
        <v>9891201</v>
      </c>
      <c r="O1036" s="275" t="s">
        <v>3030</v>
      </c>
      <c r="P1036" s="275" t="s">
        <v>4681</v>
      </c>
      <c r="Q1036" s="275" t="s">
        <v>4682</v>
      </c>
      <c r="R1036" s="275" t="s">
        <v>4683</v>
      </c>
      <c r="T1036" s="275" t="s">
        <v>4581</v>
      </c>
      <c r="U1036" s="275" t="s">
        <v>74</v>
      </c>
      <c r="V1036" s="275" t="s">
        <v>4684</v>
      </c>
      <c r="W1036" s="275" t="s">
        <v>6486</v>
      </c>
      <c r="X1036" s="277">
        <v>45017</v>
      </c>
      <c r="Y1036" s="275" t="s">
        <v>6487</v>
      </c>
      <c r="AA1036" s="277">
        <v>41000</v>
      </c>
      <c r="AB1036" s="277">
        <v>41000</v>
      </c>
      <c r="AF1036" s="275" t="s">
        <v>8417</v>
      </c>
      <c r="AJ1036" s="275" t="s">
        <v>6490</v>
      </c>
      <c r="AK1036" s="276">
        <v>989</v>
      </c>
      <c r="AL1036" s="275" t="s">
        <v>7956</v>
      </c>
    </row>
    <row r="1037" spans="1:38" s="275" customFormat="1">
      <c r="A1037" s="275" t="str">
        <f t="shared" si="16"/>
        <v>0430600189地域定着支援</v>
      </c>
      <c r="B1037" s="275" t="s">
        <v>1003</v>
      </c>
      <c r="C1037" s="275" t="s">
        <v>1004</v>
      </c>
      <c r="D1037" s="276">
        <v>9890232</v>
      </c>
      <c r="E1037" s="275" t="s">
        <v>1005</v>
      </c>
      <c r="F1037" s="275" t="s">
        <v>1006</v>
      </c>
      <c r="G1037" s="275" t="s">
        <v>1007</v>
      </c>
      <c r="H1037" s="275" t="s">
        <v>63</v>
      </c>
      <c r="I1037" s="275" t="s">
        <v>1008</v>
      </c>
      <c r="J1037" s="275" t="s">
        <v>6699</v>
      </c>
      <c r="K1037" s="275" t="s">
        <v>4679</v>
      </c>
      <c r="L1037" s="275" t="s">
        <v>4679</v>
      </c>
      <c r="M1037" s="275" t="s">
        <v>4680</v>
      </c>
      <c r="N1037" s="276">
        <v>9890225</v>
      </c>
      <c r="O1037" s="275" t="s">
        <v>1011</v>
      </c>
      <c r="P1037" s="275" t="s">
        <v>4685</v>
      </c>
      <c r="Q1037" s="275" t="s">
        <v>4230</v>
      </c>
      <c r="R1037" s="275" t="s">
        <v>4682</v>
      </c>
      <c r="T1037" s="275" t="s">
        <v>4583</v>
      </c>
      <c r="U1037" s="275" t="s">
        <v>74</v>
      </c>
      <c r="V1037" s="275" t="s">
        <v>4684</v>
      </c>
      <c r="W1037" s="275" t="s">
        <v>6486</v>
      </c>
      <c r="X1037" s="277">
        <v>44287</v>
      </c>
      <c r="Y1037" s="275" t="s">
        <v>6487</v>
      </c>
      <c r="AA1037" s="277">
        <v>41000</v>
      </c>
      <c r="AB1037" s="277">
        <v>41000</v>
      </c>
      <c r="AJ1037" s="275" t="s">
        <v>6490</v>
      </c>
      <c r="AK1037" s="276">
        <v>989</v>
      </c>
      <c r="AL1037" s="275" t="s">
        <v>7956</v>
      </c>
    </row>
    <row r="1038" spans="1:38" s="275" customFormat="1">
      <c r="A1038" s="275" t="str">
        <f t="shared" si="16"/>
        <v>0430610030計画相談支援</v>
      </c>
      <c r="B1038" s="275" t="s">
        <v>7372</v>
      </c>
      <c r="C1038" s="275" t="s">
        <v>7373</v>
      </c>
      <c r="D1038" s="276">
        <v>9890232</v>
      </c>
      <c r="E1038" s="275" t="s">
        <v>7374</v>
      </c>
      <c r="F1038" s="275" t="s">
        <v>7375</v>
      </c>
      <c r="G1038" s="275" t="s">
        <v>7376</v>
      </c>
      <c r="H1038" s="275" t="s">
        <v>402</v>
      </c>
      <c r="I1038" s="275" t="s">
        <v>7377</v>
      </c>
      <c r="J1038" s="275" t="s">
        <v>7378</v>
      </c>
      <c r="K1038" s="275" t="s">
        <v>7379</v>
      </c>
      <c r="L1038" s="275" t="s">
        <v>7379</v>
      </c>
      <c r="M1038" s="275" t="s">
        <v>7380</v>
      </c>
      <c r="N1038" s="276">
        <v>9890207</v>
      </c>
      <c r="O1038" s="275" t="s">
        <v>1011</v>
      </c>
      <c r="P1038" s="275" t="s">
        <v>7381</v>
      </c>
      <c r="Q1038" s="275" t="s">
        <v>7375</v>
      </c>
      <c r="R1038" s="275" t="s">
        <v>7376</v>
      </c>
      <c r="T1038" s="275" t="s">
        <v>4590</v>
      </c>
      <c r="U1038" s="275" t="s">
        <v>74</v>
      </c>
      <c r="V1038" s="275" t="s">
        <v>7382</v>
      </c>
      <c r="W1038" s="275" t="s">
        <v>6486</v>
      </c>
      <c r="X1038" s="277">
        <v>45113</v>
      </c>
      <c r="Y1038" s="275" t="s">
        <v>6487</v>
      </c>
      <c r="AA1038" s="277">
        <v>44866</v>
      </c>
      <c r="AB1038" s="277">
        <v>44866</v>
      </c>
      <c r="AJ1038" s="275" t="s">
        <v>6490</v>
      </c>
      <c r="AK1038" s="276">
        <v>989</v>
      </c>
      <c r="AL1038" s="275" t="s">
        <v>7956</v>
      </c>
    </row>
    <row r="1039" spans="1:38" s="275" customFormat="1">
      <c r="A1039" s="275" t="str">
        <f t="shared" si="16"/>
        <v>0430700013計画相談支援</v>
      </c>
      <c r="B1039" s="275" t="s">
        <v>1116</v>
      </c>
      <c r="C1039" s="275" t="s">
        <v>1117</v>
      </c>
      <c r="D1039" s="276">
        <v>9811224</v>
      </c>
      <c r="E1039" s="275" t="s">
        <v>1118</v>
      </c>
      <c r="F1039" s="275" t="s">
        <v>1119</v>
      </c>
      <c r="G1039" s="275" t="s">
        <v>1120</v>
      </c>
      <c r="H1039" s="275" t="s">
        <v>144</v>
      </c>
      <c r="I1039" s="275" t="s">
        <v>1121</v>
      </c>
      <c r="J1039" s="275" t="s">
        <v>8234</v>
      </c>
      <c r="K1039" s="275" t="s">
        <v>4686</v>
      </c>
      <c r="L1039" s="275" t="s">
        <v>4686</v>
      </c>
      <c r="M1039" s="275" t="s">
        <v>4687</v>
      </c>
      <c r="N1039" s="276">
        <v>9811224</v>
      </c>
      <c r="O1039" s="275" t="s">
        <v>1106</v>
      </c>
      <c r="P1039" s="275" t="s">
        <v>4688</v>
      </c>
      <c r="Q1039" s="275" t="s">
        <v>4690</v>
      </c>
      <c r="R1039" s="275" t="s">
        <v>1183</v>
      </c>
      <c r="T1039" s="275" t="s">
        <v>4590</v>
      </c>
      <c r="U1039" s="275" t="s">
        <v>74</v>
      </c>
      <c r="V1039" s="275" t="s">
        <v>4689</v>
      </c>
      <c r="W1039" s="275" t="s">
        <v>6486</v>
      </c>
      <c r="X1039" s="277">
        <v>45017</v>
      </c>
      <c r="Y1039" s="275" t="s">
        <v>6487</v>
      </c>
      <c r="AA1039" s="277">
        <v>41000</v>
      </c>
      <c r="AB1039" s="277">
        <v>41000</v>
      </c>
      <c r="AJ1039" s="275" t="s">
        <v>6490</v>
      </c>
      <c r="AK1039" s="276">
        <v>981</v>
      </c>
      <c r="AL1039" s="275" t="s">
        <v>7968</v>
      </c>
    </row>
    <row r="1040" spans="1:38" s="275" customFormat="1">
      <c r="A1040" s="275" t="str">
        <f t="shared" si="16"/>
        <v>0430700013相談支援事業</v>
      </c>
      <c r="B1040" s="275" t="s">
        <v>1116</v>
      </c>
      <c r="C1040" s="275" t="s">
        <v>1117</v>
      </c>
      <c r="D1040" s="276">
        <v>9811224</v>
      </c>
      <c r="E1040" s="275" t="s">
        <v>1118</v>
      </c>
      <c r="F1040" s="275" t="s">
        <v>1119</v>
      </c>
      <c r="G1040" s="275" t="s">
        <v>1120</v>
      </c>
      <c r="H1040" s="275" t="s">
        <v>144</v>
      </c>
      <c r="I1040" s="275" t="s">
        <v>1121</v>
      </c>
      <c r="J1040" s="275" t="s">
        <v>8234</v>
      </c>
      <c r="K1040" s="275" t="s">
        <v>4686</v>
      </c>
      <c r="L1040" s="275" t="s">
        <v>4686</v>
      </c>
      <c r="M1040" s="275" t="s">
        <v>4687</v>
      </c>
      <c r="N1040" s="276">
        <v>9811224</v>
      </c>
      <c r="O1040" s="275" t="s">
        <v>1106</v>
      </c>
      <c r="P1040" s="275" t="s">
        <v>4688</v>
      </c>
      <c r="Q1040" s="275" t="s">
        <v>4690</v>
      </c>
      <c r="R1040" s="275" t="s">
        <v>1183</v>
      </c>
      <c r="T1040" s="275" t="s">
        <v>7350</v>
      </c>
      <c r="U1040" s="275" t="s">
        <v>74</v>
      </c>
      <c r="V1040" s="275" t="s">
        <v>4689</v>
      </c>
      <c r="W1040" s="275" t="s">
        <v>6486</v>
      </c>
      <c r="X1040" s="277">
        <v>40269</v>
      </c>
      <c r="Y1040" s="275" t="s">
        <v>6487</v>
      </c>
      <c r="Z1040" s="275" t="s">
        <v>6497</v>
      </c>
      <c r="AA1040" s="277">
        <v>38991</v>
      </c>
      <c r="AB1040" s="277">
        <v>38991</v>
      </c>
      <c r="AJ1040" s="275" t="s">
        <v>6490</v>
      </c>
      <c r="AK1040" s="276">
        <v>981</v>
      </c>
      <c r="AL1040" s="275" t="s">
        <v>7968</v>
      </c>
    </row>
    <row r="1041" spans="1:38" s="275" customFormat="1">
      <c r="A1041" s="275" t="str">
        <f t="shared" si="16"/>
        <v>0430700021計画相談支援</v>
      </c>
      <c r="B1041" s="275" t="s">
        <v>1098</v>
      </c>
      <c r="C1041" s="275" t="s">
        <v>1099</v>
      </c>
      <c r="D1041" s="276">
        <v>9811222</v>
      </c>
      <c r="E1041" s="275" t="s">
        <v>1100</v>
      </c>
      <c r="F1041" s="275" t="s">
        <v>1101</v>
      </c>
      <c r="G1041" s="275" t="s">
        <v>1102</v>
      </c>
      <c r="H1041" s="275" t="s">
        <v>63</v>
      </c>
      <c r="I1041" s="275" t="s">
        <v>1103</v>
      </c>
      <c r="J1041" s="275" t="s">
        <v>6730</v>
      </c>
      <c r="K1041" s="275" t="s">
        <v>4691</v>
      </c>
      <c r="L1041" s="275" t="s">
        <v>4691</v>
      </c>
      <c r="M1041" s="275" t="s">
        <v>4692</v>
      </c>
      <c r="N1041" s="276">
        <v>9811222</v>
      </c>
      <c r="O1041" s="275" t="s">
        <v>1106</v>
      </c>
      <c r="P1041" s="275" t="s">
        <v>1100</v>
      </c>
      <c r="Q1041" s="275" t="s">
        <v>4694</v>
      </c>
      <c r="R1041" s="275" t="s">
        <v>4695</v>
      </c>
      <c r="T1041" s="275" t="s">
        <v>4590</v>
      </c>
      <c r="U1041" s="275" t="s">
        <v>74</v>
      </c>
      <c r="V1041" s="275" t="s">
        <v>4693</v>
      </c>
      <c r="W1041" s="275" t="s">
        <v>6486</v>
      </c>
      <c r="X1041" s="277">
        <v>45017</v>
      </c>
      <c r="Y1041" s="275" t="s">
        <v>6487</v>
      </c>
      <c r="AA1041" s="277">
        <v>41000</v>
      </c>
      <c r="AB1041" s="277">
        <v>41000</v>
      </c>
      <c r="AJ1041" s="275" t="s">
        <v>6490</v>
      </c>
      <c r="AK1041" s="276">
        <v>981</v>
      </c>
      <c r="AL1041" s="275" t="s">
        <v>7966</v>
      </c>
    </row>
    <row r="1042" spans="1:38" s="275" customFormat="1">
      <c r="A1042" s="275" t="str">
        <f t="shared" si="16"/>
        <v>0430700021相談支援事業</v>
      </c>
      <c r="B1042" s="275" t="s">
        <v>1098</v>
      </c>
      <c r="C1042" s="275" t="s">
        <v>1099</v>
      </c>
      <c r="D1042" s="276">
        <v>9811222</v>
      </c>
      <c r="E1042" s="275" t="s">
        <v>1100</v>
      </c>
      <c r="F1042" s="275" t="s">
        <v>1101</v>
      </c>
      <c r="G1042" s="275" t="s">
        <v>1102</v>
      </c>
      <c r="H1042" s="275" t="s">
        <v>63</v>
      </c>
      <c r="I1042" s="275" t="s">
        <v>1103</v>
      </c>
      <c r="J1042" s="275" t="s">
        <v>6730</v>
      </c>
      <c r="K1042" s="275" t="s">
        <v>4691</v>
      </c>
      <c r="L1042" s="275" t="s">
        <v>7383</v>
      </c>
      <c r="M1042" s="275" t="s">
        <v>7384</v>
      </c>
      <c r="N1042" s="276">
        <v>9811201</v>
      </c>
      <c r="O1042" s="275" t="s">
        <v>1106</v>
      </c>
      <c r="P1042" s="275" t="s">
        <v>7385</v>
      </c>
      <c r="Q1042" s="275" t="s">
        <v>1101</v>
      </c>
      <c r="R1042" s="275" t="s">
        <v>1102</v>
      </c>
      <c r="T1042" s="275" t="s">
        <v>7350</v>
      </c>
      <c r="U1042" s="275" t="s">
        <v>74</v>
      </c>
      <c r="V1042" s="275" t="s">
        <v>4693</v>
      </c>
      <c r="W1042" s="275" t="s">
        <v>6486</v>
      </c>
      <c r="X1042" s="277">
        <v>40269</v>
      </c>
      <c r="Y1042" s="275" t="s">
        <v>6487</v>
      </c>
      <c r="Z1042" s="275" t="s">
        <v>6497</v>
      </c>
      <c r="AA1042" s="277">
        <v>38991</v>
      </c>
      <c r="AB1042" s="277">
        <v>38991</v>
      </c>
      <c r="AJ1042" s="275" t="s">
        <v>6490</v>
      </c>
      <c r="AK1042" s="276">
        <v>981</v>
      </c>
      <c r="AL1042" s="275" t="s">
        <v>7966</v>
      </c>
    </row>
    <row r="1043" spans="1:38" s="275" customFormat="1">
      <c r="A1043" s="275" t="str">
        <f t="shared" si="16"/>
        <v>0430700039計画相談支援</v>
      </c>
      <c r="B1043" s="275" t="s">
        <v>1306</v>
      </c>
      <c r="C1043" s="275" t="s">
        <v>1307</v>
      </c>
      <c r="D1043" s="276">
        <v>9811223</v>
      </c>
      <c r="E1043" s="275" t="s">
        <v>1308</v>
      </c>
      <c r="F1043" s="275" t="s">
        <v>1309</v>
      </c>
      <c r="G1043" s="275" t="s">
        <v>1310</v>
      </c>
      <c r="H1043" s="275" t="s">
        <v>63</v>
      </c>
      <c r="I1043" s="275" t="s">
        <v>1311</v>
      </c>
      <c r="J1043" s="275" t="s">
        <v>6759</v>
      </c>
      <c r="K1043" s="275" t="s">
        <v>4238</v>
      </c>
      <c r="L1043" s="275" t="s">
        <v>4238</v>
      </c>
      <c r="M1043" s="275" t="s">
        <v>4239</v>
      </c>
      <c r="N1043" s="276">
        <v>9811223</v>
      </c>
      <c r="O1043" s="275" t="s">
        <v>1106</v>
      </c>
      <c r="P1043" s="275" t="s">
        <v>4697</v>
      </c>
      <c r="Q1043" s="275" t="s">
        <v>1309</v>
      </c>
      <c r="R1043" s="275" t="s">
        <v>1310</v>
      </c>
      <c r="T1043" s="275" t="s">
        <v>4590</v>
      </c>
      <c r="U1043" s="275" t="s">
        <v>74</v>
      </c>
      <c r="V1043" s="275" t="s">
        <v>4696</v>
      </c>
      <c r="W1043" s="275" t="s">
        <v>6486</v>
      </c>
      <c r="X1043" s="277">
        <v>44287</v>
      </c>
      <c r="Y1043" s="275" t="s">
        <v>6487</v>
      </c>
      <c r="AA1043" s="277">
        <v>41518</v>
      </c>
      <c r="AB1043" s="277">
        <v>41518</v>
      </c>
      <c r="AJ1043" s="275" t="s">
        <v>6490</v>
      </c>
      <c r="AK1043" s="276">
        <v>981</v>
      </c>
      <c r="AL1043" s="275" t="s">
        <v>7980</v>
      </c>
    </row>
    <row r="1044" spans="1:38" s="275" customFormat="1">
      <c r="A1044" s="275" t="str">
        <f t="shared" si="16"/>
        <v>0430700047計画相談支援</v>
      </c>
      <c r="B1044" s="275" t="s">
        <v>3340</v>
      </c>
      <c r="C1044" s="275" t="s">
        <v>3341</v>
      </c>
      <c r="D1044" s="276">
        <v>9828544</v>
      </c>
      <c r="E1044" s="275" t="s">
        <v>3342</v>
      </c>
      <c r="F1044" s="275" t="s">
        <v>3343</v>
      </c>
      <c r="G1044" s="275" t="s">
        <v>3344</v>
      </c>
      <c r="H1044" s="275" t="s">
        <v>63</v>
      </c>
      <c r="I1044" s="275" t="s">
        <v>7226</v>
      </c>
      <c r="J1044" s="275" t="s">
        <v>7227</v>
      </c>
      <c r="K1044" s="275" t="s">
        <v>4698</v>
      </c>
      <c r="L1044" s="275" t="s">
        <v>4698</v>
      </c>
      <c r="M1044" s="275" t="s">
        <v>4699</v>
      </c>
      <c r="N1044" s="276">
        <v>9811232</v>
      </c>
      <c r="O1044" s="275" t="s">
        <v>1106</v>
      </c>
      <c r="P1044" s="275" t="s">
        <v>4700</v>
      </c>
      <c r="Q1044" s="275" t="s">
        <v>4701</v>
      </c>
      <c r="R1044" s="275" t="s">
        <v>4702</v>
      </c>
      <c r="T1044" s="275" t="s">
        <v>4590</v>
      </c>
      <c r="U1044" s="275" t="s">
        <v>74</v>
      </c>
      <c r="V1044" s="275" t="s">
        <v>4703</v>
      </c>
      <c r="W1044" s="275" t="s">
        <v>6486</v>
      </c>
      <c r="X1044" s="277">
        <v>44287</v>
      </c>
      <c r="Y1044" s="275" t="s">
        <v>6487</v>
      </c>
      <c r="AA1044" s="277">
        <v>41562</v>
      </c>
      <c r="AB1044" s="277">
        <v>41562</v>
      </c>
      <c r="AJ1044" s="275" t="s">
        <v>6490</v>
      </c>
      <c r="AK1044" s="276">
        <v>982</v>
      </c>
      <c r="AL1044" s="275" t="s">
        <v>8095</v>
      </c>
    </row>
    <row r="1045" spans="1:38" s="275" customFormat="1">
      <c r="A1045" s="275" t="str">
        <f t="shared" si="16"/>
        <v>0430700047地域移行支援</v>
      </c>
      <c r="B1045" s="275" t="s">
        <v>3340</v>
      </c>
      <c r="C1045" s="275" t="s">
        <v>3341</v>
      </c>
      <c r="D1045" s="276">
        <v>9828544</v>
      </c>
      <c r="E1045" s="275" t="s">
        <v>3342</v>
      </c>
      <c r="F1045" s="275" t="s">
        <v>3343</v>
      </c>
      <c r="G1045" s="275" t="s">
        <v>3344</v>
      </c>
      <c r="H1045" s="275" t="s">
        <v>63</v>
      </c>
      <c r="I1045" s="275" t="s">
        <v>7226</v>
      </c>
      <c r="J1045" s="275" t="s">
        <v>7227</v>
      </c>
      <c r="K1045" s="275" t="s">
        <v>4698</v>
      </c>
      <c r="L1045" s="275" t="s">
        <v>4698</v>
      </c>
      <c r="M1045" s="275" t="s">
        <v>4699</v>
      </c>
      <c r="N1045" s="276">
        <v>9811232</v>
      </c>
      <c r="O1045" s="275" t="s">
        <v>1106</v>
      </c>
      <c r="P1045" s="275" t="s">
        <v>4700</v>
      </c>
      <c r="Q1045" s="275" t="s">
        <v>4701</v>
      </c>
      <c r="R1045" s="275" t="s">
        <v>4702</v>
      </c>
      <c r="T1045" s="275" t="s">
        <v>4581</v>
      </c>
      <c r="U1045" s="275" t="s">
        <v>74</v>
      </c>
      <c r="V1045" s="275" t="s">
        <v>4703</v>
      </c>
      <c r="W1045" s="275" t="s">
        <v>6486</v>
      </c>
      <c r="X1045" s="277">
        <v>44287</v>
      </c>
      <c r="Y1045" s="275" t="s">
        <v>6487</v>
      </c>
      <c r="AA1045" s="277">
        <v>41579</v>
      </c>
      <c r="AB1045" s="277">
        <v>41579</v>
      </c>
      <c r="AF1045" s="275" t="s">
        <v>7353</v>
      </c>
      <c r="AJ1045" s="275" t="s">
        <v>6490</v>
      </c>
      <c r="AK1045" s="276">
        <v>982</v>
      </c>
      <c r="AL1045" s="275" t="s">
        <v>8095</v>
      </c>
    </row>
    <row r="1046" spans="1:38" s="275" customFormat="1">
      <c r="A1046" s="275" t="str">
        <f t="shared" si="16"/>
        <v>0430700047地域定着支援</v>
      </c>
      <c r="B1046" s="275" t="s">
        <v>3340</v>
      </c>
      <c r="C1046" s="275" t="s">
        <v>3341</v>
      </c>
      <c r="D1046" s="276">
        <v>9828544</v>
      </c>
      <c r="E1046" s="275" t="s">
        <v>3342</v>
      </c>
      <c r="F1046" s="275" t="s">
        <v>3343</v>
      </c>
      <c r="G1046" s="275" t="s">
        <v>3344</v>
      </c>
      <c r="H1046" s="275" t="s">
        <v>63</v>
      </c>
      <c r="I1046" s="275" t="s">
        <v>7226</v>
      </c>
      <c r="J1046" s="275" t="s">
        <v>7227</v>
      </c>
      <c r="K1046" s="275" t="s">
        <v>4698</v>
      </c>
      <c r="L1046" s="275" t="s">
        <v>4698</v>
      </c>
      <c r="M1046" s="275" t="s">
        <v>4699</v>
      </c>
      <c r="N1046" s="276">
        <v>9811232</v>
      </c>
      <c r="O1046" s="275" t="s">
        <v>1106</v>
      </c>
      <c r="P1046" s="275" t="s">
        <v>4700</v>
      </c>
      <c r="Q1046" s="275" t="s">
        <v>4701</v>
      </c>
      <c r="R1046" s="275" t="s">
        <v>4702</v>
      </c>
      <c r="T1046" s="275" t="s">
        <v>4583</v>
      </c>
      <c r="U1046" s="275" t="s">
        <v>74</v>
      </c>
      <c r="V1046" s="275" t="s">
        <v>4703</v>
      </c>
      <c r="W1046" s="275" t="s">
        <v>6486</v>
      </c>
      <c r="X1046" s="277">
        <v>44287</v>
      </c>
      <c r="Y1046" s="275" t="s">
        <v>6487</v>
      </c>
      <c r="AA1046" s="277">
        <v>41579</v>
      </c>
      <c r="AB1046" s="277">
        <v>41579</v>
      </c>
      <c r="AJ1046" s="275" t="s">
        <v>6490</v>
      </c>
      <c r="AK1046" s="276">
        <v>982</v>
      </c>
      <c r="AL1046" s="275" t="s">
        <v>8095</v>
      </c>
    </row>
    <row r="1047" spans="1:38" s="275" customFormat="1">
      <c r="A1047" s="275" t="str">
        <f t="shared" si="16"/>
        <v>0430700070計画相談支援</v>
      </c>
      <c r="B1047" s="275" t="s">
        <v>1228</v>
      </c>
      <c r="C1047" s="275" t="s">
        <v>1229</v>
      </c>
      <c r="D1047" s="276">
        <v>9811232</v>
      </c>
      <c r="E1047" s="275" t="s">
        <v>1230</v>
      </c>
      <c r="F1047" s="275" t="s">
        <v>1231</v>
      </c>
      <c r="G1047" s="275" t="s">
        <v>1232</v>
      </c>
      <c r="H1047" s="275" t="s">
        <v>402</v>
      </c>
      <c r="I1047" s="275" t="s">
        <v>1233</v>
      </c>
      <c r="J1047" s="275" t="s">
        <v>6753</v>
      </c>
      <c r="K1047" s="275" t="s">
        <v>4704</v>
      </c>
      <c r="L1047" s="275" t="s">
        <v>4704</v>
      </c>
      <c r="M1047" s="275" t="s">
        <v>4705</v>
      </c>
      <c r="N1047" s="276">
        <v>9811232</v>
      </c>
      <c r="O1047" s="275" t="s">
        <v>1106</v>
      </c>
      <c r="P1047" s="275" t="s">
        <v>4707</v>
      </c>
      <c r="Q1047" s="275" t="s">
        <v>4708</v>
      </c>
      <c r="R1047" s="275" t="s">
        <v>1319</v>
      </c>
      <c r="T1047" s="275" t="s">
        <v>4590</v>
      </c>
      <c r="U1047" s="275" t="s">
        <v>76</v>
      </c>
      <c r="V1047" s="275" t="s">
        <v>4706</v>
      </c>
      <c r="W1047" s="275" t="s">
        <v>6486</v>
      </c>
      <c r="X1047" s="277">
        <v>44593</v>
      </c>
      <c r="Y1047" s="275" t="s">
        <v>6487</v>
      </c>
      <c r="AA1047" s="277">
        <v>43466</v>
      </c>
      <c r="AB1047" s="277">
        <v>43466</v>
      </c>
      <c r="AC1047" s="277">
        <v>44593</v>
      </c>
      <c r="AJ1047" s="275" t="s">
        <v>6490</v>
      </c>
      <c r="AK1047" s="276">
        <v>981</v>
      </c>
      <c r="AL1047" s="275" t="s">
        <v>7972</v>
      </c>
    </row>
    <row r="1048" spans="1:38" s="275" customFormat="1">
      <c r="A1048" s="275" t="str">
        <f t="shared" si="16"/>
        <v>0430700096計画相談支援</v>
      </c>
      <c r="B1048" s="275" t="s">
        <v>1331</v>
      </c>
      <c r="C1048" s="275" t="s">
        <v>1332</v>
      </c>
      <c r="D1048" s="276">
        <v>9800811</v>
      </c>
      <c r="E1048" s="275" t="s">
        <v>1333</v>
      </c>
      <c r="F1048" s="275" t="s">
        <v>1334</v>
      </c>
      <c r="G1048" s="275" t="s">
        <v>1335</v>
      </c>
      <c r="H1048" s="275" t="s">
        <v>129</v>
      </c>
      <c r="I1048" s="275" t="s">
        <v>1336</v>
      </c>
      <c r="J1048" s="275" t="s">
        <v>6761</v>
      </c>
      <c r="K1048" s="275" t="s">
        <v>4709</v>
      </c>
      <c r="L1048" s="275" t="s">
        <v>4709</v>
      </c>
      <c r="M1048" s="275" t="s">
        <v>4710</v>
      </c>
      <c r="N1048" s="276">
        <v>9811217</v>
      </c>
      <c r="O1048" s="275" t="s">
        <v>1106</v>
      </c>
      <c r="P1048" s="275" t="s">
        <v>4711</v>
      </c>
      <c r="Q1048" s="275" t="s">
        <v>1340</v>
      </c>
      <c r="R1048" s="275" t="s">
        <v>1341</v>
      </c>
      <c r="T1048" s="275" t="s">
        <v>4590</v>
      </c>
      <c r="U1048" s="275" t="s">
        <v>74</v>
      </c>
      <c r="V1048" s="275" t="s">
        <v>4712</v>
      </c>
      <c r="W1048" s="275" t="s">
        <v>6486</v>
      </c>
      <c r="X1048" s="277">
        <v>44287</v>
      </c>
      <c r="Y1048" s="275" t="s">
        <v>6487</v>
      </c>
      <c r="AA1048" s="277">
        <v>43678</v>
      </c>
      <c r="AB1048" s="277">
        <v>43678</v>
      </c>
      <c r="AJ1048" s="275" t="s">
        <v>6490</v>
      </c>
      <c r="AK1048" s="276">
        <v>980</v>
      </c>
      <c r="AL1048" s="275" t="s">
        <v>7982</v>
      </c>
    </row>
    <row r="1049" spans="1:38" s="275" customFormat="1">
      <c r="A1049" s="275" t="str">
        <f t="shared" si="16"/>
        <v>0430700112計画相談支援</v>
      </c>
      <c r="B1049" s="275" t="s">
        <v>1398</v>
      </c>
      <c r="C1049" s="275" t="s">
        <v>1399</v>
      </c>
      <c r="D1049" s="276">
        <v>9811226</v>
      </c>
      <c r="E1049" s="275" t="s">
        <v>1400</v>
      </c>
      <c r="F1049" s="275" t="s">
        <v>1401</v>
      </c>
      <c r="H1049" s="275" t="s">
        <v>319</v>
      </c>
      <c r="I1049" s="275" t="s">
        <v>8418</v>
      </c>
      <c r="J1049" s="275" t="s">
        <v>8419</v>
      </c>
      <c r="K1049" s="275" t="s">
        <v>4713</v>
      </c>
      <c r="L1049" s="275" t="s">
        <v>4713</v>
      </c>
      <c r="M1049" s="275" t="s">
        <v>4714</v>
      </c>
      <c r="N1049" s="276">
        <v>9811226</v>
      </c>
      <c r="O1049" s="275" t="s">
        <v>1106</v>
      </c>
      <c r="P1049" s="275" t="s">
        <v>1400</v>
      </c>
      <c r="Q1049" s="275" t="s">
        <v>1401</v>
      </c>
      <c r="R1049" s="275" t="s">
        <v>4715</v>
      </c>
      <c r="T1049" s="275" t="s">
        <v>4590</v>
      </c>
      <c r="U1049" s="275" t="s">
        <v>74</v>
      </c>
      <c r="V1049" s="275" t="s">
        <v>4716</v>
      </c>
      <c r="W1049" s="275" t="s">
        <v>6486</v>
      </c>
      <c r="X1049" s="277">
        <v>44931</v>
      </c>
      <c r="Y1049" s="275" t="s">
        <v>6487</v>
      </c>
      <c r="AA1049" s="277">
        <v>43739</v>
      </c>
      <c r="AB1049" s="277">
        <v>43739</v>
      </c>
      <c r="AC1049" s="277">
        <v>44927</v>
      </c>
      <c r="AE1049" s="277">
        <v>44931</v>
      </c>
      <c r="AJ1049" s="275" t="s">
        <v>6490</v>
      </c>
      <c r="AK1049" s="276">
        <v>981</v>
      </c>
      <c r="AL1049" s="275" t="s">
        <v>7971</v>
      </c>
    </row>
    <row r="1050" spans="1:38" s="275" customFormat="1">
      <c r="A1050" s="275" t="str">
        <f t="shared" si="16"/>
        <v>0430700591計画相談支援</v>
      </c>
      <c r="B1050" s="275" t="s">
        <v>1356</v>
      </c>
      <c r="C1050" s="275" t="s">
        <v>1357</v>
      </c>
      <c r="D1050" s="276">
        <v>9893123</v>
      </c>
      <c r="E1050" s="275" t="s">
        <v>1358</v>
      </c>
      <c r="F1050" s="275" t="s">
        <v>1359</v>
      </c>
      <c r="G1050" s="275" t="s">
        <v>1359</v>
      </c>
      <c r="H1050" s="275" t="s">
        <v>730</v>
      </c>
      <c r="I1050" s="275" t="s">
        <v>1360</v>
      </c>
      <c r="J1050" s="275" t="s">
        <v>6763</v>
      </c>
      <c r="K1050" s="275" t="s">
        <v>1361</v>
      </c>
      <c r="L1050" s="275" t="s">
        <v>8420</v>
      </c>
      <c r="M1050" s="275" t="s">
        <v>8421</v>
      </c>
      <c r="N1050" s="276">
        <v>9811226</v>
      </c>
      <c r="O1050" s="275" t="s">
        <v>1106</v>
      </c>
      <c r="P1050" s="275" t="s">
        <v>8422</v>
      </c>
      <c r="Q1050" s="275" t="s">
        <v>1364</v>
      </c>
      <c r="R1050" s="275" t="s">
        <v>1364</v>
      </c>
      <c r="T1050" s="275" t="s">
        <v>4590</v>
      </c>
      <c r="U1050" s="275" t="s">
        <v>74</v>
      </c>
      <c r="V1050" s="275" t="s">
        <v>8423</v>
      </c>
      <c r="W1050" s="275" t="s">
        <v>6486</v>
      </c>
      <c r="X1050" s="277">
        <v>44896</v>
      </c>
      <c r="Y1050" s="275" t="s">
        <v>6554</v>
      </c>
      <c r="AA1050" s="277">
        <v>44896</v>
      </c>
      <c r="AB1050" s="277">
        <v>44896</v>
      </c>
      <c r="AJ1050" s="275" t="s">
        <v>6490</v>
      </c>
      <c r="AK1050" s="276">
        <v>989</v>
      </c>
      <c r="AL1050" s="275" t="s">
        <v>7984</v>
      </c>
    </row>
    <row r="1051" spans="1:38" s="275" customFormat="1">
      <c r="A1051" s="275" t="str">
        <f t="shared" si="16"/>
        <v>0430700609計画相談支援</v>
      </c>
      <c r="B1051" s="275" t="s">
        <v>8424</v>
      </c>
      <c r="C1051" s="275" t="s">
        <v>8425</v>
      </c>
      <c r="D1051" s="276">
        <v>9830841</v>
      </c>
      <c r="E1051" s="275" t="s">
        <v>8426</v>
      </c>
      <c r="F1051" s="275" t="s">
        <v>8427</v>
      </c>
      <c r="H1051" s="275" t="s">
        <v>129</v>
      </c>
      <c r="I1051" s="275" t="s">
        <v>8428</v>
      </c>
      <c r="J1051" s="275" t="s">
        <v>8429</v>
      </c>
      <c r="K1051" s="275" t="s">
        <v>8430</v>
      </c>
      <c r="L1051" s="275" t="s">
        <v>8430</v>
      </c>
      <c r="M1051" s="275" t="s">
        <v>8431</v>
      </c>
      <c r="N1051" s="276">
        <v>9811231</v>
      </c>
      <c r="O1051" s="275" t="s">
        <v>1106</v>
      </c>
      <c r="P1051" s="275" t="s">
        <v>8432</v>
      </c>
      <c r="Q1051" s="275" t="s">
        <v>8427</v>
      </c>
      <c r="R1051" s="275" t="s">
        <v>8433</v>
      </c>
      <c r="T1051" s="275" t="s">
        <v>4590</v>
      </c>
      <c r="U1051" s="275" t="s">
        <v>74</v>
      </c>
      <c r="V1051" s="275" t="s">
        <v>8434</v>
      </c>
      <c r="W1051" s="275" t="s">
        <v>6486</v>
      </c>
      <c r="X1051" s="277">
        <v>44958</v>
      </c>
      <c r="Y1051" s="275" t="s">
        <v>6554</v>
      </c>
      <c r="AA1051" s="277">
        <v>44958</v>
      </c>
      <c r="AB1051" s="277">
        <v>44958</v>
      </c>
      <c r="AJ1051" s="275" t="s">
        <v>6490</v>
      </c>
      <c r="AK1051" s="276">
        <v>983</v>
      </c>
      <c r="AL1051" s="275" t="s">
        <v>8003</v>
      </c>
    </row>
    <row r="1052" spans="1:38" s="275" customFormat="1">
      <c r="A1052" s="275" t="str">
        <f t="shared" si="16"/>
        <v>0430700617計画相談支援</v>
      </c>
      <c r="B1052" s="275" t="s">
        <v>1116</v>
      </c>
      <c r="C1052" s="275" t="s">
        <v>1117</v>
      </c>
      <c r="D1052" s="276">
        <v>9811224</v>
      </c>
      <c r="E1052" s="275" t="s">
        <v>1118</v>
      </c>
      <c r="F1052" s="275" t="s">
        <v>1119</v>
      </c>
      <c r="G1052" s="275" t="s">
        <v>1120</v>
      </c>
      <c r="H1052" s="275" t="s">
        <v>144</v>
      </c>
      <c r="I1052" s="275" t="s">
        <v>1121</v>
      </c>
      <c r="J1052" s="275" t="s">
        <v>8234</v>
      </c>
      <c r="K1052" s="275" t="s">
        <v>8435</v>
      </c>
      <c r="L1052" s="275" t="s">
        <v>8435</v>
      </c>
      <c r="M1052" s="275" t="s">
        <v>8436</v>
      </c>
      <c r="N1052" s="276">
        <v>9811224</v>
      </c>
      <c r="O1052" s="275" t="s">
        <v>1106</v>
      </c>
      <c r="P1052" s="275" t="s">
        <v>1118</v>
      </c>
      <c r="Q1052" s="275" t="s">
        <v>8437</v>
      </c>
      <c r="R1052" s="275" t="s">
        <v>8438</v>
      </c>
      <c r="T1052" s="275" t="s">
        <v>4590</v>
      </c>
      <c r="U1052" s="275" t="s">
        <v>74</v>
      </c>
      <c r="V1052" s="275" t="s">
        <v>8439</v>
      </c>
      <c r="W1052" s="275" t="s">
        <v>6486</v>
      </c>
      <c r="X1052" s="277">
        <v>45078</v>
      </c>
      <c r="Y1052" s="275" t="s">
        <v>6554</v>
      </c>
      <c r="AA1052" s="277">
        <v>45078</v>
      </c>
      <c r="AB1052" s="277">
        <v>45078</v>
      </c>
      <c r="AJ1052" s="275" t="s">
        <v>6490</v>
      </c>
      <c r="AK1052" s="276">
        <v>981</v>
      </c>
      <c r="AL1052" s="275" t="s">
        <v>7968</v>
      </c>
    </row>
    <row r="1053" spans="1:38" s="275" customFormat="1">
      <c r="A1053" s="275" t="str">
        <f t="shared" si="16"/>
        <v>0430700617地域移行支援</v>
      </c>
      <c r="B1053" s="275" t="s">
        <v>1116</v>
      </c>
      <c r="C1053" s="275" t="s">
        <v>1117</v>
      </c>
      <c r="D1053" s="276">
        <v>9811224</v>
      </c>
      <c r="E1053" s="275" t="s">
        <v>1118</v>
      </c>
      <c r="F1053" s="275" t="s">
        <v>1119</v>
      </c>
      <c r="G1053" s="275" t="s">
        <v>1120</v>
      </c>
      <c r="H1053" s="275" t="s">
        <v>144</v>
      </c>
      <c r="I1053" s="275" t="s">
        <v>1121</v>
      </c>
      <c r="J1053" s="275" t="s">
        <v>8234</v>
      </c>
      <c r="K1053" s="275" t="s">
        <v>8435</v>
      </c>
      <c r="L1053" s="275" t="s">
        <v>8435</v>
      </c>
      <c r="M1053" s="275" t="s">
        <v>8436</v>
      </c>
      <c r="N1053" s="276">
        <v>9811224</v>
      </c>
      <c r="O1053" s="275" t="s">
        <v>1106</v>
      </c>
      <c r="P1053" s="275" t="s">
        <v>1118</v>
      </c>
      <c r="Q1053" s="275" t="s">
        <v>8437</v>
      </c>
      <c r="R1053" s="275" t="s">
        <v>8438</v>
      </c>
      <c r="T1053" s="275" t="s">
        <v>4581</v>
      </c>
      <c r="U1053" s="275" t="s">
        <v>74</v>
      </c>
      <c r="V1053" s="275" t="s">
        <v>8439</v>
      </c>
      <c r="W1053" s="275" t="s">
        <v>6486</v>
      </c>
      <c r="X1053" s="277">
        <v>45078</v>
      </c>
      <c r="Y1053" s="275" t="s">
        <v>6554</v>
      </c>
      <c r="AA1053" s="277">
        <v>45078</v>
      </c>
      <c r="AB1053" s="277">
        <v>45078</v>
      </c>
      <c r="AF1053" s="275" t="s">
        <v>7353</v>
      </c>
      <c r="AJ1053" s="275" t="s">
        <v>6490</v>
      </c>
      <c r="AK1053" s="276">
        <v>981</v>
      </c>
      <c r="AL1053" s="275" t="s">
        <v>7968</v>
      </c>
    </row>
    <row r="1054" spans="1:38" s="275" customFormat="1">
      <c r="A1054" s="275" t="str">
        <f t="shared" si="16"/>
        <v>0430700617地域定着支援</v>
      </c>
      <c r="B1054" s="275" t="s">
        <v>1116</v>
      </c>
      <c r="C1054" s="275" t="s">
        <v>1117</v>
      </c>
      <c r="D1054" s="276">
        <v>9811224</v>
      </c>
      <c r="E1054" s="275" t="s">
        <v>1118</v>
      </c>
      <c r="F1054" s="275" t="s">
        <v>1119</v>
      </c>
      <c r="G1054" s="275" t="s">
        <v>1120</v>
      </c>
      <c r="H1054" s="275" t="s">
        <v>144</v>
      </c>
      <c r="I1054" s="275" t="s">
        <v>1121</v>
      </c>
      <c r="J1054" s="275" t="s">
        <v>8234</v>
      </c>
      <c r="K1054" s="275" t="s">
        <v>8435</v>
      </c>
      <c r="L1054" s="275" t="s">
        <v>8435</v>
      </c>
      <c r="M1054" s="275" t="s">
        <v>8436</v>
      </c>
      <c r="N1054" s="276">
        <v>9811224</v>
      </c>
      <c r="O1054" s="275" t="s">
        <v>1106</v>
      </c>
      <c r="P1054" s="275" t="s">
        <v>1118</v>
      </c>
      <c r="Q1054" s="275" t="s">
        <v>8437</v>
      </c>
      <c r="R1054" s="275" t="s">
        <v>8438</v>
      </c>
      <c r="T1054" s="275" t="s">
        <v>4583</v>
      </c>
      <c r="U1054" s="275" t="s">
        <v>74</v>
      </c>
      <c r="V1054" s="275" t="s">
        <v>8439</v>
      </c>
      <c r="W1054" s="275" t="s">
        <v>6486</v>
      </c>
      <c r="X1054" s="277">
        <v>45078</v>
      </c>
      <c r="Y1054" s="275" t="s">
        <v>6554</v>
      </c>
      <c r="AA1054" s="277">
        <v>45078</v>
      </c>
      <c r="AB1054" s="277">
        <v>45078</v>
      </c>
      <c r="AJ1054" s="275" t="s">
        <v>6490</v>
      </c>
      <c r="AK1054" s="276">
        <v>981</v>
      </c>
      <c r="AL1054" s="275" t="s">
        <v>7968</v>
      </c>
    </row>
    <row r="1055" spans="1:38" s="275" customFormat="1">
      <c r="A1055" s="275" t="str">
        <f t="shared" si="16"/>
        <v>0430700625計画相談支援</v>
      </c>
      <c r="B1055" s="275" t="s">
        <v>8440</v>
      </c>
      <c r="C1055" s="275" t="s">
        <v>8441</v>
      </c>
      <c r="D1055" s="276">
        <v>9800003</v>
      </c>
      <c r="E1055" s="275" t="s">
        <v>8442</v>
      </c>
      <c r="F1055" s="275" t="s">
        <v>8443</v>
      </c>
      <c r="G1055" s="275" t="s">
        <v>8444</v>
      </c>
      <c r="H1055" s="275" t="s">
        <v>129</v>
      </c>
      <c r="I1055" s="275" t="s">
        <v>8445</v>
      </c>
      <c r="J1055" s="275" t="s">
        <v>8446</v>
      </c>
      <c r="K1055" s="275" t="s">
        <v>8447</v>
      </c>
      <c r="L1055" s="275" t="s">
        <v>8447</v>
      </c>
      <c r="M1055" s="275" t="s">
        <v>8448</v>
      </c>
      <c r="N1055" s="276">
        <v>9811217</v>
      </c>
      <c r="O1055" s="275" t="s">
        <v>1106</v>
      </c>
      <c r="P1055" s="275" t="s">
        <v>8449</v>
      </c>
      <c r="Q1055" s="275" t="s">
        <v>8450</v>
      </c>
      <c r="R1055" s="275" t="s">
        <v>8451</v>
      </c>
      <c r="T1055" s="275" t="s">
        <v>4590</v>
      </c>
      <c r="U1055" s="275" t="s">
        <v>74</v>
      </c>
      <c r="V1055" s="275" t="s">
        <v>8452</v>
      </c>
      <c r="W1055" s="275" t="s">
        <v>6486</v>
      </c>
      <c r="X1055" s="277">
        <v>45078</v>
      </c>
      <c r="Y1055" s="275" t="s">
        <v>6554</v>
      </c>
      <c r="AA1055" s="277">
        <v>45078</v>
      </c>
      <c r="AB1055" s="277">
        <v>45078</v>
      </c>
      <c r="AJ1055" s="275" t="s">
        <v>6490</v>
      </c>
      <c r="AK1055" s="276">
        <v>980</v>
      </c>
      <c r="AL1055" s="275" t="s">
        <v>7944</v>
      </c>
    </row>
    <row r="1056" spans="1:38" s="275" customFormat="1">
      <c r="A1056" s="275" t="str">
        <f t="shared" si="16"/>
        <v>0430700625地域移行支援</v>
      </c>
      <c r="B1056" s="275" t="s">
        <v>8440</v>
      </c>
      <c r="C1056" s="275" t="s">
        <v>8441</v>
      </c>
      <c r="D1056" s="276">
        <v>9800003</v>
      </c>
      <c r="E1056" s="275" t="s">
        <v>8442</v>
      </c>
      <c r="F1056" s="275" t="s">
        <v>8443</v>
      </c>
      <c r="G1056" s="275" t="s">
        <v>8444</v>
      </c>
      <c r="H1056" s="275" t="s">
        <v>129</v>
      </c>
      <c r="I1056" s="275" t="s">
        <v>8445</v>
      </c>
      <c r="J1056" s="275" t="s">
        <v>8446</v>
      </c>
      <c r="K1056" s="275" t="s">
        <v>8447</v>
      </c>
      <c r="L1056" s="275" t="s">
        <v>8447</v>
      </c>
      <c r="M1056" s="275" t="s">
        <v>8448</v>
      </c>
      <c r="N1056" s="276">
        <v>9811217</v>
      </c>
      <c r="O1056" s="275" t="s">
        <v>1106</v>
      </c>
      <c r="P1056" s="275" t="s">
        <v>8449</v>
      </c>
      <c r="Q1056" s="275" t="s">
        <v>8450</v>
      </c>
      <c r="R1056" s="275" t="s">
        <v>8451</v>
      </c>
      <c r="T1056" s="275" t="s">
        <v>4581</v>
      </c>
      <c r="U1056" s="275" t="s">
        <v>74</v>
      </c>
      <c r="V1056" s="275" t="s">
        <v>8452</v>
      </c>
      <c r="W1056" s="275" t="s">
        <v>6486</v>
      </c>
      <c r="X1056" s="277">
        <v>45078</v>
      </c>
      <c r="Y1056" s="275" t="s">
        <v>6554</v>
      </c>
      <c r="AA1056" s="277">
        <v>45078</v>
      </c>
      <c r="AB1056" s="277">
        <v>45078</v>
      </c>
      <c r="AF1056" s="275" t="s">
        <v>7353</v>
      </c>
      <c r="AJ1056" s="275" t="s">
        <v>6490</v>
      </c>
      <c r="AK1056" s="276">
        <v>980</v>
      </c>
      <c r="AL1056" s="275" t="s">
        <v>7944</v>
      </c>
    </row>
    <row r="1057" spans="1:38" s="275" customFormat="1">
      <c r="A1057" s="275" t="str">
        <f t="shared" si="16"/>
        <v>0430700625地域定着支援</v>
      </c>
      <c r="B1057" s="275" t="s">
        <v>8440</v>
      </c>
      <c r="C1057" s="275" t="s">
        <v>8441</v>
      </c>
      <c r="D1057" s="276">
        <v>9800003</v>
      </c>
      <c r="E1057" s="275" t="s">
        <v>8442</v>
      </c>
      <c r="F1057" s="275" t="s">
        <v>8443</v>
      </c>
      <c r="G1057" s="275" t="s">
        <v>8444</v>
      </c>
      <c r="H1057" s="275" t="s">
        <v>129</v>
      </c>
      <c r="I1057" s="275" t="s">
        <v>8445</v>
      </c>
      <c r="J1057" s="275" t="s">
        <v>8446</v>
      </c>
      <c r="K1057" s="275" t="s">
        <v>8447</v>
      </c>
      <c r="L1057" s="275" t="s">
        <v>8447</v>
      </c>
      <c r="M1057" s="275" t="s">
        <v>8448</v>
      </c>
      <c r="N1057" s="276">
        <v>9811217</v>
      </c>
      <c r="O1057" s="275" t="s">
        <v>1106</v>
      </c>
      <c r="P1057" s="275" t="s">
        <v>8449</v>
      </c>
      <c r="Q1057" s="275" t="s">
        <v>8450</v>
      </c>
      <c r="R1057" s="275" t="s">
        <v>8451</v>
      </c>
      <c r="T1057" s="275" t="s">
        <v>4583</v>
      </c>
      <c r="U1057" s="275" t="s">
        <v>74</v>
      </c>
      <c r="V1057" s="275" t="s">
        <v>8452</v>
      </c>
      <c r="W1057" s="275" t="s">
        <v>6486</v>
      </c>
      <c r="X1057" s="277">
        <v>45078</v>
      </c>
      <c r="Y1057" s="275" t="s">
        <v>6554</v>
      </c>
      <c r="AA1057" s="277">
        <v>45078</v>
      </c>
      <c r="AB1057" s="277">
        <v>45078</v>
      </c>
      <c r="AJ1057" s="275" t="s">
        <v>6490</v>
      </c>
      <c r="AK1057" s="276">
        <v>980</v>
      </c>
      <c r="AL1057" s="275" t="s">
        <v>7944</v>
      </c>
    </row>
    <row r="1058" spans="1:38" s="275" customFormat="1">
      <c r="A1058" s="275" t="str">
        <f t="shared" si="16"/>
        <v>0430700633地域移行支援</v>
      </c>
      <c r="B1058" s="275" t="s">
        <v>1116</v>
      </c>
      <c r="C1058" s="275" t="s">
        <v>1117</v>
      </c>
      <c r="D1058" s="276">
        <v>9811224</v>
      </c>
      <c r="E1058" s="275" t="s">
        <v>1118</v>
      </c>
      <c r="F1058" s="275" t="s">
        <v>1119</v>
      </c>
      <c r="G1058" s="275" t="s">
        <v>1120</v>
      </c>
      <c r="H1058" s="275" t="s">
        <v>144</v>
      </c>
      <c r="I1058" s="275" t="s">
        <v>1121</v>
      </c>
      <c r="J1058" s="275" t="s">
        <v>8234</v>
      </c>
      <c r="K1058" s="275" t="s">
        <v>4686</v>
      </c>
      <c r="L1058" s="275" t="s">
        <v>4686</v>
      </c>
      <c r="M1058" s="275" t="s">
        <v>4687</v>
      </c>
      <c r="N1058" s="276">
        <v>9811224</v>
      </c>
      <c r="O1058" s="275" t="s">
        <v>1106</v>
      </c>
      <c r="P1058" s="275" t="s">
        <v>1118</v>
      </c>
      <c r="Q1058" s="275" t="s">
        <v>4690</v>
      </c>
      <c r="R1058" s="275" t="s">
        <v>1120</v>
      </c>
      <c r="T1058" s="275" t="s">
        <v>4581</v>
      </c>
      <c r="U1058" s="275" t="s">
        <v>74</v>
      </c>
      <c r="V1058" s="275" t="s">
        <v>8453</v>
      </c>
      <c r="W1058" s="275" t="s">
        <v>6486</v>
      </c>
      <c r="X1058" s="277">
        <v>45078</v>
      </c>
      <c r="Y1058" s="275" t="s">
        <v>6554</v>
      </c>
      <c r="AA1058" s="277">
        <v>45078</v>
      </c>
      <c r="AB1058" s="277">
        <v>45078</v>
      </c>
      <c r="AF1058" s="275" t="s">
        <v>7353</v>
      </c>
      <c r="AJ1058" s="275" t="s">
        <v>6490</v>
      </c>
      <c r="AK1058" s="276">
        <v>981</v>
      </c>
      <c r="AL1058" s="275" t="s">
        <v>7968</v>
      </c>
    </row>
    <row r="1059" spans="1:38" s="275" customFormat="1">
      <c r="A1059" s="275" t="str">
        <f t="shared" si="16"/>
        <v>0430700633地域定着支援</v>
      </c>
      <c r="B1059" s="275" t="s">
        <v>1116</v>
      </c>
      <c r="C1059" s="275" t="s">
        <v>1117</v>
      </c>
      <c r="D1059" s="276">
        <v>9811224</v>
      </c>
      <c r="E1059" s="275" t="s">
        <v>1118</v>
      </c>
      <c r="F1059" s="275" t="s">
        <v>1119</v>
      </c>
      <c r="G1059" s="275" t="s">
        <v>1120</v>
      </c>
      <c r="H1059" s="275" t="s">
        <v>144</v>
      </c>
      <c r="I1059" s="275" t="s">
        <v>1121</v>
      </c>
      <c r="J1059" s="275" t="s">
        <v>8234</v>
      </c>
      <c r="K1059" s="275" t="s">
        <v>4686</v>
      </c>
      <c r="L1059" s="275" t="s">
        <v>4686</v>
      </c>
      <c r="M1059" s="275" t="s">
        <v>4687</v>
      </c>
      <c r="N1059" s="276">
        <v>9811224</v>
      </c>
      <c r="O1059" s="275" t="s">
        <v>1106</v>
      </c>
      <c r="P1059" s="275" t="s">
        <v>1118</v>
      </c>
      <c r="Q1059" s="275" t="s">
        <v>4690</v>
      </c>
      <c r="R1059" s="275" t="s">
        <v>1120</v>
      </c>
      <c r="T1059" s="275" t="s">
        <v>4583</v>
      </c>
      <c r="U1059" s="275" t="s">
        <v>74</v>
      </c>
      <c r="V1059" s="275" t="s">
        <v>8453</v>
      </c>
      <c r="W1059" s="275" t="s">
        <v>6486</v>
      </c>
      <c r="X1059" s="277">
        <v>45078</v>
      </c>
      <c r="Y1059" s="275" t="s">
        <v>7387</v>
      </c>
      <c r="AA1059" s="277">
        <v>45078</v>
      </c>
      <c r="AB1059" s="277">
        <v>45078</v>
      </c>
      <c r="AJ1059" s="275" t="s">
        <v>6490</v>
      </c>
      <c r="AK1059" s="276">
        <v>981</v>
      </c>
      <c r="AL1059" s="275" t="s">
        <v>7968</v>
      </c>
    </row>
    <row r="1060" spans="1:38" s="275" customFormat="1">
      <c r="A1060" s="275" t="str">
        <f t="shared" si="16"/>
        <v>0430800011計画相談支援</v>
      </c>
      <c r="B1060" s="275" t="s">
        <v>1418</v>
      </c>
      <c r="C1060" s="275" t="s">
        <v>1419</v>
      </c>
      <c r="D1060" s="276">
        <v>9811522</v>
      </c>
      <c r="E1060" s="275" t="s">
        <v>1420</v>
      </c>
      <c r="F1060" s="275" t="s">
        <v>1421</v>
      </c>
      <c r="G1060" s="275" t="s">
        <v>1422</v>
      </c>
      <c r="H1060" s="275" t="s">
        <v>63</v>
      </c>
      <c r="I1060" s="275" t="s">
        <v>1423</v>
      </c>
      <c r="J1060" s="275" t="s">
        <v>6820</v>
      </c>
      <c r="K1060" s="275" t="s">
        <v>4717</v>
      </c>
      <c r="L1060" s="275" t="s">
        <v>4717</v>
      </c>
      <c r="M1060" s="275" t="s">
        <v>4718</v>
      </c>
      <c r="N1060" s="276">
        <v>9811522</v>
      </c>
      <c r="O1060" s="275" t="s">
        <v>1426</v>
      </c>
      <c r="P1060" s="275" t="s">
        <v>1427</v>
      </c>
      <c r="Q1060" s="275" t="s">
        <v>1421</v>
      </c>
      <c r="R1060" s="275" t="s">
        <v>1422</v>
      </c>
      <c r="T1060" s="275" t="s">
        <v>4590</v>
      </c>
      <c r="U1060" s="275" t="s">
        <v>74</v>
      </c>
      <c r="V1060" s="275" t="s">
        <v>4719</v>
      </c>
      <c r="W1060" s="275" t="s">
        <v>6486</v>
      </c>
      <c r="X1060" s="277">
        <v>44287</v>
      </c>
      <c r="Y1060" s="275" t="s">
        <v>6487</v>
      </c>
      <c r="AA1060" s="277">
        <v>41791</v>
      </c>
      <c r="AB1060" s="277">
        <v>41791</v>
      </c>
      <c r="AJ1060" s="275" t="s">
        <v>6490</v>
      </c>
      <c r="AK1060" s="276">
        <v>981</v>
      </c>
      <c r="AL1060" s="275" t="s">
        <v>7992</v>
      </c>
    </row>
    <row r="1061" spans="1:38" s="275" customFormat="1">
      <c r="A1061" s="275" t="str">
        <f t="shared" si="16"/>
        <v>0430913012計画相談支援</v>
      </c>
      <c r="B1061" s="275" t="s">
        <v>1689</v>
      </c>
      <c r="C1061" s="275" t="s">
        <v>1690</v>
      </c>
      <c r="D1061" s="276">
        <v>9830046</v>
      </c>
      <c r="E1061" s="275" t="s">
        <v>1691</v>
      </c>
      <c r="F1061" s="275" t="s">
        <v>1692</v>
      </c>
      <c r="G1061" s="275" t="s">
        <v>1693</v>
      </c>
      <c r="H1061" s="275" t="s">
        <v>63</v>
      </c>
      <c r="I1061" s="275" t="s">
        <v>1694</v>
      </c>
      <c r="J1061" s="275" t="s">
        <v>7386</v>
      </c>
      <c r="K1061" s="275" t="s">
        <v>8454</v>
      </c>
      <c r="L1061" s="275" t="s">
        <v>4720</v>
      </c>
      <c r="M1061" s="275" t="s">
        <v>4721</v>
      </c>
      <c r="N1061" s="276">
        <v>9850842</v>
      </c>
      <c r="O1061" s="275" t="s">
        <v>1525</v>
      </c>
      <c r="P1061" s="275" t="s">
        <v>4722</v>
      </c>
      <c r="Q1061" s="275" t="s">
        <v>4723</v>
      </c>
      <c r="R1061" s="275" t="s">
        <v>4723</v>
      </c>
      <c r="T1061" s="275" t="s">
        <v>4590</v>
      </c>
      <c r="U1061" s="275" t="s">
        <v>74</v>
      </c>
      <c r="V1061" s="275" t="s">
        <v>4724</v>
      </c>
      <c r="W1061" s="275" t="s">
        <v>6486</v>
      </c>
      <c r="X1061" s="277">
        <v>44300</v>
      </c>
      <c r="Y1061" s="275" t="s">
        <v>6487</v>
      </c>
      <c r="AA1061" s="277">
        <v>41365</v>
      </c>
      <c r="AB1061" s="277">
        <v>41365</v>
      </c>
      <c r="AJ1061" s="275" t="s">
        <v>6490</v>
      </c>
      <c r="AK1061" s="276">
        <v>983</v>
      </c>
      <c r="AL1061" s="275" t="s">
        <v>8130</v>
      </c>
    </row>
    <row r="1062" spans="1:38" s="275" customFormat="1">
      <c r="A1062" s="275" t="str">
        <f t="shared" si="16"/>
        <v>0430913012地域移行支援</v>
      </c>
      <c r="B1062" s="275" t="s">
        <v>1689</v>
      </c>
      <c r="C1062" s="275" t="s">
        <v>1690</v>
      </c>
      <c r="D1062" s="276">
        <v>9830046</v>
      </c>
      <c r="E1062" s="275" t="s">
        <v>1691</v>
      </c>
      <c r="F1062" s="275" t="s">
        <v>1692</v>
      </c>
      <c r="G1062" s="275" t="s">
        <v>1693</v>
      </c>
      <c r="H1062" s="275" t="s">
        <v>63</v>
      </c>
      <c r="I1062" s="275" t="s">
        <v>1694</v>
      </c>
      <c r="J1062" s="275" t="s">
        <v>7386</v>
      </c>
      <c r="K1062" s="275" t="s">
        <v>8454</v>
      </c>
      <c r="L1062" s="275" t="s">
        <v>8454</v>
      </c>
      <c r="M1062" s="275" t="s">
        <v>8455</v>
      </c>
      <c r="N1062" s="276">
        <v>9850842</v>
      </c>
      <c r="O1062" s="275" t="s">
        <v>1525</v>
      </c>
      <c r="P1062" s="275" t="s">
        <v>4722</v>
      </c>
      <c r="Q1062" s="275" t="s">
        <v>4723</v>
      </c>
      <c r="R1062" s="275" t="s">
        <v>4723</v>
      </c>
      <c r="T1062" s="275" t="s">
        <v>4581</v>
      </c>
      <c r="U1062" s="275" t="s">
        <v>74</v>
      </c>
      <c r="V1062" s="275" t="s">
        <v>4724</v>
      </c>
      <c r="W1062" s="275" t="s">
        <v>6486</v>
      </c>
      <c r="X1062" s="277">
        <v>44340</v>
      </c>
      <c r="Y1062" s="275" t="s">
        <v>6554</v>
      </c>
      <c r="AA1062" s="277">
        <v>44340</v>
      </c>
      <c r="AB1062" s="277">
        <v>44340</v>
      </c>
      <c r="AF1062" s="275" t="s">
        <v>7371</v>
      </c>
      <c r="AJ1062" s="275" t="s">
        <v>6490</v>
      </c>
      <c r="AK1062" s="276">
        <v>983</v>
      </c>
      <c r="AL1062" s="275" t="s">
        <v>8130</v>
      </c>
    </row>
    <row r="1063" spans="1:38" s="275" customFormat="1">
      <c r="A1063" s="275" t="str">
        <f t="shared" si="16"/>
        <v>0430913012地域定着支援</v>
      </c>
      <c r="B1063" s="275" t="s">
        <v>1689</v>
      </c>
      <c r="C1063" s="275" t="s">
        <v>1690</v>
      </c>
      <c r="D1063" s="276">
        <v>9830046</v>
      </c>
      <c r="E1063" s="275" t="s">
        <v>1691</v>
      </c>
      <c r="F1063" s="275" t="s">
        <v>1692</v>
      </c>
      <c r="G1063" s="275" t="s">
        <v>1693</v>
      </c>
      <c r="H1063" s="275" t="s">
        <v>63</v>
      </c>
      <c r="I1063" s="275" t="s">
        <v>1694</v>
      </c>
      <c r="J1063" s="275" t="s">
        <v>7386</v>
      </c>
      <c r="K1063" s="275" t="s">
        <v>8454</v>
      </c>
      <c r="L1063" s="275" t="s">
        <v>8454</v>
      </c>
      <c r="M1063" s="275" t="s">
        <v>8455</v>
      </c>
      <c r="N1063" s="276">
        <v>9850842</v>
      </c>
      <c r="O1063" s="275" t="s">
        <v>1525</v>
      </c>
      <c r="P1063" s="275" t="s">
        <v>4722</v>
      </c>
      <c r="Q1063" s="275" t="s">
        <v>4723</v>
      </c>
      <c r="R1063" s="275" t="s">
        <v>4723</v>
      </c>
      <c r="T1063" s="275" t="s">
        <v>4583</v>
      </c>
      <c r="U1063" s="275" t="s">
        <v>74</v>
      </c>
      <c r="V1063" s="275" t="s">
        <v>4724</v>
      </c>
      <c r="W1063" s="275" t="s">
        <v>6486</v>
      </c>
      <c r="X1063" s="277">
        <v>44340</v>
      </c>
      <c r="Y1063" s="275" t="s">
        <v>7387</v>
      </c>
      <c r="AA1063" s="277">
        <v>44340</v>
      </c>
      <c r="AB1063" s="277">
        <v>44340</v>
      </c>
      <c r="AJ1063" s="275" t="s">
        <v>6490</v>
      </c>
      <c r="AK1063" s="276">
        <v>983</v>
      </c>
      <c r="AL1063" s="275" t="s">
        <v>8130</v>
      </c>
    </row>
    <row r="1064" spans="1:38" s="275" customFormat="1">
      <c r="A1064" s="275" t="str">
        <f t="shared" si="16"/>
        <v>0430915017計画相談支援</v>
      </c>
      <c r="B1064" s="275" t="s">
        <v>1525</v>
      </c>
      <c r="C1064" s="275" t="s">
        <v>4725</v>
      </c>
      <c r="D1064" s="276">
        <v>9858531</v>
      </c>
      <c r="E1064" s="275" t="s">
        <v>4726</v>
      </c>
      <c r="F1064" s="275" t="s">
        <v>4727</v>
      </c>
      <c r="G1064" s="275" t="s">
        <v>4728</v>
      </c>
      <c r="H1064" s="275" t="s">
        <v>4101</v>
      </c>
      <c r="I1064" s="275" t="s">
        <v>4729</v>
      </c>
      <c r="J1064" s="275" t="s">
        <v>7388</v>
      </c>
      <c r="K1064" s="275" t="s">
        <v>4730</v>
      </c>
      <c r="L1064" s="275" t="s">
        <v>4730</v>
      </c>
      <c r="M1064" s="275" t="s">
        <v>4731</v>
      </c>
      <c r="N1064" s="276">
        <v>9850872</v>
      </c>
      <c r="O1064" s="275" t="s">
        <v>1525</v>
      </c>
      <c r="P1064" s="275" t="s">
        <v>4732</v>
      </c>
      <c r="Q1064" s="275" t="s">
        <v>4733</v>
      </c>
      <c r="R1064" s="275" t="s">
        <v>4734</v>
      </c>
      <c r="T1064" s="275" t="s">
        <v>4590</v>
      </c>
      <c r="U1064" s="275" t="s">
        <v>74</v>
      </c>
      <c r="V1064" s="275" t="s">
        <v>4735</v>
      </c>
      <c r="W1064" s="275" t="s">
        <v>6486</v>
      </c>
      <c r="X1064" s="277">
        <v>44317</v>
      </c>
      <c r="Y1064" s="275" t="s">
        <v>6487</v>
      </c>
      <c r="AA1064" s="277">
        <v>42095</v>
      </c>
      <c r="AB1064" s="277">
        <v>42095</v>
      </c>
      <c r="AJ1064" s="275" t="s">
        <v>6490</v>
      </c>
      <c r="AK1064" s="276">
        <v>985</v>
      </c>
      <c r="AL1064" s="275" t="s">
        <v>8131</v>
      </c>
    </row>
    <row r="1065" spans="1:38" s="275" customFormat="1">
      <c r="A1065" s="275" t="str">
        <f t="shared" si="16"/>
        <v>0430917013計画相談支援</v>
      </c>
      <c r="B1065" s="275" t="s">
        <v>4736</v>
      </c>
      <c r="C1065" s="275" t="s">
        <v>4737</v>
      </c>
      <c r="D1065" s="276">
        <v>9850862</v>
      </c>
      <c r="E1065" s="275" t="s">
        <v>4738</v>
      </c>
      <c r="F1065" s="275" t="s">
        <v>4739</v>
      </c>
      <c r="G1065" s="275" t="s">
        <v>4739</v>
      </c>
      <c r="H1065" s="275" t="s">
        <v>4133</v>
      </c>
      <c r="I1065" s="275" t="s">
        <v>4740</v>
      </c>
      <c r="J1065" s="275" t="s">
        <v>7389</v>
      </c>
      <c r="K1065" s="275" t="s">
        <v>4741</v>
      </c>
      <c r="L1065" s="275" t="s">
        <v>4741</v>
      </c>
      <c r="M1065" s="275" t="s">
        <v>4742</v>
      </c>
      <c r="N1065" s="276">
        <v>9850862</v>
      </c>
      <c r="O1065" s="275" t="s">
        <v>1525</v>
      </c>
      <c r="P1065" s="275" t="s">
        <v>4738</v>
      </c>
      <c r="Q1065" s="275" t="s">
        <v>4739</v>
      </c>
      <c r="R1065" s="275" t="s">
        <v>4739</v>
      </c>
      <c r="T1065" s="275" t="s">
        <v>4590</v>
      </c>
      <c r="U1065" s="275" t="s">
        <v>74</v>
      </c>
      <c r="V1065" s="275" t="s">
        <v>4743</v>
      </c>
      <c r="W1065" s="275" t="s">
        <v>6486</v>
      </c>
      <c r="X1065" s="277">
        <v>44287</v>
      </c>
      <c r="Y1065" s="275" t="s">
        <v>6487</v>
      </c>
      <c r="AA1065" s="277">
        <v>43090</v>
      </c>
      <c r="AB1065" s="277">
        <v>43090</v>
      </c>
      <c r="AJ1065" s="275" t="s">
        <v>6490</v>
      </c>
      <c r="AK1065" s="276">
        <v>985</v>
      </c>
      <c r="AL1065" s="275" t="s">
        <v>7915</v>
      </c>
    </row>
    <row r="1066" spans="1:38" s="275" customFormat="1">
      <c r="A1066" s="275" t="str">
        <f t="shared" si="16"/>
        <v>0431100023計画相談支援</v>
      </c>
      <c r="B1066" s="275" t="s">
        <v>3642</v>
      </c>
      <c r="C1066" s="275" t="s">
        <v>3643</v>
      </c>
      <c r="D1066" s="276">
        <v>9800011</v>
      </c>
      <c r="E1066" s="275" t="s">
        <v>3644</v>
      </c>
      <c r="F1066" s="275" t="s">
        <v>3645</v>
      </c>
      <c r="G1066" s="275" t="s">
        <v>3646</v>
      </c>
      <c r="H1066" s="275" t="s">
        <v>144</v>
      </c>
      <c r="I1066" s="275" t="s">
        <v>8369</v>
      </c>
      <c r="J1066" s="275" t="s">
        <v>8370</v>
      </c>
      <c r="K1066" s="275" t="s">
        <v>4744</v>
      </c>
      <c r="L1066" s="275" t="s">
        <v>4744</v>
      </c>
      <c r="M1066" s="275" t="s">
        <v>4745</v>
      </c>
      <c r="N1066" s="276">
        <v>9892432</v>
      </c>
      <c r="O1066" s="275" t="s">
        <v>1695</v>
      </c>
      <c r="P1066" s="275" t="s">
        <v>4746</v>
      </c>
      <c r="Q1066" s="275" t="s">
        <v>4747</v>
      </c>
      <c r="R1066" s="275" t="s">
        <v>4749</v>
      </c>
      <c r="T1066" s="275" t="s">
        <v>4590</v>
      </c>
      <c r="U1066" s="275" t="s">
        <v>74</v>
      </c>
      <c r="V1066" s="275" t="s">
        <v>4748</v>
      </c>
      <c r="W1066" s="275" t="s">
        <v>6486</v>
      </c>
      <c r="X1066" s="277">
        <v>44287</v>
      </c>
      <c r="Y1066" s="275" t="s">
        <v>6487</v>
      </c>
      <c r="AA1066" s="277">
        <v>41000</v>
      </c>
      <c r="AB1066" s="277">
        <v>41000</v>
      </c>
      <c r="AJ1066" s="275" t="s">
        <v>6490</v>
      </c>
      <c r="AK1066" s="276">
        <v>980</v>
      </c>
      <c r="AL1066" s="275" t="s">
        <v>7988</v>
      </c>
    </row>
    <row r="1067" spans="1:38" s="275" customFormat="1">
      <c r="A1067" s="275" t="str">
        <f t="shared" si="16"/>
        <v>0431100031計画相談支援</v>
      </c>
      <c r="B1067" s="275" t="s">
        <v>4750</v>
      </c>
      <c r="C1067" s="275" t="s">
        <v>4751</v>
      </c>
      <c r="D1067" s="276">
        <v>9892432</v>
      </c>
      <c r="E1067" s="275" t="s">
        <v>1730</v>
      </c>
      <c r="F1067" s="275" t="s">
        <v>1737</v>
      </c>
      <c r="G1067" s="275" t="s">
        <v>1732</v>
      </c>
      <c r="H1067" s="275" t="s">
        <v>63</v>
      </c>
      <c r="I1067" s="275" t="s">
        <v>1733</v>
      </c>
      <c r="J1067" s="275" t="s">
        <v>6881</v>
      </c>
      <c r="K1067" s="275" t="s">
        <v>4752</v>
      </c>
      <c r="L1067" s="275" t="s">
        <v>4752</v>
      </c>
      <c r="M1067" s="275" t="s">
        <v>4753</v>
      </c>
      <c r="N1067" s="276">
        <v>9892459</v>
      </c>
      <c r="O1067" s="275" t="s">
        <v>1695</v>
      </c>
      <c r="P1067" s="275" t="s">
        <v>4754</v>
      </c>
      <c r="Q1067" s="275" t="s">
        <v>4755</v>
      </c>
      <c r="R1067" s="275" t="s">
        <v>4756</v>
      </c>
      <c r="T1067" s="275" t="s">
        <v>4590</v>
      </c>
      <c r="U1067" s="275" t="s">
        <v>74</v>
      </c>
      <c r="V1067" s="275" t="s">
        <v>4757</v>
      </c>
      <c r="W1067" s="275" t="s">
        <v>6486</v>
      </c>
      <c r="X1067" s="277">
        <v>44927</v>
      </c>
      <c r="Y1067" s="275" t="s">
        <v>6487</v>
      </c>
      <c r="AA1067" s="277">
        <v>41548</v>
      </c>
      <c r="AB1067" s="277">
        <v>41548</v>
      </c>
      <c r="AJ1067" s="275" t="s">
        <v>6490</v>
      </c>
      <c r="AK1067" s="276">
        <v>989</v>
      </c>
      <c r="AL1067" s="275" t="s">
        <v>8009</v>
      </c>
    </row>
    <row r="1068" spans="1:38" s="275" customFormat="1">
      <c r="A1068" s="275" t="str">
        <f t="shared" si="16"/>
        <v>0431100049計画相談支援</v>
      </c>
      <c r="B1068" s="275" t="s">
        <v>4758</v>
      </c>
      <c r="C1068" s="275" t="s">
        <v>4759</v>
      </c>
      <c r="D1068" s="276">
        <v>9892483</v>
      </c>
      <c r="E1068" s="275" t="s">
        <v>4760</v>
      </c>
      <c r="F1068" s="275" t="s">
        <v>4761</v>
      </c>
      <c r="G1068" s="275" t="s">
        <v>4762</v>
      </c>
      <c r="H1068" s="275" t="s">
        <v>63</v>
      </c>
      <c r="I1068" s="275" t="s">
        <v>4763</v>
      </c>
      <c r="J1068" s="275" t="s">
        <v>7390</v>
      </c>
      <c r="K1068" s="275" t="s">
        <v>4764</v>
      </c>
      <c r="L1068" s="275" t="s">
        <v>4764</v>
      </c>
      <c r="M1068" s="275" t="s">
        <v>4765</v>
      </c>
      <c r="N1068" s="276">
        <v>9892427</v>
      </c>
      <c r="O1068" s="275" t="s">
        <v>1695</v>
      </c>
      <c r="P1068" s="275" t="s">
        <v>4766</v>
      </c>
      <c r="Q1068" s="275" t="s">
        <v>4761</v>
      </c>
      <c r="R1068" s="275" t="s">
        <v>4762</v>
      </c>
      <c r="T1068" s="275" t="s">
        <v>4590</v>
      </c>
      <c r="U1068" s="275" t="s">
        <v>74</v>
      </c>
      <c r="V1068" s="275" t="s">
        <v>4767</v>
      </c>
      <c r="W1068" s="275" t="s">
        <v>6486</v>
      </c>
      <c r="X1068" s="277">
        <v>44287</v>
      </c>
      <c r="Y1068" s="275" t="s">
        <v>6487</v>
      </c>
      <c r="AA1068" s="277">
        <v>42278</v>
      </c>
      <c r="AB1068" s="277">
        <v>42278</v>
      </c>
      <c r="AJ1068" s="275" t="s">
        <v>6490</v>
      </c>
      <c r="AK1068" s="276">
        <v>989</v>
      </c>
      <c r="AL1068" s="275" t="s">
        <v>8132</v>
      </c>
    </row>
    <row r="1069" spans="1:38" s="275" customFormat="1">
      <c r="A1069" s="275" t="str">
        <f t="shared" si="16"/>
        <v>0431100056計画相談支援</v>
      </c>
      <c r="B1069" s="275" t="s">
        <v>1739</v>
      </c>
      <c r="C1069" s="275" t="s">
        <v>1740</v>
      </c>
      <c r="D1069" s="276">
        <v>3994112</v>
      </c>
      <c r="E1069" s="275" t="s">
        <v>1741</v>
      </c>
      <c r="F1069" s="275" t="s">
        <v>1742</v>
      </c>
      <c r="G1069" s="275" t="s">
        <v>1743</v>
      </c>
      <c r="H1069" s="275" t="s">
        <v>402</v>
      </c>
      <c r="I1069" s="275" t="s">
        <v>1744</v>
      </c>
      <c r="J1069" s="275" t="s">
        <v>6882</v>
      </c>
      <c r="K1069" s="275" t="s">
        <v>4768</v>
      </c>
      <c r="L1069" s="275" t="s">
        <v>4768</v>
      </c>
      <c r="M1069" s="275" t="s">
        <v>4769</v>
      </c>
      <c r="N1069" s="276">
        <v>9892448</v>
      </c>
      <c r="O1069" s="275" t="s">
        <v>1695</v>
      </c>
      <c r="P1069" s="275" t="s">
        <v>4770</v>
      </c>
      <c r="Q1069" s="275" t="s">
        <v>4771</v>
      </c>
      <c r="T1069" s="275" t="s">
        <v>4590</v>
      </c>
      <c r="U1069" s="275" t="s">
        <v>74</v>
      </c>
      <c r="V1069" s="275" t="s">
        <v>4772</v>
      </c>
      <c r="W1069" s="275" t="s">
        <v>6486</v>
      </c>
      <c r="X1069" s="277">
        <v>44287</v>
      </c>
      <c r="Y1069" s="275" t="s">
        <v>6487</v>
      </c>
      <c r="AA1069" s="277">
        <v>43800</v>
      </c>
      <c r="AB1069" s="277">
        <v>43800</v>
      </c>
      <c r="AJ1069" s="275" t="s">
        <v>6490</v>
      </c>
      <c r="AK1069" s="276">
        <v>399</v>
      </c>
      <c r="AL1069" s="275" t="s">
        <v>8010</v>
      </c>
    </row>
    <row r="1070" spans="1:38" s="275" customFormat="1">
      <c r="A1070" s="275" t="str">
        <f t="shared" si="16"/>
        <v>0431100064計画相談支援</v>
      </c>
      <c r="B1070" s="275" t="s">
        <v>1775</v>
      </c>
      <c r="C1070" s="275" t="s">
        <v>1776</v>
      </c>
      <c r="D1070" s="276">
        <v>9892433</v>
      </c>
      <c r="E1070" s="275" t="s">
        <v>1777</v>
      </c>
      <c r="F1070" s="275" t="s">
        <v>1778</v>
      </c>
      <c r="G1070" s="275" t="s">
        <v>1778</v>
      </c>
      <c r="H1070" s="275" t="s">
        <v>129</v>
      </c>
      <c r="I1070" s="275" t="s">
        <v>1779</v>
      </c>
      <c r="J1070" s="275" t="s">
        <v>6885</v>
      </c>
      <c r="K1070" s="275" t="s">
        <v>4773</v>
      </c>
      <c r="L1070" s="275" t="s">
        <v>4773</v>
      </c>
      <c r="M1070" s="275" t="s">
        <v>4774</v>
      </c>
      <c r="N1070" s="276">
        <v>9892434</v>
      </c>
      <c r="O1070" s="275" t="s">
        <v>1695</v>
      </c>
      <c r="P1070" s="275" t="s">
        <v>1782</v>
      </c>
      <c r="Q1070" s="275" t="s">
        <v>4775</v>
      </c>
      <c r="R1070" s="275" t="s">
        <v>1784</v>
      </c>
      <c r="T1070" s="275" t="s">
        <v>4590</v>
      </c>
      <c r="U1070" s="275" t="s">
        <v>74</v>
      </c>
      <c r="V1070" s="275" t="s">
        <v>4776</v>
      </c>
      <c r="W1070" s="275" t="s">
        <v>6486</v>
      </c>
      <c r="X1070" s="277">
        <v>44287</v>
      </c>
      <c r="Y1070" s="275" t="s">
        <v>6554</v>
      </c>
      <c r="AA1070" s="277">
        <v>44287</v>
      </c>
      <c r="AB1070" s="277">
        <v>44287</v>
      </c>
      <c r="AJ1070" s="275" t="s">
        <v>6490</v>
      </c>
      <c r="AK1070" s="276">
        <v>989</v>
      </c>
      <c r="AL1070" s="275" t="s">
        <v>8005</v>
      </c>
    </row>
    <row r="1071" spans="1:38" s="275" customFormat="1">
      <c r="A1071" s="275" t="str">
        <f t="shared" si="16"/>
        <v>0431100106計画相談支援</v>
      </c>
      <c r="B1071" s="275" t="s">
        <v>8456</v>
      </c>
      <c r="C1071" s="275" t="s">
        <v>8457</v>
      </c>
      <c r="D1071" s="276">
        <v>9892427</v>
      </c>
      <c r="E1071" s="275" t="s">
        <v>8458</v>
      </c>
      <c r="F1071" s="275" t="s">
        <v>8459</v>
      </c>
      <c r="G1071" s="275" t="s">
        <v>8460</v>
      </c>
      <c r="H1071" s="275" t="s">
        <v>63</v>
      </c>
      <c r="I1071" s="275" t="s">
        <v>8461</v>
      </c>
      <c r="J1071" s="275" t="s">
        <v>8462</v>
      </c>
      <c r="K1071" s="275" t="s">
        <v>8463</v>
      </c>
      <c r="L1071" s="275" t="s">
        <v>8463</v>
      </c>
      <c r="M1071" s="275" t="s">
        <v>8464</v>
      </c>
      <c r="N1071" s="276">
        <v>9892432</v>
      </c>
      <c r="O1071" s="275" t="s">
        <v>1695</v>
      </c>
      <c r="P1071" s="275" t="s">
        <v>8465</v>
      </c>
      <c r="Q1071" s="275" t="s">
        <v>8466</v>
      </c>
      <c r="R1071" s="275" t="s">
        <v>8467</v>
      </c>
      <c r="T1071" s="275" t="s">
        <v>4590</v>
      </c>
      <c r="U1071" s="275" t="s">
        <v>74</v>
      </c>
      <c r="V1071" s="275" t="s">
        <v>8468</v>
      </c>
      <c r="W1071" s="275" t="s">
        <v>6486</v>
      </c>
      <c r="X1071" s="277">
        <v>45017</v>
      </c>
      <c r="Y1071" s="275" t="s">
        <v>6554</v>
      </c>
      <c r="AA1071" s="277">
        <v>45017</v>
      </c>
      <c r="AB1071" s="277">
        <v>45017</v>
      </c>
      <c r="AJ1071" s="275" t="s">
        <v>6490</v>
      </c>
      <c r="AK1071" s="276">
        <v>989</v>
      </c>
      <c r="AL1071" s="275" t="s">
        <v>8469</v>
      </c>
    </row>
    <row r="1072" spans="1:38" s="275" customFormat="1">
      <c r="A1072" s="275" t="str">
        <f t="shared" si="16"/>
        <v>0431200013計画相談支援</v>
      </c>
      <c r="B1072" s="275" t="s">
        <v>1851</v>
      </c>
      <c r="C1072" s="275" t="s">
        <v>1852</v>
      </c>
      <c r="D1072" s="276">
        <v>9870511</v>
      </c>
      <c r="E1072" s="275" t="s">
        <v>1853</v>
      </c>
      <c r="F1072" s="275" t="s">
        <v>1854</v>
      </c>
      <c r="G1072" s="275" t="s">
        <v>1855</v>
      </c>
      <c r="H1072" s="275" t="s">
        <v>63</v>
      </c>
      <c r="I1072" s="275" t="s">
        <v>1856</v>
      </c>
      <c r="J1072" s="275" t="s">
        <v>6903</v>
      </c>
      <c r="K1072" s="275" t="s">
        <v>4777</v>
      </c>
      <c r="L1072" s="275" t="s">
        <v>4777</v>
      </c>
      <c r="M1072" s="275" t="s">
        <v>4778</v>
      </c>
      <c r="N1072" s="276">
        <v>9870602</v>
      </c>
      <c r="O1072" s="275" t="s">
        <v>1848</v>
      </c>
      <c r="P1072" s="275" t="s">
        <v>4779</v>
      </c>
      <c r="Q1072" s="275" t="s">
        <v>4780</v>
      </c>
      <c r="R1072" s="275" t="s">
        <v>4781</v>
      </c>
      <c r="T1072" s="275" t="s">
        <v>4590</v>
      </c>
      <c r="U1072" s="275" t="s">
        <v>74</v>
      </c>
      <c r="V1072" s="275" t="s">
        <v>4782</v>
      </c>
      <c r="W1072" s="275" t="s">
        <v>6486</v>
      </c>
      <c r="X1072" s="277">
        <v>44621</v>
      </c>
      <c r="Y1072" s="275" t="s">
        <v>6487</v>
      </c>
      <c r="AA1072" s="277">
        <v>42095</v>
      </c>
      <c r="AB1072" s="277">
        <v>42095</v>
      </c>
      <c r="AJ1072" s="275" t="s">
        <v>6490</v>
      </c>
      <c r="AK1072" s="276">
        <v>987</v>
      </c>
      <c r="AL1072" s="275" t="s">
        <v>8015</v>
      </c>
    </row>
    <row r="1073" spans="1:38" s="275" customFormat="1">
      <c r="A1073" s="275" t="str">
        <f t="shared" si="16"/>
        <v>0431200021計画相談支援</v>
      </c>
      <c r="B1073" s="275" t="s">
        <v>1851</v>
      </c>
      <c r="C1073" s="275" t="s">
        <v>1852</v>
      </c>
      <c r="D1073" s="276">
        <v>9870511</v>
      </c>
      <c r="E1073" s="275" t="s">
        <v>1853</v>
      </c>
      <c r="F1073" s="275" t="s">
        <v>1854</v>
      </c>
      <c r="G1073" s="275" t="s">
        <v>1855</v>
      </c>
      <c r="H1073" s="275" t="s">
        <v>63</v>
      </c>
      <c r="I1073" s="275" t="s">
        <v>1856</v>
      </c>
      <c r="J1073" s="275" t="s">
        <v>6903</v>
      </c>
      <c r="K1073" s="275" t="s">
        <v>4783</v>
      </c>
      <c r="L1073" s="275" t="s">
        <v>4783</v>
      </c>
      <c r="M1073" s="275" t="s">
        <v>4784</v>
      </c>
      <c r="N1073" s="276">
        <v>9870511</v>
      </c>
      <c r="O1073" s="275" t="s">
        <v>1848</v>
      </c>
      <c r="P1073" s="275" t="s">
        <v>4785</v>
      </c>
      <c r="Q1073" s="275" t="s">
        <v>4786</v>
      </c>
      <c r="R1073" s="275" t="s">
        <v>4787</v>
      </c>
      <c r="T1073" s="275" t="s">
        <v>4590</v>
      </c>
      <c r="U1073" s="275" t="s">
        <v>74</v>
      </c>
      <c r="V1073" s="275" t="s">
        <v>4788</v>
      </c>
      <c r="W1073" s="275" t="s">
        <v>6486</v>
      </c>
      <c r="X1073" s="277">
        <v>44958</v>
      </c>
      <c r="Y1073" s="275" t="s">
        <v>6487</v>
      </c>
      <c r="AA1073" s="277">
        <v>41000</v>
      </c>
      <c r="AB1073" s="277">
        <v>41000</v>
      </c>
      <c r="AJ1073" s="275" t="s">
        <v>6490</v>
      </c>
      <c r="AK1073" s="276">
        <v>987</v>
      </c>
      <c r="AL1073" s="275" t="s">
        <v>8015</v>
      </c>
    </row>
    <row r="1074" spans="1:38" s="275" customFormat="1">
      <c r="A1074" s="275" t="str">
        <f t="shared" si="16"/>
        <v>0431200021相談支援事業</v>
      </c>
      <c r="B1074" s="275" t="s">
        <v>1851</v>
      </c>
      <c r="C1074" s="275" t="s">
        <v>1852</v>
      </c>
      <c r="D1074" s="276">
        <v>9870511</v>
      </c>
      <c r="E1074" s="275" t="s">
        <v>1853</v>
      </c>
      <c r="F1074" s="275" t="s">
        <v>1854</v>
      </c>
      <c r="G1074" s="275" t="s">
        <v>1855</v>
      </c>
      <c r="H1074" s="275" t="s">
        <v>63</v>
      </c>
      <c r="I1074" s="275" t="s">
        <v>1856</v>
      </c>
      <c r="J1074" s="275" t="s">
        <v>6903</v>
      </c>
      <c r="K1074" s="275" t="s">
        <v>4783</v>
      </c>
      <c r="L1074" s="275" t="s">
        <v>4783</v>
      </c>
      <c r="M1074" s="275" t="s">
        <v>4784</v>
      </c>
      <c r="N1074" s="276">
        <v>9870511</v>
      </c>
      <c r="O1074" s="275" t="s">
        <v>1848</v>
      </c>
      <c r="P1074" s="275" t="s">
        <v>4785</v>
      </c>
      <c r="Q1074" s="275" t="s">
        <v>4786</v>
      </c>
      <c r="R1074" s="275" t="s">
        <v>4787</v>
      </c>
      <c r="T1074" s="275" t="s">
        <v>7350</v>
      </c>
      <c r="U1074" s="275" t="s">
        <v>74</v>
      </c>
      <c r="V1074" s="275" t="s">
        <v>4788</v>
      </c>
      <c r="W1074" s="275" t="s">
        <v>6486</v>
      </c>
      <c r="X1074" s="277">
        <v>40269</v>
      </c>
      <c r="Y1074" s="275" t="s">
        <v>6487</v>
      </c>
      <c r="Z1074" s="275" t="s">
        <v>6497</v>
      </c>
      <c r="AA1074" s="277">
        <v>39029</v>
      </c>
      <c r="AB1074" s="277">
        <v>39029</v>
      </c>
      <c r="AJ1074" s="275" t="s">
        <v>6490</v>
      </c>
      <c r="AK1074" s="276">
        <v>987</v>
      </c>
      <c r="AL1074" s="275" t="s">
        <v>8015</v>
      </c>
    </row>
    <row r="1075" spans="1:38" s="275" customFormat="1">
      <c r="A1075" s="275" t="str">
        <f t="shared" si="16"/>
        <v>0431200021地域移行支援</v>
      </c>
      <c r="B1075" s="275" t="s">
        <v>1851</v>
      </c>
      <c r="C1075" s="275" t="s">
        <v>1852</v>
      </c>
      <c r="D1075" s="276">
        <v>9870511</v>
      </c>
      <c r="E1075" s="275" t="s">
        <v>1853</v>
      </c>
      <c r="F1075" s="275" t="s">
        <v>1854</v>
      </c>
      <c r="G1075" s="275" t="s">
        <v>1855</v>
      </c>
      <c r="H1075" s="275" t="s">
        <v>63</v>
      </c>
      <c r="I1075" s="275" t="s">
        <v>1856</v>
      </c>
      <c r="J1075" s="275" t="s">
        <v>6903</v>
      </c>
      <c r="K1075" s="275" t="s">
        <v>4783</v>
      </c>
      <c r="L1075" s="275" t="s">
        <v>4783</v>
      </c>
      <c r="M1075" s="275" t="s">
        <v>4784</v>
      </c>
      <c r="N1075" s="276">
        <v>9870511</v>
      </c>
      <c r="O1075" s="275" t="s">
        <v>1848</v>
      </c>
      <c r="P1075" s="275" t="s">
        <v>4785</v>
      </c>
      <c r="Q1075" s="275" t="s">
        <v>4786</v>
      </c>
      <c r="R1075" s="275" t="s">
        <v>4787</v>
      </c>
      <c r="T1075" s="275" t="s">
        <v>4581</v>
      </c>
      <c r="U1075" s="275" t="s">
        <v>74</v>
      </c>
      <c r="V1075" s="275" t="s">
        <v>4788</v>
      </c>
      <c r="W1075" s="275" t="s">
        <v>6486</v>
      </c>
      <c r="X1075" s="277">
        <v>44287</v>
      </c>
      <c r="Y1075" s="275" t="s">
        <v>6487</v>
      </c>
      <c r="AA1075" s="277">
        <v>41000</v>
      </c>
      <c r="AB1075" s="277">
        <v>41000</v>
      </c>
      <c r="AF1075" s="275" t="s">
        <v>7353</v>
      </c>
      <c r="AJ1075" s="275" t="s">
        <v>6490</v>
      </c>
      <c r="AK1075" s="276">
        <v>987</v>
      </c>
      <c r="AL1075" s="275" t="s">
        <v>8015</v>
      </c>
    </row>
    <row r="1076" spans="1:38" s="275" customFormat="1">
      <c r="A1076" s="275" t="str">
        <f t="shared" si="16"/>
        <v>0431200021地域定着支援</v>
      </c>
      <c r="B1076" s="275" t="s">
        <v>1851</v>
      </c>
      <c r="C1076" s="275" t="s">
        <v>1852</v>
      </c>
      <c r="D1076" s="276">
        <v>9870511</v>
      </c>
      <c r="E1076" s="275" t="s">
        <v>1853</v>
      </c>
      <c r="F1076" s="275" t="s">
        <v>1854</v>
      </c>
      <c r="G1076" s="275" t="s">
        <v>1855</v>
      </c>
      <c r="H1076" s="275" t="s">
        <v>63</v>
      </c>
      <c r="I1076" s="275" t="s">
        <v>1856</v>
      </c>
      <c r="J1076" s="275" t="s">
        <v>6903</v>
      </c>
      <c r="K1076" s="275" t="s">
        <v>4783</v>
      </c>
      <c r="L1076" s="275" t="s">
        <v>4783</v>
      </c>
      <c r="M1076" s="275" t="s">
        <v>4784</v>
      </c>
      <c r="N1076" s="276">
        <v>9870511</v>
      </c>
      <c r="O1076" s="275" t="s">
        <v>1848</v>
      </c>
      <c r="P1076" s="275" t="s">
        <v>4785</v>
      </c>
      <c r="Q1076" s="275" t="s">
        <v>4786</v>
      </c>
      <c r="R1076" s="275" t="s">
        <v>4787</v>
      </c>
      <c r="T1076" s="275" t="s">
        <v>4583</v>
      </c>
      <c r="U1076" s="275" t="s">
        <v>74</v>
      </c>
      <c r="V1076" s="275" t="s">
        <v>4788</v>
      </c>
      <c r="W1076" s="275" t="s">
        <v>6486</v>
      </c>
      <c r="X1076" s="277">
        <v>44287</v>
      </c>
      <c r="Y1076" s="275" t="s">
        <v>6487</v>
      </c>
      <c r="AA1076" s="277">
        <v>41000</v>
      </c>
      <c r="AB1076" s="277">
        <v>41000</v>
      </c>
      <c r="AJ1076" s="275" t="s">
        <v>6490</v>
      </c>
      <c r="AK1076" s="276">
        <v>987</v>
      </c>
      <c r="AL1076" s="275" t="s">
        <v>8015</v>
      </c>
    </row>
    <row r="1077" spans="1:38" s="275" customFormat="1">
      <c r="A1077" s="275" t="str">
        <f t="shared" si="16"/>
        <v>0431200070計画相談支援</v>
      </c>
      <c r="B1077" s="275" t="s">
        <v>1851</v>
      </c>
      <c r="C1077" s="275" t="s">
        <v>1852</v>
      </c>
      <c r="D1077" s="276">
        <v>9870511</v>
      </c>
      <c r="E1077" s="275" t="s">
        <v>1853</v>
      </c>
      <c r="F1077" s="275" t="s">
        <v>1854</v>
      </c>
      <c r="G1077" s="275" t="s">
        <v>1855</v>
      </c>
      <c r="H1077" s="275" t="s">
        <v>63</v>
      </c>
      <c r="I1077" s="275" t="s">
        <v>1856</v>
      </c>
      <c r="J1077" s="275" t="s">
        <v>6903</v>
      </c>
      <c r="K1077" s="275" t="s">
        <v>4789</v>
      </c>
      <c r="L1077" s="275" t="s">
        <v>4789</v>
      </c>
      <c r="M1077" s="275" t="s">
        <v>4790</v>
      </c>
      <c r="N1077" s="276">
        <v>9870611</v>
      </c>
      <c r="O1077" s="275" t="s">
        <v>1848</v>
      </c>
      <c r="P1077" s="275" t="s">
        <v>4312</v>
      </c>
      <c r="Q1077" s="275" t="s">
        <v>4313</v>
      </c>
      <c r="R1077" s="275" t="s">
        <v>4314</v>
      </c>
      <c r="T1077" s="275" t="s">
        <v>4590</v>
      </c>
      <c r="U1077" s="275" t="s">
        <v>74</v>
      </c>
      <c r="V1077" s="275" t="s">
        <v>4791</v>
      </c>
      <c r="W1077" s="275" t="s">
        <v>6486</v>
      </c>
      <c r="X1077" s="277">
        <v>44287</v>
      </c>
      <c r="Y1077" s="275" t="s">
        <v>6487</v>
      </c>
      <c r="AA1077" s="277">
        <v>43191</v>
      </c>
      <c r="AB1077" s="277">
        <v>43191</v>
      </c>
      <c r="AJ1077" s="275" t="s">
        <v>6490</v>
      </c>
      <c r="AK1077" s="276">
        <v>987</v>
      </c>
      <c r="AL1077" s="275" t="s">
        <v>8015</v>
      </c>
    </row>
    <row r="1078" spans="1:38" s="275" customFormat="1">
      <c r="A1078" s="275" t="str">
        <f t="shared" si="16"/>
        <v>0431200088計画相談支援</v>
      </c>
      <c r="B1078" s="275" t="s">
        <v>2105</v>
      </c>
      <c r="C1078" s="275" t="s">
        <v>2106</v>
      </c>
      <c r="D1078" s="276">
        <v>9870622</v>
      </c>
      <c r="E1078" s="275" t="s">
        <v>4792</v>
      </c>
      <c r="F1078" s="275" t="s">
        <v>2108</v>
      </c>
      <c r="G1078" s="275" t="s">
        <v>2109</v>
      </c>
      <c r="H1078" s="275" t="s">
        <v>129</v>
      </c>
      <c r="I1078" s="275" t="s">
        <v>2110</v>
      </c>
      <c r="J1078" s="275" t="s">
        <v>6928</v>
      </c>
      <c r="K1078" s="275" t="s">
        <v>4793</v>
      </c>
      <c r="L1078" s="275" t="s">
        <v>4793</v>
      </c>
      <c r="M1078" s="275" t="s">
        <v>4794</v>
      </c>
      <c r="N1078" s="276">
        <v>9870622</v>
      </c>
      <c r="O1078" s="275" t="s">
        <v>1848</v>
      </c>
      <c r="P1078" s="275" t="s">
        <v>4795</v>
      </c>
      <c r="Q1078" s="275" t="s">
        <v>4796</v>
      </c>
      <c r="R1078" s="275" t="s">
        <v>4797</v>
      </c>
      <c r="T1078" s="275" t="s">
        <v>4590</v>
      </c>
      <c r="U1078" s="275" t="s">
        <v>76</v>
      </c>
      <c r="V1078" s="275" t="s">
        <v>4798</v>
      </c>
      <c r="W1078" s="275" t="s">
        <v>6486</v>
      </c>
      <c r="X1078" s="277">
        <v>44378</v>
      </c>
      <c r="Y1078" s="275" t="s">
        <v>6487</v>
      </c>
      <c r="AA1078" s="277">
        <v>43191</v>
      </c>
      <c r="AB1078" s="277">
        <v>43191</v>
      </c>
      <c r="AC1078" s="277">
        <v>44378</v>
      </c>
      <c r="AJ1078" s="275" t="s">
        <v>6490</v>
      </c>
      <c r="AK1078" s="276">
        <v>987</v>
      </c>
      <c r="AL1078" s="275" t="s">
        <v>8022</v>
      </c>
    </row>
    <row r="1079" spans="1:38" s="275" customFormat="1">
      <c r="A1079" s="275" t="str">
        <f t="shared" si="16"/>
        <v>0431200096計画相談支援</v>
      </c>
      <c r="B1079" s="275" t="s">
        <v>2084</v>
      </c>
      <c r="C1079" s="275" t="s">
        <v>2085</v>
      </c>
      <c r="D1079" s="276">
        <v>9870511</v>
      </c>
      <c r="E1079" s="275" t="s">
        <v>2086</v>
      </c>
      <c r="F1079" s="275" t="s">
        <v>2087</v>
      </c>
      <c r="G1079" s="275" t="s">
        <v>2088</v>
      </c>
      <c r="H1079" s="275" t="s">
        <v>402</v>
      </c>
      <c r="I1079" s="275" t="s">
        <v>2089</v>
      </c>
      <c r="J1079" s="275" t="s">
        <v>6926</v>
      </c>
      <c r="K1079" s="275" t="s">
        <v>4799</v>
      </c>
      <c r="L1079" s="275" t="s">
        <v>4799</v>
      </c>
      <c r="M1079" s="275" t="s">
        <v>4801</v>
      </c>
      <c r="N1079" s="276">
        <v>9870511</v>
      </c>
      <c r="O1079" s="275" t="s">
        <v>1848</v>
      </c>
      <c r="P1079" s="275" t="s">
        <v>2086</v>
      </c>
      <c r="Q1079" s="275" t="s">
        <v>2087</v>
      </c>
      <c r="R1079" s="275" t="s">
        <v>2088</v>
      </c>
      <c r="T1079" s="275" t="s">
        <v>4590</v>
      </c>
      <c r="U1079" s="275" t="s">
        <v>74</v>
      </c>
      <c r="V1079" s="275" t="s">
        <v>4800</v>
      </c>
      <c r="W1079" s="275" t="s">
        <v>6486</v>
      </c>
      <c r="X1079" s="277">
        <v>44287</v>
      </c>
      <c r="Y1079" s="275" t="s">
        <v>6487</v>
      </c>
      <c r="AA1079" s="277">
        <v>43374</v>
      </c>
      <c r="AB1079" s="277">
        <v>43374</v>
      </c>
      <c r="AJ1079" s="275" t="s">
        <v>6490</v>
      </c>
      <c r="AK1079" s="276">
        <v>987</v>
      </c>
      <c r="AL1079" s="275" t="s">
        <v>8015</v>
      </c>
    </row>
    <row r="1080" spans="1:38" s="275" customFormat="1">
      <c r="A1080" s="275" t="str">
        <f t="shared" si="16"/>
        <v>0431200112計画相談支援</v>
      </c>
      <c r="B1080" s="275" t="s">
        <v>4802</v>
      </c>
      <c r="C1080" s="275" t="s">
        <v>4803</v>
      </c>
      <c r="D1080" s="276">
        <v>9870401</v>
      </c>
      <c r="E1080" s="275" t="s">
        <v>4804</v>
      </c>
      <c r="F1080" s="275" t="s">
        <v>4805</v>
      </c>
      <c r="G1080" s="275" t="s">
        <v>4806</v>
      </c>
      <c r="H1080" s="275" t="s">
        <v>129</v>
      </c>
      <c r="I1080" s="275" t="s">
        <v>2146</v>
      </c>
      <c r="J1080" s="275" t="s">
        <v>7391</v>
      </c>
      <c r="K1080" s="275" t="s">
        <v>4807</v>
      </c>
      <c r="L1080" s="275" t="s">
        <v>4807</v>
      </c>
      <c r="M1080" s="275" t="s">
        <v>4808</v>
      </c>
      <c r="N1080" s="276">
        <v>9870401</v>
      </c>
      <c r="O1080" s="275" t="s">
        <v>1848</v>
      </c>
      <c r="P1080" s="275" t="s">
        <v>4804</v>
      </c>
      <c r="Q1080" s="275" t="s">
        <v>4809</v>
      </c>
      <c r="R1080" s="275" t="s">
        <v>4806</v>
      </c>
      <c r="T1080" s="275" t="s">
        <v>4590</v>
      </c>
      <c r="U1080" s="275" t="s">
        <v>74</v>
      </c>
      <c r="V1080" s="275" t="s">
        <v>4810</v>
      </c>
      <c r="W1080" s="275" t="s">
        <v>6486</v>
      </c>
      <c r="X1080" s="277">
        <v>44287</v>
      </c>
      <c r="Y1080" s="275" t="s">
        <v>6487</v>
      </c>
      <c r="AA1080" s="277">
        <v>43435</v>
      </c>
      <c r="AB1080" s="277">
        <v>43435</v>
      </c>
      <c r="AJ1080" s="275" t="s">
        <v>6490</v>
      </c>
      <c r="AK1080" s="276">
        <v>987</v>
      </c>
      <c r="AL1080" s="275" t="s">
        <v>8133</v>
      </c>
    </row>
    <row r="1081" spans="1:38" s="275" customFormat="1">
      <c r="A1081" s="275" t="str">
        <f t="shared" si="16"/>
        <v>0431200237計画相談支援</v>
      </c>
      <c r="B1081" s="275" t="s">
        <v>1948</v>
      </c>
      <c r="C1081" s="275" t="s">
        <v>1949</v>
      </c>
      <c r="D1081" s="276">
        <v>9894703</v>
      </c>
      <c r="E1081" s="275" t="s">
        <v>1950</v>
      </c>
      <c r="F1081" s="275" t="s">
        <v>1951</v>
      </c>
      <c r="G1081" s="275" t="s">
        <v>1952</v>
      </c>
      <c r="H1081" s="275" t="s">
        <v>63</v>
      </c>
      <c r="I1081" s="275" t="s">
        <v>6912</v>
      </c>
      <c r="J1081" s="275" t="s">
        <v>6913</v>
      </c>
      <c r="K1081" s="275" t="s">
        <v>4811</v>
      </c>
      <c r="L1081" s="275" t="s">
        <v>4811</v>
      </c>
      <c r="M1081" s="275" t="s">
        <v>4812</v>
      </c>
      <c r="N1081" s="276">
        <v>9894703</v>
      </c>
      <c r="O1081" s="275" t="s">
        <v>1848</v>
      </c>
      <c r="P1081" s="275" t="s">
        <v>1955</v>
      </c>
      <c r="Q1081" s="275" t="s">
        <v>1956</v>
      </c>
      <c r="R1081" s="275" t="s">
        <v>1957</v>
      </c>
      <c r="T1081" s="275" t="s">
        <v>4590</v>
      </c>
      <c r="U1081" s="275" t="s">
        <v>74</v>
      </c>
      <c r="V1081" s="275" t="s">
        <v>4813</v>
      </c>
      <c r="W1081" s="275" t="s">
        <v>6486</v>
      </c>
      <c r="X1081" s="277">
        <v>44958</v>
      </c>
      <c r="Y1081" s="275" t="s">
        <v>6487</v>
      </c>
      <c r="AA1081" s="277">
        <v>41000</v>
      </c>
      <c r="AB1081" s="277">
        <v>41000</v>
      </c>
      <c r="AJ1081" s="275" t="s">
        <v>6490</v>
      </c>
      <c r="AK1081" s="276">
        <v>989</v>
      </c>
      <c r="AL1081" s="275" t="s">
        <v>8018</v>
      </c>
    </row>
    <row r="1082" spans="1:38" s="275" customFormat="1">
      <c r="A1082" s="275" t="str">
        <f t="shared" si="16"/>
        <v>0431200237相談支援事業</v>
      </c>
      <c r="B1082" s="275" t="s">
        <v>1948</v>
      </c>
      <c r="C1082" s="275" t="s">
        <v>1949</v>
      </c>
      <c r="D1082" s="276">
        <v>9894703</v>
      </c>
      <c r="E1082" s="275" t="s">
        <v>1950</v>
      </c>
      <c r="F1082" s="275" t="s">
        <v>1951</v>
      </c>
      <c r="G1082" s="275" t="s">
        <v>1952</v>
      </c>
      <c r="H1082" s="275" t="s">
        <v>63</v>
      </c>
      <c r="I1082" s="275" t="s">
        <v>6912</v>
      </c>
      <c r="J1082" s="275" t="s">
        <v>6913</v>
      </c>
      <c r="K1082" s="275" t="s">
        <v>4811</v>
      </c>
      <c r="L1082" s="275" t="s">
        <v>4811</v>
      </c>
      <c r="M1082" s="275" t="s">
        <v>4812</v>
      </c>
      <c r="N1082" s="276">
        <v>9894703</v>
      </c>
      <c r="O1082" s="275" t="s">
        <v>1848</v>
      </c>
      <c r="P1082" s="275" t="s">
        <v>1955</v>
      </c>
      <c r="Q1082" s="275" t="s">
        <v>1956</v>
      </c>
      <c r="R1082" s="275" t="s">
        <v>1957</v>
      </c>
      <c r="T1082" s="275" t="s">
        <v>7350</v>
      </c>
      <c r="U1082" s="275" t="s">
        <v>74</v>
      </c>
      <c r="V1082" s="275" t="s">
        <v>4813</v>
      </c>
      <c r="W1082" s="275" t="s">
        <v>6486</v>
      </c>
      <c r="X1082" s="277">
        <v>40269</v>
      </c>
      <c r="Y1082" s="275" t="s">
        <v>6487</v>
      </c>
      <c r="Z1082" s="275" t="s">
        <v>6497</v>
      </c>
      <c r="AA1082" s="277">
        <v>38991</v>
      </c>
      <c r="AB1082" s="277">
        <v>38991</v>
      </c>
      <c r="AJ1082" s="275" t="s">
        <v>6490</v>
      </c>
      <c r="AK1082" s="276">
        <v>989</v>
      </c>
      <c r="AL1082" s="275" t="s">
        <v>8018</v>
      </c>
    </row>
    <row r="1083" spans="1:38" s="275" customFormat="1">
      <c r="A1083" s="275" t="str">
        <f t="shared" si="16"/>
        <v>0431200302計画相談支援</v>
      </c>
      <c r="B1083" s="275" t="s">
        <v>1891</v>
      </c>
      <c r="C1083" s="275" t="s">
        <v>1892</v>
      </c>
      <c r="D1083" s="276">
        <v>9870311</v>
      </c>
      <c r="E1083" s="275" t="s">
        <v>1893</v>
      </c>
      <c r="F1083" s="275" t="s">
        <v>1894</v>
      </c>
      <c r="G1083" s="275" t="s">
        <v>1895</v>
      </c>
      <c r="H1083" s="275" t="s">
        <v>63</v>
      </c>
      <c r="I1083" s="275" t="s">
        <v>1896</v>
      </c>
      <c r="J1083" s="275" t="s">
        <v>6907</v>
      </c>
      <c r="K1083" s="275" t="s">
        <v>4814</v>
      </c>
      <c r="L1083" s="275" t="s">
        <v>4814</v>
      </c>
      <c r="M1083" s="275" t="s">
        <v>4815</v>
      </c>
      <c r="N1083" s="276">
        <v>9870301</v>
      </c>
      <c r="O1083" s="275" t="s">
        <v>1848</v>
      </c>
      <c r="P1083" s="275" t="s">
        <v>4816</v>
      </c>
      <c r="Q1083" s="275" t="s">
        <v>4817</v>
      </c>
      <c r="R1083" s="275" t="s">
        <v>4818</v>
      </c>
      <c r="T1083" s="275" t="s">
        <v>4590</v>
      </c>
      <c r="U1083" s="275" t="s">
        <v>74</v>
      </c>
      <c r="V1083" s="275" t="s">
        <v>4819</v>
      </c>
      <c r="W1083" s="275" t="s">
        <v>6486</v>
      </c>
      <c r="X1083" s="277">
        <v>44287</v>
      </c>
      <c r="Y1083" s="275" t="s">
        <v>6487</v>
      </c>
      <c r="AA1083" s="277">
        <v>41365</v>
      </c>
      <c r="AB1083" s="277">
        <v>41365</v>
      </c>
      <c r="AJ1083" s="275" t="s">
        <v>6490</v>
      </c>
      <c r="AK1083" s="276">
        <v>987</v>
      </c>
      <c r="AL1083" s="275" t="s">
        <v>8016</v>
      </c>
    </row>
    <row r="1084" spans="1:38" s="275" customFormat="1">
      <c r="A1084" s="275" t="str">
        <f t="shared" si="16"/>
        <v>0431200484地域移行支援</v>
      </c>
      <c r="B1084" s="275" t="s">
        <v>4820</v>
      </c>
      <c r="C1084" s="275" t="s">
        <v>4821</v>
      </c>
      <c r="D1084" s="276">
        <v>9894703</v>
      </c>
      <c r="E1084" s="275" t="s">
        <v>1950</v>
      </c>
      <c r="F1084" s="275" t="s">
        <v>1951</v>
      </c>
      <c r="G1084" s="275" t="s">
        <v>1952</v>
      </c>
      <c r="H1084" s="275" t="s">
        <v>63</v>
      </c>
      <c r="I1084" s="275" t="s">
        <v>8470</v>
      </c>
      <c r="J1084" s="275" t="s">
        <v>8471</v>
      </c>
      <c r="K1084" s="275" t="s">
        <v>4811</v>
      </c>
      <c r="L1084" s="275" t="s">
        <v>4811</v>
      </c>
      <c r="M1084" s="275" t="s">
        <v>4812</v>
      </c>
      <c r="N1084" s="276">
        <v>9894703</v>
      </c>
      <c r="O1084" s="275" t="s">
        <v>1848</v>
      </c>
      <c r="P1084" s="275" t="s">
        <v>1955</v>
      </c>
      <c r="Q1084" s="275" t="s">
        <v>1956</v>
      </c>
      <c r="R1084" s="275" t="s">
        <v>1957</v>
      </c>
      <c r="T1084" s="275" t="s">
        <v>4581</v>
      </c>
      <c r="U1084" s="275" t="s">
        <v>74</v>
      </c>
      <c r="V1084" s="275" t="s">
        <v>4822</v>
      </c>
      <c r="W1084" s="275" t="s">
        <v>6486</v>
      </c>
      <c r="X1084" s="277">
        <v>45047</v>
      </c>
      <c r="Y1084" s="275" t="s">
        <v>6487</v>
      </c>
      <c r="AA1084" s="277">
        <v>42095</v>
      </c>
      <c r="AB1084" s="277">
        <v>42095</v>
      </c>
      <c r="AF1084" s="275" t="s">
        <v>7371</v>
      </c>
      <c r="AJ1084" s="275" t="s">
        <v>6490</v>
      </c>
      <c r="AK1084" s="276">
        <v>989</v>
      </c>
      <c r="AL1084" s="275" t="s">
        <v>8018</v>
      </c>
    </row>
    <row r="1085" spans="1:38" s="275" customFormat="1">
      <c r="A1085" s="275" t="str">
        <f t="shared" si="16"/>
        <v>0431200484地域定着支援</v>
      </c>
      <c r="B1085" s="275" t="s">
        <v>4820</v>
      </c>
      <c r="C1085" s="275" t="s">
        <v>4821</v>
      </c>
      <c r="D1085" s="276">
        <v>9894703</v>
      </c>
      <c r="E1085" s="275" t="s">
        <v>1950</v>
      </c>
      <c r="F1085" s="275" t="s">
        <v>1951</v>
      </c>
      <c r="G1085" s="275" t="s">
        <v>1952</v>
      </c>
      <c r="H1085" s="275" t="s">
        <v>63</v>
      </c>
      <c r="I1085" s="275" t="s">
        <v>8470</v>
      </c>
      <c r="J1085" s="275" t="s">
        <v>8471</v>
      </c>
      <c r="K1085" s="275" t="s">
        <v>4811</v>
      </c>
      <c r="L1085" s="275" t="s">
        <v>4811</v>
      </c>
      <c r="M1085" s="275" t="s">
        <v>4812</v>
      </c>
      <c r="N1085" s="276">
        <v>9894703</v>
      </c>
      <c r="O1085" s="275" t="s">
        <v>1848</v>
      </c>
      <c r="P1085" s="275" t="s">
        <v>1955</v>
      </c>
      <c r="Q1085" s="275" t="s">
        <v>1956</v>
      </c>
      <c r="R1085" s="275" t="s">
        <v>1957</v>
      </c>
      <c r="T1085" s="275" t="s">
        <v>4583</v>
      </c>
      <c r="U1085" s="275" t="s">
        <v>74</v>
      </c>
      <c r="V1085" s="275" t="s">
        <v>4822</v>
      </c>
      <c r="W1085" s="275" t="s">
        <v>6486</v>
      </c>
      <c r="X1085" s="277">
        <v>44866</v>
      </c>
      <c r="Y1085" s="275" t="s">
        <v>6487</v>
      </c>
      <c r="AA1085" s="277">
        <v>42095</v>
      </c>
      <c r="AB1085" s="277">
        <v>42095</v>
      </c>
      <c r="AJ1085" s="275" t="s">
        <v>6490</v>
      </c>
      <c r="AK1085" s="276">
        <v>989</v>
      </c>
      <c r="AL1085" s="275" t="s">
        <v>8018</v>
      </c>
    </row>
    <row r="1086" spans="1:38" s="275" customFormat="1">
      <c r="A1086" s="275" t="str">
        <f t="shared" si="16"/>
        <v>0431300011計画相談支援</v>
      </c>
      <c r="B1086" s="275" t="s">
        <v>2217</v>
      </c>
      <c r="C1086" s="275" t="s">
        <v>2218</v>
      </c>
      <c r="D1086" s="276">
        <v>9895173</v>
      </c>
      <c r="E1086" s="275" t="s">
        <v>2219</v>
      </c>
      <c r="F1086" s="275" t="s">
        <v>2220</v>
      </c>
      <c r="G1086" s="275" t="s">
        <v>2221</v>
      </c>
      <c r="H1086" s="275" t="s">
        <v>63</v>
      </c>
      <c r="I1086" s="275" t="s">
        <v>2222</v>
      </c>
      <c r="J1086" s="275" t="s">
        <v>6953</v>
      </c>
      <c r="K1086" s="275" t="s">
        <v>4823</v>
      </c>
      <c r="L1086" s="275" t="s">
        <v>4829</v>
      </c>
      <c r="M1086" s="275" t="s">
        <v>4830</v>
      </c>
      <c r="N1086" s="276">
        <v>9872216</v>
      </c>
      <c r="O1086" s="275" t="s">
        <v>2193</v>
      </c>
      <c r="P1086" s="275" t="s">
        <v>4825</v>
      </c>
      <c r="Q1086" s="275" t="s">
        <v>4826</v>
      </c>
      <c r="R1086" s="275" t="s">
        <v>4827</v>
      </c>
      <c r="T1086" s="275" t="s">
        <v>4590</v>
      </c>
      <c r="U1086" s="275" t="s">
        <v>74</v>
      </c>
      <c r="V1086" s="275" t="s">
        <v>4828</v>
      </c>
      <c r="W1086" s="275" t="s">
        <v>6486</v>
      </c>
      <c r="X1086" s="277">
        <v>45108</v>
      </c>
      <c r="Y1086" s="275" t="s">
        <v>6487</v>
      </c>
      <c r="AA1086" s="277">
        <v>41000</v>
      </c>
      <c r="AB1086" s="277">
        <v>41000</v>
      </c>
      <c r="AJ1086" s="275" t="s">
        <v>6490</v>
      </c>
      <c r="AK1086" s="276">
        <v>989</v>
      </c>
      <c r="AL1086" s="275" t="s">
        <v>8030</v>
      </c>
    </row>
    <row r="1087" spans="1:38" s="275" customFormat="1">
      <c r="A1087" s="275" t="str">
        <f t="shared" si="16"/>
        <v>0431300029計画相談支援</v>
      </c>
      <c r="B1087" s="275" t="s">
        <v>2295</v>
      </c>
      <c r="C1087" s="275" t="s">
        <v>2296</v>
      </c>
      <c r="D1087" s="276">
        <v>9896223</v>
      </c>
      <c r="E1087" s="275" t="s">
        <v>2297</v>
      </c>
      <c r="F1087" s="275" t="s">
        <v>2298</v>
      </c>
      <c r="G1087" s="275" t="s">
        <v>2299</v>
      </c>
      <c r="H1087" s="275" t="s">
        <v>129</v>
      </c>
      <c r="I1087" s="275" t="s">
        <v>2300</v>
      </c>
      <c r="J1087" s="275" t="s">
        <v>6966</v>
      </c>
      <c r="K1087" s="275" t="s">
        <v>4831</v>
      </c>
      <c r="L1087" s="275" t="s">
        <v>4831</v>
      </c>
      <c r="M1087" s="275" t="s">
        <v>4832</v>
      </c>
      <c r="N1087" s="276">
        <v>9872252</v>
      </c>
      <c r="O1087" s="275" t="s">
        <v>2193</v>
      </c>
      <c r="P1087" s="275" t="s">
        <v>2303</v>
      </c>
      <c r="Q1087" s="275" t="s">
        <v>2304</v>
      </c>
      <c r="R1087" s="275" t="s">
        <v>2305</v>
      </c>
      <c r="T1087" s="275" t="s">
        <v>4590</v>
      </c>
      <c r="U1087" s="275" t="s">
        <v>74</v>
      </c>
      <c r="V1087" s="275" t="s">
        <v>4833</v>
      </c>
      <c r="W1087" s="275" t="s">
        <v>6486</v>
      </c>
      <c r="X1087" s="277">
        <v>44774</v>
      </c>
      <c r="Y1087" s="275" t="s">
        <v>6487</v>
      </c>
      <c r="AA1087" s="277">
        <v>41334</v>
      </c>
      <c r="AB1087" s="277">
        <v>41334</v>
      </c>
      <c r="AJ1087" s="275" t="s">
        <v>6490</v>
      </c>
      <c r="AK1087" s="276">
        <v>989</v>
      </c>
      <c r="AL1087" s="275" t="s">
        <v>8033</v>
      </c>
    </row>
    <row r="1088" spans="1:38" s="275" customFormat="1">
      <c r="A1088" s="275" t="str">
        <f t="shared" si="16"/>
        <v>0431300037計画相談支援</v>
      </c>
      <c r="B1088" s="275" t="s">
        <v>2206</v>
      </c>
      <c r="C1088" s="275" t="s">
        <v>2207</v>
      </c>
      <c r="D1088" s="276">
        <v>9872308</v>
      </c>
      <c r="E1088" s="275" t="s">
        <v>2208</v>
      </c>
      <c r="F1088" s="275" t="s">
        <v>2209</v>
      </c>
      <c r="G1088" s="275" t="s">
        <v>2210</v>
      </c>
      <c r="H1088" s="275" t="s">
        <v>730</v>
      </c>
      <c r="I1088" s="275" t="s">
        <v>2211</v>
      </c>
      <c r="J1088" s="275" t="s">
        <v>6952</v>
      </c>
      <c r="K1088" s="275" t="s">
        <v>4834</v>
      </c>
      <c r="L1088" s="275" t="s">
        <v>4834</v>
      </c>
      <c r="M1088" s="275" t="s">
        <v>4835</v>
      </c>
      <c r="N1088" s="276">
        <v>9872308</v>
      </c>
      <c r="O1088" s="275" t="s">
        <v>2193</v>
      </c>
      <c r="P1088" s="275" t="s">
        <v>4836</v>
      </c>
      <c r="Q1088" s="275" t="s">
        <v>2209</v>
      </c>
      <c r="R1088" s="275" t="s">
        <v>2210</v>
      </c>
      <c r="T1088" s="275" t="s">
        <v>4590</v>
      </c>
      <c r="U1088" s="275" t="s">
        <v>74</v>
      </c>
      <c r="V1088" s="275" t="s">
        <v>4837</v>
      </c>
      <c r="W1088" s="275" t="s">
        <v>6486</v>
      </c>
      <c r="X1088" s="277">
        <v>44835</v>
      </c>
      <c r="Y1088" s="275" t="s">
        <v>6487</v>
      </c>
      <c r="AA1088" s="277">
        <v>41426</v>
      </c>
      <c r="AB1088" s="277">
        <v>41426</v>
      </c>
      <c r="AJ1088" s="275" t="s">
        <v>6490</v>
      </c>
      <c r="AK1088" s="276">
        <v>987</v>
      </c>
      <c r="AL1088" s="275" t="s">
        <v>8029</v>
      </c>
    </row>
    <row r="1089" spans="1:38" s="275" customFormat="1">
      <c r="A1089" s="275" t="str">
        <f t="shared" si="16"/>
        <v>0431300037地域移行支援</v>
      </c>
      <c r="B1089" s="275" t="s">
        <v>2206</v>
      </c>
      <c r="C1089" s="275" t="s">
        <v>2207</v>
      </c>
      <c r="D1089" s="276">
        <v>9872308</v>
      </c>
      <c r="E1089" s="275" t="s">
        <v>2208</v>
      </c>
      <c r="F1089" s="275" t="s">
        <v>2209</v>
      </c>
      <c r="G1089" s="275" t="s">
        <v>2210</v>
      </c>
      <c r="H1089" s="275" t="s">
        <v>730</v>
      </c>
      <c r="I1089" s="275" t="s">
        <v>2211</v>
      </c>
      <c r="J1089" s="275" t="s">
        <v>6952</v>
      </c>
      <c r="K1089" s="275" t="s">
        <v>4834</v>
      </c>
      <c r="L1089" s="275" t="s">
        <v>4834</v>
      </c>
      <c r="M1089" s="275" t="s">
        <v>4835</v>
      </c>
      <c r="N1089" s="276">
        <v>9872308</v>
      </c>
      <c r="O1089" s="275" t="s">
        <v>2193</v>
      </c>
      <c r="P1089" s="275" t="s">
        <v>4836</v>
      </c>
      <c r="Q1089" s="275" t="s">
        <v>2209</v>
      </c>
      <c r="R1089" s="275" t="s">
        <v>2210</v>
      </c>
      <c r="T1089" s="275" t="s">
        <v>4581</v>
      </c>
      <c r="U1089" s="275" t="s">
        <v>74</v>
      </c>
      <c r="V1089" s="275" t="s">
        <v>4837</v>
      </c>
      <c r="W1089" s="275" t="s">
        <v>6486</v>
      </c>
      <c r="X1089" s="277">
        <v>45078</v>
      </c>
      <c r="Y1089" s="275" t="s">
        <v>6554</v>
      </c>
      <c r="AA1089" s="277">
        <v>45078</v>
      </c>
      <c r="AB1089" s="277">
        <v>45078</v>
      </c>
      <c r="AF1089" s="275" t="s">
        <v>7353</v>
      </c>
      <c r="AJ1089" s="275" t="s">
        <v>6490</v>
      </c>
      <c r="AK1089" s="276">
        <v>987</v>
      </c>
      <c r="AL1089" s="275" t="s">
        <v>8029</v>
      </c>
    </row>
    <row r="1090" spans="1:38" s="275" customFormat="1">
      <c r="A1090" s="275" t="str">
        <f t="shared" si="16"/>
        <v>0431300037地域定着支援</v>
      </c>
      <c r="B1090" s="275" t="s">
        <v>2206</v>
      </c>
      <c r="C1090" s="275" t="s">
        <v>2207</v>
      </c>
      <c r="D1090" s="276">
        <v>9872308</v>
      </c>
      <c r="E1090" s="275" t="s">
        <v>2208</v>
      </c>
      <c r="F1090" s="275" t="s">
        <v>2209</v>
      </c>
      <c r="G1090" s="275" t="s">
        <v>2210</v>
      </c>
      <c r="H1090" s="275" t="s">
        <v>730</v>
      </c>
      <c r="I1090" s="275" t="s">
        <v>2211</v>
      </c>
      <c r="J1090" s="275" t="s">
        <v>6952</v>
      </c>
      <c r="K1090" s="275" t="s">
        <v>4834</v>
      </c>
      <c r="L1090" s="275" t="s">
        <v>4834</v>
      </c>
      <c r="M1090" s="275" t="s">
        <v>4835</v>
      </c>
      <c r="N1090" s="276">
        <v>9872308</v>
      </c>
      <c r="O1090" s="275" t="s">
        <v>2193</v>
      </c>
      <c r="P1090" s="275" t="s">
        <v>4836</v>
      </c>
      <c r="Q1090" s="275" t="s">
        <v>2209</v>
      </c>
      <c r="R1090" s="275" t="s">
        <v>2210</v>
      </c>
      <c r="T1090" s="275" t="s">
        <v>4583</v>
      </c>
      <c r="U1090" s="275" t="s">
        <v>74</v>
      </c>
      <c r="V1090" s="275" t="s">
        <v>4837</v>
      </c>
      <c r="W1090" s="275" t="s">
        <v>6486</v>
      </c>
      <c r="X1090" s="277">
        <v>45078</v>
      </c>
      <c r="Y1090" s="275" t="s">
        <v>6554</v>
      </c>
      <c r="AA1090" s="277">
        <v>45078</v>
      </c>
      <c r="AB1090" s="277">
        <v>45078</v>
      </c>
      <c r="AJ1090" s="275" t="s">
        <v>6490</v>
      </c>
      <c r="AK1090" s="276">
        <v>987</v>
      </c>
      <c r="AL1090" s="275" t="s">
        <v>8029</v>
      </c>
    </row>
    <row r="1091" spans="1:38" s="275" customFormat="1">
      <c r="A1091" s="275" t="str">
        <f t="shared" ref="A1091:A1154" si="17">V1091&amp;T1091</f>
        <v>0431300045相談支援事業</v>
      </c>
      <c r="B1091" s="275" t="s">
        <v>2217</v>
      </c>
      <c r="C1091" s="275" t="s">
        <v>2218</v>
      </c>
      <c r="D1091" s="276">
        <v>9895173</v>
      </c>
      <c r="E1091" s="275" t="s">
        <v>2219</v>
      </c>
      <c r="F1091" s="275" t="s">
        <v>2220</v>
      </c>
      <c r="G1091" s="275" t="s">
        <v>2221</v>
      </c>
      <c r="H1091" s="275" t="s">
        <v>63</v>
      </c>
      <c r="I1091" s="275" t="s">
        <v>2222</v>
      </c>
      <c r="J1091" s="275" t="s">
        <v>6953</v>
      </c>
      <c r="K1091" s="275" t="s">
        <v>4823</v>
      </c>
      <c r="L1091" s="275" t="s">
        <v>4823</v>
      </c>
      <c r="M1091" s="275" t="s">
        <v>4824</v>
      </c>
      <c r="N1091" s="276">
        <v>9872216</v>
      </c>
      <c r="O1091" s="275" t="s">
        <v>2193</v>
      </c>
      <c r="P1091" s="275" t="s">
        <v>7392</v>
      </c>
      <c r="Q1091" s="275" t="s">
        <v>2220</v>
      </c>
      <c r="R1091" s="275" t="s">
        <v>2221</v>
      </c>
      <c r="T1091" s="275" t="s">
        <v>7350</v>
      </c>
      <c r="U1091" s="275" t="s">
        <v>74</v>
      </c>
      <c r="V1091" s="275" t="s">
        <v>7393</v>
      </c>
      <c r="W1091" s="275" t="s">
        <v>6486</v>
      </c>
      <c r="X1091" s="277">
        <v>39965</v>
      </c>
      <c r="Y1091" s="275" t="s">
        <v>6487</v>
      </c>
      <c r="Z1091" s="275" t="s">
        <v>6497</v>
      </c>
      <c r="AA1091" s="277">
        <v>38991</v>
      </c>
      <c r="AB1091" s="277">
        <v>38991</v>
      </c>
      <c r="AJ1091" s="275" t="s">
        <v>6490</v>
      </c>
      <c r="AK1091" s="276">
        <v>989</v>
      </c>
      <c r="AL1091" s="275" t="s">
        <v>8030</v>
      </c>
    </row>
    <row r="1092" spans="1:38" s="275" customFormat="1">
      <c r="A1092" s="275" t="str">
        <f t="shared" si="17"/>
        <v>0431300433計画相談支援</v>
      </c>
      <c r="B1092" s="275" t="s">
        <v>2283</v>
      </c>
      <c r="C1092" s="275" t="s">
        <v>2284</v>
      </c>
      <c r="D1092" s="276">
        <v>9895508</v>
      </c>
      <c r="E1092" s="275" t="s">
        <v>2285</v>
      </c>
      <c r="F1092" s="275" t="s">
        <v>2286</v>
      </c>
      <c r="G1092" s="275" t="s">
        <v>2287</v>
      </c>
      <c r="H1092" s="275" t="s">
        <v>63</v>
      </c>
      <c r="I1092" s="275" t="s">
        <v>2288</v>
      </c>
      <c r="J1092" s="275" t="s">
        <v>6965</v>
      </c>
      <c r="K1092" s="275" t="s">
        <v>4838</v>
      </c>
      <c r="L1092" s="275" t="s">
        <v>4838</v>
      </c>
      <c r="M1092" s="275" t="s">
        <v>4839</v>
      </c>
      <c r="N1092" s="276">
        <v>9895164</v>
      </c>
      <c r="O1092" s="275" t="s">
        <v>2193</v>
      </c>
      <c r="P1092" s="275" t="s">
        <v>4840</v>
      </c>
      <c r="Q1092" s="275" t="s">
        <v>4841</v>
      </c>
      <c r="R1092" s="275" t="s">
        <v>4842</v>
      </c>
      <c r="T1092" s="275" t="s">
        <v>4590</v>
      </c>
      <c r="U1092" s="275" t="s">
        <v>74</v>
      </c>
      <c r="V1092" s="275" t="s">
        <v>4843</v>
      </c>
      <c r="W1092" s="275" t="s">
        <v>6486</v>
      </c>
      <c r="X1092" s="277">
        <v>44348</v>
      </c>
      <c r="Y1092" s="275" t="s">
        <v>6487</v>
      </c>
      <c r="AA1092" s="277">
        <v>42522</v>
      </c>
      <c r="AB1092" s="277">
        <v>42522</v>
      </c>
      <c r="AJ1092" s="275" t="s">
        <v>6490</v>
      </c>
      <c r="AK1092" s="276">
        <v>989</v>
      </c>
      <c r="AL1092" s="275" t="s">
        <v>8032</v>
      </c>
    </row>
    <row r="1093" spans="1:38" s="275" customFormat="1">
      <c r="A1093" s="275" t="str">
        <f t="shared" si="17"/>
        <v>0431300441計画相談支援</v>
      </c>
      <c r="B1093" s="275" t="s">
        <v>2193</v>
      </c>
      <c r="C1093" s="275" t="s">
        <v>2370</v>
      </c>
      <c r="D1093" s="276">
        <v>9872252</v>
      </c>
      <c r="E1093" s="275" t="s">
        <v>2371</v>
      </c>
      <c r="F1093" s="275" t="s">
        <v>4844</v>
      </c>
      <c r="G1093" s="275" t="s">
        <v>4845</v>
      </c>
      <c r="H1093" s="275" t="s">
        <v>2374</v>
      </c>
      <c r="I1093" s="275" t="s">
        <v>4846</v>
      </c>
      <c r="J1093" s="275" t="s">
        <v>7394</v>
      </c>
      <c r="K1093" s="275" t="s">
        <v>4847</v>
      </c>
      <c r="L1093" s="275" t="s">
        <v>4847</v>
      </c>
      <c r="M1093" s="275" t="s">
        <v>4848</v>
      </c>
      <c r="N1093" s="276">
        <v>9872251</v>
      </c>
      <c r="O1093" s="275" t="s">
        <v>2193</v>
      </c>
      <c r="P1093" s="275" t="s">
        <v>4849</v>
      </c>
      <c r="Q1093" s="275" t="s">
        <v>4850</v>
      </c>
      <c r="R1093" s="275" t="s">
        <v>4850</v>
      </c>
      <c r="T1093" s="275" t="s">
        <v>4590</v>
      </c>
      <c r="U1093" s="275" t="s">
        <v>74</v>
      </c>
      <c r="V1093" s="275" t="s">
        <v>4851</v>
      </c>
      <c r="W1093" s="275" t="s">
        <v>6486</v>
      </c>
      <c r="X1093" s="277">
        <v>44287</v>
      </c>
      <c r="Y1093" s="275" t="s">
        <v>6487</v>
      </c>
      <c r="AA1093" s="277">
        <v>42552</v>
      </c>
      <c r="AB1093" s="277">
        <v>42552</v>
      </c>
      <c r="AJ1093" s="275" t="s">
        <v>6490</v>
      </c>
      <c r="AK1093" s="276">
        <v>987</v>
      </c>
      <c r="AL1093" s="275" t="s">
        <v>8028</v>
      </c>
    </row>
    <row r="1094" spans="1:38" s="275" customFormat="1">
      <c r="A1094" s="275" t="str">
        <f t="shared" si="17"/>
        <v>0431300490計画相談支援</v>
      </c>
      <c r="B1094" s="275" t="s">
        <v>2195</v>
      </c>
      <c r="C1094" s="275" t="s">
        <v>2196</v>
      </c>
      <c r="D1094" s="276">
        <v>9872252</v>
      </c>
      <c r="E1094" s="275" t="s">
        <v>2197</v>
      </c>
      <c r="F1094" s="275" t="s">
        <v>2198</v>
      </c>
      <c r="G1094" s="275" t="s">
        <v>2199</v>
      </c>
      <c r="H1094" s="275" t="s">
        <v>144</v>
      </c>
      <c r="I1094" s="275" t="s">
        <v>2200</v>
      </c>
      <c r="J1094" s="275" t="s">
        <v>6951</v>
      </c>
      <c r="K1094" s="275" t="s">
        <v>4852</v>
      </c>
      <c r="L1094" s="275" t="s">
        <v>4852</v>
      </c>
      <c r="M1094" s="275" t="s">
        <v>4853</v>
      </c>
      <c r="N1094" s="276">
        <v>9872215</v>
      </c>
      <c r="O1094" s="275" t="s">
        <v>2193</v>
      </c>
      <c r="P1094" s="275" t="s">
        <v>4854</v>
      </c>
      <c r="Q1094" s="275" t="s">
        <v>4855</v>
      </c>
      <c r="R1094" s="275" t="s">
        <v>2426</v>
      </c>
      <c r="T1094" s="275" t="s">
        <v>4590</v>
      </c>
      <c r="U1094" s="275" t="s">
        <v>74</v>
      </c>
      <c r="V1094" s="275" t="s">
        <v>4856</v>
      </c>
      <c r="W1094" s="275" t="s">
        <v>6486</v>
      </c>
      <c r="X1094" s="277">
        <v>44287</v>
      </c>
      <c r="Y1094" s="275" t="s">
        <v>6487</v>
      </c>
      <c r="AA1094" s="277">
        <v>43160</v>
      </c>
      <c r="AB1094" s="277">
        <v>43160</v>
      </c>
      <c r="AJ1094" s="275" t="s">
        <v>6490</v>
      </c>
      <c r="AK1094" s="276">
        <v>987</v>
      </c>
      <c r="AL1094" s="275" t="s">
        <v>8028</v>
      </c>
    </row>
    <row r="1095" spans="1:38" s="275" customFormat="1">
      <c r="A1095" s="275" t="str">
        <f t="shared" si="17"/>
        <v>0431300508計画相談支援</v>
      </c>
      <c r="B1095" s="275" t="s">
        <v>2356</v>
      </c>
      <c r="C1095" s="275" t="s">
        <v>2357</v>
      </c>
      <c r="D1095" s="276">
        <v>9895301</v>
      </c>
      <c r="E1095" s="275" t="s">
        <v>2358</v>
      </c>
      <c r="F1095" s="275" t="s">
        <v>2359</v>
      </c>
      <c r="G1095" s="275" t="s">
        <v>2360</v>
      </c>
      <c r="H1095" s="275" t="s">
        <v>129</v>
      </c>
      <c r="I1095" s="275" t="s">
        <v>2361</v>
      </c>
      <c r="J1095" s="275" t="s">
        <v>6971</v>
      </c>
      <c r="K1095" s="275" t="s">
        <v>4857</v>
      </c>
      <c r="L1095" s="275" t="s">
        <v>4857</v>
      </c>
      <c r="M1095" s="275" t="s">
        <v>4858</v>
      </c>
      <c r="N1095" s="276">
        <v>9895301</v>
      </c>
      <c r="O1095" s="275" t="s">
        <v>2193</v>
      </c>
      <c r="P1095" s="275" t="s">
        <v>4859</v>
      </c>
      <c r="Q1095" s="275" t="s">
        <v>4860</v>
      </c>
      <c r="R1095" s="275" t="s">
        <v>4861</v>
      </c>
      <c r="T1095" s="275" t="s">
        <v>4590</v>
      </c>
      <c r="U1095" s="275" t="s">
        <v>74</v>
      </c>
      <c r="V1095" s="275" t="s">
        <v>4862</v>
      </c>
      <c r="W1095" s="275" t="s">
        <v>6486</v>
      </c>
      <c r="X1095" s="277">
        <v>45047</v>
      </c>
      <c r="Y1095" s="275" t="s">
        <v>6487</v>
      </c>
      <c r="AA1095" s="277">
        <v>43296</v>
      </c>
      <c r="AB1095" s="277">
        <v>43296</v>
      </c>
      <c r="AJ1095" s="275" t="s">
        <v>6490</v>
      </c>
      <c r="AK1095" s="276">
        <v>989</v>
      </c>
      <c r="AL1095" s="275" t="s">
        <v>8037</v>
      </c>
    </row>
    <row r="1096" spans="1:38" s="275" customFormat="1">
      <c r="A1096" s="275" t="str">
        <f t="shared" si="17"/>
        <v>0431300516計画相談支援</v>
      </c>
      <c r="B1096" s="275" t="s">
        <v>2386</v>
      </c>
      <c r="C1096" s="275" t="s">
        <v>2387</v>
      </c>
      <c r="D1096" s="276">
        <v>9895402</v>
      </c>
      <c r="E1096" s="275" t="s">
        <v>2388</v>
      </c>
      <c r="F1096" s="275" t="s">
        <v>2389</v>
      </c>
      <c r="H1096" s="275" t="s">
        <v>129</v>
      </c>
      <c r="I1096" s="275" t="s">
        <v>2390</v>
      </c>
      <c r="J1096" s="275" t="s">
        <v>6973</v>
      </c>
      <c r="K1096" s="275" t="s">
        <v>2391</v>
      </c>
      <c r="L1096" s="275" t="s">
        <v>7395</v>
      </c>
      <c r="M1096" s="275" t="s">
        <v>7396</v>
      </c>
      <c r="N1096" s="276">
        <v>9895402</v>
      </c>
      <c r="O1096" s="275" t="s">
        <v>2193</v>
      </c>
      <c r="P1096" s="275" t="s">
        <v>2393</v>
      </c>
      <c r="Q1096" s="275" t="s">
        <v>2389</v>
      </c>
      <c r="R1096" s="275" t="s">
        <v>7397</v>
      </c>
      <c r="T1096" s="275" t="s">
        <v>4590</v>
      </c>
      <c r="U1096" s="275" t="s">
        <v>74</v>
      </c>
      <c r="V1096" s="275" t="s">
        <v>7398</v>
      </c>
      <c r="W1096" s="275" t="s">
        <v>6486</v>
      </c>
      <c r="X1096" s="277">
        <v>44652</v>
      </c>
      <c r="Y1096" s="275" t="s">
        <v>6554</v>
      </c>
      <c r="AA1096" s="277">
        <v>44652</v>
      </c>
      <c r="AB1096" s="277">
        <v>44652</v>
      </c>
      <c r="AJ1096" s="275" t="s">
        <v>6490</v>
      </c>
      <c r="AK1096" s="276">
        <v>989</v>
      </c>
      <c r="AL1096" s="275" t="s">
        <v>8038</v>
      </c>
    </row>
    <row r="1097" spans="1:38" s="275" customFormat="1">
      <c r="A1097" s="275" t="str">
        <f t="shared" si="17"/>
        <v>0431300524計画相談支援</v>
      </c>
      <c r="B1097" s="275" t="s">
        <v>2356</v>
      </c>
      <c r="C1097" s="275" t="s">
        <v>2357</v>
      </c>
      <c r="D1097" s="276">
        <v>9895301</v>
      </c>
      <c r="E1097" s="275" t="s">
        <v>2358</v>
      </c>
      <c r="F1097" s="275" t="s">
        <v>2359</v>
      </c>
      <c r="G1097" s="275" t="s">
        <v>2360</v>
      </c>
      <c r="H1097" s="275" t="s">
        <v>129</v>
      </c>
      <c r="I1097" s="275" t="s">
        <v>2361</v>
      </c>
      <c r="J1097" s="275" t="s">
        <v>6971</v>
      </c>
      <c r="K1097" s="275" t="s">
        <v>8278</v>
      </c>
      <c r="L1097" s="275" t="s">
        <v>8472</v>
      </c>
      <c r="M1097" s="275" t="s">
        <v>8473</v>
      </c>
      <c r="N1097" s="276">
        <v>9895615</v>
      </c>
      <c r="O1097" s="275" t="s">
        <v>2193</v>
      </c>
      <c r="P1097" s="275" t="s">
        <v>8281</v>
      </c>
      <c r="Q1097" s="275" t="s">
        <v>8282</v>
      </c>
      <c r="T1097" s="275" t="s">
        <v>4590</v>
      </c>
      <c r="U1097" s="275" t="s">
        <v>74</v>
      </c>
      <c r="V1097" s="275" t="s">
        <v>8474</v>
      </c>
      <c r="W1097" s="275" t="s">
        <v>6486</v>
      </c>
      <c r="X1097" s="277">
        <v>45047</v>
      </c>
      <c r="Y1097" s="275" t="s">
        <v>6487</v>
      </c>
      <c r="AA1097" s="277">
        <v>45017</v>
      </c>
      <c r="AB1097" s="277">
        <v>45017</v>
      </c>
      <c r="AJ1097" s="275" t="s">
        <v>6490</v>
      </c>
      <c r="AK1097" s="276">
        <v>989</v>
      </c>
      <c r="AL1097" s="275" t="s">
        <v>8037</v>
      </c>
    </row>
    <row r="1098" spans="1:38" s="275" customFormat="1">
      <c r="A1098" s="275" t="str">
        <f t="shared" si="17"/>
        <v>0431400019相談支援事業</v>
      </c>
      <c r="B1098" s="275" t="s">
        <v>2434</v>
      </c>
      <c r="C1098" s="275" t="s">
        <v>2435</v>
      </c>
      <c r="D1098" s="276">
        <v>9810505</v>
      </c>
      <c r="E1098" s="275" t="s">
        <v>2436</v>
      </c>
      <c r="F1098" s="275" t="s">
        <v>2437</v>
      </c>
      <c r="G1098" s="275" t="s">
        <v>2438</v>
      </c>
      <c r="H1098" s="275" t="s">
        <v>63</v>
      </c>
      <c r="I1098" s="275" t="s">
        <v>2439</v>
      </c>
      <c r="J1098" s="275" t="s">
        <v>7001</v>
      </c>
      <c r="K1098" s="275" t="s">
        <v>6303</v>
      </c>
      <c r="L1098" s="275" t="s">
        <v>6303</v>
      </c>
      <c r="M1098" s="275" t="s">
        <v>6304</v>
      </c>
      <c r="N1098" s="276">
        <v>9810503</v>
      </c>
      <c r="O1098" s="275" t="s">
        <v>2442</v>
      </c>
      <c r="P1098" s="275" t="s">
        <v>7399</v>
      </c>
      <c r="Q1098" s="275" t="s">
        <v>4870</v>
      </c>
      <c r="R1098" s="275" t="s">
        <v>4871</v>
      </c>
      <c r="T1098" s="275" t="s">
        <v>7350</v>
      </c>
      <c r="U1098" s="275" t="s">
        <v>74</v>
      </c>
      <c r="V1098" s="275" t="s">
        <v>7400</v>
      </c>
      <c r="W1098" s="275" t="s">
        <v>6486</v>
      </c>
      <c r="X1098" s="277">
        <v>38991</v>
      </c>
      <c r="Y1098" s="275" t="s">
        <v>6554</v>
      </c>
      <c r="Z1098" s="275" t="s">
        <v>6497</v>
      </c>
      <c r="AA1098" s="277">
        <v>38991</v>
      </c>
      <c r="AB1098" s="277">
        <v>38991</v>
      </c>
      <c r="AJ1098" s="275" t="s">
        <v>6490</v>
      </c>
      <c r="AK1098" s="276">
        <v>981</v>
      </c>
      <c r="AL1098" s="275" t="s">
        <v>8042</v>
      </c>
    </row>
    <row r="1099" spans="1:38" s="275" customFormat="1">
      <c r="A1099" s="275" t="str">
        <f t="shared" si="17"/>
        <v>0431400183相談支援事業</v>
      </c>
      <c r="B1099" s="275" t="s">
        <v>173</v>
      </c>
      <c r="C1099" s="275" t="s">
        <v>174</v>
      </c>
      <c r="D1099" s="276">
        <v>1740075</v>
      </c>
      <c r="E1099" s="275" t="s">
        <v>175</v>
      </c>
      <c r="F1099" s="275" t="s">
        <v>176</v>
      </c>
      <c r="G1099" s="275" t="s">
        <v>177</v>
      </c>
      <c r="H1099" s="275" t="s">
        <v>63</v>
      </c>
      <c r="I1099" s="275" t="s">
        <v>178</v>
      </c>
      <c r="J1099" s="275" t="s">
        <v>6515</v>
      </c>
      <c r="K1099" s="275" t="s">
        <v>2487</v>
      </c>
      <c r="L1099" s="275" t="s">
        <v>2487</v>
      </c>
      <c r="M1099" s="275" t="s">
        <v>2488</v>
      </c>
      <c r="N1099" s="276">
        <v>9810501</v>
      </c>
      <c r="O1099" s="275" t="s">
        <v>2442</v>
      </c>
      <c r="P1099" s="275" t="s">
        <v>2489</v>
      </c>
      <c r="Q1099" s="275" t="s">
        <v>2490</v>
      </c>
      <c r="R1099" s="275" t="s">
        <v>2491</v>
      </c>
      <c r="T1099" s="275" t="s">
        <v>7350</v>
      </c>
      <c r="U1099" s="275" t="s">
        <v>74</v>
      </c>
      <c r="V1099" s="275" t="s">
        <v>7401</v>
      </c>
      <c r="W1099" s="275" t="s">
        <v>6486</v>
      </c>
      <c r="X1099" s="277">
        <v>39539</v>
      </c>
      <c r="Y1099" s="275" t="s">
        <v>6554</v>
      </c>
      <c r="Z1099" s="275" t="s">
        <v>6497</v>
      </c>
      <c r="AA1099" s="277">
        <v>39539</v>
      </c>
      <c r="AB1099" s="277">
        <v>39539</v>
      </c>
      <c r="AJ1099" s="275" t="s">
        <v>6490</v>
      </c>
      <c r="AK1099" s="276">
        <v>174</v>
      </c>
      <c r="AL1099" s="275" t="s">
        <v>7914</v>
      </c>
    </row>
    <row r="1100" spans="1:38" s="275" customFormat="1">
      <c r="A1100" s="275" t="str">
        <f t="shared" si="17"/>
        <v>0431400191計画相談支援</v>
      </c>
      <c r="B1100" s="275" t="s">
        <v>173</v>
      </c>
      <c r="C1100" s="275" t="s">
        <v>174</v>
      </c>
      <c r="D1100" s="276">
        <v>1740075</v>
      </c>
      <c r="E1100" s="275" t="s">
        <v>175</v>
      </c>
      <c r="F1100" s="275" t="s">
        <v>176</v>
      </c>
      <c r="G1100" s="275" t="s">
        <v>177</v>
      </c>
      <c r="H1100" s="275" t="s">
        <v>63</v>
      </c>
      <c r="I1100" s="275" t="s">
        <v>178</v>
      </c>
      <c r="J1100" s="275" t="s">
        <v>6515</v>
      </c>
      <c r="K1100" s="275" t="s">
        <v>4863</v>
      </c>
      <c r="L1100" s="275" t="s">
        <v>4863</v>
      </c>
      <c r="M1100" s="275" t="s">
        <v>4864</v>
      </c>
      <c r="N1100" s="276">
        <v>9810501</v>
      </c>
      <c r="O1100" s="275" t="s">
        <v>2442</v>
      </c>
      <c r="P1100" s="275" t="s">
        <v>2489</v>
      </c>
      <c r="Q1100" s="275" t="s">
        <v>4865</v>
      </c>
      <c r="R1100" s="275" t="s">
        <v>2491</v>
      </c>
      <c r="T1100" s="275" t="s">
        <v>4590</v>
      </c>
      <c r="U1100" s="275" t="s">
        <v>74</v>
      </c>
      <c r="V1100" s="275" t="s">
        <v>4866</v>
      </c>
      <c r="W1100" s="275" t="s">
        <v>6486</v>
      </c>
      <c r="X1100" s="277">
        <v>45017</v>
      </c>
      <c r="Y1100" s="275" t="s">
        <v>6487</v>
      </c>
      <c r="AA1100" s="277">
        <v>41000</v>
      </c>
      <c r="AB1100" s="277">
        <v>41000</v>
      </c>
      <c r="AJ1100" s="275" t="s">
        <v>6490</v>
      </c>
      <c r="AK1100" s="276">
        <v>174</v>
      </c>
      <c r="AL1100" s="275" t="s">
        <v>7914</v>
      </c>
    </row>
    <row r="1101" spans="1:38" s="275" customFormat="1">
      <c r="A1101" s="275" t="str">
        <f t="shared" si="17"/>
        <v>0431400209計画相談支援</v>
      </c>
      <c r="B1101" s="275" t="s">
        <v>2434</v>
      </c>
      <c r="C1101" s="275" t="s">
        <v>2435</v>
      </c>
      <c r="D1101" s="276">
        <v>9810505</v>
      </c>
      <c r="E1101" s="275" t="s">
        <v>2436</v>
      </c>
      <c r="F1101" s="275" t="s">
        <v>2437</v>
      </c>
      <c r="G1101" s="275" t="s">
        <v>2438</v>
      </c>
      <c r="H1101" s="275" t="s">
        <v>63</v>
      </c>
      <c r="I1101" s="275" t="s">
        <v>2439</v>
      </c>
      <c r="J1101" s="275" t="s">
        <v>7001</v>
      </c>
      <c r="K1101" s="275" t="s">
        <v>4867</v>
      </c>
      <c r="L1101" s="275" t="s">
        <v>4867</v>
      </c>
      <c r="M1101" s="275" t="s">
        <v>4868</v>
      </c>
      <c r="N1101" s="276">
        <v>9810503</v>
      </c>
      <c r="O1101" s="275" t="s">
        <v>2442</v>
      </c>
      <c r="P1101" s="275" t="s">
        <v>4869</v>
      </c>
      <c r="Q1101" s="275" t="s">
        <v>4870</v>
      </c>
      <c r="R1101" s="275" t="s">
        <v>4871</v>
      </c>
      <c r="T1101" s="275" t="s">
        <v>4590</v>
      </c>
      <c r="U1101" s="275" t="s">
        <v>74</v>
      </c>
      <c r="V1101" s="275" t="s">
        <v>4872</v>
      </c>
      <c r="W1101" s="275" t="s">
        <v>6486</v>
      </c>
      <c r="X1101" s="277">
        <v>44287</v>
      </c>
      <c r="Y1101" s="275" t="s">
        <v>6487</v>
      </c>
      <c r="AA1101" s="277">
        <v>41091</v>
      </c>
      <c r="AB1101" s="277">
        <v>41091</v>
      </c>
      <c r="AJ1101" s="275" t="s">
        <v>6490</v>
      </c>
      <c r="AK1101" s="276">
        <v>981</v>
      </c>
      <c r="AL1101" s="275" t="s">
        <v>8042</v>
      </c>
    </row>
    <row r="1102" spans="1:38" s="275" customFormat="1">
      <c r="A1102" s="275" t="str">
        <f t="shared" si="17"/>
        <v>0431400282地域移行支援</v>
      </c>
      <c r="B1102" s="275" t="s">
        <v>173</v>
      </c>
      <c r="C1102" s="275" t="s">
        <v>174</v>
      </c>
      <c r="D1102" s="276">
        <v>1740075</v>
      </c>
      <c r="E1102" s="275" t="s">
        <v>175</v>
      </c>
      <c r="F1102" s="275" t="s">
        <v>176</v>
      </c>
      <c r="G1102" s="275" t="s">
        <v>177</v>
      </c>
      <c r="H1102" s="275" t="s">
        <v>63</v>
      </c>
      <c r="I1102" s="275" t="s">
        <v>178</v>
      </c>
      <c r="J1102" s="275" t="s">
        <v>6515</v>
      </c>
      <c r="K1102" s="275" t="s">
        <v>2487</v>
      </c>
      <c r="L1102" s="275" t="s">
        <v>2487</v>
      </c>
      <c r="M1102" s="275" t="s">
        <v>2488</v>
      </c>
      <c r="N1102" s="276">
        <v>9810501</v>
      </c>
      <c r="O1102" s="275" t="s">
        <v>2442</v>
      </c>
      <c r="P1102" s="275" t="s">
        <v>4873</v>
      </c>
      <c r="Q1102" s="275" t="s">
        <v>4865</v>
      </c>
      <c r="R1102" s="275" t="s">
        <v>2491</v>
      </c>
      <c r="T1102" s="275" t="s">
        <v>4581</v>
      </c>
      <c r="U1102" s="275" t="s">
        <v>74</v>
      </c>
      <c r="V1102" s="275" t="s">
        <v>4874</v>
      </c>
      <c r="W1102" s="275" t="s">
        <v>6486</v>
      </c>
      <c r="X1102" s="277">
        <v>44287</v>
      </c>
      <c r="Y1102" s="275" t="s">
        <v>6487</v>
      </c>
      <c r="AA1102" s="277">
        <v>42005</v>
      </c>
      <c r="AB1102" s="277">
        <v>42005</v>
      </c>
      <c r="AF1102" s="275" t="s">
        <v>7353</v>
      </c>
      <c r="AJ1102" s="275" t="s">
        <v>6490</v>
      </c>
      <c r="AK1102" s="276">
        <v>174</v>
      </c>
      <c r="AL1102" s="275" t="s">
        <v>7914</v>
      </c>
    </row>
    <row r="1103" spans="1:38" s="275" customFormat="1">
      <c r="A1103" s="275" t="str">
        <f t="shared" si="17"/>
        <v>0431400282地域定着支援</v>
      </c>
      <c r="B1103" s="275" t="s">
        <v>173</v>
      </c>
      <c r="C1103" s="275" t="s">
        <v>174</v>
      </c>
      <c r="D1103" s="276">
        <v>1740075</v>
      </c>
      <c r="E1103" s="275" t="s">
        <v>175</v>
      </c>
      <c r="F1103" s="275" t="s">
        <v>176</v>
      </c>
      <c r="G1103" s="275" t="s">
        <v>177</v>
      </c>
      <c r="H1103" s="275" t="s">
        <v>63</v>
      </c>
      <c r="I1103" s="275" t="s">
        <v>178</v>
      </c>
      <c r="J1103" s="275" t="s">
        <v>6515</v>
      </c>
      <c r="K1103" s="275" t="s">
        <v>2487</v>
      </c>
      <c r="L1103" s="275" t="s">
        <v>2487</v>
      </c>
      <c r="M1103" s="275" t="s">
        <v>2488</v>
      </c>
      <c r="N1103" s="276">
        <v>9810501</v>
      </c>
      <c r="O1103" s="275" t="s">
        <v>2442</v>
      </c>
      <c r="P1103" s="275" t="s">
        <v>4873</v>
      </c>
      <c r="Q1103" s="275" t="s">
        <v>4865</v>
      </c>
      <c r="R1103" s="275" t="s">
        <v>2491</v>
      </c>
      <c r="T1103" s="275" t="s">
        <v>4583</v>
      </c>
      <c r="U1103" s="275" t="s">
        <v>74</v>
      </c>
      <c r="V1103" s="275" t="s">
        <v>4874</v>
      </c>
      <c r="W1103" s="275" t="s">
        <v>6486</v>
      </c>
      <c r="X1103" s="277">
        <v>44287</v>
      </c>
      <c r="Y1103" s="275" t="s">
        <v>6487</v>
      </c>
      <c r="AA1103" s="277">
        <v>42005</v>
      </c>
      <c r="AB1103" s="277">
        <v>42005</v>
      </c>
      <c r="AJ1103" s="275" t="s">
        <v>6490</v>
      </c>
      <c r="AK1103" s="276">
        <v>174</v>
      </c>
      <c r="AL1103" s="275" t="s">
        <v>7914</v>
      </c>
    </row>
    <row r="1104" spans="1:38" s="275" customFormat="1">
      <c r="A1104" s="275" t="str">
        <f t="shared" si="17"/>
        <v>0431400308計画相談支援</v>
      </c>
      <c r="B1104" s="275" t="s">
        <v>2434</v>
      </c>
      <c r="C1104" s="275" t="s">
        <v>2435</v>
      </c>
      <c r="D1104" s="276">
        <v>9810505</v>
      </c>
      <c r="E1104" s="275" t="s">
        <v>2436</v>
      </c>
      <c r="F1104" s="275" t="s">
        <v>2437</v>
      </c>
      <c r="G1104" s="275" t="s">
        <v>2438</v>
      </c>
      <c r="H1104" s="275" t="s">
        <v>63</v>
      </c>
      <c r="I1104" s="275" t="s">
        <v>2439</v>
      </c>
      <c r="J1104" s="275" t="s">
        <v>7001</v>
      </c>
      <c r="K1104" s="275" t="s">
        <v>4875</v>
      </c>
      <c r="L1104" s="275" t="s">
        <v>4875</v>
      </c>
      <c r="M1104" s="275" t="s">
        <v>4876</v>
      </c>
      <c r="N1104" s="276">
        <v>9810503</v>
      </c>
      <c r="O1104" s="275" t="s">
        <v>2442</v>
      </c>
      <c r="P1104" s="275" t="s">
        <v>4877</v>
      </c>
      <c r="Q1104" s="275" t="s">
        <v>4878</v>
      </c>
      <c r="R1104" s="275" t="s">
        <v>4879</v>
      </c>
      <c r="T1104" s="275" t="s">
        <v>4590</v>
      </c>
      <c r="U1104" s="275" t="s">
        <v>74</v>
      </c>
      <c r="V1104" s="275" t="s">
        <v>4880</v>
      </c>
      <c r="W1104" s="275" t="s">
        <v>6486</v>
      </c>
      <c r="X1104" s="277">
        <v>44287</v>
      </c>
      <c r="Y1104" s="275" t="s">
        <v>6487</v>
      </c>
      <c r="AA1104" s="277">
        <v>42826</v>
      </c>
      <c r="AB1104" s="277">
        <v>42826</v>
      </c>
      <c r="AJ1104" s="275" t="s">
        <v>6490</v>
      </c>
      <c r="AK1104" s="276">
        <v>981</v>
      </c>
      <c r="AL1104" s="275" t="s">
        <v>8042</v>
      </c>
    </row>
    <row r="1105" spans="1:38" s="275" customFormat="1">
      <c r="A1105" s="275" t="str">
        <f t="shared" si="17"/>
        <v>0431400324計画相談支援</v>
      </c>
      <c r="B1105" s="275" t="s">
        <v>4881</v>
      </c>
      <c r="C1105" s="275" t="s">
        <v>4882</v>
      </c>
      <c r="D1105" s="276">
        <v>9860861</v>
      </c>
      <c r="E1105" s="275" t="s">
        <v>4883</v>
      </c>
      <c r="F1105" s="275" t="s">
        <v>4884</v>
      </c>
      <c r="G1105" s="275" t="s">
        <v>4588</v>
      </c>
      <c r="H1105" s="275" t="s">
        <v>402</v>
      </c>
      <c r="I1105" s="275" t="s">
        <v>4885</v>
      </c>
      <c r="J1105" s="275" t="s">
        <v>7402</v>
      </c>
      <c r="K1105" s="275" t="s">
        <v>4886</v>
      </c>
      <c r="L1105" s="275" t="s">
        <v>4886</v>
      </c>
      <c r="M1105" s="275" t="s">
        <v>4887</v>
      </c>
      <c r="N1105" s="276">
        <v>9810501</v>
      </c>
      <c r="O1105" s="275" t="s">
        <v>2442</v>
      </c>
      <c r="P1105" s="275" t="s">
        <v>4888</v>
      </c>
      <c r="Q1105" s="275" t="s">
        <v>4889</v>
      </c>
      <c r="R1105" s="275" t="s">
        <v>4890</v>
      </c>
      <c r="T1105" s="275" t="s">
        <v>4590</v>
      </c>
      <c r="U1105" s="275" t="s">
        <v>74</v>
      </c>
      <c r="V1105" s="275" t="s">
        <v>4891</v>
      </c>
      <c r="W1105" s="275" t="s">
        <v>6486</v>
      </c>
      <c r="X1105" s="277">
        <v>44287</v>
      </c>
      <c r="Y1105" s="275" t="s">
        <v>6487</v>
      </c>
      <c r="AA1105" s="277">
        <v>42979</v>
      </c>
      <c r="AB1105" s="277">
        <v>42979</v>
      </c>
      <c r="AJ1105" s="275" t="s">
        <v>6490</v>
      </c>
      <c r="AK1105" s="276">
        <v>986</v>
      </c>
      <c r="AL1105" s="275" t="s">
        <v>7936</v>
      </c>
    </row>
    <row r="1106" spans="1:38" s="275" customFormat="1">
      <c r="A1106" s="275" t="str">
        <f t="shared" si="17"/>
        <v>0431500016計画相談支援</v>
      </c>
      <c r="B1106" s="275" t="s">
        <v>2537</v>
      </c>
      <c r="C1106" s="275" t="s">
        <v>2538</v>
      </c>
      <c r="D1106" s="276">
        <v>9896154</v>
      </c>
      <c r="E1106" s="275" t="s">
        <v>2539</v>
      </c>
      <c r="F1106" s="275" t="s">
        <v>2540</v>
      </c>
      <c r="G1106" s="275" t="s">
        <v>2541</v>
      </c>
      <c r="H1106" s="275" t="s">
        <v>63</v>
      </c>
      <c r="I1106" s="275" t="s">
        <v>2542</v>
      </c>
      <c r="J1106" s="275" t="s">
        <v>7054</v>
      </c>
      <c r="K1106" s="275" t="s">
        <v>4892</v>
      </c>
      <c r="L1106" s="275" t="s">
        <v>4892</v>
      </c>
      <c r="M1106" s="275" t="s">
        <v>4893</v>
      </c>
      <c r="N1106" s="276">
        <v>9894106</v>
      </c>
      <c r="O1106" s="275" t="s">
        <v>2545</v>
      </c>
      <c r="P1106" s="275" t="s">
        <v>2815</v>
      </c>
      <c r="Q1106" s="275" t="s">
        <v>4895</v>
      </c>
      <c r="R1106" s="275" t="s">
        <v>4896</v>
      </c>
      <c r="T1106" s="275" t="s">
        <v>4590</v>
      </c>
      <c r="U1106" s="275" t="s">
        <v>74</v>
      </c>
      <c r="V1106" s="275" t="s">
        <v>4894</v>
      </c>
      <c r="W1106" s="275" t="s">
        <v>6486</v>
      </c>
      <c r="X1106" s="277">
        <v>44287</v>
      </c>
      <c r="Y1106" s="275" t="s">
        <v>6487</v>
      </c>
      <c r="AA1106" s="277">
        <v>41000</v>
      </c>
      <c r="AB1106" s="277">
        <v>41000</v>
      </c>
      <c r="AJ1106" s="275" t="s">
        <v>6490</v>
      </c>
      <c r="AK1106" s="276">
        <v>989</v>
      </c>
      <c r="AL1106" s="275" t="s">
        <v>8050</v>
      </c>
    </row>
    <row r="1107" spans="1:38" s="275" customFormat="1">
      <c r="A1107" s="275" t="str">
        <f t="shared" si="17"/>
        <v>0431500024相談支援事業</v>
      </c>
      <c r="B1107" s="275" t="s">
        <v>2550</v>
      </c>
      <c r="C1107" s="275" t="s">
        <v>2551</v>
      </c>
      <c r="D1107" s="276">
        <v>9896251</v>
      </c>
      <c r="E1107" s="275" t="s">
        <v>2552</v>
      </c>
      <c r="F1107" s="275" t="s">
        <v>2553</v>
      </c>
      <c r="G1107" s="275" t="s">
        <v>2554</v>
      </c>
      <c r="H1107" s="275" t="s">
        <v>63</v>
      </c>
      <c r="I1107" s="275" t="s">
        <v>2555</v>
      </c>
      <c r="J1107" s="275" t="s">
        <v>7060</v>
      </c>
      <c r="K1107" s="275" t="s">
        <v>7403</v>
      </c>
      <c r="L1107" s="275" t="s">
        <v>7403</v>
      </c>
      <c r="M1107" s="275" t="s">
        <v>7404</v>
      </c>
      <c r="N1107" s="276">
        <v>9896162</v>
      </c>
      <c r="O1107" s="275" t="s">
        <v>2545</v>
      </c>
      <c r="P1107" s="275" t="s">
        <v>7405</v>
      </c>
      <c r="Q1107" s="275" t="s">
        <v>4900</v>
      </c>
      <c r="R1107" s="275" t="s">
        <v>4366</v>
      </c>
      <c r="T1107" s="275" t="s">
        <v>7350</v>
      </c>
      <c r="U1107" s="275" t="s">
        <v>74</v>
      </c>
      <c r="V1107" s="275" t="s">
        <v>7406</v>
      </c>
      <c r="W1107" s="275" t="s">
        <v>6486</v>
      </c>
      <c r="X1107" s="277">
        <v>38991</v>
      </c>
      <c r="Y1107" s="275" t="s">
        <v>6554</v>
      </c>
      <c r="Z1107" s="275" t="s">
        <v>6497</v>
      </c>
      <c r="AA1107" s="277">
        <v>38991</v>
      </c>
      <c r="AB1107" s="277">
        <v>38991</v>
      </c>
      <c r="AJ1107" s="275" t="s">
        <v>6490</v>
      </c>
      <c r="AK1107" s="276">
        <v>989</v>
      </c>
      <c r="AL1107" s="275" t="s">
        <v>8052</v>
      </c>
    </row>
    <row r="1108" spans="1:38" s="275" customFormat="1">
      <c r="A1108" s="275" t="str">
        <f t="shared" si="17"/>
        <v>0431500040計画相談支援</v>
      </c>
      <c r="B1108" s="275" t="s">
        <v>2550</v>
      </c>
      <c r="C1108" s="275" t="s">
        <v>2551</v>
      </c>
      <c r="D1108" s="276">
        <v>9896251</v>
      </c>
      <c r="E1108" s="275" t="s">
        <v>2552</v>
      </c>
      <c r="F1108" s="275" t="s">
        <v>2553</v>
      </c>
      <c r="G1108" s="275" t="s">
        <v>2554</v>
      </c>
      <c r="H1108" s="275" t="s">
        <v>63</v>
      </c>
      <c r="I1108" s="275" t="s">
        <v>2555</v>
      </c>
      <c r="J1108" s="275" t="s">
        <v>7060</v>
      </c>
      <c r="K1108" s="275" t="s">
        <v>4897</v>
      </c>
      <c r="L1108" s="275" t="s">
        <v>4897</v>
      </c>
      <c r="M1108" s="275" t="s">
        <v>4898</v>
      </c>
      <c r="N1108" s="276">
        <v>9896251</v>
      </c>
      <c r="O1108" s="275" t="s">
        <v>2545</v>
      </c>
      <c r="P1108" s="275" t="s">
        <v>4899</v>
      </c>
      <c r="Q1108" s="275" t="s">
        <v>4900</v>
      </c>
      <c r="R1108" s="275" t="s">
        <v>4901</v>
      </c>
      <c r="T1108" s="275" t="s">
        <v>4590</v>
      </c>
      <c r="U1108" s="275" t="s">
        <v>74</v>
      </c>
      <c r="V1108" s="275" t="s">
        <v>4902</v>
      </c>
      <c r="W1108" s="275" t="s">
        <v>6486</v>
      </c>
      <c r="X1108" s="277">
        <v>44652</v>
      </c>
      <c r="Y1108" s="275" t="s">
        <v>6487</v>
      </c>
      <c r="AA1108" s="277">
        <v>41000</v>
      </c>
      <c r="AB1108" s="277">
        <v>41000</v>
      </c>
      <c r="AJ1108" s="275" t="s">
        <v>6490</v>
      </c>
      <c r="AK1108" s="276">
        <v>989</v>
      </c>
      <c r="AL1108" s="275" t="s">
        <v>8052</v>
      </c>
    </row>
    <row r="1109" spans="1:38" s="275" customFormat="1">
      <c r="A1109" s="275" t="str">
        <f t="shared" si="17"/>
        <v>0431500065計画相談支援</v>
      </c>
      <c r="B1109" s="275" t="s">
        <v>2648</v>
      </c>
      <c r="C1109" s="275" t="s">
        <v>2649</v>
      </c>
      <c r="D1109" s="276">
        <v>9896412</v>
      </c>
      <c r="E1109" s="275" t="s">
        <v>2650</v>
      </c>
      <c r="F1109" s="275" t="s">
        <v>2651</v>
      </c>
      <c r="G1109" s="275" t="s">
        <v>2652</v>
      </c>
      <c r="H1109" s="275" t="s">
        <v>63</v>
      </c>
      <c r="I1109" s="275" t="s">
        <v>2653</v>
      </c>
      <c r="J1109" s="275" t="s">
        <v>7076</v>
      </c>
      <c r="K1109" s="275" t="s">
        <v>4903</v>
      </c>
      <c r="L1109" s="275" t="s">
        <v>4903</v>
      </c>
      <c r="M1109" s="275" t="s">
        <v>4904</v>
      </c>
      <c r="N1109" s="276">
        <v>9896412</v>
      </c>
      <c r="O1109" s="275" t="s">
        <v>2545</v>
      </c>
      <c r="P1109" s="275" t="s">
        <v>2656</v>
      </c>
      <c r="Q1109" s="275" t="s">
        <v>4905</v>
      </c>
      <c r="R1109" s="275" t="s">
        <v>2652</v>
      </c>
      <c r="T1109" s="275" t="s">
        <v>4590</v>
      </c>
      <c r="U1109" s="275" t="s">
        <v>74</v>
      </c>
      <c r="V1109" s="275" t="s">
        <v>4906</v>
      </c>
      <c r="W1109" s="275" t="s">
        <v>6486</v>
      </c>
      <c r="X1109" s="277">
        <v>44287</v>
      </c>
      <c r="Y1109" s="275" t="s">
        <v>6487</v>
      </c>
      <c r="AA1109" s="277">
        <v>41365</v>
      </c>
      <c r="AB1109" s="277">
        <v>41365</v>
      </c>
      <c r="AJ1109" s="275" t="s">
        <v>6490</v>
      </c>
      <c r="AK1109" s="276">
        <v>989</v>
      </c>
      <c r="AL1109" s="275" t="s">
        <v>8057</v>
      </c>
    </row>
    <row r="1110" spans="1:38" s="275" customFormat="1">
      <c r="A1110" s="275" t="str">
        <f t="shared" si="17"/>
        <v>0431500073計画相談支援</v>
      </c>
      <c r="B1110" s="275" t="s">
        <v>2699</v>
      </c>
      <c r="C1110" s="275" t="s">
        <v>2700</v>
      </c>
      <c r="D1110" s="276">
        <v>9896436</v>
      </c>
      <c r="E1110" s="275" t="s">
        <v>2701</v>
      </c>
      <c r="F1110" s="275" t="s">
        <v>2702</v>
      </c>
      <c r="G1110" s="275" t="s">
        <v>2702</v>
      </c>
      <c r="H1110" s="275" t="s">
        <v>63</v>
      </c>
      <c r="I1110" s="275" t="s">
        <v>2703</v>
      </c>
      <c r="J1110" s="275" t="s">
        <v>7080</v>
      </c>
      <c r="K1110" s="275" t="s">
        <v>4907</v>
      </c>
      <c r="L1110" s="275" t="s">
        <v>4907</v>
      </c>
      <c r="M1110" s="275" t="s">
        <v>4908</v>
      </c>
      <c r="N1110" s="276">
        <v>9896435</v>
      </c>
      <c r="O1110" s="275" t="s">
        <v>2545</v>
      </c>
      <c r="P1110" s="275" t="s">
        <v>4909</v>
      </c>
      <c r="Q1110" s="275" t="s">
        <v>2702</v>
      </c>
      <c r="R1110" s="275" t="s">
        <v>2702</v>
      </c>
      <c r="T1110" s="275" t="s">
        <v>4590</v>
      </c>
      <c r="U1110" s="275" t="s">
        <v>76</v>
      </c>
      <c r="V1110" s="275" t="s">
        <v>4910</v>
      </c>
      <c r="W1110" s="275" t="s">
        <v>6486</v>
      </c>
      <c r="X1110" s="277">
        <v>42767</v>
      </c>
      <c r="Y1110" s="275" t="s">
        <v>6487</v>
      </c>
      <c r="AA1110" s="277">
        <v>41395</v>
      </c>
      <c r="AB1110" s="277">
        <v>41395</v>
      </c>
      <c r="AC1110" s="277">
        <v>42767</v>
      </c>
      <c r="AJ1110" s="275" t="s">
        <v>6490</v>
      </c>
      <c r="AK1110" s="276">
        <v>989</v>
      </c>
      <c r="AL1110" s="275" t="s">
        <v>8058</v>
      </c>
    </row>
    <row r="1111" spans="1:38" s="275" customFormat="1">
      <c r="A1111" s="275" t="str">
        <f t="shared" si="17"/>
        <v>0431500081計画相談支援</v>
      </c>
      <c r="B1111" s="275" t="s">
        <v>4911</v>
      </c>
      <c r="C1111" s="275" t="s">
        <v>4912</v>
      </c>
      <c r="D1111" s="276">
        <v>9880051</v>
      </c>
      <c r="E1111" s="275" t="s">
        <v>4913</v>
      </c>
      <c r="F1111" s="275" t="s">
        <v>4914</v>
      </c>
      <c r="G1111" s="275" t="s">
        <v>4915</v>
      </c>
      <c r="H1111" s="275" t="s">
        <v>129</v>
      </c>
      <c r="I1111" s="275" t="s">
        <v>4916</v>
      </c>
      <c r="J1111" s="275" t="s">
        <v>7407</v>
      </c>
      <c r="K1111" s="275" t="s">
        <v>4917</v>
      </c>
      <c r="L1111" s="275" t="s">
        <v>4917</v>
      </c>
      <c r="M1111" s="275" t="s">
        <v>4918</v>
      </c>
      <c r="N1111" s="276">
        <v>9896136</v>
      </c>
      <c r="O1111" s="275" t="s">
        <v>2545</v>
      </c>
      <c r="P1111" s="275" t="s">
        <v>4919</v>
      </c>
      <c r="Q1111" s="275" t="s">
        <v>4920</v>
      </c>
      <c r="R1111" s="275" t="s">
        <v>4921</v>
      </c>
      <c r="T1111" s="275" t="s">
        <v>4590</v>
      </c>
      <c r="U1111" s="275" t="s">
        <v>76</v>
      </c>
      <c r="V1111" s="275" t="s">
        <v>4922</v>
      </c>
      <c r="W1111" s="275" t="s">
        <v>6486</v>
      </c>
      <c r="X1111" s="277">
        <v>42675</v>
      </c>
      <c r="Y1111" s="275" t="s">
        <v>6487</v>
      </c>
      <c r="AA1111" s="277">
        <v>41579</v>
      </c>
      <c r="AB1111" s="277">
        <v>41579</v>
      </c>
      <c r="AC1111" s="277">
        <v>42675</v>
      </c>
      <c r="AJ1111" s="275" t="s">
        <v>6490</v>
      </c>
      <c r="AK1111" s="276">
        <v>988</v>
      </c>
      <c r="AL1111" s="275" t="s">
        <v>8134</v>
      </c>
    </row>
    <row r="1112" spans="1:38" s="275" customFormat="1">
      <c r="A1112" s="275" t="str">
        <f t="shared" si="17"/>
        <v>0431500099計画相談支援</v>
      </c>
      <c r="B1112" s="275" t="s">
        <v>2550</v>
      </c>
      <c r="C1112" s="275" t="s">
        <v>2551</v>
      </c>
      <c r="D1112" s="276">
        <v>9896251</v>
      </c>
      <c r="E1112" s="275" t="s">
        <v>2552</v>
      </c>
      <c r="F1112" s="275" t="s">
        <v>2553</v>
      </c>
      <c r="G1112" s="275" t="s">
        <v>2554</v>
      </c>
      <c r="H1112" s="275" t="s">
        <v>63</v>
      </c>
      <c r="I1112" s="275" t="s">
        <v>2555</v>
      </c>
      <c r="J1112" s="275" t="s">
        <v>7060</v>
      </c>
      <c r="K1112" s="275" t="s">
        <v>4923</v>
      </c>
      <c r="L1112" s="275" t="s">
        <v>4923</v>
      </c>
      <c r="M1112" s="275" t="s">
        <v>4924</v>
      </c>
      <c r="N1112" s="276">
        <v>9896321</v>
      </c>
      <c r="O1112" s="275" t="s">
        <v>2545</v>
      </c>
      <c r="P1112" s="275" t="s">
        <v>4925</v>
      </c>
      <c r="Q1112" s="275" t="s">
        <v>2584</v>
      </c>
      <c r="R1112" s="275" t="s">
        <v>2585</v>
      </c>
      <c r="T1112" s="275" t="s">
        <v>4590</v>
      </c>
      <c r="U1112" s="275" t="s">
        <v>74</v>
      </c>
      <c r="V1112" s="275" t="s">
        <v>4926</v>
      </c>
      <c r="W1112" s="275" t="s">
        <v>6486</v>
      </c>
      <c r="X1112" s="277">
        <v>44287</v>
      </c>
      <c r="Y1112" s="275" t="s">
        <v>6487</v>
      </c>
      <c r="AA1112" s="277">
        <v>41730</v>
      </c>
      <c r="AB1112" s="277">
        <v>41730</v>
      </c>
      <c r="AJ1112" s="275" t="s">
        <v>6490</v>
      </c>
      <c r="AK1112" s="276">
        <v>989</v>
      </c>
      <c r="AL1112" s="275" t="s">
        <v>8052</v>
      </c>
    </row>
    <row r="1113" spans="1:38" s="275" customFormat="1">
      <c r="A1113" s="275" t="str">
        <f t="shared" si="17"/>
        <v>0431500107計画相談支援</v>
      </c>
      <c r="B1113" s="275" t="s">
        <v>4927</v>
      </c>
      <c r="C1113" s="275" t="s">
        <v>4928</v>
      </c>
      <c r="D1113" s="276">
        <v>9896171</v>
      </c>
      <c r="E1113" s="275" t="s">
        <v>4929</v>
      </c>
      <c r="F1113" s="275" t="s">
        <v>4930</v>
      </c>
      <c r="G1113" s="275" t="s">
        <v>4931</v>
      </c>
      <c r="H1113" s="275" t="s">
        <v>2844</v>
      </c>
      <c r="I1113" s="275" t="s">
        <v>4932</v>
      </c>
      <c r="J1113" s="275" t="s">
        <v>7408</v>
      </c>
      <c r="K1113" s="275" t="s">
        <v>4933</v>
      </c>
      <c r="L1113" s="275" t="s">
        <v>4933</v>
      </c>
      <c r="M1113" s="275" t="s">
        <v>4934</v>
      </c>
      <c r="N1113" s="276">
        <v>9896322</v>
      </c>
      <c r="O1113" s="275" t="s">
        <v>2545</v>
      </c>
      <c r="P1113" s="275" t="s">
        <v>4935</v>
      </c>
      <c r="Q1113" s="275" t="s">
        <v>4936</v>
      </c>
      <c r="R1113" s="275" t="s">
        <v>4937</v>
      </c>
      <c r="T1113" s="275" t="s">
        <v>4590</v>
      </c>
      <c r="U1113" s="275" t="s">
        <v>74</v>
      </c>
      <c r="V1113" s="275" t="s">
        <v>4938</v>
      </c>
      <c r="W1113" s="275" t="s">
        <v>6486</v>
      </c>
      <c r="X1113" s="277">
        <v>44287</v>
      </c>
      <c r="Y1113" s="275" t="s">
        <v>6487</v>
      </c>
      <c r="AA1113" s="277">
        <v>41730</v>
      </c>
      <c r="AB1113" s="277">
        <v>41730</v>
      </c>
      <c r="AJ1113" s="275" t="s">
        <v>6490</v>
      </c>
      <c r="AK1113" s="276">
        <v>989</v>
      </c>
      <c r="AL1113" s="275" t="s">
        <v>8135</v>
      </c>
    </row>
    <row r="1114" spans="1:38" s="275" customFormat="1">
      <c r="A1114" s="275" t="str">
        <f t="shared" si="17"/>
        <v>0431500115計画相談支援</v>
      </c>
      <c r="B1114" s="275" t="s">
        <v>2759</v>
      </c>
      <c r="C1114" s="275" t="s">
        <v>2760</v>
      </c>
      <c r="D1114" s="276">
        <v>9830021</v>
      </c>
      <c r="E1114" s="275" t="s">
        <v>2761</v>
      </c>
      <c r="F1114" s="275" t="s">
        <v>2762</v>
      </c>
      <c r="G1114" s="275" t="s">
        <v>2763</v>
      </c>
      <c r="H1114" s="275" t="s">
        <v>63</v>
      </c>
      <c r="I1114" s="275" t="s">
        <v>8318</v>
      </c>
      <c r="J1114" s="275" t="s">
        <v>8319</v>
      </c>
      <c r="K1114" s="275" t="s">
        <v>4939</v>
      </c>
      <c r="L1114" s="275" t="s">
        <v>4939</v>
      </c>
      <c r="M1114" s="275" t="s">
        <v>4940</v>
      </c>
      <c r="N1114" s="276">
        <v>9896105</v>
      </c>
      <c r="O1114" s="275" t="s">
        <v>2545</v>
      </c>
      <c r="P1114" s="275" t="s">
        <v>4941</v>
      </c>
      <c r="Q1114" s="275" t="s">
        <v>2767</v>
      </c>
      <c r="R1114" s="275" t="s">
        <v>2768</v>
      </c>
      <c r="T1114" s="275" t="s">
        <v>4590</v>
      </c>
      <c r="U1114" s="275" t="s">
        <v>74</v>
      </c>
      <c r="V1114" s="275" t="s">
        <v>4942</v>
      </c>
      <c r="W1114" s="275" t="s">
        <v>6486</v>
      </c>
      <c r="X1114" s="277">
        <v>44287</v>
      </c>
      <c r="Y1114" s="275" t="s">
        <v>6487</v>
      </c>
      <c r="AA1114" s="277">
        <v>41760</v>
      </c>
      <c r="AB1114" s="277">
        <v>41760</v>
      </c>
      <c r="AJ1114" s="275" t="s">
        <v>6490</v>
      </c>
      <c r="AK1114" s="276">
        <v>983</v>
      </c>
      <c r="AL1114" s="275" t="s">
        <v>8062</v>
      </c>
    </row>
    <row r="1115" spans="1:38" s="275" customFormat="1">
      <c r="A1115" s="275" t="str">
        <f t="shared" si="17"/>
        <v>0431500321計画相談支援</v>
      </c>
      <c r="B1115" s="275" t="s">
        <v>3993</v>
      </c>
      <c r="C1115" s="275" t="s">
        <v>3994</v>
      </c>
      <c r="D1115" s="276">
        <v>9870024</v>
      </c>
      <c r="E1115" s="275" t="s">
        <v>3995</v>
      </c>
      <c r="F1115" s="275" t="s">
        <v>3996</v>
      </c>
      <c r="G1115" s="275" t="s">
        <v>3997</v>
      </c>
      <c r="H1115" s="275" t="s">
        <v>210</v>
      </c>
      <c r="I1115" s="275" t="s">
        <v>3998</v>
      </c>
      <c r="J1115" s="275" t="s">
        <v>7321</v>
      </c>
      <c r="K1115" s="275" t="s">
        <v>5194</v>
      </c>
      <c r="L1115" s="275" t="s">
        <v>5194</v>
      </c>
      <c r="M1115" s="275" t="s">
        <v>5195</v>
      </c>
      <c r="N1115" s="276">
        <v>9896174</v>
      </c>
      <c r="O1115" s="275" t="s">
        <v>2545</v>
      </c>
      <c r="P1115" s="275" t="s">
        <v>7409</v>
      </c>
      <c r="Q1115" s="275" t="s">
        <v>7410</v>
      </c>
      <c r="T1115" s="275" t="s">
        <v>4590</v>
      </c>
      <c r="U1115" s="275" t="s">
        <v>74</v>
      </c>
      <c r="V1115" s="275" t="s">
        <v>7411</v>
      </c>
      <c r="W1115" s="275" t="s">
        <v>6486</v>
      </c>
      <c r="X1115" s="277">
        <v>44927</v>
      </c>
      <c r="Y1115" s="275" t="s">
        <v>6487</v>
      </c>
      <c r="AA1115" s="277">
        <v>44743</v>
      </c>
      <c r="AB1115" s="277">
        <v>44743</v>
      </c>
      <c r="AJ1115" s="275" t="s">
        <v>6490</v>
      </c>
      <c r="AK1115" s="276">
        <v>987</v>
      </c>
      <c r="AL1115" s="275" t="s">
        <v>8122</v>
      </c>
    </row>
    <row r="1116" spans="1:38" s="275" customFormat="1">
      <c r="A1116" s="275" t="str">
        <f t="shared" si="17"/>
        <v>0431600014計画相談支援</v>
      </c>
      <c r="B1116" s="275" t="s">
        <v>4943</v>
      </c>
      <c r="C1116" s="275" t="s">
        <v>4944</v>
      </c>
      <c r="D1116" s="276">
        <v>9840063</v>
      </c>
      <c r="E1116" s="275" t="s">
        <v>4945</v>
      </c>
      <c r="F1116" s="275" t="s">
        <v>4123</v>
      </c>
      <c r="G1116" s="275" t="s">
        <v>4124</v>
      </c>
      <c r="H1116" s="275" t="s">
        <v>63</v>
      </c>
      <c r="I1116" s="275" t="s">
        <v>8475</v>
      </c>
      <c r="J1116" s="275" t="s">
        <v>8476</v>
      </c>
      <c r="K1116" s="275" t="s">
        <v>4946</v>
      </c>
      <c r="L1116" s="275" t="s">
        <v>4946</v>
      </c>
      <c r="M1116" s="275" t="s">
        <v>4947</v>
      </c>
      <c r="N1116" s="276">
        <v>9813352</v>
      </c>
      <c r="O1116" s="275" t="s">
        <v>2920</v>
      </c>
      <c r="P1116" s="275" t="s">
        <v>4951</v>
      </c>
      <c r="Q1116" s="275" t="s">
        <v>4948</v>
      </c>
      <c r="R1116" s="275" t="s">
        <v>4949</v>
      </c>
      <c r="T1116" s="275" t="s">
        <v>4590</v>
      </c>
      <c r="U1116" s="275" t="s">
        <v>74</v>
      </c>
      <c r="V1116" s="275" t="s">
        <v>4950</v>
      </c>
      <c r="W1116" s="275" t="s">
        <v>6486</v>
      </c>
      <c r="X1116" s="277">
        <v>44287</v>
      </c>
      <c r="Y1116" s="275" t="s">
        <v>6487</v>
      </c>
      <c r="AA1116" s="277">
        <v>42826</v>
      </c>
      <c r="AB1116" s="277">
        <v>42826</v>
      </c>
      <c r="AJ1116" s="275" t="s">
        <v>6490</v>
      </c>
      <c r="AK1116" s="276">
        <v>984</v>
      </c>
      <c r="AL1116" s="275" t="s">
        <v>8136</v>
      </c>
    </row>
    <row r="1117" spans="1:38" s="275" customFormat="1">
      <c r="A1117" s="275" t="str">
        <f t="shared" si="17"/>
        <v>0431600089計画相談支援</v>
      </c>
      <c r="B1117" s="275" t="s">
        <v>4952</v>
      </c>
      <c r="C1117" s="275" t="s">
        <v>4953</v>
      </c>
      <c r="D1117" s="276">
        <v>9813103</v>
      </c>
      <c r="E1117" s="275" t="s">
        <v>4954</v>
      </c>
      <c r="F1117" s="275" t="s">
        <v>3763</v>
      </c>
      <c r="G1117" s="275" t="s">
        <v>3764</v>
      </c>
      <c r="H1117" s="275" t="s">
        <v>63</v>
      </c>
      <c r="I1117" s="275" t="s">
        <v>3765</v>
      </c>
      <c r="J1117" s="275" t="s">
        <v>7288</v>
      </c>
      <c r="K1117" s="275" t="s">
        <v>4955</v>
      </c>
      <c r="L1117" s="275" t="s">
        <v>4955</v>
      </c>
      <c r="M1117" s="275" t="s">
        <v>4956</v>
      </c>
      <c r="N1117" s="276">
        <v>9813303</v>
      </c>
      <c r="O1117" s="275" t="s">
        <v>2920</v>
      </c>
      <c r="P1117" s="275" t="s">
        <v>4957</v>
      </c>
      <c r="Q1117" s="275" t="s">
        <v>3763</v>
      </c>
      <c r="R1117" s="275" t="s">
        <v>3764</v>
      </c>
      <c r="T1117" s="275" t="s">
        <v>4590</v>
      </c>
      <c r="U1117" s="275" t="s">
        <v>74</v>
      </c>
      <c r="V1117" s="275" t="s">
        <v>4958</v>
      </c>
      <c r="W1117" s="275" t="s">
        <v>6486</v>
      </c>
      <c r="X1117" s="277">
        <v>44287</v>
      </c>
      <c r="Y1117" s="275" t="s">
        <v>6487</v>
      </c>
      <c r="AA1117" s="277">
        <v>43282</v>
      </c>
      <c r="AB1117" s="277">
        <v>43282</v>
      </c>
      <c r="AJ1117" s="275" t="s">
        <v>6490</v>
      </c>
      <c r="AK1117" s="276">
        <v>981</v>
      </c>
      <c r="AL1117" s="275" t="s">
        <v>7976</v>
      </c>
    </row>
    <row r="1118" spans="1:38" s="275" customFormat="1">
      <c r="A1118" s="275" t="str">
        <f t="shared" si="17"/>
        <v>0431600097計画相談支援</v>
      </c>
      <c r="B1118" s="275" t="s">
        <v>3689</v>
      </c>
      <c r="C1118" s="275" t="s">
        <v>3690</v>
      </c>
      <c r="D1118" s="276">
        <v>9813341</v>
      </c>
      <c r="E1118" s="275" t="s">
        <v>3691</v>
      </c>
      <c r="F1118" s="275" t="s">
        <v>3692</v>
      </c>
      <c r="G1118" s="275" t="s">
        <v>3693</v>
      </c>
      <c r="H1118" s="275" t="s">
        <v>1475</v>
      </c>
      <c r="I1118" s="275" t="s">
        <v>3694</v>
      </c>
      <c r="J1118" s="275" t="s">
        <v>7287</v>
      </c>
      <c r="K1118" s="275" t="s">
        <v>4959</v>
      </c>
      <c r="L1118" s="275" t="s">
        <v>4959</v>
      </c>
      <c r="M1118" s="275" t="s">
        <v>4960</v>
      </c>
      <c r="N1118" s="276">
        <v>9813341</v>
      </c>
      <c r="O1118" s="275" t="s">
        <v>2920</v>
      </c>
      <c r="P1118" s="275" t="s">
        <v>4961</v>
      </c>
      <c r="Q1118" s="275" t="s">
        <v>3698</v>
      </c>
      <c r="R1118" s="275" t="s">
        <v>3699</v>
      </c>
      <c r="T1118" s="275" t="s">
        <v>4590</v>
      </c>
      <c r="U1118" s="275" t="s">
        <v>74</v>
      </c>
      <c r="V1118" s="275" t="s">
        <v>4962</v>
      </c>
      <c r="W1118" s="275" t="s">
        <v>6486</v>
      </c>
      <c r="X1118" s="277">
        <v>44287</v>
      </c>
      <c r="Y1118" s="275" t="s">
        <v>6487</v>
      </c>
      <c r="AA1118" s="277">
        <v>43525</v>
      </c>
      <c r="AB1118" s="277">
        <v>43525</v>
      </c>
      <c r="AJ1118" s="275" t="s">
        <v>6490</v>
      </c>
      <c r="AK1118" s="276">
        <v>981</v>
      </c>
      <c r="AL1118" s="275" t="s">
        <v>8075</v>
      </c>
    </row>
    <row r="1119" spans="1:38" s="275" customFormat="1">
      <c r="A1119" s="275" t="str">
        <f t="shared" si="17"/>
        <v>0431600105計画相談支援</v>
      </c>
      <c r="B1119" s="275" t="s">
        <v>4963</v>
      </c>
      <c r="C1119" s="275" t="s">
        <v>4964</v>
      </c>
      <c r="D1119" s="276">
        <v>9813331</v>
      </c>
      <c r="E1119" s="275" t="s">
        <v>4965</v>
      </c>
      <c r="F1119" s="275" t="s">
        <v>4966</v>
      </c>
      <c r="G1119" s="275" t="s">
        <v>4966</v>
      </c>
      <c r="H1119" s="275" t="s">
        <v>319</v>
      </c>
      <c r="I1119" s="275" t="s">
        <v>4967</v>
      </c>
      <c r="J1119" s="275" t="s">
        <v>7412</v>
      </c>
      <c r="K1119" s="275" t="s">
        <v>4968</v>
      </c>
      <c r="L1119" s="275" t="s">
        <v>4968</v>
      </c>
      <c r="M1119" s="275" t="s">
        <v>4969</v>
      </c>
      <c r="N1119" s="276">
        <v>9813331</v>
      </c>
      <c r="O1119" s="275" t="s">
        <v>2920</v>
      </c>
      <c r="P1119" s="275" t="s">
        <v>4965</v>
      </c>
      <c r="Q1119" s="275" t="s">
        <v>4966</v>
      </c>
      <c r="R1119" s="275" t="s">
        <v>4966</v>
      </c>
      <c r="T1119" s="275" t="s">
        <v>4590</v>
      </c>
      <c r="U1119" s="275" t="s">
        <v>74</v>
      </c>
      <c r="V1119" s="275" t="s">
        <v>4970</v>
      </c>
      <c r="W1119" s="275" t="s">
        <v>6486</v>
      </c>
      <c r="X1119" s="277">
        <v>44378</v>
      </c>
      <c r="Y1119" s="275" t="s">
        <v>6487</v>
      </c>
      <c r="AA1119" s="277">
        <v>43556</v>
      </c>
      <c r="AB1119" s="277">
        <v>43556</v>
      </c>
      <c r="AJ1119" s="275" t="s">
        <v>6490</v>
      </c>
      <c r="AK1119" s="276">
        <v>981</v>
      </c>
      <c r="AL1119" s="275" t="s">
        <v>8137</v>
      </c>
    </row>
    <row r="1120" spans="1:38" s="275" customFormat="1">
      <c r="A1120" s="275" t="str">
        <f t="shared" si="17"/>
        <v>0432100097計画相談支援</v>
      </c>
      <c r="B1120" s="275" t="s">
        <v>2971</v>
      </c>
      <c r="C1120" s="275" t="s">
        <v>2972</v>
      </c>
      <c r="D1120" s="276">
        <v>9890821</v>
      </c>
      <c r="E1120" s="275" t="s">
        <v>2973</v>
      </c>
      <c r="F1120" s="275" t="s">
        <v>2974</v>
      </c>
      <c r="G1120" s="275" t="s">
        <v>2975</v>
      </c>
      <c r="H1120" s="275" t="s">
        <v>144</v>
      </c>
      <c r="I1120" s="275" t="s">
        <v>8327</v>
      </c>
      <c r="J1120" s="275" t="s">
        <v>8328</v>
      </c>
      <c r="K1120" s="275" t="s">
        <v>2971</v>
      </c>
      <c r="L1120" s="275" t="s">
        <v>2971</v>
      </c>
      <c r="M1120" s="275" t="s">
        <v>2972</v>
      </c>
      <c r="N1120" s="276">
        <v>9890821</v>
      </c>
      <c r="O1120" s="275" t="s">
        <v>2976</v>
      </c>
      <c r="P1120" s="275" t="s">
        <v>4972</v>
      </c>
      <c r="Q1120" s="275" t="s">
        <v>2974</v>
      </c>
      <c r="R1120" s="275" t="s">
        <v>2975</v>
      </c>
      <c r="T1120" s="275" t="s">
        <v>4590</v>
      </c>
      <c r="U1120" s="275" t="s">
        <v>74</v>
      </c>
      <c r="V1120" s="275" t="s">
        <v>4971</v>
      </c>
      <c r="W1120" s="275" t="s">
        <v>6486</v>
      </c>
      <c r="X1120" s="277">
        <v>44287</v>
      </c>
      <c r="Y1120" s="275" t="s">
        <v>6487</v>
      </c>
      <c r="AA1120" s="277">
        <v>42156</v>
      </c>
      <c r="AB1120" s="277">
        <v>42156</v>
      </c>
      <c r="AJ1120" s="275" t="s">
        <v>6490</v>
      </c>
      <c r="AK1120" s="276">
        <v>989</v>
      </c>
      <c r="AL1120" s="275" t="s">
        <v>8081</v>
      </c>
    </row>
    <row r="1121" spans="1:38" s="275" customFormat="1">
      <c r="A1121" s="275" t="str">
        <f t="shared" si="17"/>
        <v>0432210011計画相談支援</v>
      </c>
      <c r="B1121" s="275" t="s">
        <v>1003</v>
      </c>
      <c r="C1121" s="275" t="s">
        <v>1004</v>
      </c>
      <c r="D1121" s="276">
        <v>9890232</v>
      </c>
      <c r="E1121" s="275" t="s">
        <v>1005</v>
      </c>
      <c r="F1121" s="275" t="s">
        <v>1006</v>
      </c>
      <c r="G1121" s="275" t="s">
        <v>1007</v>
      </c>
      <c r="H1121" s="275" t="s">
        <v>63</v>
      </c>
      <c r="I1121" s="275" t="s">
        <v>1008</v>
      </c>
      <c r="J1121" s="275" t="s">
        <v>6699</v>
      </c>
      <c r="K1121" s="275" t="s">
        <v>4679</v>
      </c>
      <c r="L1121" s="275" t="s">
        <v>4679</v>
      </c>
      <c r="M1121" s="275" t="s">
        <v>4680</v>
      </c>
      <c r="N1121" s="276">
        <v>9891201</v>
      </c>
      <c r="O1121" s="275" t="s">
        <v>3030</v>
      </c>
      <c r="P1121" s="275" t="s">
        <v>4973</v>
      </c>
      <c r="Q1121" s="275" t="s">
        <v>4682</v>
      </c>
      <c r="R1121" s="275" t="s">
        <v>4683</v>
      </c>
      <c r="T1121" s="275" t="s">
        <v>4590</v>
      </c>
      <c r="U1121" s="275" t="s">
        <v>74</v>
      </c>
      <c r="V1121" s="275" t="s">
        <v>4974</v>
      </c>
      <c r="W1121" s="275" t="s">
        <v>6486</v>
      </c>
      <c r="X1121" s="277">
        <v>45017</v>
      </c>
      <c r="Y1121" s="275" t="s">
        <v>6487</v>
      </c>
      <c r="AA1121" s="277">
        <v>41030</v>
      </c>
      <c r="AB1121" s="277">
        <v>41030</v>
      </c>
      <c r="AJ1121" s="275" t="s">
        <v>6490</v>
      </c>
      <c r="AK1121" s="276">
        <v>989</v>
      </c>
      <c r="AL1121" s="275" t="s">
        <v>7956</v>
      </c>
    </row>
    <row r="1122" spans="1:38" s="275" customFormat="1">
      <c r="A1122" s="275" t="str">
        <f t="shared" si="17"/>
        <v>0432210052計画相談支援</v>
      </c>
      <c r="B1122" s="275" t="s">
        <v>1982</v>
      </c>
      <c r="C1122" s="275" t="s">
        <v>1983</v>
      </c>
      <c r="D1122" s="276">
        <v>9891601</v>
      </c>
      <c r="E1122" s="275" t="s">
        <v>6914</v>
      </c>
      <c r="F1122" s="275" t="s">
        <v>1985</v>
      </c>
      <c r="G1122" s="275" t="s">
        <v>1986</v>
      </c>
      <c r="H1122" s="275" t="s">
        <v>63</v>
      </c>
      <c r="I1122" s="275" t="s">
        <v>8269</v>
      </c>
      <c r="J1122" s="275" t="s">
        <v>8270</v>
      </c>
      <c r="K1122" s="275" t="s">
        <v>4975</v>
      </c>
      <c r="L1122" s="275" t="s">
        <v>4975</v>
      </c>
      <c r="M1122" s="275" t="s">
        <v>4976</v>
      </c>
      <c r="N1122" s="276">
        <v>9891601</v>
      </c>
      <c r="O1122" s="275" t="s">
        <v>3007</v>
      </c>
      <c r="P1122" s="275" t="s">
        <v>4977</v>
      </c>
      <c r="Q1122" s="275" t="s">
        <v>4495</v>
      </c>
      <c r="R1122" s="275" t="s">
        <v>1986</v>
      </c>
      <c r="T1122" s="275" t="s">
        <v>4590</v>
      </c>
      <c r="U1122" s="275" t="s">
        <v>74</v>
      </c>
      <c r="V1122" s="275" t="s">
        <v>4978</v>
      </c>
      <c r="W1122" s="275" t="s">
        <v>6486</v>
      </c>
      <c r="X1122" s="277">
        <v>44287</v>
      </c>
      <c r="Y1122" s="275" t="s">
        <v>6487</v>
      </c>
      <c r="AA1122" s="277">
        <v>41730</v>
      </c>
      <c r="AB1122" s="277">
        <v>41730</v>
      </c>
      <c r="AJ1122" s="275" t="s">
        <v>6490</v>
      </c>
      <c r="AK1122" s="276">
        <v>989</v>
      </c>
      <c r="AL1122" s="275" t="s">
        <v>8019</v>
      </c>
    </row>
    <row r="1123" spans="1:38" s="275" customFormat="1">
      <c r="A1123" s="275" t="str">
        <f t="shared" si="17"/>
        <v>0432210136計画相談支援</v>
      </c>
      <c r="B1123" s="275" t="s">
        <v>4465</v>
      </c>
      <c r="C1123" s="275" t="s">
        <v>4466</v>
      </c>
      <c r="D1123" s="276">
        <v>9891501</v>
      </c>
      <c r="E1123" s="275" t="s">
        <v>4467</v>
      </c>
      <c r="F1123" s="275" t="s">
        <v>4468</v>
      </c>
      <c r="G1123" s="275" t="s">
        <v>4468</v>
      </c>
      <c r="H1123" s="275" t="s">
        <v>63</v>
      </c>
      <c r="I1123" s="275" t="s">
        <v>4469</v>
      </c>
      <c r="J1123" s="275" t="s">
        <v>7413</v>
      </c>
      <c r="K1123" s="275" t="s">
        <v>4979</v>
      </c>
      <c r="L1123" s="275" t="s">
        <v>4979</v>
      </c>
      <c r="M1123" s="275" t="s">
        <v>4980</v>
      </c>
      <c r="N1123" s="276">
        <v>9891501</v>
      </c>
      <c r="O1123" s="275" t="s">
        <v>3058</v>
      </c>
      <c r="P1123" s="275" t="s">
        <v>4467</v>
      </c>
      <c r="Q1123" s="275" t="s">
        <v>4981</v>
      </c>
      <c r="R1123" s="275" t="s">
        <v>4981</v>
      </c>
      <c r="T1123" s="275" t="s">
        <v>4590</v>
      </c>
      <c r="U1123" s="275" t="s">
        <v>74</v>
      </c>
      <c r="V1123" s="275" t="s">
        <v>4982</v>
      </c>
      <c r="W1123" s="275" t="s">
        <v>6486</v>
      </c>
      <c r="X1123" s="277">
        <v>44562</v>
      </c>
      <c r="Y1123" s="275" t="s">
        <v>6487</v>
      </c>
      <c r="AA1123" s="277">
        <v>42767</v>
      </c>
      <c r="AB1123" s="277">
        <v>42767</v>
      </c>
      <c r="AJ1123" s="275" t="s">
        <v>6490</v>
      </c>
      <c r="AK1123" s="276">
        <v>989</v>
      </c>
      <c r="AL1123" s="275" t="s">
        <v>8138</v>
      </c>
    </row>
    <row r="1124" spans="1:38" s="275" customFormat="1">
      <c r="A1124" s="275" t="str">
        <f t="shared" si="17"/>
        <v>0432210177計画相談支援</v>
      </c>
      <c r="B1124" s="275" t="s">
        <v>652</v>
      </c>
      <c r="C1124" s="275" t="s">
        <v>653</v>
      </c>
      <c r="D1124" s="276">
        <v>9830836</v>
      </c>
      <c r="E1124" s="275" t="s">
        <v>654</v>
      </c>
      <c r="F1124" s="275" t="s">
        <v>655</v>
      </c>
      <c r="G1124" s="275" t="s">
        <v>656</v>
      </c>
      <c r="H1124" s="275" t="s">
        <v>144</v>
      </c>
      <c r="I1124" s="275" t="s">
        <v>657</v>
      </c>
      <c r="J1124" s="275" t="s">
        <v>6592</v>
      </c>
      <c r="K1124" s="275" t="s">
        <v>4126</v>
      </c>
      <c r="L1124" s="275" t="s">
        <v>4126</v>
      </c>
      <c r="M1124" s="275" t="s">
        <v>4127</v>
      </c>
      <c r="N1124" s="276">
        <v>9891321</v>
      </c>
      <c r="O1124" s="275" t="s">
        <v>3035</v>
      </c>
      <c r="P1124" s="275" t="s">
        <v>4983</v>
      </c>
      <c r="Q1124" s="275" t="s">
        <v>4984</v>
      </c>
      <c r="R1124" s="275" t="s">
        <v>4985</v>
      </c>
      <c r="T1124" s="275" t="s">
        <v>4590</v>
      </c>
      <c r="U1124" s="275" t="s">
        <v>74</v>
      </c>
      <c r="V1124" s="275" t="s">
        <v>4986</v>
      </c>
      <c r="W1124" s="275" t="s">
        <v>6486</v>
      </c>
      <c r="X1124" s="277">
        <v>44287</v>
      </c>
      <c r="Y1124" s="275" t="s">
        <v>6487</v>
      </c>
      <c r="AA1124" s="277">
        <v>43084</v>
      </c>
      <c r="AB1124" s="277">
        <v>43084</v>
      </c>
      <c r="AJ1124" s="275" t="s">
        <v>6490</v>
      </c>
      <c r="AK1124" s="276">
        <v>983</v>
      </c>
      <c r="AL1124" s="275" t="s">
        <v>7941</v>
      </c>
    </row>
    <row r="1125" spans="1:38" s="275" customFormat="1">
      <c r="A1125" s="275" t="str">
        <f t="shared" si="17"/>
        <v>0432210193計画相談支援</v>
      </c>
      <c r="B1125" s="275" t="s">
        <v>3107</v>
      </c>
      <c r="C1125" s="275" t="s">
        <v>3108</v>
      </c>
      <c r="D1125" s="276">
        <v>9891261</v>
      </c>
      <c r="E1125" s="275" t="s">
        <v>3109</v>
      </c>
      <c r="F1125" s="275" t="s">
        <v>8329</v>
      </c>
      <c r="G1125" s="275" t="s">
        <v>3110</v>
      </c>
      <c r="H1125" s="275" t="s">
        <v>402</v>
      </c>
      <c r="I1125" s="275" t="s">
        <v>3111</v>
      </c>
      <c r="J1125" s="275" t="s">
        <v>7175</v>
      </c>
      <c r="K1125" s="275" t="s">
        <v>4987</v>
      </c>
      <c r="L1125" s="275" t="s">
        <v>4987</v>
      </c>
      <c r="M1125" s="275" t="s">
        <v>4988</v>
      </c>
      <c r="N1125" s="276">
        <v>9891302</v>
      </c>
      <c r="O1125" s="275" t="s">
        <v>3035</v>
      </c>
      <c r="P1125" s="275" t="s">
        <v>4991</v>
      </c>
      <c r="Q1125" s="275" t="s">
        <v>4989</v>
      </c>
      <c r="R1125" s="275" t="s">
        <v>3110</v>
      </c>
      <c r="T1125" s="275" t="s">
        <v>4590</v>
      </c>
      <c r="U1125" s="275" t="s">
        <v>74</v>
      </c>
      <c r="V1125" s="275" t="s">
        <v>4990</v>
      </c>
      <c r="W1125" s="275" t="s">
        <v>6486</v>
      </c>
      <c r="X1125" s="277">
        <v>44287</v>
      </c>
      <c r="Y1125" s="275" t="s">
        <v>6487</v>
      </c>
      <c r="AA1125" s="277">
        <v>43191</v>
      </c>
      <c r="AB1125" s="277">
        <v>43191</v>
      </c>
      <c r="AJ1125" s="275" t="s">
        <v>6490</v>
      </c>
      <c r="AK1125" s="276">
        <v>989</v>
      </c>
      <c r="AL1125" s="275" t="s">
        <v>8084</v>
      </c>
    </row>
    <row r="1126" spans="1:38" s="275" customFormat="1">
      <c r="A1126" s="275" t="str">
        <f t="shared" si="17"/>
        <v>0432210250計画相談支援</v>
      </c>
      <c r="B1126" s="275" t="s">
        <v>4106</v>
      </c>
      <c r="C1126" s="275" t="s">
        <v>4992</v>
      </c>
      <c r="D1126" s="276">
        <v>9891754</v>
      </c>
      <c r="E1126" s="275" t="s">
        <v>4107</v>
      </c>
      <c r="F1126" s="275" t="s">
        <v>3156</v>
      </c>
      <c r="G1126" s="275" t="s">
        <v>4108</v>
      </c>
      <c r="H1126" s="275" t="s">
        <v>129</v>
      </c>
      <c r="I1126" s="275" t="s">
        <v>3140</v>
      </c>
      <c r="J1126" s="275" t="s">
        <v>7044</v>
      </c>
      <c r="K1126" s="275" t="s">
        <v>4993</v>
      </c>
      <c r="L1126" s="275" t="s">
        <v>4993</v>
      </c>
      <c r="M1126" s="275" t="s">
        <v>4994</v>
      </c>
      <c r="N1126" s="276">
        <v>9891753</v>
      </c>
      <c r="O1126" s="275" t="s">
        <v>3007</v>
      </c>
      <c r="P1126" s="275" t="s">
        <v>4995</v>
      </c>
      <c r="Q1126" s="275" t="s">
        <v>3144</v>
      </c>
      <c r="R1126" s="275" t="s">
        <v>3145</v>
      </c>
      <c r="T1126" s="275" t="s">
        <v>4590</v>
      </c>
      <c r="U1126" s="275" t="s">
        <v>74</v>
      </c>
      <c r="V1126" s="275" t="s">
        <v>4996</v>
      </c>
      <c r="W1126" s="275" t="s">
        <v>6486</v>
      </c>
      <c r="X1126" s="277">
        <v>44287</v>
      </c>
      <c r="Y1126" s="275" t="s">
        <v>6487</v>
      </c>
      <c r="AA1126" s="277">
        <v>43770</v>
      </c>
      <c r="AB1126" s="277">
        <v>43770</v>
      </c>
      <c r="AJ1126" s="275" t="s">
        <v>6490</v>
      </c>
      <c r="AK1126" s="276">
        <v>989</v>
      </c>
      <c r="AL1126" s="275" t="s">
        <v>8049</v>
      </c>
    </row>
    <row r="1127" spans="1:38" s="275" customFormat="1">
      <c r="A1127" s="275" t="str">
        <f t="shared" si="17"/>
        <v>0432210268計画相談支援</v>
      </c>
      <c r="B1127" s="275" t="s">
        <v>4997</v>
      </c>
      <c r="C1127" s="275" t="s">
        <v>4998</v>
      </c>
      <c r="D1127" s="276">
        <v>9891602</v>
      </c>
      <c r="E1127" s="275" t="s">
        <v>4999</v>
      </c>
      <c r="F1127" s="275" t="s">
        <v>5000</v>
      </c>
      <c r="G1127" s="275" t="s">
        <v>5000</v>
      </c>
      <c r="H1127" s="275" t="s">
        <v>129</v>
      </c>
      <c r="I1127" s="275" t="s">
        <v>5001</v>
      </c>
      <c r="J1127" s="275" t="s">
        <v>7178</v>
      </c>
      <c r="K1127" s="275" t="s">
        <v>5002</v>
      </c>
      <c r="L1127" s="275" t="s">
        <v>5002</v>
      </c>
      <c r="M1127" s="275" t="s">
        <v>5003</v>
      </c>
      <c r="N1127" s="276">
        <v>9891602</v>
      </c>
      <c r="O1127" s="275" t="s">
        <v>3007</v>
      </c>
      <c r="P1127" s="275" t="s">
        <v>4999</v>
      </c>
      <c r="Q1127" s="275" t="s">
        <v>5000</v>
      </c>
      <c r="R1127" s="275" t="s">
        <v>5000</v>
      </c>
      <c r="T1127" s="275" t="s">
        <v>4590</v>
      </c>
      <c r="U1127" s="275" t="s">
        <v>74</v>
      </c>
      <c r="V1127" s="275" t="s">
        <v>5004</v>
      </c>
      <c r="W1127" s="275" t="s">
        <v>6486</v>
      </c>
      <c r="X1127" s="277">
        <v>44287</v>
      </c>
      <c r="Y1127" s="275" t="s">
        <v>6487</v>
      </c>
      <c r="AA1127" s="277">
        <v>43862</v>
      </c>
      <c r="AB1127" s="277">
        <v>43862</v>
      </c>
      <c r="AJ1127" s="275" t="s">
        <v>6490</v>
      </c>
      <c r="AK1127" s="276">
        <v>989</v>
      </c>
      <c r="AL1127" s="275" t="s">
        <v>8085</v>
      </c>
    </row>
    <row r="1128" spans="1:38" s="275" customFormat="1">
      <c r="A1128" s="275" t="str">
        <f t="shared" si="17"/>
        <v>0432210276計画相談支援</v>
      </c>
      <c r="B1128" s="275" t="s">
        <v>5005</v>
      </c>
      <c r="C1128" s="275" t="s">
        <v>5006</v>
      </c>
      <c r="D1128" s="276">
        <v>9891754</v>
      </c>
      <c r="E1128" s="275" t="s">
        <v>5007</v>
      </c>
      <c r="F1128" s="275" t="s">
        <v>5008</v>
      </c>
      <c r="G1128" s="275" t="s">
        <v>5009</v>
      </c>
      <c r="H1128" s="275" t="s">
        <v>129</v>
      </c>
      <c r="I1128" s="275" t="s">
        <v>5010</v>
      </c>
      <c r="J1128" s="275" t="s">
        <v>7414</v>
      </c>
      <c r="K1128" s="275" t="s">
        <v>5011</v>
      </c>
      <c r="L1128" s="275" t="s">
        <v>5011</v>
      </c>
      <c r="M1128" s="275" t="s">
        <v>5012</v>
      </c>
      <c r="N1128" s="276">
        <v>9891754</v>
      </c>
      <c r="O1128" s="275" t="s">
        <v>3007</v>
      </c>
      <c r="P1128" s="275" t="s">
        <v>5014</v>
      </c>
      <c r="Q1128" s="275" t="s">
        <v>5008</v>
      </c>
      <c r="R1128" s="275" t="s">
        <v>5009</v>
      </c>
      <c r="T1128" s="275" t="s">
        <v>4590</v>
      </c>
      <c r="U1128" s="275" t="s">
        <v>74</v>
      </c>
      <c r="V1128" s="275" t="s">
        <v>5013</v>
      </c>
      <c r="W1128" s="275" t="s">
        <v>6486</v>
      </c>
      <c r="X1128" s="277">
        <v>44287</v>
      </c>
      <c r="Y1128" s="275" t="s">
        <v>6487</v>
      </c>
      <c r="AA1128" s="277">
        <v>44197</v>
      </c>
      <c r="AB1128" s="277">
        <v>44197</v>
      </c>
      <c r="AJ1128" s="275" t="s">
        <v>6490</v>
      </c>
      <c r="AK1128" s="276">
        <v>989</v>
      </c>
      <c r="AL1128" s="275" t="s">
        <v>8049</v>
      </c>
    </row>
    <row r="1129" spans="1:38" s="275" customFormat="1">
      <c r="A1129" s="275" t="str">
        <f t="shared" si="17"/>
        <v>0432210284地域移行支援</v>
      </c>
      <c r="B1129" s="275" t="s">
        <v>4997</v>
      </c>
      <c r="C1129" s="275" t="s">
        <v>4998</v>
      </c>
      <c r="D1129" s="276">
        <v>9891602</v>
      </c>
      <c r="E1129" s="275" t="s">
        <v>4999</v>
      </c>
      <c r="F1129" s="275" t="s">
        <v>5000</v>
      </c>
      <c r="G1129" s="275" t="s">
        <v>5000</v>
      </c>
      <c r="H1129" s="275" t="s">
        <v>129</v>
      </c>
      <c r="I1129" s="275" t="s">
        <v>5001</v>
      </c>
      <c r="J1129" s="275" t="s">
        <v>7178</v>
      </c>
      <c r="K1129" s="275" t="s">
        <v>5015</v>
      </c>
      <c r="L1129" s="275" t="s">
        <v>5017</v>
      </c>
      <c r="M1129" s="275" t="s">
        <v>5018</v>
      </c>
      <c r="N1129" s="276">
        <v>9891602</v>
      </c>
      <c r="O1129" s="275" t="s">
        <v>3007</v>
      </c>
      <c r="P1129" s="275" t="s">
        <v>4999</v>
      </c>
      <c r="Q1129" s="275" t="s">
        <v>5000</v>
      </c>
      <c r="R1129" s="275" t="s">
        <v>5000</v>
      </c>
      <c r="T1129" s="275" t="s">
        <v>4581</v>
      </c>
      <c r="U1129" s="275" t="s">
        <v>74</v>
      </c>
      <c r="V1129" s="275" t="s">
        <v>5016</v>
      </c>
      <c r="W1129" s="275" t="s">
        <v>6486</v>
      </c>
      <c r="X1129" s="277">
        <v>44287</v>
      </c>
      <c r="Y1129" s="275" t="s">
        <v>6487</v>
      </c>
      <c r="AA1129" s="277">
        <v>44256</v>
      </c>
      <c r="AB1129" s="277">
        <v>44256</v>
      </c>
      <c r="AF1129" s="275" t="s">
        <v>7353</v>
      </c>
      <c r="AJ1129" s="275" t="s">
        <v>6490</v>
      </c>
      <c r="AK1129" s="276">
        <v>989</v>
      </c>
      <c r="AL1129" s="275" t="s">
        <v>8085</v>
      </c>
    </row>
    <row r="1130" spans="1:38" s="275" customFormat="1">
      <c r="A1130" s="275" t="str">
        <f t="shared" si="17"/>
        <v>0432210284地域定着支援</v>
      </c>
      <c r="B1130" s="275" t="s">
        <v>4997</v>
      </c>
      <c r="C1130" s="275" t="s">
        <v>4998</v>
      </c>
      <c r="D1130" s="276">
        <v>9891602</v>
      </c>
      <c r="E1130" s="275" t="s">
        <v>4999</v>
      </c>
      <c r="F1130" s="275" t="s">
        <v>5000</v>
      </c>
      <c r="G1130" s="275" t="s">
        <v>5000</v>
      </c>
      <c r="H1130" s="275" t="s">
        <v>129</v>
      </c>
      <c r="I1130" s="275" t="s">
        <v>5001</v>
      </c>
      <c r="J1130" s="275" t="s">
        <v>7178</v>
      </c>
      <c r="K1130" s="275" t="s">
        <v>5015</v>
      </c>
      <c r="L1130" s="275" t="s">
        <v>5017</v>
      </c>
      <c r="M1130" s="275" t="s">
        <v>5018</v>
      </c>
      <c r="N1130" s="276">
        <v>9891602</v>
      </c>
      <c r="O1130" s="275" t="s">
        <v>3007</v>
      </c>
      <c r="P1130" s="275" t="s">
        <v>4999</v>
      </c>
      <c r="Q1130" s="275" t="s">
        <v>5000</v>
      </c>
      <c r="R1130" s="275" t="s">
        <v>5000</v>
      </c>
      <c r="T1130" s="275" t="s">
        <v>4583</v>
      </c>
      <c r="U1130" s="275" t="s">
        <v>74</v>
      </c>
      <c r="V1130" s="275" t="s">
        <v>5016</v>
      </c>
      <c r="W1130" s="275" t="s">
        <v>6486</v>
      </c>
      <c r="X1130" s="277">
        <v>44287</v>
      </c>
      <c r="Y1130" s="275" t="s">
        <v>6487</v>
      </c>
      <c r="AA1130" s="277">
        <v>44256</v>
      </c>
      <c r="AB1130" s="277">
        <v>44256</v>
      </c>
      <c r="AJ1130" s="275" t="s">
        <v>6490</v>
      </c>
      <c r="AK1130" s="276">
        <v>989</v>
      </c>
      <c r="AL1130" s="275" t="s">
        <v>8085</v>
      </c>
    </row>
    <row r="1131" spans="1:38" s="275" customFormat="1">
      <c r="A1131" s="275" t="str">
        <f t="shared" si="17"/>
        <v>0432210292計画相談支援</v>
      </c>
      <c r="B1131" s="275" t="s">
        <v>7415</v>
      </c>
      <c r="C1131" s="275" t="s">
        <v>7416</v>
      </c>
      <c r="D1131" s="276">
        <v>9891272</v>
      </c>
      <c r="E1131" s="275" t="s">
        <v>7417</v>
      </c>
      <c r="F1131" s="275" t="s">
        <v>3069</v>
      </c>
      <c r="G1131" s="275" t="s">
        <v>3070</v>
      </c>
      <c r="H1131" s="275" t="s">
        <v>63</v>
      </c>
      <c r="I1131" s="275" t="s">
        <v>7418</v>
      </c>
      <c r="J1131" s="275" t="s">
        <v>7419</v>
      </c>
      <c r="K1131" s="275" t="s">
        <v>7420</v>
      </c>
      <c r="L1131" s="275" t="s">
        <v>7420</v>
      </c>
      <c r="M1131" s="275" t="s">
        <v>7421</v>
      </c>
      <c r="N1131" s="276">
        <v>9891272</v>
      </c>
      <c r="O1131" s="275" t="s">
        <v>3030</v>
      </c>
      <c r="P1131" s="275" t="s">
        <v>7417</v>
      </c>
      <c r="Q1131" s="275" t="s">
        <v>3069</v>
      </c>
      <c r="R1131" s="275" t="s">
        <v>3070</v>
      </c>
      <c r="T1131" s="275" t="s">
        <v>4590</v>
      </c>
      <c r="U1131" s="275" t="s">
        <v>74</v>
      </c>
      <c r="V1131" s="275" t="s">
        <v>7422</v>
      </c>
      <c r="W1131" s="275" t="s">
        <v>6486</v>
      </c>
      <c r="X1131" s="277">
        <v>44652</v>
      </c>
      <c r="Y1131" s="275" t="s">
        <v>6554</v>
      </c>
      <c r="AA1131" s="277">
        <v>44652</v>
      </c>
      <c r="AB1131" s="277">
        <v>44652</v>
      </c>
      <c r="AJ1131" s="275" t="s">
        <v>6490</v>
      </c>
      <c r="AK1131" s="276">
        <v>989</v>
      </c>
      <c r="AL1131" s="275" t="s">
        <v>8139</v>
      </c>
    </row>
    <row r="1132" spans="1:38" s="275" customFormat="1">
      <c r="A1132" s="275" t="str">
        <f t="shared" si="17"/>
        <v>0432210300計画相談支援</v>
      </c>
      <c r="B1132" s="275" t="s">
        <v>4106</v>
      </c>
      <c r="C1132" s="275" t="s">
        <v>4992</v>
      </c>
      <c r="D1132" s="276">
        <v>9891754</v>
      </c>
      <c r="E1132" s="275" t="s">
        <v>8477</v>
      </c>
      <c r="F1132" s="275" t="s">
        <v>8478</v>
      </c>
      <c r="G1132" s="275" t="s">
        <v>8479</v>
      </c>
      <c r="H1132" s="275" t="s">
        <v>129</v>
      </c>
      <c r="I1132" s="275" t="s">
        <v>3140</v>
      </c>
      <c r="J1132" s="275" t="s">
        <v>7044</v>
      </c>
      <c r="K1132" s="275" t="s">
        <v>8480</v>
      </c>
      <c r="L1132" s="275" t="s">
        <v>8480</v>
      </c>
      <c r="M1132" s="275" t="s">
        <v>8481</v>
      </c>
      <c r="N1132" s="276">
        <v>9891754</v>
      </c>
      <c r="O1132" s="275" t="s">
        <v>3007</v>
      </c>
      <c r="P1132" s="275" t="s">
        <v>8477</v>
      </c>
      <c r="Q1132" s="275" t="s">
        <v>8478</v>
      </c>
      <c r="R1132" s="275" t="s">
        <v>8479</v>
      </c>
      <c r="T1132" s="275" t="s">
        <v>4590</v>
      </c>
      <c r="U1132" s="275" t="s">
        <v>74</v>
      </c>
      <c r="V1132" s="275" t="s">
        <v>8482</v>
      </c>
      <c r="W1132" s="275" t="s">
        <v>6486</v>
      </c>
      <c r="X1132" s="277">
        <v>45078</v>
      </c>
      <c r="Y1132" s="275" t="s">
        <v>6554</v>
      </c>
      <c r="AA1132" s="277">
        <v>45078</v>
      </c>
      <c r="AB1132" s="277">
        <v>45078</v>
      </c>
      <c r="AJ1132" s="275" t="s">
        <v>6490</v>
      </c>
      <c r="AK1132" s="276">
        <v>989</v>
      </c>
      <c r="AL1132" s="275" t="s">
        <v>8049</v>
      </c>
    </row>
    <row r="1133" spans="1:38" s="275" customFormat="1">
      <c r="A1133" s="275" t="str">
        <f t="shared" si="17"/>
        <v>0432400018計画相談支援</v>
      </c>
      <c r="B1133" s="275" t="s">
        <v>3209</v>
      </c>
      <c r="C1133" s="275" t="s">
        <v>3210</v>
      </c>
      <c r="D1133" s="276">
        <v>9892202</v>
      </c>
      <c r="E1133" s="275" t="s">
        <v>3211</v>
      </c>
      <c r="F1133" s="275" t="s">
        <v>3212</v>
      </c>
      <c r="G1133" s="275" t="s">
        <v>3213</v>
      </c>
      <c r="H1133" s="275" t="s">
        <v>144</v>
      </c>
      <c r="I1133" s="275" t="s">
        <v>3214</v>
      </c>
      <c r="J1133" s="275" t="s">
        <v>7203</v>
      </c>
      <c r="K1133" s="275" t="s">
        <v>3215</v>
      </c>
      <c r="L1133" s="275" t="s">
        <v>3215</v>
      </c>
      <c r="M1133" s="275" t="s">
        <v>3216</v>
      </c>
      <c r="N1133" s="276">
        <v>9892112</v>
      </c>
      <c r="O1133" s="275" t="s">
        <v>3217</v>
      </c>
      <c r="P1133" s="275" t="s">
        <v>3218</v>
      </c>
      <c r="Q1133" s="275" t="s">
        <v>3219</v>
      </c>
      <c r="R1133" s="275" t="s">
        <v>3220</v>
      </c>
      <c r="T1133" s="275" t="s">
        <v>4590</v>
      </c>
      <c r="U1133" s="275" t="s">
        <v>74</v>
      </c>
      <c r="V1133" s="275" t="s">
        <v>5019</v>
      </c>
      <c r="W1133" s="275" t="s">
        <v>6486</v>
      </c>
      <c r="X1133" s="277">
        <v>44287</v>
      </c>
      <c r="Y1133" s="275" t="s">
        <v>6487</v>
      </c>
      <c r="AA1133" s="277">
        <v>41365</v>
      </c>
      <c r="AB1133" s="277">
        <v>41365</v>
      </c>
      <c r="AJ1133" s="275" t="s">
        <v>6490</v>
      </c>
      <c r="AK1133" s="276">
        <v>989</v>
      </c>
      <c r="AL1133" s="275" t="s">
        <v>8088</v>
      </c>
    </row>
    <row r="1134" spans="1:38" s="275" customFormat="1">
      <c r="A1134" s="275" t="str">
        <f t="shared" si="17"/>
        <v>0432400026計画相談支援</v>
      </c>
      <c r="B1134" s="275" t="s">
        <v>3278</v>
      </c>
      <c r="C1134" s="275" t="s">
        <v>3279</v>
      </c>
      <c r="D1134" s="276">
        <v>9892292</v>
      </c>
      <c r="E1134" s="275" t="s">
        <v>6334</v>
      </c>
      <c r="F1134" s="275" t="s">
        <v>3280</v>
      </c>
      <c r="G1134" s="275" t="s">
        <v>3281</v>
      </c>
      <c r="H1134" s="275" t="s">
        <v>3282</v>
      </c>
      <c r="I1134" s="275" t="s">
        <v>3283</v>
      </c>
      <c r="J1134" s="275" t="s">
        <v>7209</v>
      </c>
      <c r="K1134" s="275" t="s">
        <v>5020</v>
      </c>
      <c r="L1134" s="275" t="s">
        <v>5020</v>
      </c>
      <c r="M1134" s="275" t="s">
        <v>5021</v>
      </c>
      <c r="N1134" s="276">
        <v>9892112</v>
      </c>
      <c r="O1134" s="275" t="s">
        <v>3217</v>
      </c>
      <c r="P1134" s="275" t="s">
        <v>5022</v>
      </c>
      <c r="Q1134" s="275" t="s">
        <v>5023</v>
      </c>
      <c r="R1134" s="275" t="s">
        <v>5023</v>
      </c>
      <c r="T1134" s="275" t="s">
        <v>4590</v>
      </c>
      <c r="U1134" s="275" t="s">
        <v>74</v>
      </c>
      <c r="V1134" s="275" t="s">
        <v>5024</v>
      </c>
      <c r="W1134" s="275" t="s">
        <v>6486</v>
      </c>
      <c r="X1134" s="277">
        <v>45078</v>
      </c>
      <c r="Y1134" s="275" t="s">
        <v>6487</v>
      </c>
      <c r="AA1134" s="277">
        <v>41365</v>
      </c>
      <c r="AB1134" s="277">
        <v>41365</v>
      </c>
      <c r="AJ1134" s="275" t="s">
        <v>6490</v>
      </c>
      <c r="AK1134" s="276">
        <v>989</v>
      </c>
      <c r="AL1134" s="275" t="s">
        <v>8091</v>
      </c>
    </row>
    <row r="1135" spans="1:38" s="275" customFormat="1">
      <c r="A1135" s="275" t="str">
        <f t="shared" si="17"/>
        <v>0432400034計画相談支援</v>
      </c>
      <c r="B1135" s="275" t="s">
        <v>3340</v>
      </c>
      <c r="C1135" s="275" t="s">
        <v>3341</v>
      </c>
      <c r="D1135" s="276">
        <v>9828544</v>
      </c>
      <c r="E1135" s="275" t="s">
        <v>3342</v>
      </c>
      <c r="F1135" s="275" t="s">
        <v>3343</v>
      </c>
      <c r="G1135" s="275" t="s">
        <v>3344</v>
      </c>
      <c r="H1135" s="275" t="s">
        <v>63</v>
      </c>
      <c r="I1135" s="275" t="s">
        <v>7226</v>
      </c>
      <c r="J1135" s="275" t="s">
        <v>7227</v>
      </c>
      <c r="K1135" s="275" t="s">
        <v>5025</v>
      </c>
      <c r="L1135" s="275" t="s">
        <v>5025</v>
      </c>
      <c r="M1135" s="275" t="s">
        <v>5026</v>
      </c>
      <c r="N1135" s="276">
        <v>9892351</v>
      </c>
      <c r="O1135" s="275" t="s">
        <v>3205</v>
      </c>
      <c r="P1135" s="275" t="s">
        <v>5031</v>
      </c>
      <c r="Q1135" s="275" t="s">
        <v>5028</v>
      </c>
      <c r="R1135" s="275" t="s">
        <v>5029</v>
      </c>
      <c r="T1135" s="275" t="s">
        <v>4590</v>
      </c>
      <c r="U1135" s="275" t="s">
        <v>74</v>
      </c>
      <c r="V1135" s="275" t="s">
        <v>5030</v>
      </c>
      <c r="W1135" s="275" t="s">
        <v>6486</v>
      </c>
      <c r="X1135" s="277">
        <v>44287</v>
      </c>
      <c r="Y1135" s="275" t="s">
        <v>6487</v>
      </c>
      <c r="AA1135" s="277">
        <v>41395</v>
      </c>
      <c r="AB1135" s="277">
        <v>41395</v>
      </c>
      <c r="AJ1135" s="275" t="s">
        <v>6490</v>
      </c>
      <c r="AK1135" s="276">
        <v>982</v>
      </c>
      <c r="AL1135" s="275" t="s">
        <v>8095</v>
      </c>
    </row>
    <row r="1136" spans="1:38" s="275" customFormat="1">
      <c r="A1136" s="275" t="str">
        <f t="shared" si="17"/>
        <v>0432400034地域移行支援</v>
      </c>
      <c r="B1136" s="275" t="s">
        <v>3340</v>
      </c>
      <c r="C1136" s="275" t="s">
        <v>3341</v>
      </c>
      <c r="D1136" s="276">
        <v>9828544</v>
      </c>
      <c r="E1136" s="275" t="s">
        <v>3342</v>
      </c>
      <c r="F1136" s="275" t="s">
        <v>3343</v>
      </c>
      <c r="G1136" s="275" t="s">
        <v>3344</v>
      </c>
      <c r="H1136" s="275" t="s">
        <v>63</v>
      </c>
      <c r="I1136" s="275" t="s">
        <v>7226</v>
      </c>
      <c r="J1136" s="275" t="s">
        <v>7227</v>
      </c>
      <c r="K1136" s="275" t="s">
        <v>5025</v>
      </c>
      <c r="L1136" s="275" t="s">
        <v>5025</v>
      </c>
      <c r="M1136" s="275" t="s">
        <v>5026</v>
      </c>
      <c r="N1136" s="276">
        <v>9892351</v>
      </c>
      <c r="O1136" s="275" t="s">
        <v>3205</v>
      </c>
      <c r="P1136" s="275" t="s">
        <v>5027</v>
      </c>
      <c r="Q1136" s="275" t="s">
        <v>5028</v>
      </c>
      <c r="R1136" s="275" t="s">
        <v>5029</v>
      </c>
      <c r="T1136" s="275" t="s">
        <v>4581</v>
      </c>
      <c r="U1136" s="275" t="s">
        <v>74</v>
      </c>
      <c r="V1136" s="275" t="s">
        <v>5030</v>
      </c>
      <c r="W1136" s="275" t="s">
        <v>6486</v>
      </c>
      <c r="X1136" s="277">
        <v>44287</v>
      </c>
      <c r="Y1136" s="275" t="s">
        <v>6487</v>
      </c>
      <c r="AA1136" s="277">
        <v>41426</v>
      </c>
      <c r="AB1136" s="277">
        <v>41426</v>
      </c>
      <c r="AF1136" s="275" t="s">
        <v>7353</v>
      </c>
      <c r="AJ1136" s="275" t="s">
        <v>6490</v>
      </c>
      <c r="AK1136" s="276">
        <v>982</v>
      </c>
      <c r="AL1136" s="275" t="s">
        <v>8095</v>
      </c>
    </row>
    <row r="1137" spans="1:38" s="275" customFormat="1">
      <c r="A1137" s="275" t="str">
        <f t="shared" si="17"/>
        <v>0432400034地域定着支援</v>
      </c>
      <c r="B1137" s="275" t="s">
        <v>3340</v>
      </c>
      <c r="C1137" s="275" t="s">
        <v>3341</v>
      </c>
      <c r="D1137" s="276">
        <v>9828544</v>
      </c>
      <c r="E1137" s="275" t="s">
        <v>3342</v>
      </c>
      <c r="F1137" s="275" t="s">
        <v>3343</v>
      </c>
      <c r="G1137" s="275" t="s">
        <v>3344</v>
      </c>
      <c r="H1137" s="275" t="s">
        <v>63</v>
      </c>
      <c r="I1137" s="275" t="s">
        <v>7226</v>
      </c>
      <c r="J1137" s="275" t="s">
        <v>7227</v>
      </c>
      <c r="K1137" s="275" t="s">
        <v>5025</v>
      </c>
      <c r="L1137" s="275" t="s">
        <v>5025</v>
      </c>
      <c r="M1137" s="275" t="s">
        <v>5026</v>
      </c>
      <c r="N1137" s="276">
        <v>9892351</v>
      </c>
      <c r="O1137" s="275" t="s">
        <v>3205</v>
      </c>
      <c r="P1137" s="275" t="s">
        <v>5027</v>
      </c>
      <c r="Q1137" s="275" t="s">
        <v>5028</v>
      </c>
      <c r="R1137" s="275" t="s">
        <v>5029</v>
      </c>
      <c r="T1137" s="275" t="s">
        <v>4583</v>
      </c>
      <c r="U1137" s="275" t="s">
        <v>74</v>
      </c>
      <c r="V1137" s="275" t="s">
        <v>5030</v>
      </c>
      <c r="W1137" s="275" t="s">
        <v>6486</v>
      </c>
      <c r="X1137" s="277">
        <v>44287</v>
      </c>
      <c r="Y1137" s="275" t="s">
        <v>6487</v>
      </c>
      <c r="AA1137" s="277">
        <v>41426</v>
      </c>
      <c r="AB1137" s="277">
        <v>41426</v>
      </c>
      <c r="AJ1137" s="275" t="s">
        <v>6490</v>
      </c>
      <c r="AK1137" s="276">
        <v>982</v>
      </c>
      <c r="AL1137" s="275" t="s">
        <v>8095</v>
      </c>
    </row>
    <row r="1138" spans="1:38" s="275" customFormat="1">
      <c r="A1138" s="275" t="str">
        <f t="shared" si="17"/>
        <v>0432400059計画相談支援</v>
      </c>
      <c r="B1138" s="275" t="s">
        <v>5032</v>
      </c>
      <c r="C1138" s="275" t="s">
        <v>5033</v>
      </c>
      <c r="D1138" s="276">
        <v>9892331</v>
      </c>
      <c r="E1138" s="275" t="s">
        <v>5034</v>
      </c>
      <c r="F1138" s="275" t="s">
        <v>5035</v>
      </c>
      <c r="G1138" s="275" t="s">
        <v>5035</v>
      </c>
      <c r="H1138" s="275" t="s">
        <v>129</v>
      </c>
      <c r="I1138" s="275" t="s">
        <v>5036</v>
      </c>
      <c r="J1138" s="275" t="s">
        <v>7423</v>
      </c>
      <c r="K1138" s="275" t="s">
        <v>5037</v>
      </c>
      <c r="L1138" s="275" t="s">
        <v>5037</v>
      </c>
      <c r="M1138" s="275" t="s">
        <v>5038</v>
      </c>
      <c r="N1138" s="276">
        <v>9892331</v>
      </c>
      <c r="O1138" s="275" t="s">
        <v>3205</v>
      </c>
      <c r="P1138" s="275" t="s">
        <v>5034</v>
      </c>
      <c r="Q1138" s="275" t="s">
        <v>5035</v>
      </c>
      <c r="R1138" s="275" t="s">
        <v>5035</v>
      </c>
      <c r="T1138" s="275" t="s">
        <v>4590</v>
      </c>
      <c r="U1138" s="275" t="s">
        <v>74</v>
      </c>
      <c r="V1138" s="275" t="s">
        <v>5039</v>
      </c>
      <c r="W1138" s="275" t="s">
        <v>6486</v>
      </c>
      <c r="X1138" s="277">
        <v>45078</v>
      </c>
      <c r="Y1138" s="275" t="s">
        <v>6487</v>
      </c>
      <c r="AA1138" s="277">
        <v>41904</v>
      </c>
      <c r="AB1138" s="277">
        <v>41904</v>
      </c>
      <c r="AJ1138" s="275" t="s">
        <v>6490</v>
      </c>
      <c r="AK1138" s="276">
        <v>989</v>
      </c>
      <c r="AL1138" s="275" t="s">
        <v>8094</v>
      </c>
    </row>
    <row r="1139" spans="1:38" s="275" customFormat="1">
      <c r="A1139" s="275" t="str">
        <f t="shared" si="17"/>
        <v>0432400075計画相談支援</v>
      </c>
      <c r="B1139" s="275" t="s">
        <v>8357</v>
      </c>
      <c r="C1139" s="275" t="s">
        <v>8358</v>
      </c>
      <c r="D1139" s="276">
        <v>9892331</v>
      </c>
      <c r="E1139" s="275" t="s">
        <v>3331</v>
      </c>
      <c r="F1139" s="275" t="s">
        <v>3332</v>
      </c>
      <c r="G1139" s="275" t="s">
        <v>3333</v>
      </c>
      <c r="H1139" s="275" t="s">
        <v>319</v>
      </c>
      <c r="I1139" s="275" t="s">
        <v>3334</v>
      </c>
      <c r="J1139" s="275" t="s">
        <v>7225</v>
      </c>
      <c r="K1139" s="275" t="s">
        <v>5040</v>
      </c>
      <c r="L1139" s="275" t="s">
        <v>5040</v>
      </c>
      <c r="M1139" s="275" t="s">
        <v>5041</v>
      </c>
      <c r="N1139" s="276">
        <v>9892331</v>
      </c>
      <c r="O1139" s="275" t="s">
        <v>3205</v>
      </c>
      <c r="P1139" s="275" t="s">
        <v>3331</v>
      </c>
      <c r="Q1139" s="275" t="s">
        <v>3332</v>
      </c>
      <c r="R1139" s="275" t="s">
        <v>3333</v>
      </c>
      <c r="T1139" s="275" t="s">
        <v>4590</v>
      </c>
      <c r="U1139" s="275" t="s">
        <v>74</v>
      </c>
      <c r="V1139" s="275" t="s">
        <v>5042</v>
      </c>
      <c r="W1139" s="275" t="s">
        <v>6486</v>
      </c>
      <c r="X1139" s="277">
        <v>44287</v>
      </c>
      <c r="Y1139" s="275" t="s">
        <v>6487</v>
      </c>
      <c r="AA1139" s="277">
        <v>43040</v>
      </c>
      <c r="AB1139" s="277">
        <v>43040</v>
      </c>
      <c r="AJ1139" s="275" t="s">
        <v>6490</v>
      </c>
      <c r="AK1139" s="276">
        <v>989</v>
      </c>
      <c r="AL1139" s="275" t="s">
        <v>8094</v>
      </c>
    </row>
    <row r="1140" spans="1:38" s="275" customFormat="1">
      <c r="A1140" s="275" t="str">
        <f t="shared" si="17"/>
        <v>0432400125相談支援事業</v>
      </c>
      <c r="B1140" s="275" t="s">
        <v>3241</v>
      </c>
      <c r="C1140" s="275" t="s">
        <v>3242</v>
      </c>
      <c r="D1140" s="276">
        <v>9892203</v>
      </c>
      <c r="E1140" s="275" t="s">
        <v>3243</v>
      </c>
      <c r="F1140" s="275" t="s">
        <v>3244</v>
      </c>
      <c r="G1140" s="275" t="s">
        <v>3244</v>
      </c>
      <c r="H1140" s="275" t="s">
        <v>144</v>
      </c>
      <c r="I1140" s="275" t="s">
        <v>3245</v>
      </c>
      <c r="J1140" s="275" t="s">
        <v>7208</v>
      </c>
      <c r="K1140" s="275" t="s">
        <v>5020</v>
      </c>
      <c r="L1140" s="275" t="s">
        <v>5020</v>
      </c>
      <c r="M1140" s="275" t="s">
        <v>7424</v>
      </c>
      <c r="N1140" s="276">
        <v>9892112</v>
      </c>
      <c r="O1140" s="275" t="s">
        <v>3217</v>
      </c>
      <c r="P1140" s="275" t="s">
        <v>7425</v>
      </c>
      <c r="Q1140" s="275" t="s">
        <v>3287</v>
      </c>
      <c r="R1140" s="275" t="s">
        <v>3288</v>
      </c>
      <c r="T1140" s="275" t="s">
        <v>7350</v>
      </c>
      <c r="U1140" s="275" t="s">
        <v>74</v>
      </c>
      <c r="V1140" s="275" t="s">
        <v>7426</v>
      </c>
      <c r="W1140" s="275" t="s">
        <v>6486</v>
      </c>
      <c r="X1140" s="277">
        <v>39173</v>
      </c>
      <c r="Y1140" s="275" t="s">
        <v>6554</v>
      </c>
      <c r="Z1140" s="275" t="s">
        <v>6497</v>
      </c>
      <c r="AA1140" s="277">
        <v>39173</v>
      </c>
      <c r="AB1140" s="277">
        <v>39173</v>
      </c>
      <c r="AJ1140" s="275" t="s">
        <v>6490</v>
      </c>
      <c r="AK1140" s="276">
        <v>989</v>
      </c>
      <c r="AL1140" s="275" t="s">
        <v>8089</v>
      </c>
    </row>
    <row r="1141" spans="1:38" s="275" customFormat="1">
      <c r="A1141" s="275" t="str">
        <f t="shared" si="17"/>
        <v>0432400307地域移行支援</v>
      </c>
      <c r="B1141" s="275" t="s">
        <v>5032</v>
      </c>
      <c r="C1141" s="275" t="s">
        <v>5033</v>
      </c>
      <c r="D1141" s="276">
        <v>9892331</v>
      </c>
      <c r="E1141" s="275" t="s">
        <v>5034</v>
      </c>
      <c r="F1141" s="275" t="s">
        <v>5035</v>
      </c>
      <c r="G1141" s="275" t="s">
        <v>5035</v>
      </c>
      <c r="H1141" s="275" t="s">
        <v>129</v>
      </c>
      <c r="I1141" s="275" t="s">
        <v>5036</v>
      </c>
      <c r="J1141" s="275" t="s">
        <v>7423</v>
      </c>
      <c r="K1141" s="275" t="s">
        <v>5043</v>
      </c>
      <c r="L1141" s="275" t="s">
        <v>5043</v>
      </c>
      <c r="M1141" s="275" t="s">
        <v>5044</v>
      </c>
      <c r="N1141" s="276">
        <v>9892331</v>
      </c>
      <c r="O1141" s="275" t="s">
        <v>3205</v>
      </c>
      <c r="P1141" s="275" t="s">
        <v>5034</v>
      </c>
      <c r="Q1141" s="275" t="s">
        <v>5035</v>
      </c>
      <c r="R1141" s="275" t="s">
        <v>5035</v>
      </c>
      <c r="T1141" s="275" t="s">
        <v>4581</v>
      </c>
      <c r="U1141" s="275" t="s">
        <v>74</v>
      </c>
      <c r="V1141" s="275" t="s">
        <v>5045</v>
      </c>
      <c r="W1141" s="275" t="s">
        <v>6486</v>
      </c>
      <c r="X1141" s="277">
        <v>44287</v>
      </c>
      <c r="Y1141" s="275" t="s">
        <v>6487</v>
      </c>
      <c r="AA1141" s="277">
        <v>42309</v>
      </c>
      <c r="AB1141" s="277">
        <v>42309</v>
      </c>
      <c r="AF1141" s="275" t="s">
        <v>7353</v>
      </c>
      <c r="AJ1141" s="275" t="s">
        <v>6490</v>
      </c>
      <c r="AK1141" s="276">
        <v>989</v>
      </c>
      <c r="AL1141" s="275" t="s">
        <v>8094</v>
      </c>
    </row>
    <row r="1142" spans="1:38" s="275" customFormat="1">
      <c r="A1142" s="275" t="str">
        <f t="shared" si="17"/>
        <v>0432400307地域定着支援</v>
      </c>
      <c r="B1142" s="275" t="s">
        <v>5032</v>
      </c>
      <c r="C1142" s="275" t="s">
        <v>5033</v>
      </c>
      <c r="D1142" s="276">
        <v>9892331</v>
      </c>
      <c r="E1142" s="275" t="s">
        <v>5034</v>
      </c>
      <c r="F1142" s="275" t="s">
        <v>5035</v>
      </c>
      <c r="G1142" s="275" t="s">
        <v>5035</v>
      </c>
      <c r="H1142" s="275" t="s">
        <v>129</v>
      </c>
      <c r="I1142" s="275" t="s">
        <v>5036</v>
      </c>
      <c r="J1142" s="275" t="s">
        <v>7423</v>
      </c>
      <c r="K1142" s="275" t="s">
        <v>5043</v>
      </c>
      <c r="L1142" s="275" t="s">
        <v>5043</v>
      </c>
      <c r="M1142" s="275" t="s">
        <v>5044</v>
      </c>
      <c r="N1142" s="276">
        <v>9892331</v>
      </c>
      <c r="O1142" s="275" t="s">
        <v>3205</v>
      </c>
      <c r="P1142" s="275" t="s">
        <v>5034</v>
      </c>
      <c r="Q1142" s="275" t="s">
        <v>5035</v>
      </c>
      <c r="R1142" s="275" t="s">
        <v>5035</v>
      </c>
      <c r="T1142" s="275" t="s">
        <v>4583</v>
      </c>
      <c r="U1142" s="275" t="s">
        <v>74</v>
      </c>
      <c r="V1142" s="275" t="s">
        <v>5045</v>
      </c>
      <c r="W1142" s="275" t="s">
        <v>6486</v>
      </c>
      <c r="X1142" s="277">
        <v>44287</v>
      </c>
      <c r="Y1142" s="275" t="s">
        <v>6487</v>
      </c>
      <c r="AA1142" s="277">
        <v>42309</v>
      </c>
      <c r="AB1142" s="277">
        <v>42309</v>
      </c>
      <c r="AJ1142" s="275" t="s">
        <v>6490</v>
      </c>
      <c r="AK1142" s="276">
        <v>989</v>
      </c>
      <c r="AL1142" s="275" t="s">
        <v>8094</v>
      </c>
    </row>
    <row r="1143" spans="1:38" s="275" customFormat="1">
      <c r="A1143" s="275" t="str">
        <f t="shared" si="17"/>
        <v>0432400372計画相談支援</v>
      </c>
      <c r="B1143" s="275" t="s">
        <v>3301</v>
      </c>
      <c r="C1143" s="275" t="s">
        <v>3302</v>
      </c>
      <c r="D1143" s="276">
        <v>9892202</v>
      </c>
      <c r="E1143" s="275" t="s">
        <v>3303</v>
      </c>
      <c r="F1143" s="275" t="s">
        <v>3304</v>
      </c>
      <c r="G1143" s="275" t="s">
        <v>3304</v>
      </c>
      <c r="H1143" s="275" t="s">
        <v>730</v>
      </c>
      <c r="I1143" s="275" t="s">
        <v>3305</v>
      </c>
      <c r="J1143" s="275" t="s">
        <v>7212</v>
      </c>
      <c r="K1143" s="275" t="s">
        <v>5046</v>
      </c>
      <c r="L1143" s="275" t="s">
        <v>5046</v>
      </c>
      <c r="M1143" s="275" t="s">
        <v>5047</v>
      </c>
      <c r="N1143" s="276">
        <v>9892202</v>
      </c>
      <c r="O1143" s="275" t="s">
        <v>3217</v>
      </c>
      <c r="P1143" s="275" t="s">
        <v>3303</v>
      </c>
      <c r="Q1143" s="275" t="s">
        <v>5048</v>
      </c>
      <c r="R1143" s="275" t="s">
        <v>3304</v>
      </c>
      <c r="T1143" s="275" t="s">
        <v>4590</v>
      </c>
      <c r="U1143" s="275" t="s">
        <v>74</v>
      </c>
      <c r="V1143" s="275" t="s">
        <v>5049</v>
      </c>
      <c r="W1143" s="275" t="s">
        <v>6486</v>
      </c>
      <c r="X1143" s="277">
        <v>44287</v>
      </c>
      <c r="Y1143" s="275" t="s">
        <v>6487</v>
      </c>
      <c r="AA1143" s="277">
        <v>43435</v>
      </c>
      <c r="AB1143" s="277">
        <v>43435</v>
      </c>
      <c r="AJ1143" s="275" t="s">
        <v>6490</v>
      </c>
      <c r="AK1143" s="276">
        <v>989</v>
      </c>
      <c r="AL1143" s="275" t="s">
        <v>8088</v>
      </c>
    </row>
    <row r="1144" spans="1:38" s="275" customFormat="1">
      <c r="A1144" s="275" t="str">
        <f t="shared" si="17"/>
        <v>0432400398計画相談支援</v>
      </c>
      <c r="B1144" s="275" t="s">
        <v>3340</v>
      </c>
      <c r="C1144" s="275" t="s">
        <v>3341</v>
      </c>
      <c r="D1144" s="276">
        <v>9828544</v>
      </c>
      <c r="E1144" s="275" t="s">
        <v>3342</v>
      </c>
      <c r="F1144" s="275" t="s">
        <v>3343</v>
      </c>
      <c r="G1144" s="275" t="s">
        <v>3344</v>
      </c>
      <c r="H1144" s="275" t="s">
        <v>63</v>
      </c>
      <c r="I1144" s="275" t="s">
        <v>7226</v>
      </c>
      <c r="J1144" s="275" t="s">
        <v>7227</v>
      </c>
      <c r="K1144" s="275" t="s">
        <v>5050</v>
      </c>
      <c r="L1144" s="275" t="s">
        <v>5050</v>
      </c>
      <c r="M1144" s="275" t="s">
        <v>5051</v>
      </c>
      <c r="N1144" s="276">
        <v>9892351</v>
      </c>
      <c r="O1144" s="275" t="s">
        <v>3205</v>
      </c>
      <c r="P1144" s="275" t="s">
        <v>5052</v>
      </c>
      <c r="Q1144" s="275" t="s">
        <v>5053</v>
      </c>
      <c r="R1144" s="275" t="s">
        <v>3349</v>
      </c>
      <c r="T1144" s="275" t="s">
        <v>4590</v>
      </c>
      <c r="U1144" s="275" t="s">
        <v>74</v>
      </c>
      <c r="V1144" s="275" t="s">
        <v>5054</v>
      </c>
      <c r="W1144" s="275" t="s">
        <v>6486</v>
      </c>
      <c r="X1144" s="277">
        <v>44682</v>
      </c>
      <c r="Y1144" s="275" t="s">
        <v>6487</v>
      </c>
      <c r="AA1144" s="277">
        <v>43525</v>
      </c>
      <c r="AB1144" s="277">
        <v>43525</v>
      </c>
      <c r="AJ1144" s="275" t="s">
        <v>6490</v>
      </c>
      <c r="AK1144" s="276">
        <v>982</v>
      </c>
      <c r="AL1144" s="275" t="s">
        <v>8095</v>
      </c>
    </row>
    <row r="1145" spans="1:38" s="275" customFormat="1">
      <c r="A1145" s="275" t="str">
        <f t="shared" si="17"/>
        <v>0432400398地域移行支援</v>
      </c>
      <c r="B1145" s="275" t="s">
        <v>3340</v>
      </c>
      <c r="C1145" s="275" t="s">
        <v>3341</v>
      </c>
      <c r="D1145" s="276">
        <v>9828544</v>
      </c>
      <c r="E1145" s="275" t="s">
        <v>3342</v>
      </c>
      <c r="F1145" s="275" t="s">
        <v>3343</v>
      </c>
      <c r="G1145" s="275" t="s">
        <v>3344</v>
      </c>
      <c r="H1145" s="275" t="s">
        <v>63</v>
      </c>
      <c r="I1145" s="275" t="s">
        <v>7226</v>
      </c>
      <c r="J1145" s="275" t="s">
        <v>7227</v>
      </c>
      <c r="K1145" s="275" t="s">
        <v>5050</v>
      </c>
      <c r="L1145" s="275" t="s">
        <v>5050</v>
      </c>
      <c r="M1145" s="275" t="s">
        <v>5051</v>
      </c>
      <c r="N1145" s="276">
        <v>9892351</v>
      </c>
      <c r="O1145" s="275" t="s">
        <v>3205</v>
      </c>
      <c r="P1145" s="275" t="s">
        <v>5052</v>
      </c>
      <c r="Q1145" s="275" t="s">
        <v>5053</v>
      </c>
      <c r="R1145" s="275" t="s">
        <v>3349</v>
      </c>
      <c r="T1145" s="275" t="s">
        <v>4581</v>
      </c>
      <c r="U1145" s="275" t="s">
        <v>74</v>
      </c>
      <c r="V1145" s="275" t="s">
        <v>5054</v>
      </c>
      <c r="W1145" s="275" t="s">
        <v>6486</v>
      </c>
      <c r="X1145" s="277">
        <v>44682</v>
      </c>
      <c r="Y1145" s="275" t="s">
        <v>6487</v>
      </c>
      <c r="AA1145" s="277">
        <v>43525</v>
      </c>
      <c r="AB1145" s="277">
        <v>43525</v>
      </c>
      <c r="AF1145" s="275" t="s">
        <v>7353</v>
      </c>
      <c r="AJ1145" s="275" t="s">
        <v>6490</v>
      </c>
      <c r="AK1145" s="276">
        <v>982</v>
      </c>
      <c r="AL1145" s="275" t="s">
        <v>8095</v>
      </c>
    </row>
    <row r="1146" spans="1:38" s="275" customFormat="1">
      <c r="A1146" s="275" t="str">
        <f t="shared" si="17"/>
        <v>0432400398地域定着支援</v>
      </c>
      <c r="B1146" s="275" t="s">
        <v>3340</v>
      </c>
      <c r="C1146" s="275" t="s">
        <v>3341</v>
      </c>
      <c r="D1146" s="276">
        <v>9828544</v>
      </c>
      <c r="E1146" s="275" t="s">
        <v>3342</v>
      </c>
      <c r="F1146" s="275" t="s">
        <v>3343</v>
      </c>
      <c r="G1146" s="275" t="s">
        <v>3344</v>
      </c>
      <c r="H1146" s="275" t="s">
        <v>63</v>
      </c>
      <c r="I1146" s="275" t="s">
        <v>7226</v>
      </c>
      <c r="J1146" s="275" t="s">
        <v>7227</v>
      </c>
      <c r="K1146" s="275" t="s">
        <v>5050</v>
      </c>
      <c r="L1146" s="275" t="s">
        <v>5050</v>
      </c>
      <c r="M1146" s="275" t="s">
        <v>5051</v>
      </c>
      <c r="N1146" s="276">
        <v>9892351</v>
      </c>
      <c r="O1146" s="275" t="s">
        <v>3205</v>
      </c>
      <c r="P1146" s="275" t="s">
        <v>5052</v>
      </c>
      <c r="Q1146" s="275" t="s">
        <v>5053</v>
      </c>
      <c r="R1146" s="275" t="s">
        <v>3349</v>
      </c>
      <c r="T1146" s="275" t="s">
        <v>4583</v>
      </c>
      <c r="U1146" s="275" t="s">
        <v>74</v>
      </c>
      <c r="V1146" s="275" t="s">
        <v>5054</v>
      </c>
      <c r="W1146" s="275" t="s">
        <v>6486</v>
      </c>
      <c r="X1146" s="277">
        <v>44287</v>
      </c>
      <c r="Y1146" s="275" t="s">
        <v>6487</v>
      </c>
      <c r="AA1146" s="277">
        <v>43525</v>
      </c>
      <c r="AB1146" s="277">
        <v>43525</v>
      </c>
      <c r="AJ1146" s="275" t="s">
        <v>6490</v>
      </c>
      <c r="AK1146" s="276">
        <v>982</v>
      </c>
      <c r="AL1146" s="275" t="s">
        <v>8095</v>
      </c>
    </row>
    <row r="1147" spans="1:38" s="275" customFormat="1">
      <c r="A1147" s="275" t="str">
        <f t="shared" si="17"/>
        <v>0432400406計画相談支援</v>
      </c>
      <c r="B1147" s="275" t="s">
        <v>7427</v>
      </c>
      <c r="C1147" s="275" t="s">
        <v>7428</v>
      </c>
      <c r="D1147" s="276">
        <v>9813104</v>
      </c>
      <c r="E1147" s="275" t="s">
        <v>7429</v>
      </c>
      <c r="F1147" s="275" t="s">
        <v>7430</v>
      </c>
      <c r="H1147" s="275" t="s">
        <v>319</v>
      </c>
      <c r="I1147" s="275" t="s">
        <v>7431</v>
      </c>
      <c r="J1147" s="275" t="s">
        <v>7432</v>
      </c>
      <c r="K1147" s="275" t="s">
        <v>7433</v>
      </c>
      <c r="L1147" s="275" t="s">
        <v>7433</v>
      </c>
      <c r="M1147" s="275" t="s">
        <v>7434</v>
      </c>
      <c r="N1147" s="276">
        <v>9892201</v>
      </c>
      <c r="O1147" s="275" t="s">
        <v>3217</v>
      </c>
      <c r="P1147" s="275" t="s">
        <v>7435</v>
      </c>
      <c r="Q1147" s="275" t="s">
        <v>7436</v>
      </c>
      <c r="R1147" s="275" t="s">
        <v>7436</v>
      </c>
      <c r="T1147" s="275" t="s">
        <v>4590</v>
      </c>
      <c r="U1147" s="275" t="s">
        <v>74</v>
      </c>
      <c r="V1147" s="275" t="s">
        <v>7437</v>
      </c>
      <c r="W1147" s="275" t="s">
        <v>6486</v>
      </c>
      <c r="X1147" s="277">
        <v>45078</v>
      </c>
      <c r="Y1147" s="275" t="s">
        <v>6487</v>
      </c>
      <c r="AA1147" s="277">
        <v>44652</v>
      </c>
      <c r="AB1147" s="277">
        <v>44652</v>
      </c>
      <c r="AJ1147" s="275" t="s">
        <v>6490</v>
      </c>
      <c r="AK1147" s="276">
        <v>981</v>
      </c>
      <c r="AL1147" s="275" t="s">
        <v>8140</v>
      </c>
    </row>
    <row r="1148" spans="1:38" s="275" customFormat="1">
      <c r="A1148" s="275" t="str">
        <f t="shared" si="17"/>
        <v>0432400406地域移行支援</v>
      </c>
      <c r="B1148" s="275" t="s">
        <v>7427</v>
      </c>
      <c r="C1148" s="275" t="s">
        <v>7428</v>
      </c>
      <c r="D1148" s="276">
        <v>9813104</v>
      </c>
      <c r="E1148" s="275" t="s">
        <v>7429</v>
      </c>
      <c r="F1148" s="275" t="s">
        <v>7430</v>
      </c>
      <c r="H1148" s="275" t="s">
        <v>319</v>
      </c>
      <c r="I1148" s="275" t="s">
        <v>7431</v>
      </c>
      <c r="J1148" s="275" t="s">
        <v>7432</v>
      </c>
      <c r="K1148" s="275" t="s">
        <v>7433</v>
      </c>
      <c r="L1148" s="275" t="s">
        <v>7433</v>
      </c>
      <c r="M1148" s="275" t="s">
        <v>7434</v>
      </c>
      <c r="N1148" s="276">
        <v>9892201</v>
      </c>
      <c r="O1148" s="275" t="s">
        <v>3217</v>
      </c>
      <c r="P1148" s="275" t="s">
        <v>7435</v>
      </c>
      <c r="Q1148" s="275" t="s">
        <v>7430</v>
      </c>
      <c r="T1148" s="275" t="s">
        <v>4581</v>
      </c>
      <c r="U1148" s="275" t="s">
        <v>74</v>
      </c>
      <c r="V1148" s="275" t="s">
        <v>7437</v>
      </c>
      <c r="W1148" s="275" t="s">
        <v>6486</v>
      </c>
      <c r="X1148" s="277">
        <v>44652</v>
      </c>
      <c r="Y1148" s="275" t="s">
        <v>6554</v>
      </c>
      <c r="AA1148" s="277">
        <v>44652</v>
      </c>
      <c r="AB1148" s="277">
        <v>44652</v>
      </c>
      <c r="AF1148" s="275" t="s">
        <v>7353</v>
      </c>
      <c r="AJ1148" s="275" t="s">
        <v>6490</v>
      </c>
      <c r="AK1148" s="276">
        <v>981</v>
      </c>
      <c r="AL1148" s="275" t="s">
        <v>8140</v>
      </c>
    </row>
    <row r="1149" spans="1:38" s="275" customFormat="1">
      <c r="A1149" s="275" t="str">
        <f t="shared" si="17"/>
        <v>0432400406地域定着支援</v>
      </c>
      <c r="B1149" s="275" t="s">
        <v>7427</v>
      </c>
      <c r="C1149" s="275" t="s">
        <v>7428</v>
      </c>
      <c r="D1149" s="276">
        <v>9813104</v>
      </c>
      <c r="E1149" s="275" t="s">
        <v>7429</v>
      </c>
      <c r="F1149" s="275" t="s">
        <v>7430</v>
      </c>
      <c r="H1149" s="275" t="s">
        <v>319</v>
      </c>
      <c r="I1149" s="275" t="s">
        <v>7431</v>
      </c>
      <c r="J1149" s="275" t="s">
        <v>7432</v>
      </c>
      <c r="K1149" s="275" t="s">
        <v>7433</v>
      </c>
      <c r="L1149" s="275" t="s">
        <v>7433</v>
      </c>
      <c r="M1149" s="275" t="s">
        <v>7434</v>
      </c>
      <c r="N1149" s="276">
        <v>9892201</v>
      </c>
      <c r="O1149" s="275" t="s">
        <v>3217</v>
      </c>
      <c r="P1149" s="275" t="s">
        <v>7435</v>
      </c>
      <c r="Q1149" s="275" t="s">
        <v>7430</v>
      </c>
      <c r="T1149" s="275" t="s">
        <v>4583</v>
      </c>
      <c r="U1149" s="275" t="s">
        <v>74</v>
      </c>
      <c r="V1149" s="275" t="s">
        <v>7437</v>
      </c>
      <c r="W1149" s="275" t="s">
        <v>6486</v>
      </c>
      <c r="X1149" s="277">
        <v>44652</v>
      </c>
      <c r="Y1149" s="275" t="s">
        <v>6554</v>
      </c>
      <c r="AA1149" s="277">
        <v>44652</v>
      </c>
      <c r="AB1149" s="277">
        <v>44652</v>
      </c>
      <c r="AJ1149" s="275" t="s">
        <v>6490</v>
      </c>
      <c r="AK1149" s="276">
        <v>981</v>
      </c>
      <c r="AL1149" s="275" t="s">
        <v>8140</v>
      </c>
    </row>
    <row r="1150" spans="1:38" s="275" customFormat="1">
      <c r="A1150" s="275" t="str">
        <f t="shared" si="17"/>
        <v>0432400414地域移行支援</v>
      </c>
      <c r="B1150" s="275" t="s">
        <v>3278</v>
      </c>
      <c r="C1150" s="275" t="s">
        <v>3279</v>
      </c>
      <c r="D1150" s="276">
        <v>9892292</v>
      </c>
      <c r="E1150" s="275" t="s">
        <v>6334</v>
      </c>
      <c r="F1150" s="275" t="s">
        <v>3280</v>
      </c>
      <c r="G1150" s="275" t="s">
        <v>3281</v>
      </c>
      <c r="H1150" s="275" t="s">
        <v>3282</v>
      </c>
      <c r="I1150" s="275" t="s">
        <v>3283</v>
      </c>
      <c r="J1150" s="275" t="s">
        <v>7209</v>
      </c>
      <c r="K1150" s="275" t="s">
        <v>8483</v>
      </c>
      <c r="L1150" s="275" t="s">
        <v>8484</v>
      </c>
      <c r="M1150" s="275" t="s">
        <v>8485</v>
      </c>
      <c r="N1150" s="276">
        <v>9892112</v>
      </c>
      <c r="O1150" s="275" t="s">
        <v>3217</v>
      </c>
      <c r="P1150" s="275" t="s">
        <v>7438</v>
      </c>
      <c r="Q1150" s="275" t="s">
        <v>7439</v>
      </c>
      <c r="R1150" s="275" t="s">
        <v>3281</v>
      </c>
      <c r="T1150" s="275" t="s">
        <v>4581</v>
      </c>
      <c r="U1150" s="275" t="s">
        <v>74</v>
      </c>
      <c r="V1150" s="275" t="s">
        <v>7440</v>
      </c>
      <c r="W1150" s="275" t="s">
        <v>6486</v>
      </c>
      <c r="X1150" s="277">
        <v>44682</v>
      </c>
      <c r="Y1150" s="275" t="s">
        <v>6554</v>
      </c>
      <c r="AA1150" s="277">
        <v>44682</v>
      </c>
      <c r="AB1150" s="277">
        <v>44682</v>
      </c>
      <c r="AF1150" s="275" t="s">
        <v>7353</v>
      </c>
      <c r="AJ1150" s="275" t="s">
        <v>6490</v>
      </c>
      <c r="AK1150" s="276">
        <v>989</v>
      </c>
      <c r="AL1150" s="275" t="s">
        <v>8091</v>
      </c>
    </row>
    <row r="1151" spans="1:38" s="275" customFormat="1">
      <c r="A1151" s="275" t="str">
        <f t="shared" si="17"/>
        <v>0432400414地域定着支援</v>
      </c>
      <c r="B1151" s="275" t="s">
        <v>3278</v>
      </c>
      <c r="C1151" s="275" t="s">
        <v>3279</v>
      </c>
      <c r="D1151" s="276">
        <v>9892292</v>
      </c>
      <c r="E1151" s="275" t="s">
        <v>6334</v>
      </c>
      <c r="F1151" s="275" t="s">
        <v>3280</v>
      </c>
      <c r="G1151" s="275" t="s">
        <v>3281</v>
      </c>
      <c r="H1151" s="275" t="s">
        <v>3282</v>
      </c>
      <c r="I1151" s="275" t="s">
        <v>3283</v>
      </c>
      <c r="J1151" s="275" t="s">
        <v>7209</v>
      </c>
      <c r="K1151" s="275" t="s">
        <v>8483</v>
      </c>
      <c r="L1151" s="275" t="s">
        <v>8483</v>
      </c>
      <c r="M1151" s="275" t="s">
        <v>8486</v>
      </c>
      <c r="N1151" s="276">
        <v>9892112</v>
      </c>
      <c r="O1151" s="275" t="s">
        <v>3217</v>
      </c>
      <c r="P1151" s="275" t="s">
        <v>7438</v>
      </c>
      <c r="Q1151" s="275" t="s">
        <v>7439</v>
      </c>
      <c r="R1151" s="275" t="s">
        <v>3281</v>
      </c>
      <c r="T1151" s="275" t="s">
        <v>4583</v>
      </c>
      <c r="U1151" s="275" t="s">
        <v>74</v>
      </c>
      <c r="V1151" s="275" t="s">
        <v>7440</v>
      </c>
      <c r="W1151" s="275" t="s">
        <v>6486</v>
      </c>
      <c r="X1151" s="277">
        <v>44682</v>
      </c>
      <c r="Y1151" s="275" t="s">
        <v>6554</v>
      </c>
      <c r="AA1151" s="277">
        <v>44682</v>
      </c>
      <c r="AB1151" s="277">
        <v>44682</v>
      </c>
      <c r="AJ1151" s="275" t="s">
        <v>6490</v>
      </c>
      <c r="AK1151" s="276">
        <v>989</v>
      </c>
      <c r="AL1151" s="275" t="s">
        <v>8091</v>
      </c>
    </row>
    <row r="1152" spans="1:38" s="275" customFormat="1">
      <c r="A1152" s="275" t="str">
        <f t="shared" si="17"/>
        <v>0432400422計画相談支援</v>
      </c>
      <c r="B1152" s="275" t="s">
        <v>8487</v>
      </c>
      <c r="C1152" s="275" t="s">
        <v>8488</v>
      </c>
      <c r="D1152" s="276">
        <v>9892351</v>
      </c>
      <c r="E1152" s="275" t="s">
        <v>8489</v>
      </c>
      <c r="F1152" s="275" t="s">
        <v>8490</v>
      </c>
      <c r="H1152" s="275" t="s">
        <v>319</v>
      </c>
      <c r="I1152" s="275" t="s">
        <v>8491</v>
      </c>
      <c r="J1152" s="275" t="s">
        <v>8492</v>
      </c>
      <c r="K1152" s="275" t="s">
        <v>8487</v>
      </c>
      <c r="L1152" s="275" t="s">
        <v>8487</v>
      </c>
      <c r="M1152" s="275" t="s">
        <v>8488</v>
      </c>
      <c r="N1152" s="276">
        <v>9892351</v>
      </c>
      <c r="O1152" s="275" t="s">
        <v>3205</v>
      </c>
      <c r="P1152" s="275" t="s">
        <v>8489</v>
      </c>
      <c r="Q1152" s="275" t="s">
        <v>8490</v>
      </c>
      <c r="T1152" s="275" t="s">
        <v>4590</v>
      </c>
      <c r="U1152" s="275" t="s">
        <v>74</v>
      </c>
      <c r="V1152" s="275" t="s">
        <v>8493</v>
      </c>
      <c r="W1152" s="275" t="s">
        <v>6486</v>
      </c>
      <c r="X1152" s="277">
        <v>45072</v>
      </c>
      <c r="Y1152" s="275" t="s">
        <v>6554</v>
      </c>
      <c r="AA1152" s="277">
        <v>45072</v>
      </c>
      <c r="AB1152" s="277">
        <v>45072</v>
      </c>
      <c r="AJ1152" s="275" t="s">
        <v>6490</v>
      </c>
      <c r="AK1152" s="276">
        <v>989</v>
      </c>
      <c r="AL1152" s="275" t="s">
        <v>8087</v>
      </c>
    </row>
    <row r="1153" spans="1:38" s="275" customFormat="1">
      <c r="A1153" s="275" t="str">
        <f t="shared" si="17"/>
        <v>0432610038計画相談支援</v>
      </c>
      <c r="B1153" s="275" t="s">
        <v>3384</v>
      </c>
      <c r="C1153" s="275" t="s">
        <v>3385</v>
      </c>
      <c r="D1153" s="276">
        <v>9810112</v>
      </c>
      <c r="E1153" s="275" t="s">
        <v>3520</v>
      </c>
      <c r="F1153" s="275" t="s">
        <v>3521</v>
      </c>
      <c r="G1153" s="275" t="s">
        <v>3522</v>
      </c>
      <c r="H1153" s="275" t="s">
        <v>402</v>
      </c>
      <c r="I1153" s="275" t="s">
        <v>8359</v>
      </c>
      <c r="J1153" s="275" t="s">
        <v>8360</v>
      </c>
      <c r="K1153" s="275" t="s">
        <v>5055</v>
      </c>
      <c r="L1153" s="275" t="s">
        <v>5055</v>
      </c>
      <c r="M1153" s="275" t="s">
        <v>5056</v>
      </c>
      <c r="N1153" s="276">
        <v>9810123</v>
      </c>
      <c r="O1153" s="275" t="s">
        <v>734</v>
      </c>
      <c r="P1153" s="275" t="s">
        <v>3386</v>
      </c>
      <c r="Q1153" s="275" t="s">
        <v>3387</v>
      </c>
      <c r="R1153" s="275" t="s">
        <v>3391</v>
      </c>
      <c r="T1153" s="275" t="s">
        <v>4590</v>
      </c>
      <c r="U1153" s="275" t="s">
        <v>76</v>
      </c>
      <c r="V1153" s="275" t="s">
        <v>5057</v>
      </c>
      <c r="W1153" s="275" t="s">
        <v>6486</v>
      </c>
      <c r="X1153" s="277">
        <v>43556</v>
      </c>
      <c r="Y1153" s="275" t="s">
        <v>6487</v>
      </c>
      <c r="AA1153" s="277">
        <v>41365</v>
      </c>
      <c r="AB1153" s="277">
        <v>41365</v>
      </c>
      <c r="AC1153" s="277">
        <v>43556</v>
      </c>
      <c r="AJ1153" s="275" t="s">
        <v>6490</v>
      </c>
      <c r="AK1153" s="276">
        <v>981</v>
      </c>
      <c r="AL1153" s="275" t="s">
        <v>8059</v>
      </c>
    </row>
    <row r="1154" spans="1:38" s="275" customFormat="1">
      <c r="A1154" s="275" t="str">
        <f t="shared" si="17"/>
        <v>0432610053計画相談支援</v>
      </c>
      <c r="B1154" s="275" t="s">
        <v>3411</v>
      </c>
      <c r="C1154" s="275" t="s">
        <v>3412</v>
      </c>
      <c r="D1154" s="276">
        <v>9810104</v>
      </c>
      <c r="E1154" s="275" t="s">
        <v>3413</v>
      </c>
      <c r="F1154" s="275" t="s">
        <v>3414</v>
      </c>
      <c r="G1154" s="275" t="s">
        <v>3415</v>
      </c>
      <c r="H1154" s="275" t="s">
        <v>144</v>
      </c>
      <c r="I1154" s="275" t="s">
        <v>3416</v>
      </c>
      <c r="J1154" s="275" t="s">
        <v>7238</v>
      </c>
      <c r="K1154" s="275" t="s">
        <v>3411</v>
      </c>
      <c r="L1154" s="275" t="s">
        <v>3411</v>
      </c>
      <c r="M1154" s="275" t="s">
        <v>3412</v>
      </c>
      <c r="N1154" s="276">
        <v>9810133</v>
      </c>
      <c r="O1154" s="275" t="s">
        <v>734</v>
      </c>
      <c r="P1154" s="275" t="s">
        <v>5059</v>
      </c>
      <c r="Q1154" s="275" t="s">
        <v>5060</v>
      </c>
      <c r="R1154" s="275" t="s">
        <v>5061</v>
      </c>
      <c r="T1154" s="275" t="s">
        <v>4590</v>
      </c>
      <c r="U1154" s="275" t="s">
        <v>74</v>
      </c>
      <c r="V1154" s="275" t="s">
        <v>5058</v>
      </c>
      <c r="W1154" s="275" t="s">
        <v>6486</v>
      </c>
      <c r="X1154" s="277">
        <v>44287</v>
      </c>
      <c r="Y1154" s="275" t="s">
        <v>6487</v>
      </c>
      <c r="AA1154" s="277">
        <v>41579</v>
      </c>
      <c r="AB1154" s="277">
        <v>41579</v>
      </c>
      <c r="AJ1154" s="275" t="s">
        <v>6490</v>
      </c>
      <c r="AK1154" s="276">
        <v>981</v>
      </c>
      <c r="AL1154" s="275" t="s">
        <v>8098</v>
      </c>
    </row>
    <row r="1155" spans="1:38" s="275" customFormat="1">
      <c r="A1155" s="275" t="str">
        <f t="shared" ref="A1155:A1218" si="18">V1155&amp;T1155</f>
        <v>0432610061計画相談支援</v>
      </c>
      <c r="B1155" s="275" t="s">
        <v>3384</v>
      </c>
      <c r="C1155" s="275" t="s">
        <v>3385</v>
      </c>
      <c r="D1155" s="276">
        <v>9810112</v>
      </c>
      <c r="E1155" s="275" t="s">
        <v>3520</v>
      </c>
      <c r="F1155" s="275" t="s">
        <v>3521</v>
      </c>
      <c r="G1155" s="275" t="s">
        <v>3522</v>
      </c>
      <c r="H1155" s="275" t="s">
        <v>402</v>
      </c>
      <c r="I1155" s="275" t="s">
        <v>8359</v>
      </c>
      <c r="J1155" s="275" t="s">
        <v>8360</v>
      </c>
      <c r="K1155" s="275" t="s">
        <v>5062</v>
      </c>
      <c r="L1155" s="275" t="s">
        <v>5062</v>
      </c>
      <c r="M1155" s="275" t="s">
        <v>5063</v>
      </c>
      <c r="N1155" s="276">
        <v>9810112</v>
      </c>
      <c r="O1155" s="275" t="s">
        <v>734</v>
      </c>
      <c r="P1155" s="275" t="s">
        <v>3520</v>
      </c>
      <c r="Q1155" s="275" t="s">
        <v>5064</v>
      </c>
      <c r="R1155" s="275" t="s">
        <v>5065</v>
      </c>
      <c r="T1155" s="275" t="s">
        <v>4590</v>
      </c>
      <c r="U1155" s="275" t="s">
        <v>74</v>
      </c>
      <c r="V1155" s="275" t="s">
        <v>5066</v>
      </c>
      <c r="W1155" s="275" t="s">
        <v>6486</v>
      </c>
      <c r="X1155" s="277">
        <v>44287</v>
      </c>
      <c r="Y1155" s="275" t="s">
        <v>6487</v>
      </c>
      <c r="AA1155" s="277">
        <v>42826</v>
      </c>
      <c r="AB1155" s="277">
        <v>42826</v>
      </c>
      <c r="AJ1155" s="275" t="s">
        <v>6490</v>
      </c>
      <c r="AK1155" s="276">
        <v>981</v>
      </c>
      <c r="AL1155" s="275" t="s">
        <v>8059</v>
      </c>
    </row>
    <row r="1156" spans="1:38" s="275" customFormat="1">
      <c r="A1156" s="275" t="str">
        <f t="shared" si="18"/>
        <v>0432620011計画相談支援</v>
      </c>
      <c r="B1156" s="275" t="s">
        <v>5067</v>
      </c>
      <c r="C1156" s="275" t="s">
        <v>5068</v>
      </c>
      <c r="D1156" s="276">
        <v>9850821</v>
      </c>
      <c r="E1156" s="275" t="s">
        <v>5069</v>
      </c>
      <c r="F1156" s="275" t="s">
        <v>5070</v>
      </c>
      <c r="G1156" s="275" t="s">
        <v>5071</v>
      </c>
      <c r="H1156" s="275" t="s">
        <v>144</v>
      </c>
      <c r="I1156" s="275" t="s">
        <v>5072</v>
      </c>
      <c r="J1156" s="275" t="s">
        <v>7441</v>
      </c>
      <c r="K1156" s="275" t="s">
        <v>5073</v>
      </c>
      <c r="L1156" s="275" t="s">
        <v>5073</v>
      </c>
      <c r="M1156" s="275" t="s">
        <v>5074</v>
      </c>
      <c r="N1156" s="276">
        <v>9850821</v>
      </c>
      <c r="O1156" s="275" t="s">
        <v>3398</v>
      </c>
      <c r="P1156" s="275" t="s">
        <v>5069</v>
      </c>
      <c r="Q1156" s="275" t="s">
        <v>5070</v>
      </c>
      <c r="R1156" s="275" t="s">
        <v>5071</v>
      </c>
      <c r="T1156" s="275" t="s">
        <v>4590</v>
      </c>
      <c r="U1156" s="275" t="s">
        <v>74</v>
      </c>
      <c r="V1156" s="275" t="s">
        <v>5075</v>
      </c>
      <c r="W1156" s="275" t="s">
        <v>6486</v>
      </c>
      <c r="X1156" s="277">
        <v>44287</v>
      </c>
      <c r="Y1156" s="275" t="s">
        <v>6487</v>
      </c>
      <c r="AA1156" s="277">
        <v>41365</v>
      </c>
      <c r="AB1156" s="277">
        <v>41365</v>
      </c>
      <c r="AJ1156" s="275" t="s">
        <v>6490</v>
      </c>
      <c r="AK1156" s="276">
        <v>985</v>
      </c>
      <c r="AL1156" s="275" t="s">
        <v>8081</v>
      </c>
    </row>
    <row r="1157" spans="1:38" s="275" customFormat="1">
      <c r="A1157" s="275" t="str">
        <f t="shared" si="18"/>
        <v>0432630010計画相談支援</v>
      </c>
      <c r="B1157" s="275" t="s">
        <v>3400</v>
      </c>
      <c r="C1157" s="275" t="s">
        <v>3401</v>
      </c>
      <c r="D1157" s="276">
        <v>9810203</v>
      </c>
      <c r="E1157" s="275" t="s">
        <v>3402</v>
      </c>
      <c r="F1157" s="275" t="s">
        <v>3403</v>
      </c>
      <c r="G1157" s="275" t="s">
        <v>3404</v>
      </c>
      <c r="H1157" s="275" t="s">
        <v>144</v>
      </c>
      <c r="I1157" s="275" t="s">
        <v>3405</v>
      </c>
      <c r="J1157" s="275" t="s">
        <v>7237</v>
      </c>
      <c r="K1157" s="275" t="s">
        <v>5076</v>
      </c>
      <c r="L1157" s="275" t="s">
        <v>5079</v>
      </c>
      <c r="M1157" s="275" t="s">
        <v>5077</v>
      </c>
      <c r="N1157" s="276">
        <v>9810203</v>
      </c>
      <c r="O1157" s="275" t="s">
        <v>3408</v>
      </c>
      <c r="P1157" s="275" t="s">
        <v>3402</v>
      </c>
      <c r="Q1157" s="275" t="s">
        <v>3403</v>
      </c>
      <c r="R1157" s="275" t="s">
        <v>3404</v>
      </c>
      <c r="T1157" s="275" t="s">
        <v>4590</v>
      </c>
      <c r="U1157" s="275" t="s">
        <v>74</v>
      </c>
      <c r="V1157" s="275" t="s">
        <v>5078</v>
      </c>
      <c r="W1157" s="275" t="s">
        <v>6486</v>
      </c>
      <c r="X1157" s="277">
        <v>44287</v>
      </c>
      <c r="Y1157" s="275" t="s">
        <v>6487</v>
      </c>
      <c r="AA1157" s="277">
        <v>41730</v>
      </c>
      <c r="AB1157" s="277">
        <v>41730</v>
      </c>
      <c r="AJ1157" s="275" t="s">
        <v>6490</v>
      </c>
      <c r="AK1157" s="276">
        <v>981</v>
      </c>
      <c r="AL1157" s="275" t="s">
        <v>7951</v>
      </c>
    </row>
    <row r="1158" spans="1:38" s="275" customFormat="1">
      <c r="A1158" s="275" t="str">
        <f t="shared" si="18"/>
        <v>0432630127地域定着支援</v>
      </c>
      <c r="B1158" s="275" t="s">
        <v>3384</v>
      </c>
      <c r="C1158" s="275" t="s">
        <v>3385</v>
      </c>
      <c r="D1158" s="276">
        <v>9810112</v>
      </c>
      <c r="E1158" s="275" t="s">
        <v>3520</v>
      </c>
      <c r="F1158" s="275" t="s">
        <v>3521</v>
      </c>
      <c r="G1158" s="275" t="s">
        <v>3522</v>
      </c>
      <c r="H1158" s="275" t="s">
        <v>402</v>
      </c>
      <c r="I1158" s="275" t="s">
        <v>8359</v>
      </c>
      <c r="J1158" s="275" t="s">
        <v>8360</v>
      </c>
      <c r="K1158" s="275" t="s">
        <v>5080</v>
      </c>
      <c r="L1158" s="275" t="s">
        <v>5080</v>
      </c>
      <c r="M1158" s="275" t="s">
        <v>5081</v>
      </c>
      <c r="N1158" s="276">
        <v>9810112</v>
      </c>
      <c r="O1158" s="275" t="s">
        <v>734</v>
      </c>
      <c r="P1158" s="275" t="s">
        <v>5082</v>
      </c>
      <c r="Q1158" s="275" t="s">
        <v>5064</v>
      </c>
      <c r="R1158" s="275" t="s">
        <v>5065</v>
      </c>
      <c r="T1158" s="275" t="s">
        <v>4583</v>
      </c>
      <c r="U1158" s="275" t="s">
        <v>74</v>
      </c>
      <c r="V1158" s="275" t="s">
        <v>5083</v>
      </c>
      <c r="W1158" s="275" t="s">
        <v>6486</v>
      </c>
      <c r="X1158" s="277">
        <v>44287</v>
      </c>
      <c r="Y1158" s="275" t="s">
        <v>6487</v>
      </c>
      <c r="AA1158" s="277">
        <v>42917</v>
      </c>
      <c r="AB1158" s="277">
        <v>42917</v>
      </c>
      <c r="AJ1158" s="275" t="s">
        <v>6490</v>
      </c>
      <c r="AK1158" s="276">
        <v>981</v>
      </c>
      <c r="AL1158" s="275" t="s">
        <v>8059</v>
      </c>
    </row>
    <row r="1159" spans="1:38" s="275" customFormat="1">
      <c r="A1159" s="275" t="str">
        <f t="shared" si="18"/>
        <v>0432630135計画相談支援</v>
      </c>
      <c r="B1159" s="275" t="s">
        <v>3424</v>
      </c>
      <c r="C1159" s="275" t="s">
        <v>3425</v>
      </c>
      <c r="D1159" s="276">
        <v>9810203</v>
      </c>
      <c r="E1159" s="275" t="s">
        <v>3409</v>
      </c>
      <c r="F1159" s="275" t="s">
        <v>3426</v>
      </c>
      <c r="G1159" s="275" t="s">
        <v>3427</v>
      </c>
      <c r="H1159" s="275" t="s">
        <v>63</v>
      </c>
      <c r="I1159" s="275" t="s">
        <v>3428</v>
      </c>
      <c r="J1159" s="275" t="s">
        <v>7247</v>
      </c>
      <c r="K1159" s="275" t="s">
        <v>5084</v>
      </c>
      <c r="L1159" s="275" t="s">
        <v>5084</v>
      </c>
      <c r="M1159" s="275" t="s">
        <v>5085</v>
      </c>
      <c r="N1159" s="276">
        <v>9810203</v>
      </c>
      <c r="O1159" s="275" t="s">
        <v>3408</v>
      </c>
      <c r="P1159" s="275" t="s">
        <v>3409</v>
      </c>
      <c r="Q1159" s="275" t="s">
        <v>5086</v>
      </c>
      <c r="R1159" s="275" t="s">
        <v>3427</v>
      </c>
      <c r="T1159" s="275" t="s">
        <v>4590</v>
      </c>
      <c r="U1159" s="275" t="s">
        <v>74</v>
      </c>
      <c r="V1159" s="275" t="s">
        <v>5087</v>
      </c>
      <c r="W1159" s="275" t="s">
        <v>6486</v>
      </c>
      <c r="X1159" s="277">
        <v>44287</v>
      </c>
      <c r="Y1159" s="275" t="s">
        <v>6487</v>
      </c>
      <c r="AA1159" s="277">
        <v>43922</v>
      </c>
      <c r="AB1159" s="277">
        <v>43922</v>
      </c>
      <c r="AJ1159" s="275" t="s">
        <v>6490</v>
      </c>
      <c r="AK1159" s="276">
        <v>981</v>
      </c>
      <c r="AL1159" s="275" t="s">
        <v>7951</v>
      </c>
    </row>
    <row r="1160" spans="1:38" s="275" customFormat="1">
      <c r="A1160" s="275" t="str">
        <f t="shared" si="18"/>
        <v>0432630143計画相談支援</v>
      </c>
      <c r="B1160" s="275" t="s">
        <v>5088</v>
      </c>
      <c r="C1160" s="275" t="s">
        <v>5089</v>
      </c>
      <c r="D1160" s="276">
        <v>9811242</v>
      </c>
      <c r="E1160" s="275" t="s">
        <v>5090</v>
      </c>
      <c r="F1160" s="275" t="s">
        <v>5091</v>
      </c>
      <c r="H1160" s="275" t="s">
        <v>129</v>
      </c>
      <c r="I1160" s="275" t="s">
        <v>5092</v>
      </c>
      <c r="J1160" s="275" t="s">
        <v>7442</v>
      </c>
      <c r="K1160" s="275" t="s">
        <v>5093</v>
      </c>
      <c r="L1160" s="275" t="s">
        <v>5093</v>
      </c>
      <c r="M1160" s="275" t="s">
        <v>5094</v>
      </c>
      <c r="N1160" s="276">
        <v>9810212</v>
      </c>
      <c r="O1160" s="275" t="s">
        <v>3408</v>
      </c>
      <c r="P1160" s="275" t="s">
        <v>5095</v>
      </c>
      <c r="Q1160" s="275" t="s">
        <v>5091</v>
      </c>
      <c r="R1160" s="275" t="s">
        <v>5096</v>
      </c>
      <c r="T1160" s="275" t="s">
        <v>4590</v>
      </c>
      <c r="U1160" s="275" t="s">
        <v>74</v>
      </c>
      <c r="V1160" s="275" t="s">
        <v>5097</v>
      </c>
      <c r="W1160" s="275" t="s">
        <v>6486</v>
      </c>
      <c r="X1160" s="277">
        <v>44287</v>
      </c>
      <c r="Y1160" s="275" t="s">
        <v>6487</v>
      </c>
      <c r="AA1160" s="277">
        <v>44237</v>
      </c>
      <c r="AB1160" s="277">
        <v>44237</v>
      </c>
      <c r="AJ1160" s="275" t="s">
        <v>6490</v>
      </c>
      <c r="AK1160" s="276">
        <v>981</v>
      </c>
      <c r="AL1160" s="275" t="s">
        <v>7967</v>
      </c>
    </row>
    <row r="1161" spans="1:38" s="275" customFormat="1">
      <c r="A1161" s="275" t="str">
        <f t="shared" si="18"/>
        <v>0432630150計画相談支援</v>
      </c>
      <c r="B1161" s="275" t="s">
        <v>5098</v>
      </c>
      <c r="C1161" s="275" t="s">
        <v>5099</v>
      </c>
      <c r="D1161" s="276">
        <v>9813111</v>
      </c>
      <c r="E1161" s="275" t="s">
        <v>5100</v>
      </c>
      <c r="F1161" s="275" t="s">
        <v>5101</v>
      </c>
      <c r="H1161" s="275" t="s">
        <v>129</v>
      </c>
      <c r="I1161" s="275" t="s">
        <v>5102</v>
      </c>
      <c r="J1161" s="275" t="s">
        <v>7443</v>
      </c>
      <c r="K1161" s="275" t="s">
        <v>5103</v>
      </c>
      <c r="L1161" s="275" t="s">
        <v>5103</v>
      </c>
      <c r="M1161" s="275" t="s">
        <v>5104</v>
      </c>
      <c r="N1161" s="276">
        <v>9810111</v>
      </c>
      <c r="O1161" s="275" t="s">
        <v>734</v>
      </c>
      <c r="P1161" s="275" t="s">
        <v>5105</v>
      </c>
      <c r="Q1161" s="275" t="s">
        <v>5106</v>
      </c>
      <c r="R1161" s="275" t="s">
        <v>5106</v>
      </c>
      <c r="T1161" s="275" t="s">
        <v>4590</v>
      </c>
      <c r="U1161" s="275" t="s">
        <v>74</v>
      </c>
      <c r="V1161" s="275" t="s">
        <v>5107</v>
      </c>
      <c r="W1161" s="275" t="s">
        <v>6486</v>
      </c>
      <c r="X1161" s="277">
        <v>44866</v>
      </c>
      <c r="Y1161" s="275" t="s">
        <v>6487</v>
      </c>
      <c r="AA1161" s="277">
        <v>44501</v>
      </c>
      <c r="AB1161" s="277">
        <v>44501</v>
      </c>
      <c r="AJ1161" s="275" t="s">
        <v>6490</v>
      </c>
      <c r="AK1161" s="276">
        <v>981</v>
      </c>
      <c r="AL1161" s="275" t="s">
        <v>8141</v>
      </c>
    </row>
    <row r="1162" spans="1:38" s="275" customFormat="1">
      <c r="A1162" s="275" t="str">
        <f t="shared" si="18"/>
        <v>0432700011計画相談支援</v>
      </c>
      <c r="B1162" s="275" t="s">
        <v>3642</v>
      </c>
      <c r="C1162" s="275" t="s">
        <v>3643</v>
      </c>
      <c r="D1162" s="276">
        <v>9800011</v>
      </c>
      <c r="E1162" s="275" t="s">
        <v>3644</v>
      </c>
      <c r="F1162" s="275" t="s">
        <v>3645</v>
      </c>
      <c r="G1162" s="275" t="s">
        <v>3646</v>
      </c>
      <c r="H1162" s="275" t="s">
        <v>144</v>
      </c>
      <c r="I1162" s="275" t="s">
        <v>8369</v>
      </c>
      <c r="J1162" s="275" t="s">
        <v>8370</v>
      </c>
      <c r="K1162" s="275" t="s">
        <v>5108</v>
      </c>
      <c r="L1162" s="275" t="s">
        <v>5108</v>
      </c>
      <c r="M1162" s="275" t="s">
        <v>5109</v>
      </c>
      <c r="N1162" s="276">
        <v>9813621</v>
      </c>
      <c r="O1162" s="275" t="s">
        <v>3604</v>
      </c>
      <c r="P1162" s="275" t="s">
        <v>5110</v>
      </c>
      <c r="Q1162" s="275" t="s">
        <v>3651</v>
      </c>
      <c r="R1162" s="275" t="s">
        <v>3652</v>
      </c>
      <c r="T1162" s="275" t="s">
        <v>4590</v>
      </c>
      <c r="U1162" s="275" t="s">
        <v>74</v>
      </c>
      <c r="V1162" s="275" t="s">
        <v>5111</v>
      </c>
      <c r="W1162" s="275" t="s">
        <v>6486</v>
      </c>
      <c r="X1162" s="277">
        <v>44287</v>
      </c>
      <c r="Y1162" s="275" t="s">
        <v>6487</v>
      </c>
      <c r="AA1162" s="277">
        <v>41000</v>
      </c>
      <c r="AB1162" s="277">
        <v>41000</v>
      </c>
      <c r="AJ1162" s="275" t="s">
        <v>6490</v>
      </c>
      <c r="AK1162" s="276">
        <v>980</v>
      </c>
      <c r="AL1162" s="275" t="s">
        <v>7988</v>
      </c>
    </row>
    <row r="1163" spans="1:38" s="275" customFormat="1">
      <c r="A1163" s="275" t="str">
        <f t="shared" si="18"/>
        <v>0432700029計画相談支援</v>
      </c>
      <c r="B1163" s="275" t="s">
        <v>2802</v>
      </c>
      <c r="C1163" s="275" t="s">
        <v>2803</v>
      </c>
      <c r="D1163" s="276">
        <v>9813602</v>
      </c>
      <c r="E1163" s="275" t="s">
        <v>2804</v>
      </c>
      <c r="F1163" s="275" t="s">
        <v>2805</v>
      </c>
      <c r="G1163" s="275" t="s">
        <v>2806</v>
      </c>
      <c r="H1163" s="275" t="s">
        <v>63</v>
      </c>
      <c r="I1163" s="275" t="s">
        <v>8320</v>
      </c>
      <c r="J1163" s="275" t="s">
        <v>8321</v>
      </c>
      <c r="K1163" s="275" t="s">
        <v>5112</v>
      </c>
      <c r="L1163" s="275" t="s">
        <v>5112</v>
      </c>
      <c r="M1163" s="275" t="s">
        <v>5113</v>
      </c>
      <c r="N1163" s="276">
        <v>9813502</v>
      </c>
      <c r="O1163" s="275" t="s">
        <v>3627</v>
      </c>
      <c r="P1163" s="275" t="s">
        <v>5114</v>
      </c>
      <c r="Q1163" s="275" t="s">
        <v>3629</v>
      </c>
      <c r="R1163" s="275" t="s">
        <v>3630</v>
      </c>
      <c r="T1163" s="275" t="s">
        <v>4590</v>
      </c>
      <c r="U1163" s="275" t="s">
        <v>74</v>
      </c>
      <c r="V1163" s="275" t="s">
        <v>5115</v>
      </c>
      <c r="W1163" s="275" t="s">
        <v>6486</v>
      </c>
      <c r="X1163" s="277">
        <v>44652</v>
      </c>
      <c r="Y1163" s="275" t="s">
        <v>6487</v>
      </c>
      <c r="AA1163" s="277">
        <v>41791</v>
      </c>
      <c r="AB1163" s="277">
        <v>41791</v>
      </c>
      <c r="AJ1163" s="275" t="s">
        <v>6490</v>
      </c>
      <c r="AK1163" s="276">
        <v>981</v>
      </c>
      <c r="AL1163" s="275" t="s">
        <v>8066</v>
      </c>
    </row>
    <row r="1164" spans="1:38" s="275" customFormat="1">
      <c r="A1164" s="275" t="str">
        <f t="shared" si="18"/>
        <v>0432700045計画相談支援</v>
      </c>
      <c r="B1164" s="275" t="s">
        <v>5116</v>
      </c>
      <c r="C1164" s="275" t="s">
        <v>5117</v>
      </c>
      <c r="D1164" s="276">
        <v>9813311</v>
      </c>
      <c r="E1164" s="275" t="s">
        <v>5118</v>
      </c>
      <c r="F1164" s="275" t="s">
        <v>5119</v>
      </c>
      <c r="G1164" s="275" t="s">
        <v>5120</v>
      </c>
      <c r="H1164" s="275" t="s">
        <v>144</v>
      </c>
      <c r="I1164" s="275" t="s">
        <v>5121</v>
      </c>
      <c r="J1164" s="275" t="s">
        <v>7444</v>
      </c>
      <c r="K1164" s="275" t="s">
        <v>5122</v>
      </c>
      <c r="L1164" s="275" t="s">
        <v>5122</v>
      </c>
      <c r="M1164" s="275" t="s">
        <v>5123</v>
      </c>
      <c r="N1164" s="276">
        <v>9813311</v>
      </c>
      <c r="O1164" s="275" t="s">
        <v>2920</v>
      </c>
      <c r="P1164" s="275" t="s">
        <v>5118</v>
      </c>
      <c r="Q1164" s="275" t="s">
        <v>5119</v>
      </c>
      <c r="R1164" s="275" t="s">
        <v>5120</v>
      </c>
      <c r="T1164" s="275" t="s">
        <v>4590</v>
      </c>
      <c r="U1164" s="275" t="s">
        <v>74</v>
      </c>
      <c r="V1164" s="275" t="s">
        <v>5124</v>
      </c>
      <c r="W1164" s="275" t="s">
        <v>6486</v>
      </c>
      <c r="X1164" s="277">
        <v>44287</v>
      </c>
      <c r="Y1164" s="275" t="s">
        <v>6487</v>
      </c>
      <c r="AA1164" s="277">
        <v>41821</v>
      </c>
      <c r="AB1164" s="277">
        <v>41821</v>
      </c>
      <c r="AJ1164" s="275" t="s">
        <v>6490</v>
      </c>
      <c r="AK1164" s="276">
        <v>981</v>
      </c>
      <c r="AL1164" s="275" t="s">
        <v>8142</v>
      </c>
    </row>
    <row r="1165" spans="1:38" s="275" customFormat="1">
      <c r="A1165" s="275" t="str">
        <f t="shared" si="18"/>
        <v>0432700052計画相談支援</v>
      </c>
      <c r="B1165" s="275" t="s">
        <v>5125</v>
      </c>
      <c r="C1165" s="275" t="s">
        <v>5126</v>
      </c>
      <c r="D1165" s="276">
        <v>9813692</v>
      </c>
      <c r="E1165" s="275" t="s">
        <v>5127</v>
      </c>
      <c r="F1165" s="275" t="s">
        <v>5128</v>
      </c>
      <c r="G1165" s="275" t="s">
        <v>5129</v>
      </c>
      <c r="H1165" s="275" t="s">
        <v>144</v>
      </c>
      <c r="I1165" s="275" t="s">
        <v>5130</v>
      </c>
      <c r="J1165" s="275" t="s">
        <v>7445</v>
      </c>
      <c r="K1165" s="275" t="s">
        <v>5131</v>
      </c>
      <c r="L1165" s="275" t="s">
        <v>5131</v>
      </c>
      <c r="M1165" s="275" t="s">
        <v>5132</v>
      </c>
      <c r="N1165" s="276">
        <v>9813692</v>
      </c>
      <c r="O1165" s="275" t="s">
        <v>3804</v>
      </c>
      <c r="P1165" s="275" t="s">
        <v>5127</v>
      </c>
      <c r="Q1165" s="275" t="s">
        <v>5128</v>
      </c>
      <c r="R1165" s="275" t="s">
        <v>5129</v>
      </c>
      <c r="T1165" s="275" t="s">
        <v>4590</v>
      </c>
      <c r="U1165" s="275" t="s">
        <v>74</v>
      </c>
      <c r="V1165" s="275" t="s">
        <v>5133</v>
      </c>
      <c r="W1165" s="275" t="s">
        <v>6486</v>
      </c>
      <c r="X1165" s="277">
        <v>44287</v>
      </c>
      <c r="Y1165" s="275" t="s">
        <v>6487</v>
      </c>
      <c r="AA1165" s="277">
        <v>41883</v>
      </c>
      <c r="AB1165" s="277">
        <v>41883</v>
      </c>
      <c r="AJ1165" s="275" t="s">
        <v>6490</v>
      </c>
      <c r="AK1165" s="276">
        <v>981</v>
      </c>
      <c r="AL1165" s="275" t="s">
        <v>8143</v>
      </c>
    </row>
    <row r="1166" spans="1:38" s="275" customFormat="1">
      <c r="A1166" s="275" t="str">
        <f t="shared" si="18"/>
        <v>0432700060計画相談支援</v>
      </c>
      <c r="B1166" s="275" t="s">
        <v>2569</v>
      </c>
      <c r="C1166" s="275" t="s">
        <v>2570</v>
      </c>
      <c r="D1166" s="276">
        <v>9813621</v>
      </c>
      <c r="E1166" s="275" t="s">
        <v>2571</v>
      </c>
      <c r="F1166" s="275" t="s">
        <v>2572</v>
      </c>
      <c r="G1166" s="275" t="s">
        <v>2573</v>
      </c>
      <c r="H1166" s="275" t="s">
        <v>63</v>
      </c>
      <c r="I1166" s="275" t="s">
        <v>2574</v>
      </c>
      <c r="J1166" s="275" t="s">
        <v>7067</v>
      </c>
      <c r="K1166" s="275" t="s">
        <v>5134</v>
      </c>
      <c r="L1166" s="275" t="s">
        <v>5134</v>
      </c>
      <c r="M1166" s="275" t="s">
        <v>5135</v>
      </c>
      <c r="N1166" s="276">
        <v>9813624</v>
      </c>
      <c r="O1166" s="275" t="s">
        <v>3604</v>
      </c>
      <c r="P1166" s="275" t="s">
        <v>5136</v>
      </c>
      <c r="Q1166" s="275" t="s">
        <v>3616</v>
      </c>
      <c r="R1166" s="275" t="s">
        <v>3617</v>
      </c>
      <c r="T1166" s="275" t="s">
        <v>4590</v>
      </c>
      <c r="U1166" s="275" t="s">
        <v>74</v>
      </c>
      <c r="V1166" s="275" t="s">
        <v>5137</v>
      </c>
      <c r="W1166" s="275" t="s">
        <v>6486</v>
      </c>
      <c r="X1166" s="277">
        <v>44287</v>
      </c>
      <c r="Y1166" s="275" t="s">
        <v>6487</v>
      </c>
      <c r="AA1166" s="277">
        <v>41944</v>
      </c>
      <c r="AB1166" s="277">
        <v>41944</v>
      </c>
      <c r="AJ1166" s="275" t="s">
        <v>6490</v>
      </c>
      <c r="AK1166" s="276">
        <v>981</v>
      </c>
      <c r="AL1166" s="275" t="s">
        <v>8053</v>
      </c>
    </row>
    <row r="1167" spans="1:38" s="275" customFormat="1">
      <c r="A1167" s="275" t="str">
        <f t="shared" si="18"/>
        <v>0432700078計画相談支援</v>
      </c>
      <c r="B1167" s="275" t="s">
        <v>3384</v>
      </c>
      <c r="C1167" s="275" t="s">
        <v>3385</v>
      </c>
      <c r="D1167" s="276">
        <v>9810112</v>
      </c>
      <c r="E1167" s="275" t="s">
        <v>3520</v>
      </c>
      <c r="F1167" s="275" t="s">
        <v>3521</v>
      </c>
      <c r="G1167" s="275" t="s">
        <v>3522</v>
      </c>
      <c r="H1167" s="275" t="s">
        <v>402</v>
      </c>
      <c r="I1167" s="275" t="s">
        <v>8359</v>
      </c>
      <c r="J1167" s="275" t="s">
        <v>8360</v>
      </c>
      <c r="K1167" s="275" t="s">
        <v>5138</v>
      </c>
      <c r="L1167" s="275" t="s">
        <v>5138</v>
      </c>
      <c r="M1167" s="275" t="s">
        <v>5139</v>
      </c>
      <c r="N1167" s="276">
        <v>9813332</v>
      </c>
      <c r="O1167" s="275" t="s">
        <v>2920</v>
      </c>
      <c r="P1167" s="275" t="s">
        <v>5140</v>
      </c>
      <c r="Q1167" s="275" t="s">
        <v>5141</v>
      </c>
      <c r="R1167" s="275" t="s">
        <v>5142</v>
      </c>
      <c r="T1167" s="275" t="s">
        <v>4590</v>
      </c>
      <c r="U1167" s="275" t="s">
        <v>74</v>
      </c>
      <c r="V1167" s="275" t="s">
        <v>5143</v>
      </c>
      <c r="W1167" s="275" t="s">
        <v>6486</v>
      </c>
      <c r="X1167" s="277">
        <v>44713</v>
      </c>
      <c r="Y1167" s="275" t="s">
        <v>6487</v>
      </c>
      <c r="AA1167" s="277">
        <v>42095</v>
      </c>
      <c r="AB1167" s="277">
        <v>42095</v>
      </c>
      <c r="AJ1167" s="275" t="s">
        <v>6490</v>
      </c>
      <c r="AK1167" s="276">
        <v>981</v>
      </c>
      <c r="AL1167" s="275" t="s">
        <v>8059</v>
      </c>
    </row>
    <row r="1168" spans="1:38" s="275" customFormat="1">
      <c r="A1168" s="275" t="str">
        <f t="shared" si="18"/>
        <v>0432700086計画相談支援</v>
      </c>
      <c r="B1168" s="275" t="s">
        <v>5144</v>
      </c>
      <c r="C1168" s="275" t="s">
        <v>5145</v>
      </c>
      <c r="D1168" s="276">
        <v>9813621</v>
      </c>
      <c r="E1168" s="275" t="s">
        <v>5146</v>
      </c>
      <c r="F1168" s="275" t="s">
        <v>5147</v>
      </c>
      <c r="G1168" s="275" t="s">
        <v>5148</v>
      </c>
      <c r="H1168" s="275" t="s">
        <v>144</v>
      </c>
      <c r="I1168" s="275" t="s">
        <v>5149</v>
      </c>
      <c r="J1168" s="275" t="s">
        <v>7446</v>
      </c>
      <c r="K1168" s="275" t="s">
        <v>5150</v>
      </c>
      <c r="L1168" s="275" t="s">
        <v>5150</v>
      </c>
      <c r="M1168" s="275" t="s">
        <v>5151</v>
      </c>
      <c r="N1168" s="276">
        <v>9813621</v>
      </c>
      <c r="O1168" s="275" t="s">
        <v>3604</v>
      </c>
      <c r="P1168" s="275" t="s">
        <v>5146</v>
      </c>
      <c r="Q1168" s="275" t="s">
        <v>5147</v>
      </c>
      <c r="R1168" s="275" t="s">
        <v>5148</v>
      </c>
      <c r="T1168" s="275" t="s">
        <v>4590</v>
      </c>
      <c r="U1168" s="275" t="s">
        <v>76</v>
      </c>
      <c r="V1168" s="275" t="s">
        <v>5152</v>
      </c>
      <c r="W1168" s="275" t="s">
        <v>6486</v>
      </c>
      <c r="X1168" s="277">
        <v>44287</v>
      </c>
      <c r="Y1168" s="275" t="s">
        <v>6487</v>
      </c>
      <c r="AA1168" s="277">
        <v>42736</v>
      </c>
      <c r="AB1168" s="277">
        <v>42736</v>
      </c>
      <c r="AC1168" s="277">
        <v>44287</v>
      </c>
      <c r="AJ1168" s="275" t="s">
        <v>6490</v>
      </c>
      <c r="AK1168" s="276">
        <v>981</v>
      </c>
      <c r="AL1168" s="275" t="s">
        <v>8053</v>
      </c>
    </row>
    <row r="1169" spans="1:38" s="275" customFormat="1">
      <c r="A1169" s="275" t="str">
        <f t="shared" si="18"/>
        <v>0432700094計画相談支援</v>
      </c>
      <c r="B1169" s="275" t="s">
        <v>2802</v>
      </c>
      <c r="C1169" s="275" t="s">
        <v>2803</v>
      </c>
      <c r="D1169" s="276">
        <v>9813602</v>
      </c>
      <c r="E1169" s="275" t="s">
        <v>2804</v>
      </c>
      <c r="F1169" s="275" t="s">
        <v>2805</v>
      </c>
      <c r="G1169" s="275" t="s">
        <v>2806</v>
      </c>
      <c r="H1169" s="275" t="s">
        <v>63</v>
      </c>
      <c r="I1169" s="275" t="s">
        <v>8320</v>
      </c>
      <c r="J1169" s="275" t="s">
        <v>8321</v>
      </c>
      <c r="K1169" s="275" t="s">
        <v>5153</v>
      </c>
      <c r="L1169" s="275" t="s">
        <v>5153</v>
      </c>
      <c r="M1169" s="275" t="s">
        <v>5154</v>
      </c>
      <c r="N1169" s="276">
        <v>9813602</v>
      </c>
      <c r="O1169" s="275" t="s">
        <v>3804</v>
      </c>
      <c r="P1169" s="275" t="s">
        <v>5155</v>
      </c>
      <c r="Q1169" s="275" t="s">
        <v>3805</v>
      </c>
      <c r="R1169" s="275" t="s">
        <v>3806</v>
      </c>
      <c r="T1169" s="275" t="s">
        <v>4590</v>
      </c>
      <c r="U1169" s="275" t="s">
        <v>74</v>
      </c>
      <c r="V1169" s="275" t="s">
        <v>5156</v>
      </c>
      <c r="W1169" s="275" t="s">
        <v>6486</v>
      </c>
      <c r="X1169" s="277">
        <v>44287</v>
      </c>
      <c r="Y1169" s="275" t="s">
        <v>6487</v>
      </c>
      <c r="AA1169" s="277">
        <v>43160</v>
      </c>
      <c r="AB1169" s="277">
        <v>43160</v>
      </c>
      <c r="AJ1169" s="275" t="s">
        <v>6490</v>
      </c>
      <c r="AK1169" s="276">
        <v>981</v>
      </c>
      <c r="AL1169" s="275" t="s">
        <v>8066</v>
      </c>
    </row>
    <row r="1170" spans="1:38" s="275" customFormat="1">
      <c r="A1170" s="275" t="str">
        <f t="shared" si="18"/>
        <v>0432700094地域定着支援</v>
      </c>
      <c r="B1170" s="275" t="s">
        <v>2802</v>
      </c>
      <c r="C1170" s="275" t="s">
        <v>2803</v>
      </c>
      <c r="D1170" s="276">
        <v>9813602</v>
      </c>
      <c r="E1170" s="275" t="s">
        <v>2804</v>
      </c>
      <c r="F1170" s="275" t="s">
        <v>2805</v>
      </c>
      <c r="G1170" s="275" t="s">
        <v>2806</v>
      </c>
      <c r="H1170" s="275" t="s">
        <v>63</v>
      </c>
      <c r="I1170" s="275" t="s">
        <v>8320</v>
      </c>
      <c r="J1170" s="275" t="s">
        <v>8321</v>
      </c>
      <c r="K1170" s="275" t="s">
        <v>5153</v>
      </c>
      <c r="L1170" s="275" t="s">
        <v>5153</v>
      </c>
      <c r="M1170" s="275" t="s">
        <v>5154</v>
      </c>
      <c r="N1170" s="276">
        <v>9813602</v>
      </c>
      <c r="O1170" s="275" t="s">
        <v>3804</v>
      </c>
      <c r="P1170" s="275" t="s">
        <v>5155</v>
      </c>
      <c r="Q1170" s="275" t="s">
        <v>3805</v>
      </c>
      <c r="R1170" s="275" t="s">
        <v>3806</v>
      </c>
      <c r="T1170" s="275" t="s">
        <v>4583</v>
      </c>
      <c r="U1170" s="275" t="s">
        <v>74</v>
      </c>
      <c r="V1170" s="275" t="s">
        <v>5156</v>
      </c>
      <c r="W1170" s="275" t="s">
        <v>6486</v>
      </c>
      <c r="X1170" s="277">
        <v>44287</v>
      </c>
      <c r="Y1170" s="275" t="s">
        <v>6487</v>
      </c>
      <c r="AA1170" s="277">
        <v>43556</v>
      </c>
      <c r="AB1170" s="277">
        <v>43556</v>
      </c>
      <c r="AJ1170" s="275" t="s">
        <v>6490</v>
      </c>
      <c r="AK1170" s="276">
        <v>981</v>
      </c>
      <c r="AL1170" s="275" t="s">
        <v>8066</v>
      </c>
    </row>
    <row r="1171" spans="1:38" s="275" customFormat="1">
      <c r="A1171" s="275" t="str">
        <f t="shared" si="18"/>
        <v>0432800019計画相談支援</v>
      </c>
      <c r="B1171" s="275" t="s">
        <v>2550</v>
      </c>
      <c r="C1171" s="275" t="s">
        <v>2551</v>
      </c>
      <c r="D1171" s="276">
        <v>9896251</v>
      </c>
      <c r="E1171" s="275" t="s">
        <v>2552</v>
      </c>
      <c r="F1171" s="275" t="s">
        <v>2553</v>
      </c>
      <c r="G1171" s="275" t="s">
        <v>2554</v>
      </c>
      <c r="H1171" s="275" t="s">
        <v>63</v>
      </c>
      <c r="I1171" s="275" t="s">
        <v>2555</v>
      </c>
      <c r="J1171" s="275" t="s">
        <v>7060</v>
      </c>
      <c r="K1171" s="275" t="s">
        <v>5157</v>
      </c>
      <c r="L1171" s="275" t="s">
        <v>5157</v>
      </c>
      <c r="M1171" s="275" t="s">
        <v>5158</v>
      </c>
      <c r="N1171" s="276">
        <v>9814275</v>
      </c>
      <c r="O1171" s="275" t="s">
        <v>3846</v>
      </c>
      <c r="P1171" s="275" t="s">
        <v>5159</v>
      </c>
      <c r="Q1171" s="275" t="s">
        <v>3866</v>
      </c>
      <c r="R1171" s="275" t="s">
        <v>3867</v>
      </c>
      <c r="T1171" s="275" t="s">
        <v>4590</v>
      </c>
      <c r="U1171" s="275" t="s">
        <v>74</v>
      </c>
      <c r="V1171" s="275" t="s">
        <v>5160</v>
      </c>
      <c r="W1171" s="275" t="s">
        <v>6486</v>
      </c>
      <c r="X1171" s="277">
        <v>44287</v>
      </c>
      <c r="Y1171" s="275" t="s">
        <v>6487</v>
      </c>
      <c r="AA1171" s="277">
        <v>41334</v>
      </c>
      <c r="AB1171" s="277">
        <v>41334</v>
      </c>
      <c r="AJ1171" s="275" t="s">
        <v>6490</v>
      </c>
      <c r="AK1171" s="276">
        <v>989</v>
      </c>
      <c r="AL1171" s="275" t="s">
        <v>8052</v>
      </c>
    </row>
    <row r="1172" spans="1:38" s="275" customFormat="1">
      <c r="A1172" s="275" t="str">
        <f t="shared" si="18"/>
        <v>0432800027計画相談支援</v>
      </c>
      <c r="B1172" s="275" t="s">
        <v>3840</v>
      </c>
      <c r="C1172" s="275" t="s">
        <v>3841</v>
      </c>
      <c r="D1172" s="276">
        <v>9814261</v>
      </c>
      <c r="E1172" s="275" t="s">
        <v>3842</v>
      </c>
      <c r="F1172" s="275" t="s">
        <v>3843</v>
      </c>
      <c r="G1172" s="275" t="s">
        <v>3844</v>
      </c>
      <c r="H1172" s="275" t="s">
        <v>144</v>
      </c>
      <c r="I1172" s="275" t="s">
        <v>8380</v>
      </c>
      <c r="J1172" s="275" t="s">
        <v>8381</v>
      </c>
      <c r="K1172" s="275" t="s">
        <v>5161</v>
      </c>
      <c r="L1172" s="275" t="s">
        <v>5161</v>
      </c>
      <c r="M1172" s="275" t="s">
        <v>5162</v>
      </c>
      <c r="N1172" s="276">
        <v>9814211</v>
      </c>
      <c r="O1172" s="275" t="s">
        <v>3846</v>
      </c>
      <c r="P1172" s="275" t="s">
        <v>5163</v>
      </c>
      <c r="Q1172" s="275" t="s">
        <v>5164</v>
      </c>
      <c r="R1172" s="275" t="s">
        <v>3879</v>
      </c>
      <c r="T1172" s="275" t="s">
        <v>4590</v>
      </c>
      <c r="U1172" s="275" t="s">
        <v>74</v>
      </c>
      <c r="V1172" s="275" t="s">
        <v>5165</v>
      </c>
      <c r="W1172" s="275" t="s">
        <v>6486</v>
      </c>
      <c r="X1172" s="277">
        <v>44287</v>
      </c>
      <c r="Y1172" s="275" t="s">
        <v>6487</v>
      </c>
      <c r="AA1172" s="277">
        <v>41883</v>
      </c>
      <c r="AB1172" s="277">
        <v>41883</v>
      </c>
      <c r="AJ1172" s="275" t="s">
        <v>6490</v>
      </c>
      <c r="AK1172" s="276">
        <v>981</v>
      </c>
      <c r="AL1172" s="275" t="s">
        <v>8116</v>
      </c>
    </row>
    <row r="1173" spans="1:38" s="275" customFormat="1">
      <c r="A1173" s="275" t="str">
        <f t="shared" si="18"/>
        <v>0432800167計画相談支援</v>
      </c>
      <c r="B1173" s="275" t="s">
        <v>3830</v>
      </c>
      <c r="C1173" s="275" t="s">
        <v>3831</v>
      </c>
      <c r="D1173" s="276">
        <v>9814122</v>
      </c>
      <c r="E1173" s="275" t="s">
        <v>3832</v>
      </c>
      <c r="F1173" s="275" t="s">
        <v>3833</v>
      </c>
      <c r="G1173" s="275" t="s">
        <v>3834</v>
      </c>
      <c r="H1173" s="275" t="s">
        <v>144</v>
      </c>
      <c r="I1173" s="275" t="s">
        <v>8378</v>
      </c>
      <c r="J1173" s="275" t="s">
        <v>8379</v>
      </c>
      <c r="K1173" s="275" t="s">
        <v>5166</v>
      </c>
      <c r="L1173" s="275" t="s">
        <v>5166</v>
      </c>
      <c r="M1173" s="275" t="s">
        <v>5167</v>
      </c>
      <c r="N1173" s="276">
        <v>9814122</v>
      </c>
      <c r="O1173" s="275" t="s">
        <v>3837</v>
      </c>
      <c r="P1173" s="275" t="s">
        <v>3832</v>
      </c>
      <c r="Q1173" s="275" t="s">
        <v>5168</v>
      </c>
      <c r="R1173" s="275" t="s">
        <v>3834</v>
      </c>
      <c r="T1173" s="275" t="s">
        <v>4590</v>
      </c>
      <c r="U1173" s="275" t="s">
        <v>74</v>
      </c>
      <c r="V1173" s="275" t="s">
        <v>5169</v>
      </c>
      <c r="W1173" s="275" t="s">
        <v>6486</v>
      </c>
      <c r="X1173" s="277">
        <v>44287</v>
      </c>
      <c r="Y1173" s="275" t="s">
        <v>6487</v>
      </c>
      <c r="AA1173" s="277">
        <v>43122</v>
      </c>
      <c r="AB1173" s="277">
        <v>43122</v>
      </c>
      <c r="AJ1173" s="275" t="s">
        <v>6490</v>
      </c>
      <c r="AK1173" s="276">
        <v>981</v>
      </c>
      <c r="AL1173" s="275" t="s">
        <v>8115</v>
      </c>
    </row>
    <row r="1174" spans="1:38" s="275" customFormat="1">
      <c r="A1174" s="275" t="str">
        <f t="shared" si="18"/>
        <v>0432800183計画相談支援</v>
      </c>
      <c r="B1174" s="275" t="s">
        <v>5170</v>
      </c>
      <c r="C1174" s="275" t="s">
        <v>5171</v>
      </c>
      <c r="D1174" s="276">
        <v>9814102</v>
      </c>
      <c r="E1174" s="275" t="s">
        <v>5172</v>
      </c>
      <c r="F1174" s="275" t="s">
        <v>3889</v>
      </c>
      <c r="G1174" s="275" t="s">
        <v>5173</v>
      </c>
      <c r="H1174" s="275" t="s">
        <v>402</v>
      </c>
      <c r="I1174" s="275" t="s">
        <v>3891</v>
      </c>
      <c r="J1174" s="275" t="s">
        <v>7310</v>
      </c>
      <c r="K1174" s="275" t="s">
        <v>5174</v>
      </c>
      <c r="L1174" s="275" t="s">
        <v>5174</v>
      </c>
      <c r="M1174" s="275" t="s">
        <v>5175</v>
      </c>
      <c r="N1174" s="276">
        <v>9814151</v>
      </c>
      <c r="O1174" s="275" t="s">
        <v>3837</v>
      </c>
      <c r="P1174" s="275" t="s">
        <v>5177</v>
      </c>
      <c r="Q1174" s="275" t="s">
        <v>3889</v>
      </c>
      <c r="R1174" s="275" t="s">
        <v>5173</v>
      </c>
      <c r="T1174" s="275" t="s">
        <v>4590</v>
      </c>
      <c r="U1174" s="275" t="s">
        <v>74</v>
      </c>
      <c r="V1174" s="275" t="s">
        <v>5176</v>
      </c>
      <c r="W1174" s="275" t="s">
        <v>6486</v>
      </c>
      <c r="X1174" s="277">
        <v>44287</v>
      </c>
      <c r="Y1174" s="275" t="s">
        <v>6487</v>
      </c>
      <c r="AA1174" s="277">
        <v>43739</v>
      </c>
      <c r="AB1174" s="277">
        <v>43739</v>
      </c>
      <c r="AJ1174" s="275" t="s">
        <v>6490</v>
      </c>
      <c r="AK1174" s="276">
        <v>981</v>
      </c>
      <c r="AL1174" s="275" t="s">
        <v>8144</v>
      </c>
    </row>
    <row r="1175" spans="1:38" s="275" customFormat="1">
      <c r="A1175" s="275" t="str">
        <f t="shared" si="18"/>
        <v>0433100013計画相談支援</v>
      </c>
      <c r="B1175" s="275" t="s">
        <v>2802</v>
      </c>
      <c r="C1175" s="275" t="s">
        <v>2803</v>
      </c>
      <c r="D1175" s="276">
        <v>9813602</v>
      </c>
      <c r="E1175" s="275" t="s">
        <v>2804</v>
      </c>
      <c r="F1175" s="275" t="s">
        <v>2805</v>
      </c>
      <c r="G1175" s="275" t="s">
        <v>2806</v>
      </c>
      <c r="H1175" s="275" t="s">
        <v>63</v>
      </c>
      <c r="I1175" s="275" t="s">
        <v>8320</v>
      </c>
      <c r="J1175" s="275" t="s">
        <v>8321</v>
      </c>
      <c r="K1175" s="275" t="s">
        <v>5178</v>
      </c>
      <c r="L1175" s="275" t="s">
        <v>5178</v>
      </c>
      <c r="M1175" s="275" t="s">
        <v>5179</v>
      </c>
      <c r="N1175" s="276">
        <v>9870004</v>
      </c>
      <c r="O1175" s="275" t="s">
        <v>3906</v>
      </c>
      <c r="P1175" s="275" t="s">
        <v>5180</v>
      </c>
      <c r="Q1175" s="275" t="s">
        <v>5181</v>
      </c>
      <c r="R1175" s="275" t="s">
        <v>5181</v>
      </c>
      <c r="T1175" s="275" t="s">
        <v>4590</v>
      </c>
      <c r="U1175" s="275" t="s">
        <v>74</v>
      </c>
      <c r="V1175" s="275" t="s">
        <v>5182</v>
      </c>
      <c r="W1175" s="275" t="s">
        <v>6486</v>
      </c>
      <c r="X1175" s="277">
        <v>44287</v>
      </c>
      <c r="Y1175" s="275" t="s">
        <v>6487</v>
      </c>
      <c r="AA1175" s="277">
        <v>41000</v>
      </c>
      <c r="AB1175" s="277">
        <v>41000</v>
      </c>
      <c r="AJ1175" s="275" t="s">
        <v>6490</v>
      </c>
      <c r="AK1175" s="276">
        <v>981</v>
      </c>
      <c r="AL1175" s="275" t="s">
        <v>8066</v>
      </c>
    </row>
    <row r="1176" spans="1:38" s="275" customFormat="1">
      <c r="A1176" s="275" t="str">
        <f t="shared" si="18"/>
        <v>0433100039計画相談支援</v>
      </c>
      <c r="B1176" s="275" t="s">
        <v>2434</v>
      </c>
      <c r="C1176" s="275" t="s">
        <v>2435</v>
      </c>
      <c r="D1176" s="276">
        <v>9810505</v>
      </c>
      <c r="E1176" s="275" t="s">
        <v>2436</v>
      </c>
      <c r="F1176" s="275" t="s">
        <v>2437</v>
      </c>
      <c r="G1176" s="275" t="s">
        <v>2438</v>
      </c>
      <c r="H1176" s="275" t="s">
        <v>63</v>
      </c>
      <c r="I1176" s="275" t="s">
        <v>2439</v>
      </c>
      <c r="J1176" s="275" t="s">
        <v>7001</v>
      </c>
      <c r="K1176" s="275" t="s">
        <v>5183</v>
      </c>
      <c r="L1176" s="275" t="s">
        <v>5183</v>
      </c>
      <c r="M1176" s="275" t="s">
        <v>5184</v>
      </c>
      <c r="N1176" s="276">
        <v>9894203</v>
      </c>
      <c r="O1176" s="275" t="s">
        <v>3906</v>
      </c>
      <c r="P1176" s="275" t="s">
        <v>3907</v>
      </c>
      <c r="Q1176" s="275" t="s">
        <v>3908</v>
      </c>
      <c r="R1176" s="275" t="s">
        <v>3910</v>
      </c>
      <c r="T1176" s="275" t="s">
        <v>4590</v>
      </c>
      <c r="U1176" s="275" t="s">
        <v>74</v>
      </c>
      <c r="V1176" s="275" t="s">
        <v>5185</v>
      </c>
      <c r="W1176" s="275" t="s">
        <v>6486</v>
      </c>
      <c r="X1176" s="277">
        <v>44287</v>
      </c>
      <c r="Y1176" s="275" t="s">
        <v>6487</v>
      </c>
      <c r="AA1176" s="277">
        <v>41061</v>
      </c>
      <c r="AB1176" s="277">
        <v>41061</v>
      </c>
      <c r="AJ1176" s="275" t="s">
        <v>6490</v>
      </c>
      <c r="AK1176" s="276">
        <v>981</v>
      </c>
      <c r="AL1176" s="275" t="s">
        <v>8042</v>
      </c>
    </row>
    <row r="1177" spans="1:38" s="275" customFormat="1">
      <c r="A1177" s="275" t="str">
        <f t="shared" si="18"/>
        <v>0433100062計画相談支援</v>
      </c>
      <c r="B1177" s="275" t="s">
        <v>3978</v>
      </c>
      <c r="C1177" s="275" t="s">
        <v>3979</v>
      </c>
      <c r="D1177" s="276">
        <v>9870053</v>
      </c>
      <c r="E1177" s="275" t="s">
        <v>3980</v>
      </c>
      <c r="F1177" s="275" t="s">
        <v>3981</v>
      </c>
      <c r="G1177" s="275" t="s">
        <v>3982</v>
      </c>
      <c r="H1177" s="275" t="s">
        <v>129</v>
      </c>
      <c r="I1177" s="275" t="s">
        <v>3983</v>
      </c>
      <c r="J1177" s="275" t="s">
        <v>7320</v>
      </c>
      <c r="K1177" s="275" t="s">
        <v>5186</v>
      </c>
      <c r="L1177" s="275" t="s">
        <v>5186</v>
      </c>
      <c r="M1177" s="275" t="s">
        <v>5187</v>
      </c>
      <c r="N1177" s="276">
        <v>9870053</v>
      </c>
      <c r="O1177" s="275" t="s">
        <v>3906</v>
      </c>
      <c r="P1177" s="275" t="s">
        <v>5188</v>
      </c>
      <c r="Q1177" s="275" t="s">
        <v>3981</v>
      </c>
      <c r="R1177" s="275" t="s">
        <v>3982</v>
      </c>
      <c r="T1177" s="275" t="s">
        <v>4590</v>
      </c>
      <c r="U1177" s="275" t="s">
        <v>74</v>
      </c>
      <c r="V1177" s="275" t="s">
        <v>5189</v>
      </c>
      <c r="W1177" s="275" t="s">
        <v>6486</v>
      </c>
      <c r="X1177" s="277">
        <v>44287</v>
      </c>
      <c r="Y1177" s="275" t="s">
        <v>6487</v>
      </c>
      <c r="AA1177" s="277">
        <v>43556</v>
      </c>
      <c r="AB1177" s="277">
        <v>43556</v>
      </c>
      <c r="AJ1177" s="275" t="s">
        <v>6490</v>
      </c>
      <c r="AK1177" s="276">
        <v>987</v>
      </c>
      <c r="AL1177" s="275" t="s">
        <v>8121</v>
      </c>
    </row>
    <row r="1178" spans="1:38" s="275" customFormat="1">
      <c r="A1178" s="275" t="str">
        <f t="shared" si="18"/>
        <v>0433100070計画相談支援</v>
      </c>
      <c r="B1178" s="275" t="s">
        <v>3937</v>
      </c>
      <c r="C1178" s="275" t="s">
        <v>3938</v>
      </c>
      <c r="D1178" s="276">
        <v>9870121</v>
      </c>
      <c r="E1178" s="275" t="s">
        <v>3939</v>
      </c>
      <c r="F1178" s="275" t="s">
        <v>3940</v>
      </c>
      <c r="G1178" s="275" t="s">
        <v>3941</v>
      </c>
      <c r="H1178" s="275" t="s">
        <v>63</v>
      </c>
      <c r="I1178" s="275" t="s">
        <v>7312</v>
      </c>
      <c r="J1178" s="275" t="s">
        <v>7313</v>
      </c>
      <c r="K1178" s="275" t="s">
        <v>5190</v>
      </c>
      <c r="L1178" s="275" t="s">
        <v>5190</v>
      </c>
      <c r="M1178" s="275" t="s">
        <v>5191</v>
      </c>
      <c r="N1178" s="276">
        <v>9870121</v>
      </c>
      <c r="O1178" s="275" t="s">
        <v>3921</v>
      </c>
      <c r="P1178" s="275" t="s">
        <v>8494</v>
      </c>
      <c r="Q1178" s="275" t="s">
        <v>3990</v>
      </c>
      <c r="R1178" s="275" t="s">
        <v>3991</v>
      </c>
      <c r="T1178" s="275" t="s">
        <v>4590</v>
      </c>
      <c r="U1178" s="275" t="s">
        <v>74</v>
      </c>
      <c r="V1178" s="275" t="s">
        <v>5193</v>
      </c>
      <c r="W1178" s="275" t="s">
        <v>6486</v>
      </c>
      <c r="X1178" s="277">
        <v>44287</v>
      </c>
      <c r="Y1178" s="275" t="s">
        <v>6487</v>
      </c>
      <c r="AA1178" s="277">
        <v>42705</v>
      </c>
      <c r="AB1178" s="277">
        <v>42705</v>
      </c>
      <c r="AJ1178" s="275" t="s">
        <v>6490</v>
      </c>
      <c r="AK1178" s="276">
        <v>987</v>
      </c>
      <c r="AL1178" s="275" t="s">
        <v>8119</v>
      </c>
    </row>
    <row r="1179" spans="1:38" s="275" customFormat="1">
      <c r="A1179" s="275" t="str">
        <f t="shared" si="18"/>
        <v>0433100096計画相談支援</v>
      </c>
      <c r="B1179" s="275" t="s">
        <v>4106</v>
      </c>
      <c r="C1179" s="275" t="s">
        <v>4992</v>
      </c>
      <c r="D1179" s="276">
        <v>9891754</v>
      </c>
      <c r="E1179" s="275" t="s">
        <v>4107</v>
      </c>
      <c r="F1179" s="275" t="s">
        <v>3156</v>
      </c>
      <c r="G1179" s="275" t="s">
        <v>4108</v>
      </c>
      <c r="H1179" s="275" t="s">
        <v>129</v>
      </c>
      <c r="I1179" s="275" t="s">
        <v>3140</v>
      </c>
      <c r="J1179" s="275" t="s">
        <v>7044</v>
      </c>
      <c r="K1179" s="275" t="s">
        <v>5196</v>
      </c>
      <c r="L1179" s="275" t="s">
        <v>5196</v>
      </c>
      <c r="M1179" s="275" t="s">
        <v>5197</v>
      </c>
      <c r="N1179" s="276">
        <v>9870005</v>
      </c>
      <c r="O1179" s="275" t="s">
        <v>3906</v>
      </c>
      <c r="P1179" s="275" t="s">
        <v>5198</v>
      </c>
      <c r="Q1179" s="275" t="s">
        <v>5200</v>
      </c>
      <c r="R1179" s="275" t="s">
        <v>4042</v>
      </c>
      <c r="T1179" s="275" t="s">
        <v>4590</v>
      </c>
      <c r="U1179" s="275" t="s">
        <v>74</v>
      </c>
      <c r="V1179" s="275" t="s">
        <v>5199</v>
      </c>
      <c r="W1179" s="275" t="s">
        <v>6486</v>
      </c>
      <c r="X1179" s="277">
        <v>44562</v>
      </c>
      <c r="Y1179" s="275" t="s">
        <v>6487</v>
      </c>
      <c r="AA1179" s="277">
        <v>44409</v>
      </c>
      <c r="AB1179" s="277">
        <v>44409</v>
      </c>
      <c r="AJ1179" s="275" t="s">
        <v>6490</v>
      </c>
      <c r="AK1179" s="276">
        <v>989</v>
      </c>
      <c r="AL1179" s="275" t="s">
        <v>8049</v>
      </c>
    </row>
    <row r="1180" spans="1:38" s="275" customFormat="1">
      <c r="A1180" s="275" t="str">
        <f t="shared" si="18"/>
        <v>0433100104計画相談支援</v>
      </c>
      <c r="B1180" s="275" t="s">
        <v>4015</v>
      </c>
      <c r="C1180" s="275" t="s">
        <v>4016</v>
      </c>
      <c r="D1180" s="276">
        <v>9870281</v>
      </c>
      <c r="E1180" s="275" t="s">
        <v>4017</v>
      </c>
      <c r="F1180" s="275" t="s">
        <v>4018</v>
      </c>
      <c r="G1180" s="275" t="s">
        <v>4019</v>
      </c>
      <c r="H1180" s="275" t="s">
        <v>402</v>
      </c>
      <c r="I1180" s="275" t="s">
        <v>4020</v>
      </c>
      <c r="J1180" s="275" t="s">
        <v>7322</v>
      </c>
      <c r="K1180" s="275" t="s">
        <v>7447</v>
      </c>
      <c r="L1180" s="275" t="s">
        <v>7447</v>
      </c>
      <c r="M1180" s="275" t="s">
        <v>7448</v>
      </c>
      <c r="N1180" s="276">
        <v>9870281</v>
      </c>
      <c r="O1180" s="275" t="s">
        <v>3921</v>
      </c>
      <c r="P1180" s="275" t="s">
        <v>4017</v>
      </c>
      <c r="Q1180" s="275" t="s">
        <v>4018</v>
      </c>
      <c r="R1180" s="275" t="s">
        <v>4019</v>
      </c>
      <c r="T1180" s="275" t="s">
        <v>4590</v>
      </c>
      <c r="U1180" s="275" t="s">
        <v>74</v>
      </c>
      <c r="V1180" s="275" t="s">
        <v>7449</v>
      </c>
      <c r="W1180" s="275" t="s">
        <v>6486</v>
      </c>
      <c r="X1180" s="277">
        <v>44652</v>
      </c>
      <c r="Y1180" s="275" t="s">
        <v>6554</v>
      </c>
      <c r="AA1180" s="277">
        <v>44652</v>
      </c>
      <c r="AB1180" s="277">
        <v>44652</v>
      </c>
      <c r="AJ1180" s="275" t="s">
        <v>6490</v>
      </c>
      <c r="AK1180" s="276">
        <v>987</v>
      </c>
      <c r="AL1180" s="275" t="s">
        <v>8123</v>
      </c>
    </row>
    <row r="1181" spans="1:38" s="275" customFormat="1">
      <c r="A1181" s="275" t="str">
        <f t="shared" si="18"/>
        <v>0433600012計画相談支援</v>
      </c>
      <c r="B1181" s="275" t="s">
        <v>831</v>
      </c>
      <c r="C1181" s="275" t="s">
        <v>832</v>
      </c>
      <c r="D1181" s="276">
        <v>9880524</v>
      </c>
      <c r="E1181" s="275" t="s">
        <v>833</v>
      </c>
      <c r="F1181" s="275" t="s">
        <v>834</v>
      </c>
      <c r="G1181" s="275" t="s">
        <v>835</v>
      </c>
      <c r="H1181" s="275" t="s">
        <v>63</v>
      </c>
      <c r="I1181" s="275" t="s">
        <v>836</v>
      </c>
      <c r="J1181" s="275" t="s">
        <v>6648</v>
      </c>
      <c r="K1181" s="275" t="s">
        <v>5201</v>
      </c>
      <c r="L1181" s="275" t="s">
        <v>5201</v>
      </c>
      <c r="M1181" s="275" t="s">
        <v>5202</v>
      </c>
      <c r="N1181" s="276">
        <v>9860725</v>
      </c>
      <c r="O1181" s="275" t="s">
        <v>4075</v>
      </c>
      <c r="P1181" s="275" t="s">
        <v>5203</v>
      </c>
      <c r="Q1181" s="275" t="s">
        <v>5204</v>
      </c>
      <c r="R1181" s="275" t="s">
        <v>5205</v>
      </c>
      <c r="T1181" s="275" t="s">
        <v>4590</v>
      </c>
      <c r="U1181" s="275" t="s">
        <v>74</v>
      </c>
      <c r="V1181" s="275" t="s">
        <v>5206</v>
      </c>
      <c r="W1181" s="275" t="s">
        <v>6486</v>
      </c>
      <c r="X1181" s="277">
        <v>44287</v>
      </c>
      <c r="Y1181" s="275" t="s">
        <v>6487</v>
      </c>
      <c r="AA1181" s="277">
        <v>41365</v>
      </c>
      <c r="AB1181" s="277">
        <v>41365</v>
      </c>
      <c r="AJ1181" s="275" t="s">
        <v>6490</v>
      </c>
      <c r="AK1181" s="276">
        <v>988</v>
      </c>
      <c r="AL1181" s="275" t="s">
        <v>7952</v>
      </c>
    </row>
    <row r="1182" spans="1:38" s="275" customFormat="1">
      <c r="A1182" s="275" t="str">
        <f t="shared" si="18"/>
        <v>0433600020計画相談支援</v>
      </c>
      <c r="B1182" s="275" t="s">
        <v>2167</v>
      </c>
      <c r="C1182" s="275" t="s">
        <v>2168</v>
      </c>
      <c r="D1182" s="276">
        <v>9860782</v>
      </c>
      <c r="E1182" s="275" t="s">
        <v>5207</v>
      </c>
      <c r="F1182" s="275" t="s">
        <v>5208</v>
      </c>
      <c r="G1182" s="275" t="s">
        <v>5208</v>
      </c>
      <c r="H1182" s="275" t="s">
        <v>63</v>
      </c>
      <c r="I1182" s="275" t="s">
        <v>2128</v>
      </c>
      <c r="J1182" s="275" t="s">
        <v>7450</v>
      </c>
      <c r="K1182" s="275" t="s">
        <v>5209</v>
      </c>
      <c r="L1182" s="275" t="s">
        <v>5209</v>
      </c>
      <c r="M1182" s="275" t="s">
        <v>5210</v>
      </c>
      <c r="N1182" s="276">
        <v>9860782</v>
      </c>
      <c r="O1182" s="275" t="s">
        <v>4075</v>
      </c>
      <c r="P1182" s="275" t="s">
        <v>5211</v>
      </c>
      <c r="Q1182" s="275" t="s">
        <v>5208</v>
      </c>
      <c r="R1182" s="275" t="s">
        <v>5208</v>
      </c>
      <c r="T1182" s="275" t="s">
        <v>4590</v>
      </c>
      <c r="U1182" s="275" t="s">
        <v>74</v>
      </c>
      <c r="V1182" s="275" t="s">
        <v>5212</v>
      </c>
      <c r="W1182" s="275" t="s">
        <v>6486</v>
      </c>
      <c r="X1182" s="277">
        <v>44287</v>
      </c>
      <c r="Y1182" s="275" t="s">
        <v>6487</v>
      </c>
      <c r="AA1182" s="277">
        <v>41821</v>
      </c>
      <c r="AB1182" s="277">
        <v>41821</v>
      </c>
      <c r="AJ1182" s="275" t="s">
        <v>6490</v>
      </c>
      <c r="AK1182" s="276">
        <v>986</v>
      </c>
      <c r="AL1182" s="275" t="s">
        <v>8145</v>
      </c>
    </row>
    <row r="1183" spans="1:38" s="275" customFormat="1">
      <c r="A1183" s="275" t="str">
        <f t="shared" si="18"/>
        <v>0433600111地域移行支援</v>
      </c>
      <c r="B1183" s="275" t="s">
        <v>831</v>
      </c>
      <c r="C1183" s="275" t="s">
        <v>832</v>
      </c>
      <c r="D1183" s="276">
        <v>9880524</v>
      </c>
      <c r="E1183" s="275" t="s">
        <v>833</v>
      </c>
      <c r="F1183" s="275" t="s">
        <v>834</v>
      </c>
      <c r="G1183" s="275" t="s">
        <v>835</v>
      </c>
      <c r="H1183" s="275" t="s">
        <v>63</v>
      </c>
      <c r="I1183" s="275" t="s">
        <v>836</v>
      </c>
      <c r="J1183" s="275" t="s">
        <v>6648</v>
      </c>
      <c r="K1183" s="275" t="s">
        <v>5201</v>
      </c>
      <c r="L1183" s="275" t="s">
        <v>5201</v>
      </c>
      <c r="M1183" s="275" t="s">
        <v>5202</v>
      </c>
      <c r="N1183" s="276">
        <v>9860725</v>
      </c>
      <c r="O1183" s="275" t="s">
        <v>4075</v>
      </c>
      <c r="P1183" s="275" t="s">
        <v>5203</v>
      </c>
      <c r="Q1183" s="275" t="s">
        <v>5204</v>
      </c>
      <c r="R1183" s="275" t="s">
        <v>5213</v>
      </c>
      <c r="T1183" s="275" t="s">
        <v>4581</v>
      </c>
      <c r="U1183" s="275" t="s">
        <v>74</v>
      </c>
      <c r="V1183" s="275" t="s">
        <v>5214</v>
      </c>
      <c r="W1183" s="275" t="s">
        <v>6486</v>
      </c>
      <c r="X1183" s="277">
        <v>44287</v>
      </c>
      <c r="Y1183" s="275" t="s">
        <v>6487</v>
      </c>
      <c r="AA1183" s="277">
        <v>41548</v>
      </c>
      <c r="AB1183" s="277">
        <v>41548</v>
      </c>
      <c r="AF1183" s="275" t="s">
        <v>7353</v>
      </c>
      <c r="AJ1183" s="275" t="s">
        <v>6490</v>
      </c>
      <c r="AK1183" s="276">
        <v>988</v>
      </c>
      <c r="AL1183" s="275" t="s">
        <v>7952</v>
      </c>
    </row>
    <row r="1184" spans="1:38" s="275" customFormat="1">
      <c r="A1184" s="275" t="str">
        <f t="shared" si="18"/>
        <v>0433600111地域定着支援</v>
      </c>
      <c r="B1184" s="275" t="s">
        <v>831</v>
      </c>
      <c r="C1184" s="275" t="s">
        <v>832</v>
      </c>
      <c r="D1184" s="276">
        <v>9880524</v>
      </c>
      <c r="E1184" s="275" t="s">
        <v>833</v>
      </c>
      <c r="F1184" s="275" t="s">
        <v>834</v>
      </c>
      <c r="G1184" s="275" t="s">
        <v>835</v>
      </c>
      <c r="H1184" s="275" t="s">
        <v>63</v>
      </c>
      <c r="I1184" s="275" t="s">
        <v>836</v>
      </c>
      <c r="J1184" s="275" t="s">
        <v>6648</v>
      </c>
      <c r="K1184" s="275" t="s">
        <v>5201</v>
      </c>
      <c r="L1184" s="275" t="s">
        <v>5201</v>
      </c>
      <c r="M1184" s="275" t="s">
        <v>5202</v>
      </c>
      <c r="N1184" s="276">
        <v>9860725</v>
      </c>
      <c r="O1184" s="275" t="s">
        <v>4075</v>
      </c>
      <c r="P1184" s="275" t="s">
        <v>5203</v>
      </c>
      <c r="Q1184" s="275" t="s">
        <v>5204</v>
      </c>
      <c r="R1184" s="275" t="s">
        <v>5213</v>
      </c>
      <c r="T1184" s="275" t="s">
        <v>4583</v>
      </c>
      <c r="U1184" s="275" t="s">
        <v>74</v>
      </c>
      <c r="V1184" s="275" t="s">
        <v>5214</v>
      </c>
      <c r="W1184" s="275" t="s">
        <v>6486</v>
      </c>
      <c r="X1184" s="277">
        <v>44287</v>
      </c>
      <c r="Y1184" s="275" t="s">
        <v>6487</v>
      </c>
      <c r="AA1184" s="277">
        <v>41548</v>
      </c>
      <c r="AB1184" s="277">
        <v>41548</v>
      </c>
      <c r="AJ1184" s="275" t="s">
        <v>6490</v>
      </c>
      <c r="AK1184" s="276">
        <v>988</v>
      </c>
      <c r="AL1184" s="275" t="s">
        <v>7952</v>
      </c>
    </row>
    <row r="1185" spans="1:38" s="275" customFormat="1">
      <c r="A1185" s="275" t="str">
        <f t="shared" si="18"/>
        <v>0420200586共同生活援助</v>
      </c>
      <c r="B1185" s="275" t="s">
        <v>271</v>
      </c>
      <c r="C1185" s="275" t="s">
        <v>272</v>
      </c>
      <c r="D1185" s="276">
        <v>9860834</v>
      </c>
      <c r="E1185" s="275" t="s">
        <v>273</v>
      </c>
      <c r="F1185" s="275" t="s">
        <v>274</v>
      </c>
      <c r="G1185" s="275" t="s">
        <v>274</v>
      </c>
      <c r="H1185" s="275" t="s">
        <v>63</v>
      </c>
      <c r="I1185" s="275" t="s">
        <v>275</v>
      </c>
      <c r="J1185" s="275" t="s">
        <v>6535</v>
      </c>
      <c r="K1185" s="275" t="s">
        <v>4136</v>
      </c>
      <c r="L1185" s="275" t="s">
        <v>4136</v>
      </c>
      <c r="M1185" s="275" t="s">
        <v>4137</v>
      </c>
      <c r="N1185" s="276">
        <v>9871102</v>
      </c>
      <c r="O1185" s="275" t="s">
        <v>66</v>
      </c>
      <c r="P1185" s="275" t="s">
        <v>4138</v>
      </c>
      <c r="Q1185" s="275" t="s">
        <v>274</v>
      </c>
      <c r="R1185" s="275" t="s">
        <v>481</v>
      </c>
      <c r="T1185" s="275" t="s">
        <v>7763</v>
      </c>
      <c r="U1185" s="275" t="s">
        <v>74</v>
      </c>
      <c r="V1185" s="275" t="s">
        <v>4139</v>
      </c>
      <c r="AA1185" s="275" t="s">
        <v>7764</v>
      </c>
      <c r="AB1185" s="275" t="s">
        <v>7764</v>
      </c>
      <c r="AH1185" s="275">
        <v>174</v>
      </c>
      <c r="AJ1185" s="275" t="s">
        <v>8495</v>
      </c>
      <c r="AK1185" s="276">
        <v>986</v>
      </c>
      <c r="AL1185" s="275" t="s">
        <v>7920</v>
      </c>
    </row>
    <row r="1186" spans="1:38" s="275" customFormat="1">
      <c r="A1186" s="275" t="str">
        <f t="shared" si="18"/>
        <v>0420200628共同生活援助</v>
      </c>
      <c r="B1186" s="275" t="s">
        <v>77</v>
      </c>
      <c r="C1186" s="275" t="s">
        <v>78</v>
      </c>
      <c r="D1186" s="276">
        <v>9860853</v>
      </c>
      <c r="E1186" s="275" t="s">
        <v>79</v>
      </c>
      <c r="F1186" s="275" t="s">
        <v>80</v>
      </c>
      <c r="G1186" s="275" t="s">
        <v>81</v>
      </c>
      <c r="H1186" s="275" t="s">
        <v>63</v>
      </c>
      <c r="I1186" s="275" t="s">
        <v>82</v>
      </c>
      <c r="J1186" s="275" t="s">
        <v>6493</v>
      </c>
      <c r="K1186" s="275" t="s">
        <v>248</v>
      </c>
      <c r="L1186" s="275" t="s">
        <v>248</v>
      </c>
      <c r="M1186" s="275" t="s">
        <v>249</v>
      </c>
      <c r="N1186" s="276">
        <v>9862523</v>
      </c>
      <c r="O1186" s="275" t="s">
        <v>66</v>
      </c>
      <c r="P1186" s="275" t="s">
        <v>4141</v>
      </c>
      <c r="Q1186" s="275" t="s">
        <v>250</v>
      </c>
      <c r="R1186" s="275" t="s">
        <v>251</v>
      </c>
      <c r="T1186" s="275" t="s">
        <v>7763</v>
      </c>
      <c r="U1186" s="275" t="s">
        <v>74</v>
      </c>
      <c r="V1186" s="275" t="s">
        <v>4140</v>
      </c>
      <c r="AA1186" s="275" t="s">
        <v>7765</v>
      </c>
      <c r="AB1186" s="275" t="s">
        <v>7765</v>
      </c>
      <c r="AH1186" s="275">
        <v>17</v>
      </c>
      <c r="AJ1186" s="275" t="s">
        <v>8495</v>
      </c>
      <c r="AK1186" s="276">
        <v>986</v>
      </c>
      <c r="AL1186" s="275" t="s">
        <v>7909</v>
      </c>
    </row>
    <row r="1187" spans="1:38" s="275" customFormat="1">
      <c r="A1187" s="275" t="str">
        <f t="shared" si="18"/>
        <v>0420210213共同生活援助</v>
      </c>
      <c r="B1187" s="275" t="s">
        <v>77</v>
      </c>
      <c r="C1187" s="275" t="s">
        <v>78</v>
      </c>
      <c r="D1187" s="276">
        <v>9860853</v>
      </c>
      <c r="E1187" s="275" t="s">
        <v>79</v>
      </c>
      <c r="F1187" s="275" t="s">
        <v>80</v>
      </c>
      <c r="G1187" s="275" t="s">
        <v>81</v>
      </c>
      <c r="H1187" s="275" t="s">
        <v>63</v>
      </c>
      <c r="I1187" s="275" t="s">
        <v>82</v>
      </c>
      <c r="J1187" s="275" t="s">
        <v>6493</v>
      </c>
      <c r="K1187" s="275" t="s">
        <v>7766</v>
      </c>
      <c r="L1187" s="275" t="s">
        <v>7766</v>
      </c>
      <c r="M1187" s="275" t="s">
        <v>7767</v>
      </c>
      <c r="N1187" s="276">
        <v>9871221</v>
      </c>
      <c r="O1187" s="275" t="s">
        <v>66</v>
      </c>
      <c r="P1187" s="275" t="s">
        <v>7768</v>
      </c>
      <c r="Q1187" s="275" t="s">
        <v>4142</v>
      </c>
      <c r="R1187" s="275" t="s">
        <v>168</v>
      </c>
      <c r="T1187" s="275" t="s">
        <v>7763</v>
      </c>
      <c r="U1187" s="275" t="s">
        <v>74</v>
      </c>
      <c r="V1187" s="275" t="s">
        <v>4143</v>
      </c>
      <c r="AA1187" s="275" t="s">
        <v>7769</v>
      </c>
      <c r="AB1187" s="275" t="s">
        <v>7769</v>
      </c>
      <c r="AH1187" s="275">
        <v>110</v>
      </c>
      <c r="AJ1187" s="275" t="s">
        <v>8495</v>
      </c>
      <c r="AK1187" s="276">
        <v>986</v>
      </c>
      <c r="AL1187" s="275" t="s">
        <v>7909</v>
      </c>
    </row>
    <row r="1188" spans="1:38" s="275" customFormat="1">
      <c r="A1188" s="275" t="str">
        <f t="shared" si="18"/>
        <v>0420210395共同生活援助</v>
      </c>
      <c r="B1188" s="275" t="s">
        <v>4144</v>
      </c>
      <c r="C1188" s="275" t="s">
        <v>4145</v>
      </c>
      <c r="D1188" s="276">
        <v>9860873</v>
      </c>
      <c r="E1188" s="275" t="s">
        <v>4146</v>
      </c>
      <c r="F1188" s="275" t="s">
        <v>4147</v>
      </c>
      <c r="G1188" s="275" t="s">
        <v>4148</v>
      </c>
      <c r="H1188" s="275" t="s">
        <v>63</v>
      </c>
      <c r="I1188" s="275" t="s">
        <v>4149</v>
      </c>
      <c r="J1188" s="275" t="s">
        <v>7770</v>
      </c>
      <c r="K1188" s="275" t="s">
        <v>4150</v>
      </c>
      <c r="L1188" s="275" t="s">
        <v>4150</v>
      </c>
      <c r="M1188" s="275" t="s">
        <v>4151</v>
      </c>
      <c r="N1188" s="276">
        <v>9860855</v>
      </c>
      <c r="O1188" s="275" t="s">
        <v>66</v>
      </c>
      <c r="P1188" s="275" t="s">
        <v>4152</v>
      </c>
      <c r="Q1188" s="275" t="s">
        <v>4153</v>
      </c>
      <c r="R1188" s="275" t="s">
        <v>4154</v>
      </c>
      <c r="T1188" s="275" t="s">
        <v>7763</v>
      </c>
      <c r="U1188" s="275" t="s">
        <v>74</v>
      </c>
      <c r="V1188" s="275" t="s">
        <v>4155</v>
      </c>
      <c r="AA1188" s="275" t="s">
        <v>7771</v>
      </c>
      <c r="AB1188" s="275" t="s">
        <v>7771</v>
      </c>
      <c r="AH1188" s="275">
        <v>14</v>
      </c>
      <c r="AJ1188" s="275" t="s">
        <v>8495</v>
      </c>
      <c r="AK1188" s="276">
        <v>986</v>
      </c>
      <c r="AL1188" s="275" t="s">
        <v>7998</v>
      </c>
    </row>
    <row r="1189" spans="1:38" s="275" customFormat="1">
      <c r="A1189" s="275" t="str">
        <f t="shared" si="18"/>
        <v>0420210486共同生活援助</v>
      </c>
      <c r="B1189" s="275" t="s">
        <v>344</v>
      </c>
      <c r="C1189" s="275" t="s">
        <v>345</v>
      </c>
      <c r="D1189" s="276">
        <v>9850052</v>
      </c>
      <c r="E1189" s="275" t="s">
        <v>346</v>
      </c>
      <c r="F1189" s="275" t="s">
        <v>347</v>
      </c>
      <c r="G1189" s="275" t="s">
        <v>348</v>
      </c>
      <c r="H1189" s="275" t="s">
        <v>129</v>
      </c>
      <c r="I1189" s="275" t="s">
        <v>349</v>
      </c>
      <c r="J1189" s="275" t="s">
        <v>6547</v>
      </c>
      <c r="K1189" s="275" t="s">
        <v>4156</v>
      </c>
      <c r="L1189" s="275" t="s">
        <v>4156</v>
      </c>
      <c r="M1189" s="275" t="s">
        <v>4157</v>
      </c>
      <c r="N1189" s="276">
        <v>9860856</v>
      </c>
      <c r="O1189" s="275" t="s">
        <v>66</v>
      </c>
      <c r="P1189" s="275" t="s">
        <v>4158</v>
      </c>
      <c r="Q1189" s="275" t="s">
        <v>352</v>
      </c>
      <c r="R1189" s="275" t="s">
        <v>353</v>
      </c>
      <c r="T1189" s="275" t="s">
        <v>7763</v>
      </c>
      <c r="U1189" s="275" t="s">
        <v>74</v>
      </c>
      <c r="V1189" s="275" t="s">
        <v>4159</v>
      </c>
      <c r="AA1189" s="275" t="s">
        <v>7772</v>
      </c>
      <c r="AB1189" s="275" t="s">
        <v>7772</v>
      </c>
      <c r="AH1189" s="275">
        <v>10</v>
      </c>
      <c r="AJ1189" s="275" t="s">
        <v>8495</v>
      </c>
      <c r="AK1189" s="276">
        <v>985</v>
      </c>
      <c r="AL1189" s="275" t="s">
        <v>7925</v>
      </c>
    </row>
    <row r="1190" spans="1:38" s="275" customFormat="1">
      <c r="A1190" s="275" t="str">
        <f t="shared" si="18"/>
        <v>0420210494共同生活援助</v>
      </c>
      <c r="B1190" s="275" t="s">
        <v>77</v>
      </c>
      <c r="C1190" s="275" t="s">
        <v>592</v>
      </c>
      <c r="D1190" s="276">
        <v>9860861</v>
      </c>
      <c r="E1190" s="275" t="s">
        <v>79</v>
      </c>
      <c r="F1190" s="275" t="s">
        <v>80</v>
      </c>
      <c r="G1190" s="275" t="s">
        <v>81</v>
      </c>
      <c r="H1190" s="275" t="s">
        <v>63</v>
      </c>
      <c r="I1190" s="275" t="s">
        <v>82</v>
      </c>
      <c r="J1190" s="275" t="s">
        <v>6493</v>
      </c>
      <c r="K1190" s="275" t="s">
        <v>593</v>
      </c>
      <c r="L1190" s="275" t="s">
        <v>593</v>
      </c>
      <c r="M1190" s="275" t="s">
        <v>594</v>
      </c>
      <c r="N1190" s="276">
        <v>9860861</v>
      </c>
      <c r="O1190" s="275" t="s">
        <v>66</v>
      </c>
      <c r="P1190" s="275" t="s">
        <v>595</v>
      </c>
      <c r="Q1190" s="275" t="s">
        <v>596</v>
      </c>
      <c r="R1190" s="275" t="s">
        <v>574</v>
      </c>
      <c r="T1190" s="275" t="s">
        <v>7763</v>
      </c>
      <c r="U1190" s="275" t="s">
        <v>74</v>
      </c>
      <c r="V1190" s="275" t="s">
        <v>4160</v>
      </c>
      <c r="AA1190" s="275" t="s">
        <v>7773</v>
      </c>
      <c r="AB1190" s="275" t="s">
        <v>7773</v>
      </c>
      <c r="AH1190" s="275">
        <v>30</v>
      </c>
      <c r="AJ1190" s="275" t="s">
        <v>8495</v>
      </c>
      <c r="AK1190" s="276">
        <v>986</v>
      </c>
      <c r="AL1190" s="275" t="s">
        <v>7936</v>
      </c>
    </row>
    <row r="1191" spans="1:38" s="275" customFormat="1">
      <c r="A1191" s="275" t="str">
        <f t="shared" si="18"/>
        <v>0420210502共同生活援助</v>
      </c>
      <c r="B1191" s="275" t="s">
        <v>625</v>
      </c>
      <c r="C1191" s="275" t="s">
        <v>626</v>
      </c>
      <c r="D1191" s="276">
        <v>9860825</v>
      </c>
      <c r="E1191" s="275" t="s">
        <v>627</v>
      </c>
      <c r="F1191" s="275" t="s">
        <v>628</v>
      </c>
      <c r="G1191" s="275" t="s">
        <v>629</v>
      </c>
      <c r="H1191" s="275" t="s">
        <v>129</v>
      </c>
      <c r="I1191" s="275" t="s">
        <v>630</v>
      </c>
      <c r="J1191" s="275" t="s">
        <v>6573</v>
      </c>
      <c r="K1191" s="275" t="s">
        <v>631</v>
      </c>
      <c r="L1191" s="275" t="s">
        <v>631</v>
      </c>
      <c r="M1191" s="275" t="s">
        <v>632</v>
      </c>
      <c r="N1191" s="276">
        <v>9860825</v>
      </c>
      <c r="O1191" s="275" t="s">
        <v>66</v>
      </c>
      <c r="P1191" s="275" t="s">
        <v>627</v>
      </c>
      <c r="Q1191" s="275" t="s">
        <v>628</v>
      </c>
      <c r="R1191" s="275" t="s">
        <v>633</v>
      </c>
      <c r="T1191" s="275" t="s">
        <v>7763</v>
      </c>
      <c r="U1191" s="275" t="s">
        <v>74</v>
      </c>
      <c r="V1191" s="275" t="s">
        <v>4161</v>
      </c>
      <c r="AA1191" s="275" t="s">
        <v>7774</v>
      </c>
      <c r="AB1191" s="275" t="s">
        <v>7774</v>
      </c>
      <c r="AH1191" s="275">
        <v>20</v>
      </c>
      <c r="AJ1191" s="275" t="s">
        <v>8495</v>
      </c>
      <c r="AK1191" s="276">
        <v>986</v>
      </c>
      <c r="AL1191" s="275" t="s">
        <v>7913</v>
      </c>
    </row>
    <row r="1192" spans="1:38" s="275" customFormat="1">
      <c r="A1192" s="275" t="str">
        <f t="shared" si="18"/>
        <v>0420210510共同生活援助</v>
      </c>
      <c r="B1192" s="275" t="s">
        <v>6574</v>
      </c>
      <c r="C1192" s="275" t="s">
        <v>6575</v>
      </c>
      <c r="D1192" s="276">
        <v>1400014</v>
      </c>
      <c r="E1192" s="275" t="s">
        <v>6576</v>
      </c>
      <c r="F1192" s="275" t="s">
        <v>6577</v>
      </c>
      <c r="G1192" s="275" t="s">
        <v>6578</v>
      </c>
      <c r="H1192" s="275" t="s">
        <v>129</v>
      </c>
      <c r="I1192" s="275" t="s">
        <v>8227</v>
      </c>
      <c r="J1192" s="275" t="s">
        <v>8228</v>
      </c>
      <c r="K1192" s="275" t="s">
        <v>6579</v>
      </c>
      <c r="L1192" s="275" t="s">
        <v>6579</v>
      </c>
      <c r="M1192" s="275" t="s">
        <v>7775</v>
      </c>
      <c r="N1192" s="276">
        <v>9860861</v>
      </c>
      <c r="O1192" s="275" t="s">
        <v>66</v>
      </c>
      <c r="P1192" s="275" t="s">
        <v>6582</v>
      </c>
      <c r="Q1192" s="275" t="s">
        <v>6583</v>
      </c>
      <c r="R1192" s="275" t="s">
        <v>6584</v>
      </c>
      <c r="T1192" s="275" t="s">
        <v>7763</v>
      </c>
      <c r="U1192" s="275" t="s">
        <v>74</v>
      </c>
      <c r="V1192" s="275" t="s">
        <v>7776</v>
      </c>
      <c r="AA1192" s="275" t="s">
        <v>7777</v>
      </c>
      <c r="AB1192" s="275" t="s">
        <v>7777</v>
      </c>
      <c r="AH1192" s="275">
        <v>20</v>
      </c>
      <c r="AJ1192" s="275" t="s">
        <v>8495</v>
      </c>
      <c r="AK1192" s="276">
        <v>140</v>
      </c>
      <c r="AL1192" s="275" t="s">
        <v>7917</v>
      </c>
    </row>
    <row r="1193" spans="1:38" s="275" customFormat="1">
      <c r="A1193" s="275" t="str">
        <f t="shared" si="18"/>
        <v>0420210536共同生活援助</v>
      </c>
      <c r="B1193" s="275" t="s">
        <v>154</v>
      </c>
      <c r="C1193" s="275" t="s">
        <v>155</v>
      </c>
      <c r="D1193" s="276">
        <v>9860865</v>
      </c>
      <c r="E1193" s="275" t="s">
        <v>156</v>
      </c>
      <c r="F1193" s="275" t="s">
        <v>157</v>
      </c>
      <c r="G1193" s="275" t="s">
        <v>158</v>
      </c>
      <c r="H1193" s="275" t="s">
        <v>129</v>
      </c>
      <c r="I1193" s="275" t="s">
        <v>159</v>
      </c>
      <c r="J1193" s="275" t="s">
        <v>6514</v>
      </c>
      <c r="K1193" s="275" t="s">
        <v>8496</v>
      </c>
      <c r="L1193" s="275" t="s">
        <v>8496</v>
      </c>
      <c r="M1193" s="275" t="s">
        <v>8497</v>
      </c>
      <c r="N1193" s="276">
        <v>9860021</v>
      </c>
      <c r="O1193" s="275" t="s">
        <v>66</v>
      </c>
      <c r="P1193" s="275" t="s">
        <v>8498</v>
      </c>
      <c r="Q1193" s="275" t="s">
        <v>8499</v>
      </c>
      <c r="R1193" s="275" t="s">
        <v>8500</v>
      </c>
      <c r="T1193" s="275" t="s">
        <v>7763</v>
      </c>
      <c r="U1193" s="275" t="s">
        <v>74</v>
      </c>
      <c r="V1193" s="275" t="s">
        <v>8501</v>
      </c>
      <c r="AA1193" s="275" t="s">
        <v>8502</v>
      </c>
      <c r="AB1193" s="275" t="s">
        <v>8502</v>
      </c>
      <c r="AH1193" s="275">
        <v>10</v>
      </c>
      <c r="AJ1193" s="275" t="s">
        <v>8495</v>
      </c>
      <c r="AK1193" s="276">
        <v>986</v>
      </c>
      <c r="AL1193" s="275" t="s">
        <v>7912</v>
      </c>
    </row>
    <row r="1194" spans="1:38" s="275" customFormat="1">
      <c r="A1194" s="275" t="str">
        <f t="shared" si="18"/>
        <v>0420300121共同生活援助</v>
      </c>
      <c r="B1194" s="275" t="s">
        <v>738</v>
      </c>
      <c r="C1194" s="275" t="s">
        <v>739</v>
      </c>
      <c r="D1194" s="276">
        <v>9850045</v>
      </c>
      <c r="E1194" s="275" t="s">
        <v>740</v>
      </c>
      <c r="F1194" s="275" t="s">
        <v>741</v>
      </c>
      <c r="G1194" s="275" t="s">
        <v>742</v>
      </c>
      <c r="H1194" s="275" t="s">
        <v>63</v>
      </c>
      <c r="I1194" s="275" t="s">
        <v>743</v>
      </c>
      <c r="J1194" s="275" t="s">
        <v>6617</v>
      </c>
      <c r="K1194" s="275" t="s">
        <v>4162</v>
      </c>
      <c r="L1194" s="275" t="s">
        <v>4162</v>
      </c>
      <c r="M1194" s="275" t="s">
        <v>4163</v>
      </c>
      <c r="N1194" s="276">
        <v>9850044</v>
      </c>
      <c r="O1194" s="275" t="s">
        <v>643</v>
      </c>
      <c r="P1194" s="275" t="s">
        <v>4164</v>
      </c>
      <c r="Q1194" s="275" t="s">
        <v>4166</v>
      </c>
      <c r="T1194" s="275" t="s">
        <v>7763</v>
      </c>
      <c r="U1194" s="275" t="s">
        <v>74</v>
      </c>
      <c r="V1194" s="275" t="s">
        <v>4165</v>
      </c>
      <c r="AA1194" s="275" t="s">
        <v>7778</v>
      </c>
      <c r="AB1194" s="275" t="s">
        <v>7778</v>
      </c>
      <c r="AH1194" s="275">
        <v>17</v>
      </c>
      <c r="AJ1194" s="275" t="s">
        <v>8495</v>
      </c>
      <c r="AK1194" s="276">
        <v>985</v>
      </c>
      <c r="AL1194" s="275" t="s">
        <v>7948</v>
      </c>
    </row>
    <row r="1195" spans="1:38" s="275" customFormat="1">
      <c r="A1195" s="275" t="str">
        <f t="shared" si="18"/>
        <v>0420300139共同生活援助</v>
      </c>
      <c r="B1195" s="275" t="s">
        <v>715</v>
      </c>
      <c r="C1195" s="275" t="s">
        <v>716</v>
      </c>
      <c r="D1195" s="276">
        <v>9850005</v>
      </c>
      <c r="E1195" s="275" t="s">
        <v>717</v>
      </c>
      <c r="F1195" s="275" t="s">
        <v>718</v>
      </c>
      <c r="G1195" s="275" t="s">
        <v>719</v>
      </c>
      <c r="H1195" s="275" t="s">
        <v>63</v>
      </c>
      <c r="I1195" s="275" t="s">
        <v>720</v>
      </c>
      <c r="J1195" s="275" t="s">
        <v>6595</v>
      </c>
      <c r="K1195" s="275" t="s">
        <v>2708</v>
      </c>
      <c r="L1195" s="275" t="s">
        <v>2708</v>
      </c>
      <c r="M1195" s="275" t="s">
        <v>2709</v>
      </c>
      <c r="N1195" s="276">
        <v>9850005</v>
      </c>
      <c r="O1195" s="275" t="s">
        <v>643</v>
      </c>
      <c r="P1195" s="275" t="s">
        <v>4167</v>
      </c>
      <c r="Q1195" s="275" t="s">
        <v>724</v>
      </c>
      <c r="R1195" s="275" t="s">
        <v>719</v>
      </c>
      <c r="T1195" s="275" t="s">
        <v>7763</v>
      </c>
      <c r="U1195" s="275" t="s">
        <v>74</v>
      </c>
      <c r="V1195" s="275" t="s">
        <v>4168</v>
      </c>
      <c r="AA1195" s="275" t="s">
        <v>7778</v>
      </c>
      <c r="AB1195" s="275" t="s">
        <v>7778</v>
      </c>
      <c r="AH1195" s="275">
        <v>51</v>
      </c>
      <c r="AJ1195" s="275" t="s">
        <v>8495</v>
      </c>
      <c r="AK1195" s="276">
        <v>985</v>
      </c>
      <c r="AL1195" s="275" t="s">
        <v>7942</v>
      </c>
    </row>
    <row r="1196" spans="1:38" s="275" customFormat="1">
      <c r="A1196" s="275" t="str">
        <f t="shared" si="18"/>
        <v>0420300147共同生活援助</v>
      </c>
      <c r="B1196" s="275" t="s">
        <v>4169</v>
      </c>
      <c r="C1196" s="275" t="s">
        <v>4170</v>
      </c>
      <c r="D1196" s="276">
        <v>9820821</v>
      </c>
      <c r="E1196" s="275" t="s">
        <v>4171</v>
      </c>
      <c r="F1196" s="275" t="s">
        <v>4172</v>
      </c>
      <c r="G1196" s="275" t="s">
        <v>4173</v>
      </c>
      <c r="H1196" s="275" t="s">
        <v>129</v>
      </c>
      <c r="I1196" s="275" t="s">
        <v>4174</v>
      </c>
      <c r="J1196" s="275" t="s">
        <v>7779</v>
      </c>
      <c r="K1196" s="275" t="s">
        <v>4175</v>
      </c>
      <c r="L1196" s="275" t="s">
        <v>4175</v>
      </c>
      <c r="M1196" s="275" t="s">
        <v>4176</v>
      </c>
      <c r="N1196" s="276">
        <v>9850044</v>
      </c>
      <c r="O1196" s="275" t="s">
        <v>643</v>
      </c>
      <c r="P1196" s="275" t="s">
        <v>4177</v>
      </c>
      <c r="Q1196" s="275" t="s">
        <v>4172</v>
      </c>
      <c r="R1196" s="275" t="s">
        <v>4173</v>
      </c>
      <c r="T1196" s="275" t="s">
        <v>7763</v>
      </c>
      <c r="U1196" s="275" t="s">
        <v>74</v>
      </c>
      <c r="V1196" s="275" t="s">
        <v>4178</v>
      </c>
      <c r="AA1196" s="275" t="s">
        <v>7780</v>
      </c>
      <c r="AB1196" s="275" t="s">
        <v>7780</v>
      </c>
      <c r="AH1196" s="275">
        <v>8</v>
      </c>
      <c r="AJ1196" s="275" t="s">
        <v>8495</v>
      </c>
      <c r="AK1196" s="276">
        <v>982</v>
      </c>
      <c r="AL1196" s="275" t="s">
        <v>8081</v>
      </c>
    </row>
    <row r="1197" spans="1:38" s="275" customFormat="1">
      <c r="A1197" s="275" t="str">
        <f t="shared" si="18"/>
        <v>0420300154共同生活援助</v>
      </c>
      <c r="B1197" s="275" t="s">
        <v>4179</v>
      </c>
      <c r="C1197" s="275" t="s">
        <v>4180</v>
      </c>
      <c r="D1197" s="276">
        <v>9810943</v>
      </c>
      <c r="E1197" s="275" t="s">
        <v>4181</v>
      </c>
      <c r="F1197" s="275" t="s">
        <v>4182</v>
      </c>
      <c r="G1197" s="275" t="s">
        <v>4182</v>
      </c>
      <c r="H1197" s="275" t="s">
        <v>129</v>
      </c>
      <c r="I1197" s="275" t="s">
        <v>4183</v>
      </c>
      <c r="J1197" s="275" t="s">
        <v>7781</v>
      </c>
      <c r="K1197" s="275" t="s">
        <v>4184</v>
      </c>
      <c r="L1197" s="275" t="s">
        <v>4184</v>
      </c>
      <c r="M1197" s="275" t="s">
        <v>4109</v>
      </c>
      <c r="N1197" s="276">
        <v>9850061</v>
      </c>
      <c r="O1197" s="275" t="s">
        <v>643</v>
      </c>
      <c r="P1197" s="275" t="s">
        <v>4185</v>
      </c>
      <c r="Q1197" s="275" t="s">
        <v>4186</v>
      </c>
      <c r="R1197" s="275" t="s">
        <v>4187</v>
      </c>
      <c r="T1197" s="275" t="s">
        <v>7763</v>
      </c>
      <c r="U1197" s="275" t="s">
        <v>74</v>
      </c>
      <c r="V1197" s="275" t="s">
        <v>4188</v>
      </c>
      <c r="AA1197" s="275" t="s">
        <v>7782</v>
      </c>
      <c r="AB1197" s="275" t="s">
        <v>7782</v>
      </c>
      <c r="AH1197" s="275">
        <v>4</v>
      </c>
      <c r="AJ1197" s="275" t="s">
        <v>8495</v>
      </c>
      <c r="AK1197" s="276">
        <v>981</v>
      </c>
      <c r="AL1197" s="275" t="s">
        <v>8176</v>
      </c>
    </row>
    <row r="1198" spans="1:38" s="275" customFormat="1">
      <c r="A1198" s="275" t="str">
        <f t="shared" si="18"/>
        <v>0420300162共同生活援助</v>
      </c>
      <c r="B1198" s="275" t="s">
        <v>344</v>
      </c>
      <c r="C1198" s="275" t="s">
        <v>345</v>
      </c>
      <c r="D1198" s="276">
        <v>9850052</v>
      </c>
      <c r="E1198" s="275" t="s">
        <v>346</v>
      </c>
      <c r="F1198" s="275" t="s">
        <v>347</v>
      </c>
      <c r="G1198" s="275" t="s">
        <v>348</v>
      </c>
      <c r="H1198" s="275" t="s">
        <v>129</v>
      </c>
      <c r="I1198" s="275" t="s">
        <v>349</v>
      </c>
      <c r="J1198" s="275" t="s">
        <v>6547</v>
      </c>
      <c r="K1198" s="275" t="s">
        <v>7783</v>
      </c>
      <c r="L1198" s="275" t="s">
        <v>7783</v>
      </c>
      <c r="M1198" s="275" t="s">
        <v>7784</v>
      </c>
      <c r="N1198" s="276">
        <v>9850052</v>
      </c>
      <c r="O1198" s="275" t="s">
        <v>643</v>
      </c>
      <c r="P1198" s="275" t="s">
        <v>759</v>
      </c>
      <c r="Q1198" s="275" t="s">
        <v>347</v>
      </c>
      <c r="R1198" s="275" t="s">
        <v>348</v>
      </c>
      <c r="T1198" s="275" t="s">
        <v>7763</v>
      </c>
      <c r="U1198" s="275" t="s">
        <v>74</v>
      </c>
      <c r="V1198" s="275" t="s">
        <v>7785</v>
      </c>
      <c r="AA1198" s="275" t="s">
        <v>7786</v>
      </c>
      <c r="AB1198" s="275" t="s">
        <v>7786</v>
      </c>
      <c r="AH1198" s="275">
        <v>5</v>
      </c>
      <c r="AJ1198" s="275" t="s">
        <v>8495</v>
      </c>
      <c r="AK1198" s="276">
        <v>985</v>
      </c>
      <c r="AL1198" s="275" t="s">
        <v>7925</v>
      </c>
    </row>
    <row r="1199" spans="1:38" s="275" customFormat="1">
      <c r="A1199" s="275" t="str">
        <f t="shared" si="18"/>
        <v>0420300170共同生活援助</v>
      </c>
      <c r="B1199" s="275" t="s">
        <v>8503</v>
      </c>
      <c r="C1199" s="275" t="s">
        <v>8504</v>
      </c>
      <c r="D1199" s="276">
        <v>9850031</v>
      </c>
      <c r="E1199" s="275" t="s">
        <v>8505</v>
      </c>
      <c r="F1199" s="275" t="s">
        <v>8506</v>
      </c>
      <c r="H1199" s="275" t="s">
        <v>8507</v>
      </c>
      <c r="I1199" s="275" t="s">
        <v>8508</v>
      </c>
      <c r="J1199" s="275" t="s">
        <v>8509</v>
      </c>
      <c r="K1199" s="275" t="s">
        <v>8510</v>
      </c>
      <c r="L1199" s="275" t="s">
        <v>8510</v>
      </c>
      <c r="M1199" s="275" t="s">
        <v>8511</v>
      </c>
      <c r="N1199" s="276">
        <v>9850011</v>
      </c>
      <c r="O1199" s="275" t="s">
        <v>643</v>
      </c>
      <c r="P1199" s="275" t="s">
        <v>8512</v>
      </c>
      <c r="Q1199" s="275" t="s">
        <v>8506</v>
      </c>
      <c r="T1199" s="275" t="s">
        <v>7763</v>
      </c>
      <c r="U1199" s="275" t="s">
        <v>74</v>
      </c>
      <c r="V1199" s="275" t="s">
        <v>8513</v>
      </c>
      <c r="AA1199" s="275" t="s">
        <v>8514</v>
      </c>
      <c r="AB1199" s="275" t="s">
        <v>8514</v>
      </c>
      <c r="AH1199" s="275">
        <v>4</v>
      </c>
      <c r="AJ1199" s="275" t="s">
        <v>8495</v>
      </c>
      <c r="AK1199" s="276">
        <v>985</v>
      </c>
      <c r="AL1199" s="275" t="s">
        <v>7938</v>
      </c>
    </row>
    <row r="1200" spans="1:38" s="275" customFormat="1">
      <c r="A1200" s="275" t="str">
        <f t="shared" si="18"/>
        <v>0420500142共同生活援助</v>
      </c>
      <c r="B1200" s="275" t="s">
        <v>831</v>
      </c>
      <c r="C1200" s="275" t="s">
        <v>832</v>
      </c>
      <c r="D1200" s="276">
        <v>9880524</v>
      </c>
      <c r="E1200" s="275" t="s">
        <v>833</v>
      </c>
      <c r="F1200" s="275" t="s">
        <v>834</v>
      </c>
      <c r="G1200" s="275" t="s">
        <v>835</v>
      </c>
      <c r="H1200" s="275" t="s">
        <v>63</v>
      </c>
      <c r="I1200" s="275" t="s">
        <v>836</v>
      </c>
      <c r="J1200" s="275" t="s">
        <v>6648</v>
      </c>
      <c r="K1200" s="275" t="s">
        <v>4189</v>
      </c>
      <c r="L1200" s="275" t="s">
        <v>4189</v>
      </c>
      <c r="M1200" s="275" t="s">
        <v>4190</v>
      </c>
      <c r="N1200" s="276">
        <v>9880535</v>
      </c>
      <c r="O1200" s="275" t="s">
        <v>827</v>
      </c>
      <c r="P1200" s="275" t="s">
        <v>4191</v>
      </c>
      <c r="Q1200" s="275" t="s">
        <v>4194</v>
      </c>
      <c r="R1200" s="275" t="s">
        <v>4192</v>
      </c>
      <c r="T1200" s="275" t="s">
        <v>7763</v>
      </c>
      <c r="U1200" s="275" t="s">
        <v>74</v>
      </c>
      <c r="V1200" s="275" t="s">
        <v>4193</v>
      </c>
      <c r="AA1200" s="275" t="s">
        <v>7778</v>
      </c>
      <c r="AB1200" s="275" t="s">
        <v>7778</v>
      </c>
      <c r="AH1200" s="275">
        <v>23</v>
      </c>
      <c r="AJ1200" s="275" t="s">
        <v>8495</v>
      </c>
      <c r="AK1200" s="276">
        <v>988</v>
      </c>
      <c r="AL1200" s="275" t="s">
        <v>7952</v>
      </c>
    </row>
    <row r="1201" spans="1:38" s="275" customFormat="1">
      <c r="A1201" s="275" t="str">
        <f t="shared" si="18"/>
        <v>0420500159共同生活援助</v>
      </c>
      <c r="B1201" s="275" t="s">
        <v>4195</v>
      </c>
      <c r="C1201" s="275" t="s">
        <v>4196</v>
      </c>
      <c r="D1201" s="276">
        <v>9880141</v>
      </c>
      <c r="E1201" s="275" t="s">
        <v>4197</v>
      </c>
      <c r="F1201" s="275" t="s">
        <v>4198</v>
      </c>
      <c r="G1201" s="275" t="s">
        <v>4199</v>
      </c>
      <c r="H1201" s="275" t="s">
        <v>63</v>
      </c>
      <c r="I1201" s="275" t="s">
        <v>4200</v>
      </c>
      <c r="J1201" s="275" t="s">
        <v>7787</v>
      </c>
      <c r="K1201" s="275" t="s">
        <v>4201</v>
      </c>
      <c r="L1201" s="275" t="s">
        <v>4201</v>
      </c>
      <c r="M1201" s="275" t="s">
        <v>4202</v>
      </c>
      <c r="N1201" s="276">
        <v>9880056</v>
      </c>
      <c r="O1201" s="275" t="s">
        <v>827</v>
      </c>
      <c r="P1201" s="275" t="s">
        <v>4203</v>
      </c>
      <c r="Q1201" s="275" t="s">
        <v>4204</v>
      </c>
      <c r="R1201" s="275" t="s">
        <v>4199</v>
      </c>
      <c r="T1201" s="275" t="s">
        <v>7763</v>
      </c>
      <c r="U1201" s="275" t="s">
        <v>74</v>
      </c>
      <c r="V1201" s="275" t="s">
        <v>4205</v>
      </c>
      <c r="AA1201" s="275" t="s">
        <v>7778</v>
      </c>
      <c r="AB1201" s="275" t="s">
        <v>7778</v>
      </c>
      <c r="AH1201" s="275">
        <v>8</v>
      </c>
      <c r="AJ1201" s="275" t="s">
        <v>8495</v>
      </c>
      <c r="AK1201" s="276">
        <v>988</v>
      </c>
      <c r="AL1201" s="275" t="s">
        <v>8177</v>
      </c>
    </row>
    <row r="1202" spans="1:38" s="275" customFormat="1">
      <c r="A1202" s="275" t="str">
        <f t="shared" si="18"/>
        <v>0420500258共同生活援助</v>
      </c>
      <c r="B1202" s="275" t="s">
        <v>869</v>
      </c>
      <c r="C1202" s="275" t="s">
        <v>870</v>
      </c>
      <c r="D1202" s="276">
        <v>9880066</v>
      </c>
      <c r="E1202" s="275" t="s">
        <v>871</v>
      </c>
      <c r="F1202" s="275" t="s">
        <v>872</v>
      </c>
      <c r="G1202" s="275" t="s">
        <v>873</v>
      </c>
      <c r="H1202" s="275" t="s">
        <v>144</v>
      </c>
      <c r="I1202" s="275" t="s">
        <v>874</v>
      </c>
      <c r="J1202" s="275" t="s">
        <v>6676</v>
      </c>
      <c r="K1202" s="275" t="s">
        <v>2754</v>
      </c>
      <c r="L1202" s="275" t="s">
        <v>2754</v>
      </c>
      <c r="M1202" s="275" t="s">
        <v>2755</v>
      </c>
      <c r="N1202" s="276">
        <v>9880122</v>
      </c>
      <c r="O1202" s="275" t="s">
        <v>827</v>
      </c>
      <c r="P1202" s="275" t="s">
        <v>4206</v>
      </c>
      <c r="Q1202" s="275" t="s">
        <v>4207</v>
      </c>
      <c r="R1202" s="275" t="s">
        <v>4207</v>
      </c>
      <c r="T1202" s="275" t="s">
        <v>7763</v>
      </c>
      <c r="U1202" s="275" t="s">
        <v>74</v>
      </c>
      <c r="V1202" s="275" t="s">
        <v>4208</v>
      </c>
      <c r="AA1202" s="275" t="s">
        <v>7788</v>
      </c>
      <c r="AB1202" s="275" t="s">
        <v>7788</v>
      </c>
      <c r="AH1202" s="275">
        <v>8</v>
      </c>
      <c r="AJ1202" s="275" t="s">
        <v>8495</v>
      </c>
      <c r="AK1202" s="276">
        <v>988</v>
      </c>
      <c r="AL1202" s="275" t="s">
        <v>7955</v>
      </c>
    </row>
    <row r="1203" spans="1:38" s="275" customFormat="1">
      <c r="A1203" s="275" t="str">
        <f t="shared" si="18"/>
        <v>0420500423共同生活援助</v>
      </c>
      <c r="B1203" s="275" t="s">
        <v>819</v>
      </c>
      <c r="C1203" s="275" t="s">
        <v>820</v>
      </c>
      <c r="D1203" s="276">
        <v>9880203</v>
      </c>
      <c r="E1203" s="275" t="s">
        <v>821</v>
      </c>
      <c r="F1203" s="275" t="s">
        <v>822</v>
      </c>
      <c r="G1203" s="275" t="s">
        <v>823</v>
      </c>
      <c r="H1203" s="275" t="s">
        <v>63</v>
      </c>
      <c r="I1203" s="275" t="s">
        <v>824</v>
      </c>
      <c r="J1203" s="275" t="s">
        <v>6647</v>
      </c>
      <c r="K1203" s="275" t="s">
        <v>4209</v>
      </c>
      <c r="L1203" s="275" t="s">
        <v>4209</v>
      </c>
      <c r="M1203" s="275" t="s">
        <v>4210</v>
      </c>
      <c r="N1203" s="276">
        <v>9880153</v>
      </c>
      <c r="O1203" s="275" t="s">
        <v>827</v>
      </c>
      <c r="P1203" s="275" t="s">
        <v>989</v>
      </c>
      <c r="Q1203" s="275" t="s">
        <v>990</v>
      </c>
      <c r="R1203" s="275" t="s">
        <v>4212</v>
      </c>
      <c r="T1203" s="275" t="s">
        <v>7763</v>
      </c>
      <c r="U1203" s="275" t="s">
        <v>74</v>
      </c>
      <c r="V1203" s="275" t="s">
        <v>4211</v>
      </c>
      <c r="AA1203" s="275" t="s">
        <v>7789</v>
      </c>
      <c r="AB1203" s="275" t="s">
        <v>7789</v>
      </c>
      <c r="AH1203" s="275">
        <v>8</v>
      </c>
      <c r="AJ1203" s="275" t="s">
        <v>8495</v>
      </c>
      <c r="AK1203" s="276">
        <v>988</v>
      </c>
      <c r="AL1203" s="275" t="s">
        <v>7951</v>
      </c>
    </row>
    <row r="1204" spans="1:38" s="275" customFormat="1">
      <c r="A1204" s="275" t="str">
        <f t="shared" si="18"/>
        <v>0420500480共同生活援助</v>
      </c>
      <c r="B1204" s="275" t="s">
        <v>958</v>
      </c>
      <c r="C1204" s="275" t="s">
        <v>959</v>
      </c>
      <c r="D1204" s="276">
        <v>9880085</v>
      </c>
      <c r="E1204" s="275" t="s">
        <v>960</v>
      </c>
      <c r="F1204" s="275" t="s">
        <v>961</v>
      </c>
      <c r="G1204" s="275" t="s">
        <v>962</v>
      </c>
      <c r="H1204" s="275" t="s">
        <v>402</v>
      </c>
      <c r="I1204" s="275" t="s">
        <v>963</v>
      </c>
      <c r="J1204" s="275" t="s">
        <v>6688</v>
      </c>
      <c r="K1204" s="275" t="s">
        <v>4213</v>
      </c>
      <c r="L1204" s="275" t="s">
        <v>4213</v>
      </c>
      <c r="M1204" s="275" t="s">
        <v>4214</v>
      </c>
      <c r="N1204" s="276">
        <v>9880821</v>
      </c>
      <c r="O1204" s="275" t="s">
        <v>827</v>
      </c>
      <c r="P1204" s="275" t="s">
        <v>4215</v>
      </c>
      <c r="Q1204" s="275" t="s">
        <v>4216</v>
      </c>
      <c r="R1204" s="275" t="s">
        <v>4216</v>
      </c>
      <c r="T1204" s="275" t="s">
        <v>7763</v>
      </c>
      <c r="U1204" s="275" t="s">
        <v>74</v>
      </c>
      <c r="V1204" s="275" t="s">
        <v>4217</v>
      </c>
      <c r="AA1204" s="275" t="s">
        <v>7790</v>
      </c>
      <c r="AB1204" s="275" t="s">
        <v>7790</v>
      </c>
      <c r="AH1204" s="275">
        <v>4</v>
      </c>
      <c r="AJ1204" s="275" t="s">
        <v>8495</v>
      </c>
      <c r="AK1204" s="276">
        <v>988</v>
      </c>
      <c r="AL1204" s="275" t="s">
        <v>7959</v>
      </c>
    </row>
    <row r="1205" spans="1:38" s="275" customFormat="1">
      <c r="A1205" s="275" t="str">
        <f t="shared" si="18"/>
        <v>0420500498共同生活援助</v>
      </c>
      <c r="B1205" s="275" t="s">
        <v>6691</v>
      </c>
      <c r="C1205" s="275" t="s">
        <v>6692</v>
      </c>
      <c r="D1205" s="276">
        <v>9880122</v>
      </c>
      <c r="E1205" s="275" t="s">
        <v>6693</v>
      </c>
      <c r="F1205" s="275" t="s">
        <v>6694</v>
      </c>
      <c r="G1205" s="275" t="s">
        <v>6695</v>
      </c>
      <c r="H1205" s="275" t="s">
        <v>319</v>
      </c>
      <c r="I1205" s="275" t="s">
        <v>6696</v>
      </c>
      <c r="J1205" s="275" t="s">
        <v>6697</v>
      </c>
      <c r="K1205" s="275" t="s">
        <v>6691</v>
      </c>
      <c r="L1205" s="275" t="s">
        <v>6691</v>
      </c>
      <c r="M1205" s="275" t="s">
        <v>6692</v>
      </c>
      <c r="N1205" s="276">
        <v>9880122</v>
      </c>
      <c r="O1205" s="275" t="s">
        <v>827</v>
      </c>
      <c r="P1205" s="275" t="s">
        <v>6693</v>
      </c>
      <c r="Q1205" s="275" t="s">
        <v>6694</v>
      </c>
      <c r="R1205" s="275" t="s">
        <v>6695</v>
      </c>
      <c r="T1205" s="275" t="s">
        <v>7763</v>
      </c>
      <c r="U1205" s="275" t="s">
        <v>74</v>
      </c>
      <c r="V1205" s="275" t="s">
        <v>7791</v>
      </c>
      <c r="AA1205" s="275" t="s">
        <v>7777</v>
      </c>
      <c r="AB1205" s="275" t="s">
        <v>7777</v>
      </c>
      <c r="AH1205" s="275">
        <v>6</v>
      </c>
      <c r="AJ1205" s="275" t="s">
        <v>8495</v>
      </c>
      <c r="AK1205" s="276">
        <v>988</v>
      </c>
      <c r="AL1205" s="275" t="s">
        <v>7962</v>
      </c>
    </row>
    <row r="1206" spans="1:38" s="275" customFormat="1">
      <c r="A1206" s="275" t="str">
        <f t="shared" si="18"/>
        <v>0420600017共同生活援助</v>
      </c>
      <c r="B1206" s="275" t="s">
        <v>4218</v>
      </c>
      <c r="C1206" s="275" t="s">
        <v>4219</v>
      </c>
      <c r="D1206" s="276">
        <v>9890213</v>
      </c>
      <c r="E1206" s="275" t="s">
        <v>4220</v>
      </c>
      <c r="F1206" s="275" t="s">
        <v>4221</v>
      </c>
      <c r="H1206" s="275" t="s">
        <v>63</v>
      </c>
      <c r="I1206" s="275" t="s">
        <v>7792</v>
      </c>
      <c r="J1206" s="275" t="s">
        <v>7793</v>
      </c>
      <c r="K1206" s="275" t="s">
        <v>4222</v>
      </c>
      <c r="L1206" s="275" t="s">
        <v>4222</v>
      </c>
      <c r="M1206" s="275" t="s">
        <v>4223</v>
      </c>
      <c r="N1206" s="276">
        <v>9890213</v>
      </c>
      <c r="O1206" s="275" t="s">
        <v>1011</v>
      </c>
      <c r="P1206" s="275" t="s">
        <v>4224</v>
      </c>
      <c r="Q1206" s="275" t="s">
        <v>4225</v>
      </c>
      <c r="T1206" s="275" t="s">
        <v>7763</v>
      </c>
      <c r="U1206" s="275" t="s">
        <v>74</v>
      </c>
      <c r="V1206" s="275" t="s">
        <v>4226</v>
      </c>
      <c r="AA1206" s="275" t="s">
        <v>7778</v>
      </c>
      <c r="AB1206" s="275" t="s">
        <v>7778</v>
      </c>
      <c r="AH1206" s="275">
        <v>10</v>
      </c>
      <c r="AJ1206" s="275" t="s">
        <v>8495</v>
      </c>
      <c r="AK1206" s="276">
        <v>989</v>
      </c>
      <c r="AL1206" s="275" t="s">
        <v>8102</v>
      </c>
    </row>
    <row r="1207" spans="1:38" s="275" customFormat="1">
      <c r="A1207" s="275" t="str">
        <f t="shared" si="18"/>
        <v>0420600140共同生活援助</v>
      </c>
      <c r="B1207" s="275" t="s">
        <v>1003</v>
      </c>
      <c r="C1207" s="275" t="s">
        <v>1004</v>
      </c>
      <c r="D1207" s="276">
        <v>9890232</v>
      </c>
      <c r="E1207" s="275" t="s">
        <v>1005</v>
      </c>
      <c r="F1207" s="275" t="s">
        <v>1006</v>
      </c>
      <c r="G1207" s="275" t="s">
        <v>1007</v>
      </c>
      <c r="H1207" s="275" t="s">
        <v>63</v>
      </c>
      <c r="I1207" s="275" t="s">
        <v>1008</v>
      </c>
      <c r="J1207" s="275" t="s">
        <v>6699</v>
      </c>
      <c r="K1207" s="275" t="s">
        <v>4227</v>
      </c>
      <c r="L1207" s="275" t="s">
        <v>4227</v>
      </c>
      <c r="M1207" s="275" t="s">
        <v>4228</v>
      </c>
      <c r="N1207" s="276">
        <v>9890225</v>
      </c>
      <c r="O1207" s="275" t="s">
        <v>1011</v>
      </c>
      <c r="P1207" s="275" t="s">
        <v>1051</v>
      </c>
      <c r="Q1207" s="275" t="s">
        <v>4230</v>
      </c>
      <c r="R1207" s="275" t="s">
        <v>4231</v>
      </c>
      <c r="T1207" s="275" t="s">
        <v>7763</v>
      </c>
      <c r="U1207" s="275" t="s">
        <v>74</v>
      </c>
      <c r="V1207" s="275" t="s">
        <v>4229</v>
      </c>
      <c r="AA1207" s="275" t="s">
        <v>7778</v>
      </c>
      <c r="AB1207" s="275" t="s">
        <v>7778</v>
      </c>
      <c r="AH1207" s="275">
        <v>172</v>
      </c>
      <c r="AJ1207" s="275" t="s">
        <v>8495</v>
      </c>
      <c r="AK1207" s="276">
        <v>989</v>
      </c>
      <c r="AL1207" s="275" t="s">
        <v>7956</v>
      </c>
    </row>
    <row r="1208" spans="1:38" s="275" customFormat="1">
      <c r="A1208" s="275" t="str">
        <f t="shared" si="18"/>
        <v>0420600157共同生活援助</v>
      </c>
      <c r="B1208" s="275" t="s">
        <v>1003</v>
      </c>
      <c r="C1208" s="275" t="s">
        <v>1004</v>
      </c>
      <c r="D1208" s="276">
        <v>9890232</v>
      </c>
      <c r="E1208" s="275" t="s">
        <v>1005</v>
      </c>
      <c r="F1208" s="275" t="s">
        <v>1006</v>
      </c>
      <c r="G1208" s="275" t="s">
        <v>1007</v>
      </c>
      <c r="H1208" s="275" t="s">
        <v>63</v>
      </c>
      <c r="I1208" s="275" t="s">
        <v>1008</v>
      </c>
      <c r="J1208" s="275" t="s">
        <v>6699</v>
      </c>
      <c r="K1208" s="275" t="s">
        <v>4232</v>
      </c>
      <c r="L1208" s="275" t="s">
        <v>4232</v>
      </c>
      <c r="M1208" s="275" t="s">
        <v>4233</v>
      </c>
      <c r="N1208" s="276">
        <v>9890232</v>
      </c>
      <c r="O1208" s="275" t="s">
        <v>1011</v>
      </c>
      <c r="P1208" s="275" t="s">
        <v>4234</v>
      </c>
      <c r="Q1208" s="275" t="s">
        <v>4235</v>
      </c>
      <c r="R1208" s="275" t="s">
        <v>4236</v>
      </c>
      <c r="T1208" s="275" t="s">
        <v>7763</v>
      </c>
      <c r="U1208" s="275" t="s">
        <v>74</v>
      </c>
      <c r="V1208" s="275" t="s">
        <v>4237</v>
      </c>
      <c r="AA1208" s="275" t="s">
        <v>7794</v>
      </c>
      <c r="AB1208" s="275" t="s">
        <v>7794</v>
      </c>
      <c r="AH1208" s="275">
        <v>4</v>
      </c>
      <c r="AJ1208" s="275" t="s">
        <v>8495</v>
      </c>
      <c r="AK1208" s="276">
        <v>989</v>
      </c>
      <c r="AL1208" s="275" t="s">
        <v>7956</v>
      </c>
    </row>
    <row r="1209" spans="1:38" s="275" customFormat="1">
      <c r="A1209" s="275" t="str">
        <f t="shared" si="18"/>
        <v>0420700148共同生活援助</v>
      </c>
      <c r="B1209" s="275" t="s">
        <v>1306</v>
      </c>
      <c r="C1209" s="275" t="s">
        <v>1307</v>
      </c>
      <c r="D1209" s="276">
        <v>9811223</v>
      </c>
      <c r="E1209" s="275" t="s">
        <v>1308</v>
      </c>
      <c r="F1209" s="275" t="s">
        <v>1309</v>
      </c>
      <c r="G1209" s="275" t="s">
        <v>1310</v>
      </c>
      <c r="H1209" s="275" t="s">
        <v>63</v>
      </c>
      <c r="I1209" s="275" t="s">
        <v>1311</v>
      </c>
      <c r="J1209" s="275" t="s">
        <v>6759</v>
      </c>
      <c r="K1209" s="275" t="s">
        <v>4238</v>
      </c>
      <c r="L1209" s="275" t="s">
        <v>4238</v>
      </c>
      <c r="M1209" s="275" t="s">
        <v>4239</v>
      </c>
      <c r="N1209" s="276">
        <v>9811235</v>
      </c>
      <c r="O1209" s="275" t="s">
        <v>1106</v>
      </c>
      <c r="P1209" s="275" t="s">
        <v>4240</v>
      </c>
      <c r="Q1209" s="275" t="s">
        <v>4243</v>
      </c>
      <c r="R1209" s="275" t="s">
        <v>4241</v>
      </c>
      <c r="T1209" s="275" t="s">
        <v>7763</v>
      </c>
      <c r="U1209" s="275" t="s">
        <v>74</v>
      </c>
      <c r="V1209" s="275" t="s">
        <v>4242</v>
      </c>
      <c r="AA1209" s="275" t="s">
        <v>7778</v>
      </c>
      <c r="AB1209" s="275" t="s">
        <v>7778</v>
      </c>
      <c r="AH1209" s="275">
        <v>30</v>
      </c>
      <c r="AJ1209" s="275" t="s">
        <v>8495</v>
      </c>
      <c r="AK1209" s="276">
        <v>981</v>
      </c>
      <c r="AL1209" s="275" t="s">
        <v>7980</v>
      </c>
    </row>
    <row r="1210" spans="1:38" s="275" customFormat="1">
      <c r="A1210" s="275" t="str">
        <f t="shared" si="18"/>
        <v>0420700189共同生活援助</v>
      </c>
      <c r="B1210" s="275" t="s">
        <v>4244</v>
      </c>
      <c r="C1210" s="275" t="s">
        <v>4245</v>
      </c>
      <c r="D1210" s="276">
        <v>9811223</v>
      </c>
      <c r="E1210" s="275" t="s">
        <v>4246</v>
      </c>
      <c r="F1210" s="275" t="s">
        <v>4247</v>
      </c>
      <c r="G1210" s="275" t="s">
        <v>4248</v>
      </c>
      <c r="H1210" s="275" t="s">
        <v>63</v>
      </c>
      <c r="I1210" s="275" t="s">
        <v>4249</v>
      </c>
      <c r="J1210" s="275" t="s">
        <v>7795</v>
      </c>
      <c r="K1210" s="275" t="s">
        <v>4250</v>
      </c>
      <c r="L1210" s="275" t="s">
        <v>4250</v>
      </c>
      <c r="M1210" s="275" t="s">
        <v>4251</v>
      </c>
      <c r="N1210" s="276">
        <v>9811223</v>
      </c>
      <c r="O1210" s="275" t="s">
        <v>1106</v>
      </c>
      <c r="P1210" s="275" t="s">
        <v>4246</v>
      </c>
      <c r="Q1210" s="275" t="s">
        <v>4247</v>
      </c>
      <c r="R1210" s="275" t="s">
        <v>4248</v>
      </c>
      <c r="T1210" s="275" t="s">
        <v>7763</v>
      </c>
      <c r="U1210" s="275" t="s">
        <v>74</v>
      </c>
      <c r="V1210" s="275" t="s">
        <v>4252</v>
      </c>
      <c r="AA1210" s="275" t="s">
        <v>7796</v>
      </c>
      <c r="AB1210" s="275" t="s">
        <v>7796</v>
      </c>
      <c r="AH1210" s="275">
        <v>4</v>
      </c>
      <c r="AJ1210" s="275" t="s">
        <v>8495</v>
      </c>
      <c r="AK1210" s="276">
        <v>981</v>
      </c>
      <c r="AL1210" s="275" t="s">
        <v>7980</v>
      </c>
    </row>
    <row r="1211" spans="1:38" s="275" customFormat="1">
      <c r="A1211" s="275" t="str">
        <f t="shared" si="18"/>
        <v>0420700411共同生活援助</v>
      </c>
      <c r="B1211" s="275" t="s">
        <v>1216</v>
      </c>
      <c r="C1211" s="275" t="s">
        <v>1217</v>
      </c>
      <c r="D1211" s="276">
        <v>9813103</v>
      </c>
      <c r="E1211" s="275" t="s">
        <v>1218</v>
      </c>
      <c r="F1211" s="275" t="s">
        <v>1219</v>
      </c>
      <c r="G1211" s="275" t="s">
        <v>1220</v>
      </c>
      <c r="H1211" s="275" t="s">
        <v>129</v>
      </c>
      <c r="I1211" s="275" t="s">
        <v>1221</v>
      </c>
      <c r="J1211" s="275" t="s">
        <v>6752</v>
      </c>
      <c r="K1211" s="275" t="s">
        <v>1300</v>
      </c>
      <c r="L1211" s="275" t="s">
        <v>1300</v>
      </c>
      <c r="M1211" s="275" t="s">
        <v>1301</v>
      </c>
      <c r="N1211" s="276">
        <v>9811244</v>
      </c>
      <c r="O1211" s="275" t="s">
        <v>1106</v>
      </c>
      <c r="P1211" s="275" t="s">
        <v>1302</v>
      </c>
      <c r="Q1211" s="275" t="s">
        <v>1303</v>
      </c>
      <c r="R1211" s="275" t="s">
        <v>1304</v>
      </c>
      <c r="T1211" s="275" t="s">
        <v>7763</v>
      </c>
      <c r="U1211" s="275" t="s">
        <v>74</v>
      </c>
      <c r="V1211" s="275" t="s">
        <v>4253</v>
      </c>
      <c r="AA1211" s="275" t="s">
        <v>7797</v>
      </c>
      <c r="AB1211" s="275" t="s">
        <v>7797</v>
      </c>
      <c r="AH1211" s="275">
        <v>7</v>
      </c>
      <c r="AJ1211" s="275" t="s">
        <v>8495</v>
      </c>
      <c r="AK1211" s="276">
        <v>981</v>
      </c>
      <c r="AL1211" s="275" t="s">
        <v>7976</v>
      </c>
    </row>
    <row r="1212" spans="1:38" s="275" customFormat="1">
      <c r="A1212" s="275" t="str">
        <f t="shared" si="18"/>
        <v>0420700429共同生活援助</v>
      </c>
      <c r="B1212" s="275" t="s">
        <v>1098</v>
      </c>
      <c r="C1212" s="275" t="s">
        <v>1099</v>
      </c>
      <c r="D1212" s="276">
        <v>9811222</v>
      </c>
      <c r="E1212" s="275" t="s">
        <v>1100</v>
      </c>
      <c r="F1212" s="275" t="s">
        <v>1101</v>
      </c>
      <c r="G1212" s="275" t="s">
        <v>1102</v>
      </c>
      <c r="H1212" s="275" t="s">
        <v>63</v>
      </c>
      <c r="I1212" s="275" t="s">
        <v>1103</v>
      </c>
      <c r="J1212" s="275" t="s">
        <v>6730</v>
      </c>
      <c r="K1212" s="275" t="s">
        <v>4254</v>
      </c>
      <c r="L1212" s="275" t="s">
        <v>4254</v>
      </c>
      <c r="M1212" s="275" t="s">
        <v>4255</v>
      </c>
      <c r="N1212" s="276">
        <v>9811225</v>
      </c>
      <c r="O1212" s="275" t="s">
        <v>1106</v>
      </c>
      <c r="P1212" s="275" t="s">
        <v>4256</v>
      </c>
      <c r="Q1212" s="275" t="s">
        <v>4258</v>
      </c>
      <c r="T1212" s="275" t="s">
        <v>7763</v>
      </c>
      <c r="U1212" s="275" t="s">
        <v>74</v>
      </c>
      <c r="V1212" s="275" t="s">
        <v>4257</v>
      </c>
      <c r="AA1212" s="275" t="s">
        <v>7798</v>
      </c>
      <c r="AB1212" s="275" t="s">
        <v>7798</v>
      </c>
      <c r="AH1212" s="275">
        <v>6</v>
      </c>
      <c r="AJ1212" s="275" t="s">
        <v>8495</v>
      </c>
      <c r="AK1212" s="276">
        <v>981</v>
      </c>
      <c r="AL1212" s="275" t="s">
        <v>7966</v>
      </c>
    </row>
    <row r="1213" spans="1:38" s="275" customFormat="1">
      <c r="A1213" s="275" t="str">
        <f t="shared" si="18"/>
        <v>0420700536共同生活援助</v>
      </c>
      <c r="B1213" s="275" t="s">
        <v>1331</v>
      </c>
      <c r="C1213" s="275" t="s">
        <v>1332</v>
      </c>
      <c r="D1213" s="276">
        <v>9800811</v>
      </c>
      <c r="E1213" s="275" t="s">
        <v>1333</v>
      </c>
      <c r="F1213" s="275" t="s">
        <v>1334</v>
      </c>
      <c r="G1213" s="275" t="s">
        <v>1335</v>
      </c>
      <c r="H1213" s="275" t="s">
        <v>129</v>
      </c>
      <c r="I1213" s="275" t="s">
        <v>1336</v>
      </c>
      <c r="J1213" s="275" t="s">
        <v>6761</v>
      </c>
      <c r="K1213" s="275" t="s">
        <v>4259</v>
      </c>
      <c r="L1213" s="275" t="s">
        <v>4259</v>
      </c>
      <c r="M1213" s="275" t="s">
        <v>4260</v>
      </c>
      <c r="N1213" s="276">
        <v>9811217</v>
      </c>
      <c r="O1213" s="275" t="s">
        <v>1106</v>
      </c>
      <c r="P1213" s="275" t="s">
        <v>1339</v>
      </c>
      <c r="Q1213" s="275" t="s">
        <v>1340</v>
      </c>
      <c r="R1213" s="275" t="s">
        <v>1341</v>
      </c>
      <c r="T1213" s="275" t="s">
        <v>7763</v>
      </c>
      <c r="U1213" s="275" t="s">
        <v>76</v>
      </c>
      <c r="V1213" s="275" t="s">
        <v>4261</v>
      </c>
      <c r="AA1213" s="275" t="s">
        <v>7799</v>
      </c>
      <c r="AB1213" s="275" t="s">
        <v>7799</v>
      </c>
      <c r="AH1213" s="275">
        <v>12</v>
      </c>
      <c r="AJ1213" s="275" t="s">
        <v>8495</v>
      </c>
      <c r="AK1213" s="276">
        <v>980</v>
      </c>
      <c r="AL1213" s="275" t="s">
        <v>7982</v>
      </c>
    </row>
    <row r="1214" spans="1:38" s="275" customFormat="1">
      <c r="A1214" s="275" t="str">
        <f t="shared" si="18"/>
        <v>0420700544共同生活援助</v>
      </c>
      <c r="B1214" s="275" t="s">
        <v>2141</v>
      </c>
      <c r="C1214" s="275" t="s">
        <v>2142</v>
      </c>
      <c r="D1214" s="276">
        <v>9811232</v>
      </c>
      <c r="E1214" s="275" t="s">
        <v>4262</v>
      </c>
      <c r="F1214" s="275" t="s">
        <v>4263</v>
      </c>
      <c r="H1214" s="275" t="s">
        <v>63</v>
      </c>
      <c r="I1214" s="275" t="s">
        <v>4264</v>
      </c>
      <c r="J1214" s="275" t="s">
        <v>7800</v>
      </c>
      <c r="K1214" s="275" t="s">
        <v>4265</v>
      </c>
      <c r="L1214" s="275" t="s">
        <v>4265</v>
      </c>
      <c r="M1214" s="275" t="s">
        <v>4266</v>
      </c>
      <c r="N1214" s="276">
        <v>9811232</v>
      </c>
      <c r="O1214" s="275" t="s">
        <v>1106</v>
      </c>
      <c r="P1214" s="275" t="s">
        <v>4262</v>
      </c>
      <c r="Q1214" s="275" t="s">
        <v>4263</v>
      </c>
      <c r="R1214" s="275" t="s">
        <v>4263</v>
      </c>
      <c r="T1214" s="275" t="s">
        <v>7763</v>
      </c>
      <c r="U1214" s="275" t="s">
        <v>74</v>
      </c>
      <c r="V1214" s="275" t="s">
        <v>4267</v>
      </c>
      <c r="AA1214" s="275" t="s">
        <v>7782</v>
      </c>
      <c r="AB1214" s="275" t="s">
        <v>7782</v>
      </c>
      <c r="AH1214" s="275">
        <v>6</v>
      </c>
      <c r="AJ1214" s="275" t="s">
        <v>8495</v>
      </c>
      <c r="AK1214" s="276">
        <v>981</v>
      </c>
      <c r="AL1214" s="275" t="s">
        <v>7972</v>
      </c>
    </row>
    <row r="1215" spans="1:38" s="275" customFormat="1">
      <c r="A1215" s="275" t="str">
        <f t="shared" si="18"/>
        <v>0420700551共同生活援助</v>
      </c>
      <c r="B1215" s="275" t="s">
        <v>4268</v>
      </c>
      <c r="C1215" s="275" t="s">
        <v>4269</v>
      </c>
      <c r="D1215" s="276">
        <v>9820014</v>
      </c>
      <c r="E1215" s="275" t="s">
        <v>4270</v>
      </c>
      <c r="F1215" s="275" t="s">
        <v>4271</v>
      </c>
      <c r="H1215" s="275" t="s">
        <v>129</v>
      </c>
      <c r="I1215" s="275" t="s">
        <v>8515</v>
      </c>
      <c r="J1215" s="275" t="s">
        <v>8516</v>
      </c>
      <c r="K1215" s="275" t="s">
        <v>4272</v>
      </c>
      <c r="L1215" s="275" t="s">
        <v>4272</v>
      </c>
      <c r="M1215" s="275" t="s">
        <v>4273</v>
      </c>
      <c r="N1215" s="276">
        <v>9811226</v>
      </c>
      <c r="O1215" s="275" t="s">
        <v>1106</v>
      </c>
      <c r="P1215" s="275" t="s">
        <v>4274</v>
      </c>
      <c r="Q1215" s="275" t="s">
        <v>4276</v>
      </c>
      <c r="T1215" s="275" t="s">
        <v>7763</v>
      </c>
      <c r="U1215" s="275" t="s">
        <v>74</v>
      </c>
      <c r="V1215" s="275" t="s">
        <v>4275</v>
      </c>
      <c r="AA1215" s="275" t="s">
        <v>7801</v>
      </c>
      <c r="AB1215" s="275" t="s">
        <v>7801</v>
      </c>
      <c r="AH1215" s="275">
        <v>18</v>
      </c>
      <c r="AJ1215" s="275" t="s">
        <v>8495</v>
      </c>
      <c r="AK1215" s="276">
        <v>982</v>
      </c>
      <c r="AL1215" s="275" t="s">
        <v>7917</v>
      </c>
    </row>
    <row r="1216" spans="1:38" s="275" customFormat="1">
      <c r="A1216" s="275" t="str">
        <f t="shared" si="18"/>
        <v>0420700577共同生活援助</v>
      </c>
      <c r="B1216" s="275" t="s">
        <v>6768</v>
      </c>
      <c r="C1216" s="275" t="s">
        <v>6769</v>
      </c>
      <c r="D1216" s="276">
        <v>9811217</v>
      </c>
      <c r="E1216" s="275" t="s">
        <v>5560</v>
      </c>
      <c r="F1216" s="275" t="s">
        <v>5561</v>
      </c>
      <c r="G1216" s="275" t="s">
        <v>5562</v>
      </c>
      <c r="H1216" s="275" t="s">
        <v>129</v>
      </c>
      <c r="I1216" s="275" t="s">
        <v>5563</v>
      </c>
      <c r="J1216" s="275" t="s">
        <v>6770</v>
      </c>
      <c r="K1216" s="275" t="s">
        <v>7802</v>
      </c>
      <c r="L1216" s="275" t="s">
        <v>7802</v>
      </c>
      <c r="M1216" s="275" t="s">
        <v>7803</v>
      </c>
      <c r="N1216" s="276">
        <v>9811224</v>
      </c>
      <c r="O1216" s="275" t="s">
        <v>1106</v>
      </c>
      <c r="P1216" s="275" t="s">
        <v>7804</v>
      </c>
      <c r="Q1216" s="275" t="s">
        <v>5561</v>
      </c>
      <c r="R1216" s="275" t="s">
        <v>5562</v>
      </c>
      <c r="T1216" s="275" t="s">
        <v>7763</v>
      </c>
      <c r="U1216" s="275" t="s">
        <v>74</v>
      </c>
      <c r="V1216" s="275" t="s">
        <v>7805</v>
      </c>
      <c r="AA1216" s="275" t="s">
        <v>7806</v>
      </c>
      <c r="AB1216" s="275" t="s">
        <v>7806</v>
      </c>
      <c r="AH1216" s="275">
        <v>20</v>
      </c>
      <c r="AJ1216" s="275" t="s">
        <v>8495</v>
      </c>
      <c r="AK1216" s="276">
        <v>981</v>
      </c>
      <c r="AL1216" s="275" t="s">
        <v>7974</v>
      </c>
    </row>
    <row r="1217" spans="1:38" s="275" customFormat="1">
      <c r="A1217" s="275" t="str">
        <f t="shared" si="18"/>
        <v>0420700585共同生活援助</v>
      </c>
      <c r="B1217" s="275" t="s">
        <v>1832</v>
      </c>
      <c r="C1217" s="275" t="s">
        <v>1833</v>
      </c>
      <c r="D1217" s="276">
        <v>5300011</v>
      </c>
      <c r="E1217" s="275" t="s">
        <v>1834</v>
      </c>
      <c r="F1217" s="275" t="s">
        <v>1835</v>
      </c>
      <c r="H1217" s="275" t="s">
        <v>129</v>
      </c>
      <c r="I1217" s="275" t="s">
        <v>630</v>
      </c>
      <c r="J1217" s="275" t="s">
        <v>6774</v>
      </c>
      <c r="K1217" s="275" t="s">
        <v>6775</v>
      </c>
      <c r="L1217" s="275" t="s">
        <v>6775</v>
      </c>
      <c r="M1217" s="275" t="s">
        <v>6776</v>
      </c>
      <c r="N1217" s="276">
        <v>9811232</v>
      </c>
      <c r="O1217" s="275" t="s">
        <v>1106</v>
      </c>
      <c r="P1217" s="275" t="s">
        <v>6777</v>
      </c>
      <c r="Q1217" s="275" t="s">
        <v>6778</v>
      </c>
      <c r="R1217" s="275" t="s">
        <v>6779</v>
      </c>
      <c r="T1217" s="275" t="s">
        <v>7763</v>
      </c>
      <c r="U1217" s="275" t="s">
        <v>74</v>
      </c>
      <c r="V1217" s="275" t="s">
        <v>7807</v>
      </c>
      <c r="AA1217" s="275" t="s">
        <v>7808</v>
      </c>
      <c r="AB1217" s="275" t="s">
        <v>7808</v>
      </c>
      <c r="AH1217" s="275">
        <v>13</v>
      </c>
      <c r="AJ1217" s="275" t="s">
        <v>8495</v>
      </c>
      <c r="AK1217" s="276">
        <v>530</v>
      </c>
      <c r="AL1217" s="275" t="s">
        <v>7988</v>
      </c>
    </row>
    <row r="1218" spans="1:38" s="275" customFormat="1">
      <c r="A1218" s="275" t="str">
        <f t="shared" si="18"/>
        <v>0420700593共同生活援助</v>
      </c>
      <c r="B1218" s="275" t="s">
        <v>1275</v>
      </c>
      <c r="C1218" s="275" t="s">
        <v>1276</v>
      </c>
      <c r="D1218" s="276">
        <v>9820801</v>
      </c>
      <c r="E1218" s="275" t="s">
        <v>1277</v>
      </c>
      <c r="F1218" s="275" t="s">
        <v>1278</v>
      </c>
      <c r="G1218" s="275" t="s">
        <v>1279</v>
      </c>
      <c r="H1218" s="275" t="s">
        <v>129</v>
      </c>
      <c r="I1218" s="275" t="s">
        <v>1280</v>
      </c>
      <c r="J1218" s="275" t="s">
        <v>6757</v>
      </c>
      <c r="K1218" s="275" t="s">
        <v>1281</v>
      </c>
      <c r="L1218" s="275" t="s">
        <v>1281</v>
      </c>
      <c r="M1218" s="275" t="s">
        <v>8517</v>
      </c>
      <c r="N1218" s="276">
        <v>9892411</v>
      </c>
      <c r="O1218" s="275" t="s">
        <v>1106</v>
      </c>
      <c r="P1218" s="275" t="s">
        <v>1282</v>
      </c>
      <c r="Q1218" s="275" t="s">
        <v>8518</v>
      </c>
      <c r="R1218" s="275" t="s">
        <v>1284</v>
      </c>
      <c r="T1218" s="275" t="s">
        <v>7763</v>
      </c>
      <c r="U1218" s="275" t="s">
        <v>74</v>
      </c>
      <c r="V1218" s="275" t="s">
        <v>8519</v>
      </c>
      <c r="AA1218" s="275" t="s">
        <v>8514</v>
      </c>
      <c r="AB1218" s="275" t="s">
        <v>8514</v>
      </c>
      <c r="AH1218" s="275">
        <v>20</v>
      </c>
      <c r="AJ1218" s="275" t="s">
        <v>8495</v>
      </c>
      <c r="AK1218" s="276">
        <v>982</v>
      </c>
      <c r="AL1218" s="275" t="s">
        <v>7978</v>
      </c>
    </row>
    <row r="1219" spans="1:38" s="275" customFormat="1">
      <c r="A1219" s="275" t="str">
        <f t="shared" ref="A1219:A1282" si="19">V1219&amp;T1219</f>
        <v>0420800062共同生活援助</v>
      </c>
      <c r="B1219" s="275" t="s">
        <v>1418</v>
      </c>
      <c r="C1219" s="275" t="s">
        <v>1419</v>
      </c>
      <c r="D1219" s="276">
        <v>9811522</v>
      </c>
      <c r="E1219" s="275" t="s">
        <v>1420</v>
      </c>
      <c r="F1219" s="275" t="s">
        <v>1421</v>
      </c>
      <c r="G1219" s="275" t="s">
        <v>1422</v>
      </c>
      <c r="H1219" s="275" t="s">
        <v>63</v>
      </c>
      <c r="I1219" s="275" t="s">
        <v>1423</v>
      </c>
      <c r="J1219" s="275" t="s">
        <v>6820</v>
      </c>
      <c r="K1219" s="275" t="s">
        <v>4277</v>
      </c>
      <c r="L1219" s="275" t="s">
        <v>4277</v>
      </c>
      <c r="M1219" s="275" t="s">
        <v>4278</v>
      </c>
      <c r="N1219" s="276">
        <v>9811505</v>
      </c>
      <c r="O1219" s="275" t="s">
        <v>1426</v>
      </c>
      <c r="P1219" s="275" t="s">
        <v>4279</v>
      </c>
      <c r="Q1219" s="275" t="s">
        <v>1421</v>
      </c>
      <c r="R1219" s="275" t="s">
        <v>1422</v>
      </c>
      <c r="T1219" s="275" t="s">
        <v>7763</v>
      </c>
      <c r="U1219" s="275" t="s">
        <v>74</v>
      </c>
      <c r="V1219" s="275" t="s">
        <v>4280</v>
      </c>
      <c r="AA1219" s="275" t="s">
        <v>7778</v>
      </c>
      <c r="AB1219" s="275" t="s">
        <v>7778</v>
      </c>
      <c r="AH1219" s="275">
        <v>22</v>
      </c>
      <c r="AJ1219" s="275" t="s">
        <v>8495</v>
      </c>
      <c r="AK1219" s="276">
        <v>981</v>
      </c>
      <c r="AL1219" s="275" t="s">
        <v>7992</v>
      </c>
    </row>
    <row r="1220" spans="1:38" s="275" customFormat="1">
      <c r="A1220" s="275" t="str">
        <f t="shared" si="19"/>
        <v>0420913048共同生活援助</v>
      </c>
      <c r="B1220" s="275" t="s">
        <v>1530</v>
      </c>
      <c r="C1220" s="275" t="s">
        <v>1531</v>
      </c>
      <c r="D1220" s="276">
        <v>9850873</v>
      </c>
      <c r="E1220" s="275" t="s">
        <v>1532</v>
      </c>
      <c r="F1220" s="275" t="s">
        <v>1533</v>
      </c>
      <c r="G1220" s="275" t="s">
        <v>1534</v>
      </c>
      <c r="H1220" s="275" t="s">
        <v>144</v>
      </c>
      <c r="I1220" s="275" t="s">
        <v>8260</v>
      </c>
      <c r="J1220" s="275" t="s">
        <v>8261</v>
      </c>
      <c r="K1220" s="275" t="s">
        <v>4281</v>
      </c>
      <c r="L1220" s="275" t="s">
        <v>4281</v>
      </c>
      <c r="M1220" s="275" t="s">
        <v>4282</v>
      </c>
      <c r="N1220" s="276">
        <v>9850842</v>
      </c>
      <c r="O1220" s="275" t="s">
        <v>1525</v>
      </c>
      <c r="P1220" s="275" t="s">
        <v>4283</v>
      </c>
      <c r="Q1220" s="275" t="s">
        <v>4285</v>
      </c>
      <c r="T1220" s="275" t="s">
        <v>7763</v>
      </c>
      <c r="U1220" s="275" t="s">
        <v>74</v>
      </c>
      <c r="V1220" s="275" t="s">
        <v>4284</v>
      </c>
      <c r="AA1220" s="275" t="s">
        <v>7809</v>
      </c>
      <c r="AB1220" s="275" t="s">
        <v>7809</v>
      </c>
      <c r="AH1220" s="275">
        <v>13</v>
      </c>
      <c r="AJ1220" s="275" t="s">
        <v>8495</v>
      </c>
      <c r="AK1220" s="276">
        <v>985</v>
      </c>
      <c r="AL1220" s="275" t="s">
        <v>7998</v>
      </c>
    </row>
    <row r="1221" spans="1:38" s="275" customFormat="1">
      <c r="A1221" s="275" t="str">
        <f t="shared" si="19"/>
        <v>0420917056共同生活援助</v>
      </c>
      <c r="B1221" s="275" t="s">
        <v>4286</v>
      </c>
      <c r="C1221" s="275" t="s">
        <v>4287</v>
      </c>
      <c r="D1221" s="276">
        <v>9860876</v>
      </c>
      <c r="E1221" s="275" t="s">
        <v>4288</v>
      </c>
      <c r="F1221" s="275" t="s">
        <v>4289</v>
      </c>
      <c r="G1221" s="275" t="s">
        <v>4290</v>
      </c>
      <c r="H1221" s="275" t="s">
        <v>319</v>
      </c>
      <c r="I1221" s="275" t="s">
        <v>4291</v>
      </c>
      <c r="J1221" s="275" t="s">
        <v>7810</v>
      </c>
      <c r="K1221" s="275" t="s">
        <v>4292</v>
      </c>
      <c r="L1221" s="275" t="s">
        <v>4292</v>
      </c>
      <c r="M1221" s="275" t="s">
        <v>4293</v>
      </c>
      <c r="N1221" s="276">
        <v>9850874</v>
      </c>
      <c r="O1221" s="275" t="s">
        <v>1525</v>
      </c>
      <c r="P1221" s="275" t="s">
        <v>8520</v>
      </c>
      <c r="Q1221" s="275" t="s">
        <v>4294</v>
      </c>
      <c r="R1221" s="275" t="s">
        <v>4295</v>
      </c>
      <c r="T1221" s="275" t="s">
        <v>7763</v>
      </c>
      <c r="U1221" s="275" t="s">
        <v>74</v>
      </c>
      <c r="V1221" s="275" t="s">
        <v>4296</v>
      </c>
      <c r="AA1221" s="275" t="s">
        <v>7811</v>
      </c>
      <c r="AB1221" s="275" t="s">
        <v>7811</v>
      </c>
      <c r="AH1221" s="275">
        <v>18</v>
      </c>
      <c r="AJ1221" s="275" t="s">
        <v>8495</v>
      </c>
      <c r="AK1221" s="276">
        <v>986</v>
      </c>
      <c r="AL1221" s="275" t="s">
        <v>8178</v>
      </c>
    </row>
    <row r="1222" spans="1:38" s="275" customFormat="1">
      <c r="A1222" s="275" t="str">
        <f t="shared" si="19"/>
        <v>0420917064共同生活援助</v>
      </c>
      <c r="B1222" s="275" t="s">
        <v>6574</v>
      </c>
      <c r="C1222" s="275" t="s">
        <v>6575</v>
      </c>
      <c r="D1222" s="276">
        <v>1400014</v>
      </c>
      <c r="E1222" s="275" t="s">
        <v>6576</v>
      </c>
      <c r="F1222" s="275" t="s">
        <v>6577</v>
      </c>
      <c r="G1222" s="275" t="s">
        <v>6578</v>
      </c>
      <c r="H1222" s="275" t="s">
        <v>129</v>
      </c>
      <c r="I1222" s="275" t="s">
        <v>8227</v>
      </c>
      <c r="J1222" s="275" t="s">
        <v>8228</v>
      </c>
      <c r="K1222" s="275" t="s">
        <v>8262</v>
      </c>
      <c r="L1222" s="275" t="s">
        <v>8262</v>
      </c>
      <c r="M1222" s="275" t="s">
        <v>8521</v>
      </c>
      <c r="N1222" s="276">
        <v>9850842</v>
      </c>
      <c r="O1222" s="275" t="s">
        <v>1525</v>
      </c>
      <c r="P1222" s="275" t="s">
        <v>8265</v>
      </c>
      <c r="Q1222" s="275" t="s">
        <v>8266</v>
      </c>
      <c r="R1222" s="275" t="s">
        <v>8267</v>
      </c>
      <c r="T1222" s="275" t="s">
        <v>7763</v>
      </c>
      <c r="U1222" s="275" t="s">
        <v>74</v>
      </c>
      <c r="V1222" s="275" t="s">
        <v>8522</v>
      </c>
      <c r="AA1222" s="275" t="s">
        <v>8502</v>
      </c>
      <c r="AB1222" s="275" t="s">
        <v>8502</v>
      </c>
      <c r="AH1222" s="275">
        <v>20</v>
      </c>
      <c r="AJ1222" s="275" t="s">
        <v>8495</v>
      </c>
      <c r="AK1222" s="276">
        <v>140</v>
      </c>
      <c r="AL1222" s="275" t="s">
        <v>7917</v>
      </c>
    </row>
    <row r="1223" spans="1:38" s="275" customFormat="1">
      <c r="A1223" s="275" t="str">
        <f t="shared" si="19"/>
        <v>0421100157共同生活援助</v>
      </c>
      <c r="B1223" s="275" t="s">
        <v>1701</v>
      </c>
      <c r="C1223" s="275" t="s">
        <v>1702</v>
      </c>
      <c r="D1223" s="276">
        <v>9892424</v>
      </c>
      <c r="E1223" s="275" t="s">
        <v>1703</v>
      </c>
      <c r="F1223" s="275" t="s">
        <v>1704</v>
      </c>
      <c r="G1223" s="275" t="s">
        <v>1705</v>
      </c>
      <c r="H1223" s="275" t="s">
        <v>63</v>
      </c>
      <c r="I1223" s="275" t="s">
        <v>1706</v>
      </c>
      <c r="J1223" s="275" t="s">
        <v>6879</v>
      </c>
      <c r="K1223" s="275" t="s">
        <v>1707</v>
      </c>
      <c r="L1223" s="275" t="s">
        <v>4298</v>
      </c>
      <c r="M1223" s="275" t="s">
        <v>4299</v>
      </c>
      <c r="N1223" s="276">
        <v>9892423</v>
      </c>
      <c r="O1223" s="275" t="s">
        <v>1695</v>
      </c>
      <c r="P1223" s="275" t="s">
        <v>4300</v>
      </c>
      <c r="Q1223" s="275" t="s">
        <v>4301</v>
      </c>
      <c r="R1223" s="275" t="s">
        <v>4301</v>
      </c>
      <c r="T1223" s="275" t="s">
        <v>7763</v>
      </c>
      <c r="U1223" s="275" t="s">
        <v>74</v>
      </c>
      <c r="V1223" s="275" t="s">
        <v>4297</v>
      </c>
      <c r="AA1223" s="275" t="s">
        <v>7812</v>
      </c>
      <c r="AB1223" s="275" t="s">
        <v>7812</v>
      </c>
      <c r="AH1223" s="275">
        <v>18</v>
      </c>
      <c r="AJ1223" s="275" t="s">
        <v>8495</v>
      </c>
      <c r="AK1223" s="276">
        <v>989</v>
      </c>
      <c r="AL1223" s="275" t="s">
        <v>8007</v>
      </c>
    </row>
    <row r="1224" spans="1:38" s="275" customFormat="1">
      <c r="A1224" s="275" t="str">
        <f t="shared" si="19"/>
        <v>0421100306共同生活援助</v>
      </c>
      <c r="B1224" s="275" t="s">
        <v>1739</v>
      </c>
      <c r="C1224" s="275" t="s">
        <v>1740</v>
      </c>
      <c r="D1224" s="276">
        <v>3994112</v>
      </c>
      <c r="E1224" s="275" t="s">
        <v>1741</v>
      </c>
      <c r="F1224" s="275" t="s">
        <v>1742</v>
      </c>
      <c r="G1224" s="275" t="s">
        <v>1743</v>
      </c>
      <c r="H1224" s="275" t="s">
        <v>402</v>
      </c>
      <c r="I1224" s="275" t="s">
        <v>1744</v>
      </c>
      <c r="J1224" s="275" t="s">
        <v>6882</v>
      </c>
      <c r="K1224" s="275" t="s">
        <v>4302</v>
      </c>
      <c r="L1224" s="275" t="s">
        <v>4302</v>
      </c>
      <c r="M1224" s="275" t="s">
        <v>4303</v>
      </c>
      <c r="N1224" s="276">
        <v>9892457</v>
      </c>
      <c r="O1224" s="275" t="s">
        <v>1695</v>
      </c>
      <c r="P1224" s="275" t="s">
        <v>4304</v>
      </c>
      <c r="Q1224" s="275" t="s">
        <v>4305</v>
      </c>
      <c r="T1224" s="275" t="s">
        <v>7763</v>
      </c>
      <c r="U1224" s="275" t="s">
        <v>74</v>
      </c>
      <c r="V1224" s="275" t="s">
        <v>4306</v>
      </c>
      <c r="AA1224" s="275" t="s">
        <v>7813</v>
      </c>
      <c r="AB1224" s="275" t="s">
        <v>7813</v>
      </c>
      <c r="AH1224" s="275">
        <v>15</v>
      </c>
      <c r="AJ1224" s="275" t="s">
        <v>8495</v>
      </c>
      <c r="AK1224" s="276">
        <v>399</v>
      </c>
      <c r="AL1224" s="275" t="s">
        <v>8010</v>
      </c>
    </row>
    <row r="1225" spans="1:38" s="275" customFormat="1">
      <c r="A1225" s="275" t="str">
        <f t="shared" si="19"/>
        <v>0421100330共同生活援助</v>
      </c>
      <c r="B1225" s="275" t="s">
        <v>1832</v>
      </c>
      <c r="C1225" s="275" t="s">
        <v>1833</v>
      </c>
      <c r="D1225" s="276">
        <v>5300011</v>
      </c>
      <c r="E1225" s="275" t="s">
        <v>1834</v>
      </c>
      <c r="F1225" s="275" t="s">
        <v>1835</v>
      </c>
      <c r="H1225" s="275" t="s">
        <v>129</v>
      </c>
      <c r="I1225" s="275" t="s">
        <v>630</v>
      </c>
      <c r="J1225" s="275" t="s">
        <v>6774</v>
      </c>
      <c r="K1225" s="275" t="s">
        <v>1836</v>
      </c>
      <c r="L1225" s="275" t="s">
        <v>1836</v>
      </c>
      <c r="M1225" s="275" t="s">
        <v>1837</v>
      </c>
      <c r="N1225" s="276">
        <v>9892436</v>
      </c>
      <c r="O1225" s="275" t="s">
        <v>1695</v>
      </c>
      <c r="P1225" s="275" t="s">
        <v>1838</v>
      </c>
      <c r="Q1225" s="275" t="s">
        <v>1839</v>
      </c>
      <c r="R1225" s="275" t="s">
        <v>1840</v>
      </c>
      <c r="T1225" s="275" t="s">
        <v>7763</v>
      </c>
      <c r="U1225" s="275" t="s">
        <v>74</v>
      </c>
      <c r="V1225" s="275" t="s">
        <v>4307</v>
      </c>
      <c r="AA1225" s="275" t="s">
        <v>7814</v>
      </c>
      <c r="AB1225" s="275" t="s">
        <v>7814</v>
      </c>
      <c r="AH1225" s="275">
        <v>26</v>
      </c>
      <c r="AJ1225" s="275" t="s">
        <v>8495</v>
      </c>
      <c r="AK1225" s="276">
        <v>530</v>
      </c>
      <c r="AL1225" s="275" t="s">
        <v>7988</v>
      </c>
    </row>
    <row r="1226" spans="1:38" s="275" customFormat="1">
      <c r="A1226" s="275" t="str">
        <f t="shared" si="19"/>
        <v>0421200171共同生活援助</v>
      </c>
      <c r="B1226" s="275" t="s">
        <v>1948</v>
      </c>
      <c r="C1226" s="275" t="s">
        <v>1949</v>
      </c>
      <c r="D1226" s="276">
        <v>9894703</v>
      </c>
      <c r="E1226" s="275" t="s">
        <v>1950</v>
      </c>
      <c r="F1226" s="275" t="s">
        <v>1951</v>
      </c>
      <c r="G1226" s="275" t="s">
        <v>1952</v>
      </c>
      <c r="H1226" s="275" t="s">
        <v>63</v>
      </c>
      <c r="I1226" s="275" t="s">
        <v>6912</v>
      </c>
      <c r="J1226" s="275" t="s">
        <v>6913</v>
      </c>
      <c r="K1226" s="275" t="s">
        <v>1953</v>
      </c>
      <c r="L1226" s="275" t="s">
        <v>1953</v>
      </c>
      <c r="M1226" s="275" t="s">
        <v>1954</v>
      </c>
      <c r="N1226" s="276">
        <v>9894703</v>
      </c>
      <c r="O1226" s="275" t="s">
        <v>1848</v>
      </c>
      <c r="P1226" s="275" t="s">
        <v>1955</v>
      </c>
      <c r="Q1226" s="275" t="s">
        <v>1956</v>
      </c>
      <c r="R1226" s="275" t="s">
        <v>1957</v>
      </c>
      <c r="T1226" s="275" t="s">
        <v>7763</v>
      </c>
      <c r="U1226" s="275" t="s">
        <v>74</v>
      </c>
      <c r="V1226" s="275" t="s">
        <v>4308</v>
      </c>
      <c r="AA1226" s="275" t="s">
        <v>7778</v>
      </c>
      <c r="AB1226" s="275" t="s">
        <v>7778</v>
      </c>
      <c r="AH1226" s="275">
        <v>37</v>
      </c>
      <c r="AJ1226" s="275" t="s">
        <v>8495</v>
      </c>
      <c r="AK1226" s="276">
        <v>989</v>
      </c>
      <c r="AL1226" s="275" t="s">
        <v>8018</v>
      </c>
    </row>
    <row r="1227" spans="1:38" s="275" customFormat="1">
      <c r="A1227" s="275" t="str">
        <f t="shared" si="19"/>
        <v>0421200189共同生活援助</v>
      </c>
      <c r="B1227" s="275" t="s">
        <v>1891</v>
      </c>
      <c r="C1227" s="275" t="s">
        <v>1892</v>
      </c>
      <c r="D1227" s="276">
        <v>9870311</v>
      </c>
      <c r="E1227" s="275" t="s">
        <v>1893</v>
      </c>
      <c r="F1227" s="275" t="s">
        <v>1894</v>
      </c>
      <c r="G1227" s="275" t="s">
        <v>1895</v>
      </c>
      <c r="H1227" s="275" t="s">
        <v>63</v>
      </c>
      <c r="I1227" s="275" t="s">
        <v>1896</v>
      </c>
      <c r="J1227" s="275" t="s">
        <v>6907</v>
      </c>
      <c r="K1227" s="275" t="s">
        <v>2118</v>
      </c>
      <c r="L1227" s="275" t="s">
        <v>2118</v>
      </c>
      <c r="M1227" s="275" t="s">
        <v>2119</v>
      </c>
      <c r="N1227" s="276">
        <v>9870311</v>
      </c>
      <c r="O1227" s="275" t="s">
        <v>1848</v>
      </c>
      <c r="P1227" s="275" t="s">
        <v>2120</v>
      </c>
      <c r="Q1227" s="275" t="s">
        <v>2121</v>
      </c>
      <c r="R1227" s="275" t="s">
        <v>2122</v>
      </c>
      <c r="T1227" s="275" t="s">
        <v>7763</v>
      </c>
      <c r="U1227" s="275" t="s">
        <v>74</v>
      </c>
      <c r="V1227" s="275" t="s">
        <v>4309</v>
      </c>
      <c r="AA1227" s="275" t="s">
        <v>7794</v>
      </c>
      <c r="AB1227" s="275" t="s">
        <v>7794</v>
      </c>
      <c r="AH1227" s="275">
        <v>15</v>
      </c>
      <c r="AJ1227" s="275" t="s">
        <v>8495</v>
      </c>
      <c r="AK1227" s="276">
        <v>987</v>
      </c>
      <c r="AL1227" s="275" t="s">
        <v>8016</v>
      </c>
    </row>
    <row r="1228" spans="1:38" s="275" customFormat="1">
      <c r="A1228" s="275" t="str">
        <f t="shared" si="19"/>
        <v>0421200197共同生活援助</v>
      </c>
      <c r="B1228" s="275" t="s">
        <v>1851</v>
      </c>
      <c r="C1228" s="275" t="s">
        <v>1852</v>
      </c>
      <c r="D1228" s="276">
        <v>9870511</v>
      </c>
      <c r="E1228" s="275" t="s">
        <v>1853</v>
      </c>
      <c r="F1228" s="275" t="s">
        <v>1854</v>
      </c>
      <c r="G1228" s="275" t="s">
        <v>1855</v>
      </c>
      <c r="H1228" s="275" t="s">
        <v>63</v>
      </c>
      <c r="I1228" s="275" t="s">
        <v>1856</v>
      </c>
      <c r="J1228" s="275" t="s">
        <v>6903</v>
      </c>
      <c r="K1228" s="275" t="s">
        <v>4310</v>
      </c>
      <c r="L1228" s="275" t="s">
        <v>4310</v>
      </c>
      <c r="M1228" s="275" t="s">
        <v>4311</v>
      </c>
      <c r="N1228" s="276">
        <v>9870611</v>
      </c>
      <c r="O1228" s="275" t="s">
        <v>1848</v>
      </c>
      <c r="P1228" s="275" t="s">
        <v>4312</v>
      </c>
      <c r="Q1228" s="275" t="s">
        <v>4313</v>
      </c>
      <c r="R1228" s="275" t="s">
        <v>4314</v>
      </c>
      <c r="T1228" s="275" t="s">
        <v>7763</v>
      </c>
      <c r="U1228" s="275" t="s">
        <v>74</v>
      </c>
      <c r="V1228" s="275" t="s">
        <v>4315</v>
      </c>
      <c r="AA1228" s="275" t="s">
        <v>7778</v>
      </c>
      <c r="AB1228" s="275" t="s">
        <v>7778</v>
      </c>
      <c r="AH1228" s="275">
        <v>117</v>
      </c>
      <c r="AJ1228" s="275" t="s">
        <v>8495</v>
      </c>
      <c r="AK1228" s="276">
        <v>987</v>
      </c>
      <c r="AL1228" s="275" t="s">
        <v>8015</v>
      </c>
    </row>
    <row r="1229" spans="1:38" s="275" customFormat="1">
      <c r="A1229" s="275" t="str">
        <f t="shared" si="19"/>
        <v>0421200437共同生活援助</v>
      </c>
      <c r="B1229" s="275" t="s">
        <v>1932</v>
      </c>
      <c r="C1229" s="275" t="s">
        <v>1933</v>
      </c>
      <c r="D1229" s="276">
        <v>9870513</v>
      </c>
      <c r="E1229" s="275" t="s">
        <v>1934</v>
      </c>
      <c r="F1229" s="275" t="s">
        <v>1935</v>
      </c>
      <c r="G1229" s="275" t="s">
        <v>1936</v>
      </c>
      <c r="H1229" s="275" t="s">
        <v>144</v>
      </c>
      <c r="I1229" s="275" t="s">
        <v>1937</v>
      </c>
      <c r="J1229" s="275" t="s">
        <v>6910</v>
      </c>
      <c r="K1229" s="275" t="s">
        <v>2050</v>
      </c>
      <c r="L1229" s="275" t="s">
        <v>1932</v>
      </c>
      <c r="M1229" s="275" t="s">
        <v>1933</v>
      </c>
      <c r="N1229" s="276">
        <v>9870511</v>
      </c>
      <c r="O1229" s="275" t="s">
        <v>1848</v>
      </c>
      <c r="P1229" s="275" t="s">
        <v>2052</v>
      </c>
      <c r="Q1229" s="275" t="s">
        <v>1935</v>
      </c>
      <c r="R1229" s="275" t="s">
        <v>1936</v>
      </c>
      <c r="T1229" s="275" t="s">
        <v>7763</v>
      </c>
      <c r="U1229" s="275" t="s">
        <v>74</v>
      </c>
      <c r="V1229" s="275" t="s">
        <v>4316</v>
      </c>
      <c r="AA1229" s="275" t="s">
        <v>7815</v>
      </c>
      <c r="AB1229" s="275" t="s">
        <v>7815</v>
      </c>
      <c r="AH1229" s="275">
        <v>7</v>
      </c>
      <c r="AJ1229" s="275" t="s">
        <v>8495</v>
      </c>
      <c r="AK1229" s="276">
        <v>987</v>
      </c>
      <c r="AL1229" s="275" t="s">
        <v>8017</v>
      </c>
    </row>
    <row r="1230" spans="1:38" s="275" customFormat="1">
      <c r="A1230" s="275" t="str">
        <f t="shared" si="19"/>
        <v>0421200593共同生活援助</v>
      </c>
      <c r="B1230" s="275" t="s">
        <v>2105</v>
      </c>
      <c r="C1230" s="275" t="s">
        <v>2106</v>
      </c>
      <c r="D1230" s="276">
        <v>9870622</v>
      </c>
      <c r="E1230" s="275" t="s">
        <v>2107</v>
      </c>
      <c r="F1230" s="275" t="s">
        <v>2108</v>
      </c>
      <c r="G1230" s="275" t="s">
        <v>2109</v>
      </c>
      <c r="H1230" s="275" t="s">
        <v>129</v>
      </c>
      <c r="I1230" s="275" t="s">
        <v>2110</v>
      </c>
      <c r="J1230" s="275" t="s">
        <v>6928</v>
      </c>
      <c r="K1230" s="275" t="s">
        <v>4317</v>
      </c>
      <c r="L1230" s="275" t="s">
        <v>4317</v>
      </c>
      <c r="M1230" s="275" t="s">
        <v>4318</v>
      </c>
      <c r="N1230" s="276">
        <v>9870622</v>
      </c>
      <c r="O1230" s="275" t="s">
        <v>1848</v>
      </c>
      <c r="P1230" s="275" t="s">
        <v>2113</v>
      </c>
      <c r="Q1230" s="275" t="s">
        <v>2108</v>
      </c>
      <c r="R1230" s="275" t="s">
        <v>2109</v>
      </c>
      <c r="T1230" s="275" t="s">
        <v>7763</v>
      </c>
      <c r="U1230" s="275" t="s">
        <v>74</v>
      </c>
      <c r="V1230" s="275" t="s">
        <v>4319</v>
      </c>
      <c r="AA1230" s="275" t="s">
        <v>7816</v>
      </c>
      <c r="AB1230" s="275" t="s">
        <v>7816</v>
      </c>
      <c r="AH1230" s="275">
        <v>7</v>
      </c>
      <c r="AJ1230" s="275" t="s">
        <v>8495</v>
      </c>
      <c r="AK1230" s="276">
        <v>987</v>
      </c>
      <c r="AL1230" s="275" t="s">
        <v>8022</v>
      </c>
    </row>
    <row r="1231" spans="1:38" s="275" customFormat="1">
      <c r="A1231" s="275" t="str">
        <f t="shared" si="19"/>
        <v>0421300161共同生活援助</v>
      </c>
      <c r="B1231" s="275" t="s">
        <v>2243</v>
      </c>
      <c r="C1231" s="275" t="s">
        <v>2244</v>
      </c>
      <c r="D1231" s="276">
        <v>9811231</v>
      </c>
      <c r="E1231" s="275" t="s">
        <v>2245</v>
      </c>
      <c r="F1231" s="275" t="s">
        <v>2246</v>
      </c>
      <c r="G1231" s="275" t="s">
        <v>2246</v>
      </c>
      <c r="H1231" s="275" t="s">
        <v>63</v>
      </c>
      <c r="I1231" s="275" t="s">
        <v>8276</v>
      </c>
      <c r="J1231" s="275" t="s">
        <v>8277</v>
      </c>
      <c r="K1231" s="275" t="s">
        <v>4320</v>
      </c>
      <c r="L1231" s="275" t="s">
        <v>4320</v>
      </c>
      <c r="M1231" s="275" t="s">
        <v>4321</v>
      </c>
      <c r="N1231" s="276">
        <v>9895402</v>
      </c>
      <c r="O1231" s="275" t="s">
        <v>2193</v>
      </c>
      <c r="P1231" s="275" t="s">
        <v>4322</v>
      </c>
      <c r="Q1231" s="275" t="s">
        <v>4323</v>
      </c>
      <c r="R1231" s="275" t="s">
        <v>4324</v>
      </c>
      <c r="T1231" s="275" t="s">
        <v>7763</v>
      </c>
      <c r="U1231" s="275" t="s">
        <v>74</v>
      </c>
      <c r="V1231" s="275" t="s">
        <v>4325</v>
      </c>
      <c r="AA1231" s="275" t="s">
        <v>7794</v>
      </c>
      <c r="AB1231" s="275" t="s">
        <v>7794</v>
      </c>
      <c r="AH1231" s="275">
        <v>4</v>
      </c>
      <c r="AJ1231" s="275" t="s">
        <v>8495</v>
      </c>
      <c r="AK1231" s="276">
        <v>981</v>
      </c>
      <c r="AL1231" s="275" t="s">
        <v>7983</v>
      </c>
    </row>
    <row r="1232" spans="1:38" s="275" customFormat="1">
      <c r="A1232" s="275" t="str">
        <f t="shared" si="19"/>
        <v>0421300179共同生活援助</v>
      </c>
      <c r="B1232" s="275" t="s">
        <v>2217</v>
      </c>
      <c r="C1232" s="275" t="s">
        <v>2218</v>
      </c>
      <c r="D1232" s="276">
        <v>9895173</v>
      </c>
      <c r="E1232" s="275" t="s">
        <v>2219</v>
      </c>
      <c r="F1232" s="275" t="s">
        <v>2220</v>
      </c>
      <c r="G1232" s="275" t="s">
        <v>2221</v>
      </c>
      <c r="H1232" s="275" t="s">
        <v>63</v>
      </c>
      <c r="I1232" s="275" t="s">
        <v>2222</v>
      </c>
      <c r="J1232" s="275" t="s">
        <v>6953</v>
      </c>
      <c r="K1232" s="275" t="s">
        <v>4326</v>
      </c>
      <c r="L1232" s="275" t="s">
        <v>4326</v>
      </c>
      <c r="M1232" s="275" t="s">
        <v>4327</v>
      </c>
      <c r="N1232" s="276">
        <v>9895173</v>
      </c>
      <c r="O1232" s="275" t="s">
        <v>2193</v>
      </c>
      <c r="P1232" s="275" t="s">
        <v>8523</v>
      </c>
      <c r="Q1232" s="275" t="s">
        <v>8524</v>
      </c>
      <c r="R1232" s="275" t="s">
        <v>2221</v>
      </c>
      <c r="T1232" s="275" t="s">
        <v>7763</v>
      </c>
      <c r="U1232" s="275" t="s">
        <v>74</v>
      </c>
      <c r="V1232" s="275" t="s">
        <v>4328</v>
      </c>
      <c r="AA1232" s="275" t="s">
        <v>7778</v>
      </c>
      <c r="AB1232" s="275" t="s">
        <v>7778</v>
      </c>
      <c r="AH1232" s="275">
        <v>15</v>
      </c>
      <c r="AJ1232" s="275" t="s">
        <v>8495</v>
      </c>
      <c r="AK1232" s="276">
        <v>989</v>
      </c>
      <c r="AL1232" s="275" t="s">
        <v>8030</v>
      </c>
    </row>
    <row r="1233" spans="1:38" s="275" customFormat="1">
      <c r="A1233" s="275" t="str">
        <f t="shared" si="19"/>
        <v>0421300187共同生活援助</v>
      </c>
      <c r="B1233" s="275" t="s">
        <v>2195</v>
      </c>
      <c r="C1233" s="275" t="s">
        <v>2196</v>
      </c>
      <c r="D1233" s="276">
        <v>9872252</v>
      </c>
      <c r="E1233" s="275" t="s">
        <v>2197</v>
      </c>
      <c r="F1233" s="275" t="s">
        <v>2198</v>
      </c>
      <c r="G1233" s="275" t="s">
        <v>2199</v>
      </c>
      <c r="H1233" s="275" t="s">
        <v>144</v>
      </c>
      <c r="I1233" s="275" t="s">
        <v>2200</v>
      </c>
      <c r="J1233" s="275" t="s">
        <v>6951</v>
      </c>
      <c r="K1233" s="275" t="s">
        <v>2422</v>
      </c>
      <c r="L1233" s="275" t="s">
        <v>2422</v>
      </c>
      <c r="M1233" s="275" t="s">
        <v>2423</v>
      </c>
      <c r="N1233" s="276">
        <v>9872215</v>
      </c>
      <c r="O1233" s="275" t="s">
        <v>2193</v>
      </c>
      <c r="P1233" s="275" t="s">
        <v>2424</v>
      </c>
      <c r="Q1233" s="275" t="s">
        <v>2425</v>
      </c>
      <c r="R1233" s="275" t="s">
        <v>2426</v>
      </c>
      <c r="T1233" s="275" t="s">
        <v>7763</v>
      </c>
      <c r="U1233" s="275" t="s">
        <v>74</v>
      </c>
      <c r="V1233" s="275" t="s">
        <v>4329</v>
      </c>
      <c r="AA1233" s="275" t="s">
        <v>7794</v>
      </c>
      <c r="AB1233" s="275" t="s">
        <v>7794</v>
      </c>
      <c r="AH1233" s="275">
        <v>7</v>
      </c>
      <c r="AJ1233" s="275" t="s">
        <v>8495</v>
      </c>
      <c r="AK1233" s="276">
        <v>987</v>
      </c>
      <c r="AL1233" s="275" t="s">
        <v>8028</v>
      </c>
    </row>
    <row r="1234" spans="1:38" s="275" customFormat="1">
      <c r="A1234" s="275" t="str">
        <f t="shared" si="19"/>
        <v>0421300401共同生活援助</v>
      </c>
      <c r="B1234" s="275" t="s">
        <v>2217</v>
      </c>
      <c r="C1234" s="275" t="s">
        <v>2218</v>
      </c>
      <c r="D1234" s="276">
        <v>9895173</v>
      </c>
      <c r="E1234" s="275" t="s">
        <v>2219</v>
      </c>
      <c r="F1234" s="275" t="s">
        <v>2220</v>
      </c>
      <c r="G1234" s="275" t="s">
        <v>2221</v>
      </c>
      <c r="H1234" s="275" t="s">
        <v>63</v>
      </c>
      <c r="I1234" s="275" t="s">
        <v>2222</v>
      </c>
      <c r="J1234" s="275" t="s">
        <v>6953</v>
      </c>
      <c r="K1234" s="275" t="s">
        <v>2237</v>
      </c>
      <c r="L1234" s="275" t="s">
        <v>2237</v>
      </c>
      <c r="M1234" s="275" t="s">
        <v>2238</v>
      </c>
      <c r="N1234" s="276">
        <v>9872309</v>
      </c>
      <c r="O1234" s="275" t="s">
        <v>2193</v>
      </c>
      <c r="P1234" s="275" t="s">
        <v>2239</v>
      </c>
      <c r="Q1234" s="275" t="s">
        <v>2240</v>
      </c>
      <c r="R1234" s="275" t="s">
        <v>2241</v>
      </c>
      <c r="T1234" s="275" t="s">
        <v>7763</v>
      </c>
      <c r="U1234" s="275" t="s">
        <v>74</v>
      </c>
      <c r="V1234" s="275" t="s">
        <v>4330</v>
      </c>
      <c r="AA1234" s="275" t="s">
        <v>7817</v>
      </c>
      <c r="AB1234" s="275" t="s">
        <v>7773</v>
      </c>
      <c r="AH1234" s="275">
        <v>19</v>
      </c>
      <c r="AJ1234" s="275" t="s">
        <v>8495</v>
      </c>
      <c r="AK1234" s="276">
        <v>989</v>
      </c>
      <c r="AL1234" s="275" t="s">
        <v>8030</v>
      </c>
    </row>
    <row r="1235" spans="1:38" s="275" customFormat="1">
      <c r="A1235" s="275" t="str">
        <f t="shared" si="19"/>
        <v>0421300419共同生活援助</v>
      </c>
      <c r="B1235" s="275" t="s">
        <v>2217</v>
      </c>
      <c r="C1235" s="275" t="s">
        <v>2218</v>
      </c>
      <c r="D1235" s="276">
        <v>9895173</v>
      </c>
      <c r="E1235" s="275" t="s">
        <v>2219</v>
      </c>
      <c r="F1235" s="275" t="s">
        <v>2220</v>
      </c>
      <c r="G1235" s="275" t="s">
        <v>2221</v>
      </c>
      <c r="H1235" s="275" t="s">
        <v>63</v>
      </c>
      <c r="I1235" s="275" t="s">
        <v>2222</v>
      </c>
      <c r="J1235" s="275" t="s">
        <v>6953</v>
      </c>
      <c r="K1235" s="275" t="s">
        <v>2331</v>
      </c>
      <c r="L1235" s="275" t="s">
        <v>2331</v>
      </c>
      <c r="M1235" s="275" t="s">
        <v>2332</v>
      </c>
      <c r="N1235" s="276">
        <v>9895301</v>
      </c>
      <c r="O1235" s="275" t="s">
        <v>2193</v>
      </c>
      <c r="P1235" s="275" t="s">
        <v>2333</v>
      </c>
      <c r="Q1235" s="275" t="s">
        <v>2334</v>
      </c>
      <c r="R1235" s="275" t="s">
        <v>2334</v>
      </c>
      <c r="T1235" s="275" t="s">
        <v>7763</v>
      </c>
      <c r="U1235" s="275" t="s">
        <v>74</v>
      </c>
      <c r="V1235" s="275" t="s">
        <v>4331</v>
      </c>
      <c r="AA1235" s="275" t="s">
        <v>7817</v>
      </c>
      <c r="AB1235" s="275" t="s">
        <v>7817</v>
      </c>
      <c r="AH1235" s="275">
        <v>4</v>
      </c>
      <c r="AJ1235" s="275" t="s">
        <v>8495</v>
      </c>
      <c r="AK1235" s="276">
        <v>989</v>
      </c>
      <c r="AL1235" s="275" t="s">
        <v>8030</v>
      </c>
    </row>
    <row r="1236" spans="1:38" s="275" customFormat="1">
      <c r="A1236" s="275" t="str">
        <f t="shared" si="19"/>
        <v>0421300427共同生活援助</v>
      </c>
      <c r="B1236" s="275" t="s">
        <v>2217</v>
      </c>
      <c r="C1236" s="275" t="s">
        <v>2218</v>
      </c>
      <c r="D1236" s="276">
        <v>9895173</v>
      </c>
      <c r="E1236" s="275" t="s">
        <v>2219</v>
      </c>
      <c r="F1236" s="275" t="s">
        <v>2220</v>
      </c>
      <c r="G1236" s="275" t="s">
        <v>2221</v>
      </c>
      <c r="H1236" s="275" t="s">
        <v>63</v>
      </c>
      <c r="I1236" s="275" t="s">
        <v>2222</v>
      </c>
      <c r="J1236" s="275" t="s">
        <v>6953</v>
      </c>
      <c r="K1236" s="275" t="s">
        <v>2326</v>
      </c>
      <c r="L1236" s="275" t="s">
        <v>2326</v>
      </c>
      <c r="M1236" s="275" t="s">
        <v>2327</v>
      </c>
      <c r="N1236" s="276">
        <v>9895501</v>
      </c>
      <c r="O1236" s="275" t="s">
        <v>2193</v>
      </c>
      <c r="P1236" s="275" t="s">
        <v>4333</v>
      </c>
      <c r="Q1236" s="275" t="s">
        <v>2329</v>
      </c>
      <c r="R1236" s="275" t="s">
        <v>2329</v>
      </c>
      <c r="T1236" s="275" t="s">
        <v>7763</v>
      </c>
      <c r="U1236" s="275" t="s">
        <v>74</v>
      </c>
      <c r="V1236" s="275" t="s">
        <v>4332</v>
      </c>
      <c r="AA1236" s="275" t="s">
        <v>7817</v>
      </c>
      <c r="AB1236" s="275" t="s">
        <v>7817</v>
      </c>
      <c r="AH1236" s="275">
        <v>5</v>
      </c>
      <c r="AJ1236" s="275" t="s">
        <v>8495</v>
      </c>
      <c r="AK1236" s="276">
        <v>989</v>
      </c>
      <c r="AL1236" s="275" t="s">
        <v>8030</v>
      </c>
    </row>
    <row r="1237" spans="1:38" s="275" customFormat="1">
      <c r="A1237" s="275" t="str">
        <f t="shared" si="19"/>
        <v>0421300476共同生活援助</v>
      </c>
      <c r="B1237" s="275" t="s">
        <v>2283</v>
      </c>
      <c r="C1237" s="275" t="s">
        <v>2284</v>
      </c>
      <c r="D1237" s="276">
        <v>9895508</v>
      </c>
      <c r="E1237" s="275" t="s">
        <v>2285</v>
      </c>
      <c r="F1237" s="275" t="s">
        <v>2286</v>
      </c>
      <c r="G1237" s="275" t="s">
        <v>2287</v>
      </c>
      <c r="H1237" s="275" t="s">
        <v>63</v>
      </c>
      <c r="I1237" s="275" t="s">
        <v>2288</v>
      </c>
      <c r="J1237" s="275" t="s">
        <v>6965</v>
      </c>
      <c r="K1237" s="275" t="s">
        <v>4334</v>
      </c>
      <c r="L1237" s="275" t="s">
        <v>4334</v>
      </c>
      <c r="M1237" s="275" t="s">
        <v>4335</v>
      </c>
      <c r="N1237" s="276">
        <v>9895164</v>
      </c>
      <c r="O1237" s="275" t="s">
        <v>2193</v>
      </c>
      <c r="P1237" s="275" t="s">
        <v>4336</v>
      </c>
      <c r="Q1237" s="275" t="s">
        <v>4337</v>
      </c>
      <c r="R1237" s="275" t="s">
        <v>4338</v>
      </c>
      <c r="T1237" s="275" t="s">
        <v>7763</v>
      </c>
      <c r="U1237" s="275" t="s">
        <v>74</v>
      </c>
      <c r="V1237" s="275" t="s">
        <v>4339</v>
      </c>
      <c r="AA1237" s="275" t="s">
        <v>7818</v>
      </c>
      <c r="AB1237" s="275" t="s">
        <v>7818</v>
      </c>
      <c r="AH1237" s="275">
        <v>16</v>
      </c>
      <c r="AJ1237" s="275" t="s">
        <v>8495</v>
      </c>
      <c r="AK1237" s="276">
        <v>989</v>
      </c>
      <c r="AL1237" s="275" t="s">
        <v>8032</v>
      </c>
    </row>
    <row r="1238" spans="1:38" s="275" customFormat="1">
      <c r="A1238" s="275" t="str">
        <f t="shared" si="19"/>
        <v>0421300518共同生活援助</v>
      </c>
      <c r="B1238" s="275" t="s">
        <v>2356</v>
      </c>
      <c r="C1238" s="275" t="s">
        <v>2357</v>
      </c>
      <c r="D1238" s="276">
        <v>9895301</v>
      </c>
      <c r="E1238" s="275" t="s">
        <v>2358</v>
      </c>
      <c r="F1238" s="275" t="s">
        <v>2359</v>
      </c>
      <c r="G1238" s="275" t="s">
        <v>2360</v>
      </c>
      <c r="H1238" s="275" t="s">
        <v>129</v>
      </c>
      <c r="I1238" s="275" t="s">
        <v>2361</v>
      </c>
      <c r="J1238" s="275" t="s">
        <v>6971</v>
      </c>
      <c r="K1238" s="275" t="s">
        <v>2414</v>
      </c>
      <c r="L1238" s="275" t="s">
        <v>2414</v>
      </c>
      <c r="M1238" s="275" t="s">
        <v>2415</v>
      </c>
      <c r="N1238" s="276">
        <v>9895301</v>
      </c>
      <c r="O1238" s="275" t="s">
        <v>2193</v>
      </c>
      <c r="P1238" s="275" t="s">
        <v>2416</v>
      </c>
      <c r="Q1238" s="275" t="s">
        <v>2417</v>
      </c>
      <c r="R1238" s="275" t="s">
        <v>2418</v>
      </c>
      <c r="T1238" s="275" t="s">
        <v>7763</v>
      </c>
      <c r="U1238" s="275" t="s">
        <v>74</v>
      </c>
      <c r="V1238" s="275" t="s">
        <v>4340</v>
      </c>
      <c r="AA1238" s="275" t="s">
        <v>7819</v>
      </c>
      <c r="AB1238" s="275" t="s">
        <v>7819</v>
      </c>
      <c r="AH1238" s="275">
        <v>14</v>
      </c>
      <c r="AJ1238" s="275" t="s">
        <v>8495</v>
      </c>
      <c r="AK1238" s="276">
        <v>989</v>
      </c>
      <c r="AL1238" s="275" t="s">
        <v>8037</v>
      </c>
    </row>
    <row r="1239" spans="1:38" s="275" customFormat="1">
      <c r="A1239" s="275" t="str">
        <f t="shared" si="19"/>
        <v>0421300526共同生活援助</v>
      </c>
      <c r="B1239" s="275" t="s">
        <v>2206</v>
      </c>
      <c r="C1239" s="275" t="s">
        <v>2207</v>
      </c>
      <c r="D1239" s="276">
        <v>9872308</v>
      </c>
      <c r="E1239" s="275" t="s">
        <v>2208</v>
      </c>
      <c r="F1239" s="275" t="s">
        <v>2209</v>
      </c>
      <c r="G1239" s="275" t="s">
        <v>2210</v>
      </c>
      <c r="H1239" s="275" t="s">
        <v>730</v>
      </c>
      <c r="I1239" s="275" t="s">
        <v>2211</v>
      </c>
      <c r="J1239" s="275" t="s">
        <v>6952</v>
      </c>
      <c r="K1239" s="275" t="s">
        <v>4341</v>
      </c>
      <c r="L1239" s="275" t="s">
        <v>4341</v>
      </c>
      <c r="M1239" s="275" t="s">
        <v>4342</v>
      </c>
      <c r="N1239" s="276">
        <v>9872308</v>
      </c>
      <c r="O1239" s="275" t="s">
        <v>2193</v>
      </c>
      <c r="P1239" s="275" t="s">
        <v>4343</v>
      </c>
      <c r="Q1239" s="275" t="s">
        <v>4344</v>
      </c>
      <c r="R1239" s="275" t="s">
        <v>4345</v>
      </c>
      <c r="T1239" s="275" t="s">
        <v>7763</v>
      </c>
      <c r="U1239" s="275" t="s">
        <v>74</v>
      </c>
      <c r="V1239" s="275" t="s">
        <v>4346</v>
      </c>
      <c r="AA1239" s="275" t="s">
        <v>7820</v>
      </c>
      <c r="AB1239" s="275" t="s">
        <v>7820</v>
      </c>
      <c r="AH1239" s="275">
        <v>6</v>
      </c>
      <c r="AJ1239" s="275" t="s">
        <v>8495</v>
      </c>
      <c r="AK1239" s="276">
        <v>987</v>
      </c>
      <c r="AL1239" s="275" t="s">
        <v>8029</v>
      </c>
    </row>
    <row r="1240" spans="1:38" s="275" customFormat="1">
      <c r="A1240" s="275" t="str">
        <f t="shared" si="19"/>
        <v>0421300534共同生活援助</v>
      </c>
      <c r="B1240" s="275" t="s">
        <v>2356</v>
      </c>
      <c r="C1240" s="275" t="s">
        <v>2357</v>
      </c>
      <c r="D1240" s="276">
        <v>9895301</v>
      </c>
      <c r="E1240" s="275" t="s">
        <v>2358</v>
      </c>
      <c r="F1240" s="275" t="s">
        <v>2359</v>
      </c>
      <c r="G1240" s="275" t="s">
        <v>2360</v>
      </c>
      <c r="H1240" s="275" t="s">
        <v>129</v>
      </c>
      <c r="I1240" s="275" t="s">
        <v>2361</v>
      </c>
      <c r="J1240" s="275" t="s">
        <v>6971</v>
      </c>
      <c r="K1240" s="275" t="s">
        <v>4347</v>
      </c>
      <c r="L1240" s="275" t="s">
        <v>4347</v>
      </c>
      <c r="M1240" s="275" t="s">
        <v>4348</v>
      </c>
      <c r="N1240" s="276">
        <v>9895615</v>
      </c>
      <c r="O1240" s="275" t="s">
        <v>2193</v>
      </c>
      <c r="P1240" s="275" t="s">
        <v>2431</v>
      </c>
      <c r="Q1240" s="275" t="s">
        <v>4349</v>
      </c>
      <c r="R1240" s="275" t="s">
        <v>4350</v>
      </c>
      <c r="T1240" s="275" t="s">
        <v>7763</v>
      </c>
      <c r="U1240" s="275" t="s">
        <v>74</v>
      </c>
      <c r="V1240" s="275" t="s">
        <v>4351</v>
      </c>
      <c r="AA1240" s="275" t="s">
        <v>7821</v>
      </c>
      <c r="AB1240" s="275" t="s">
        <v>7821</v>
      </c>
      <c r="AH1240" s="275">
        <v>4</v>
      </c>
      <c r="AJ1240" s="275" t="s">
        <v>8495</v>
      </c>
      <c r="AK1240" s="276">
        <v>989</v>
      </c>
      <c r="AL1240" s="275" t="s">
        <v>8037</v>
      </c>
    </row>
    <row r="1241" spans="1:38" s="275" customFormat="1">
      <c r="A1241" s="275" t="str">
        <f t="shared" si="19"/>
        <v>0421300542共同生活援助</v>
      </c>
      <c r="B1241" s="275" t="s">
        <v>6989</v>
      </c>
      <c r="C1241" s="275" t="s">
        <v>6990</v>
      </c>
      <c r="D1241" s="276">
        <v>9895171</v>
      </c>
      <c r="E1241" s="275" t="s">
        <v>6991</v>
      </c>
      <c r="F1241" s="275" t="s">
        <v>6992</v>
      </c>
      <c r="G1241" s="275" t="s">
        <v>6993</v>
      </c>
      <c r="H1241" s="275" t="s">
        <v>129</v>
      </c>
      <c r="I1241" s="275" t="s">
        <v>6994</v>
      </c>
      <c r="J1241" s="275" t="s">
        <v>6995</v>
      </c>
      <c r="K1241" s="275" t="s">
        <v>6996</v>
      </c>
      <c r="L1241" s="275" t="s">
        <v>6996</v>
      </c>
      <c r="M1241" s="275" t="s">
        <v>6997</v>
      </c>
      <c r="N1241" s="276">
        <v>9895613</v>
      </c>
      <c r="O1241" s="275" t="s">
        <v>2193</v>
      </c>
      <c r="P1241" s="275" t="s">
        <v>6998</v>
      </c>
      <c r="Q1241" s="275" t="s">
        <v>6992</v>
      </c>
      <c r="R1241" s="275" t="s">
        <v>6993</v>
      </c>
      <c r="T1241" s="275" t="s">
        <v>7763</v>
      </c>
      <c r="U1241" s="275" t="s">
        <v>74</v>
      </c>
      <c r="V1241" s="275" t="s">
        <v>7822</v>
      </c>
      <c r="AA1241" s="275" t="s">
        <v>7823</v>
      </c>
      <c r="AB1241" s="275" t="s">
        <v>7823</v>
      </c>
      <c r="AH1241" s="275">
        <v>10</v>
      </c>
      <c r="AJ1241" s="275" t="s">
        <v>8495</v>
      </c>
      <c r="AK1241" s="276">
        <v>989</v>
      </c>
      <c r="AL1241" s="275" t="s">
        <v>8041</v>
      </c>
    </row>
    <row r="1242" spans="1:38" s="275" customFormat="1">
      <c r="A1242" s="275" t="str">
        <f t="shared" si="19"/>
        <v>0421300559共同生活援助</v>
      </c>
      <c r="B1242" s="275" t="s">
        <v>2356</v>
      </c>
      <c r="C1242" s="275" t="s">
        <v>2357</v>
      </c>
      <c r="D1242" s="276">
        <v>9895301</v>
      </c>
      <c r="E1242" s="275" t="s">
        <v>2358</v>
      </c>
      <c r="F1242" s="275" t="s">
        <v>2359</v>
      </c>
      <c r="G1242" s="275" t="s">
        <v>2360</v>
      </c>
      <c r="H1242" s="275" t="s">
        <v>129</v>
      </c>
      <c r="I1242" s="275" t="s">
        <v>2361</v>
      </c>
      <c r="J1242" s="275" t="s">
        <v>6971</v>
      </c>
      <c r="K1242" s="275" t="s">
        <v>8278</v>
      </c>
      <c r="L1242" s="275" t="s">
        <v>8278</v>
      </c>
      <c r="M1242" s="275" t="s">
        <v>8525</v>
      </c>
      <c r="N1242" s="276">
        <v>9895615</v>
      </c>
      <c r="O1242" s="275" t="s">
        <v>2193</v>
      </c>
      <c r="P1242" s="275" t="s">
        <v>8281</v>
      </c>
      <c r="Q1242" s="275" t="s">
        <v>8282</v>
      </c>
      <c r="R1242" s="275" t="s">
        <v>8283</v>
      </c>
      <c r="T1242" s="275" t="s">
        <v>7763</v>
      </c>
      <c r="U1242" s="275" t="s">
        <v>74</v>
      </c>
      <c r="V1242" s="275" t="s">
        <v>8526</v>
      </c>
      <c r="AA1242" s="275" t="s">
        <v>8502</v>
      </c>
      <c r="AB1242" s="275" t="s">
        <v>8502</v>
      </c>
      <c r="AH1242" s="275">
        <v>20</v>
      </c>
      <c r="AJ1242" s="275" t="s">
        <v>8495</v>
      </c>
      <c r="AK1242" s="276">
        <v>989</v>
      </c>
      <c r="AL1242" s="275" t="s">
        <v>8037</v>
      </c>
    </row>
    <row r="1243" spans="1:38" s="275" customFormat="1">
      <c r="A1243" s="275" t="str">
        <f t="shared" si="19"/>
        <v>0421400110共同生活援助</v>
      </c>
      <c r="B1243" s="275" t="s">
        <v>2434</v>
      </c>
      <c r="C1243" s="275" t="s">
        <v>2435</v>
      </c>
      <c r="D1243" s="276">
        <v>9810505</v>
      </c>
      <c r="E1243" s="275" t="s">
        <v>2436</v>
      </c>
      <c r="F1243" s="275" t="s">
        <v>2437</v>
      </c>
      <c r="G1243" s="275" t="s">
        <v>2438</v>
      </c>
      <c r="H1243" s="275" t="s">
        <v>63</v>
      </c>
      <c r="I1243" s="275" t="s">
        <v>2439</v>
      </c>
      <c r="J1243" s="275" t="s">
        <v>7001</v>
      </c>
      <c r="K1243" s="275" t="s">
        <v>4352</v>
      </c>
      <c r="L1243" s="275" t="s">
        <v>4352</v>
      </c>
      <c r="M1243" s="275" t="s">
        <v>4353</v>
      </c>
      <c r="N1243" s="276">
        <v>9810503</v>
      </c>
      <c r="O1243" s="275" t="s">
        <v>2442</v>
      </c>
      <c r="P1243" s="275" t="s">
        <v>2443</v>
      </c>
      <c r="Q1243" s="275" t="s">
        <v>2444</v>
      </c>
      <c r="R1243" s="275" t="s">
        <v>2445</v>
      </c>
      <c r="T1243" s="275" t="s">
        <v>7763</v>
      </c>
      <c r="U1243" s="275" t="s">
        <v>74</v>
      </c>
      <c r="V1243" s="275" t="s">
        <v>4354</v>
      </c>
      <c r="AA1243" s="275" t="s">
        <v>7824</v>
      </c>
      <c r="AB1243" s="275" t="s">
        <v>7824</v>
      </c>
      <c r="AH1243" s="275">
        <v>40</v>
      </c>
      <c r="AJ1243" s="275" t="s">
        <v>8495</v>
      </c>
      <c r="AK1243" s="276">
        <v>981</v>
      </c>
      <c r="AL1243" s="275" t="s">
        <v>8042</v>
      </c>
    </row>
    <row r="1244" spans="1:38" s="275" customFormat="1">
      <c r="A1244" s="275" t="str">
        <f t="shared" si="19"/>
        <v>0421500216共同生活援助</v>
      </c>
      <c r="B1244" s="275" t="s">
        <v>2569</v>
      </c>
      <c r="C1244" s="275" t="s">
        <v>2570</v>
      </c>
      <c r="D1244" s="276">
        <v>9813621</v>
      </c>
      <c r="E1244" s="275" t="s">
        <v>2571</v>
      </c>
      <c r="F1244" s="275" t="s">
        <v>2572</v>
      </c>
      <c r="G1244" s="275" t="s">
        <v>2573</v>
      </c>
      <c r="H1244" s="275" t="s">
        <v>63</v>
      </c>
      <c r="I1244" s="275" t="s">
        <v>2574</v>
      </c>
      <c r="J1244" s="275" t="s">
        <v>7067</v>
      </c>
      <c r="K1244" s="275" t="s">
        <v>4355</v>
      </c>
      <c r="L1244" s="275" t="s">
        <v>4355</v>
      </c>
      <c r="M1244" s="275" t="s">
        <v>4356</v>
      </c>
      <c r="N1244" s="276">
        <v>9896312</v>
      </c>
      <c r="O1244" s="275" t="s">
        <v>2545</v>
      </c>
      <c r="P1244" s="275" t="s">
        <v>4357</v>
      </c>
      <c r="Q1244" s="275" t="s">
        <v>4358</v>
      </c>
      <c r="R1244" s="275" t="s">
        <v>4359</v>
      </c>
      <c r="T1244" s="275" t="s">
        <v>7763</v>
      </c>
      <c r="U1244" s="275" t="s">
        <v>74</v>
      </c>
      <c r="V1244" s="275" t="s">
        <v>4360</v>
      </c>
      <c r="AA1244" s="275" t="s">
        <v>7794</v>
      </c>
      <c r="AB1244" s="275" t="s">
        <v>7794</v>
      </c>
      <c r="AH1244" s="275">
        <v>4</v>
      </c>
      <c r="AJ1244" s="275" t="s">
        <v>8495</v>
      </c>
      <c r="AK1244" s="276">
        <v>981</v>
      </c>
      <c r="AL1244" s="275" t="s">
        <v>8053</v>
      </c>
    </row>
    <row r="1245" spans="1:38" s="275" customFormat="1">
      <c r="A1245" s="275" t="str">
        <f t="shared" si="19"/>
        <v>0421500224共同生活援助</v>
      </c>
      <c r="B1245" s="275" t="s">
        <v>3642</v>
      </c>
      <c r="C1245" s="275" t="s">
        <v>3643</v>
      </c>
      <c r="D1245" s="276">
        <v>9800011</v>
      </c>
      <c r="E1245" s="275" t="s">
        <v>3644</v>
      </c>
      <c r="F1245" s="275" t="s">
        <v>3645</v>
      </c>
      <c r="G1245" s="275" t="s">
        <v>3646</v>
      </c>
      <c r="H1245" s="275" t="s">
        <v>144</v>
      </c>
      <c r="I1245" s="275" t="s">
        <v>8369</v>
      </c>
      <c r="J1245" s="275" t="s">
        <v>8370</v>
      </c>
      <c r="K1245" s="275" t="s">
        <v>4361</v>
      </c>
      <c r="L1245" s="275" t="s">
        <v>4361</v>
      </c>
      <c r="M1245" s="275" t="s">
        <v>4362</v>
      </c>
      <c r="N1245" s="276">
        <v>9896117</v>
      </c>
      <c r="O1245" s="275" t="s">
        <v>2545</v>
      </c>
      <c r="P1245" s="275" t="s">
        <v>4363</v>
      </c>
      <c r="Q1245" s="275" t="s">
        <v>4365</v>
      </c>
      <c r="R1245" s="275" t="s">
        <v>4366</v>
      </c>
      <c r="T1245" s="275" t="s">
        <v>7763</v>
      </c>
      <c r="U1245" s="275" t="s">
        <v>74</v>
      </c>
      <c r="V1245" s="275" t="s">
        <v>4364</v>
      </c>
      <c r="AA1245" s="275" t="s">
        <v>7778</v>
      </c>
      <c r="AB1245" s="275" t="s">
        <v>7778</v>
      </c>
      <c r="AH1245" s="275">
        <v>17</v>
      </c>
      <c r="AJ1245" s="275" t="s">
        <v>8495</v>
      </c>
      <c r="AK1245" s="276">
        <v>980</v>
      </c>
      <c r="AL1245" s="275" t="s">
        <v>7988</v>
      </c>
    </row>
    <row r="1246" spans="1:38" s="275" customFormat="1">
      <c r="A1246" s="275" t="str">
        <f t="shared" si="19"/>
        <v>0421500232共同生活援助</v>
      </c>
      <c r="B1246" s="275" t="s">
        <v>2537</v>
      </c>
      <c r="C1246" s="275" t="s">
        <v>2538</v>
      </c>
      <c r="D1246" s="276">
        <v>9896154</v>
      </c>
      <c r="E1246" s="275" t="s">
        <v>2539</v>
      </c>
      <c r="F1246" s="275" t="s">
        <v>2540</v>
      </c>
      <c r="G1246" s="275" t="s">
        <v>2541</v>
      </c>
      <c r="H1246" s="275" t="s">
        <v>63</v>
      </c>
      <c r="I1246" s="275" t="s">
        <v>2542</v>
      </c>
      <c r="J1246" s="275" t="s">
        <v>7054</v>
      </c>
      <c r="K1246" s="275" t="s">
        <v>4367</v>
      </c>
      <c r="L1246" s="275" t="s">
        <v>4367</v>
      </c>
      <c r="M1246" s="275" t="s">
        <v>4368</v>
      </c>
      <c r="N1246" s="276">
        <v>9894106</v>
      </c>
      <c r="O1246" s="275" t="s">
        <v>2545</v>
      </c>
      <c r="P1246" s="275" t="s">
        <v>4370</v>
      </c>
      <c r="Q1246" s="275" t="s">
        <v>2547</v>
      </c>
      <c r="R1246" s="275" t="s">
        <v>4371</v>
      </c>
      <c r="T1246" s="275" t="s">
        <v>7763</v>
      </c>
      <c r="U1246" s="275" t="s">
        <v>74</v>
      </c>
      <c r="V1246" s="275" t="s">
        <v>4369</v>
      </c>
      <c r="AA1246" s="275" t="s">
        <v>7778</v>
      </c>
      <c r="AB1246" s="275" t="s">
        <v>7778</v>
      </c>
      <c r="AH1246" s="275">
        <v>78</v>
      </c>
      <c r="AJ1246" s="275" t="s">
        <v>8495</v>
      </c>
      <c r="AK1246" s="276">
        <v>989</v>
      </c>
      <c r="AL1246" s="275" t="s">
        <v>8050</v>
      </c>
    </row>
    <row r="1247" spans="1:38" s="275" customFormat="1">
      <c r="A1247" s="275" t="str">
        <f t="shared" si="19"/>
        <v>0421500240共同生活援助</v>
      </c>
      <c r="B1247" s="275" t="s">
        <v>2550</v>
      </c>
      <c r="C1247" s="275" t="s">
        <v>2551</v>
      </c>
      <c r="D1247" s="276">
        <v>9896251</v>
      </c>
      <c r="E1247" s="275" t="s">
        <v>2552</v>
      </c>
      <c r="F1247" s="275" t="s">
        <v>2553</v>
      </c>
      <c r="G1247" s="275" t="s">
        <v>2554</v>
      </c>
      <c r="H1247" s="275" t="s">
        <v>63</v>
      </c>
      <c r="I1247" s="275" t="s">
        <v>2555</v>
      </c>
      <c r="J1247" s="275" t="s">
        <v>7060</v>
      </c>
      <c r="K1247" s="275" t="s">
        <v>4372</v>
      </c>
      <c r="L1247" s="275" t="s">
        <v>4372</v>
      </c>
      <c r="M1247" s="275" t="s">
        <v>4373</v>
      </c>
      <c r="N1247" s="276">
        <v>9896157</v>
      </c>
      <c r="O1247" s="275" t="s">
        <v>2545</v>
      </c>
      <c r="P1247" s="275" t="s">
        <v>8527</v>
      </c>
      <c r="Q1247" s="275" t="s">
        <v>2600</v>
      </c>
      <c r="R1247" s="275" t="s">
        <v>2601</v>
      </c>
      <c r="T1247" s="275" t="s">
        <v>7763</v>
      </c>
      <c r="U1247" s="275" t="s">
        <v>74</v>
      </c>
      <c r="V1247" s="275" t="s">
        <v>4374</v>
      </c>
      <c r="AA1247" s="275" t="s">
        <v>7778</v>
      </c>
      <c r="AB1247" s="275" t="s">
        <v>7778</v>
      </c>
      <c r="AH1247" s="275">
        <v>84</v>
      </c>
      <c r="AJ1247" s="275" t="s">
        <v>8495</v>
      </c>
      <c r="AK1247" s="276">
        <v>989</v>
      </c>
      <c r="AL1247" s="275" t="s">
        <v>8052</v>
      </c>
    </row>
    <row r="1248" spans="1:38" s="275" customFormat="1">
      <c r="A1248" s="275" t="str">
        <f t="shared" si="19"/>
        <v>0421500265共同生活援助</v>
      </c>
      <c r="B1248" s="275" t="s">
        <v>738</v>
      </c>
      <c r="C1248" s="275" t="s">
        <v>739</v>
      </c>
      <c r="D1248" s="276">
        <v>9850045</v>
      </c>
      <c r="E1248" s="275" t="s">
        <v>740</v>
      </c>
      <c r="F1248" s="275" t="s">
        <v>741</v>
      </c>
      <c r="G1248" s="275" t="s">
        <v>742</v>
      </c>
      <c r="H1248" s="275" t="s">
        <v>63</v>
      </c>
      <c r="I1248" s="275" t="s">
        <v>743</v>
      </c>
      <c r="J1248" s="275" t="s">
        <v>6617</v>
      </c>
      <c r="K1248" s="275" t="s">
        <v>4375</v>
      </c>
      <c r="L1248" s="275" t="s">
        <v>4375</v>
      </c>
      <c r="M1248" s="275" t="s">
        <v>4376</v>
      </c>
      <c r="N1248" s="276">
        <v>9896135</v>
      </c>
      <c r="O1248" s="275" t="s">
        <v>2545</v>
      </c>
      <c r="P1248" s="275" t="s">
        <v>4377</v>
      </c>
      <c r="Q1248" s="275" t="s">
        <v>4379</v>
      </c>
      <c r="T1248" s="275" t="s">
        <v>7763</v>
      </c>
      <c r="U1248" s="275" t="s">
        <v>74</v>
      </c>
      <c r="V1248" s="275" t="s">
        <v>4378</v>
      </c>
      <c r="AA1248" s="275" t="s">
        <v>7778</v>
      </c>
      <c r="AB1248" s="275" t="s">
        <v>7778</v>
      </c>
      <c r="AH1248" s="275">
        <v>13</v>
      </c>
      <c r="AJ1248" s="275" t="s">
        <v>8495</v>
      </c>
      <c r="AK1248" s="276">
        <v>985</v>
      </c>
      <c r="AL1248" s="275" t="s">
        <v>7948</v>
      </c>
    </row>
    <row r="1249" spans="1:38" s="275" customFormat="1">
      <c r="A1249" s="275" t="str">
        <f t="shared" si="19"/>
        <v>0421500497共同生活援助</v>
      </c>
      <c r="B1249" s="275" t="s">
        <v>2699</v>
      </c>
      <c r="C1249" s="275" t="s">
        <v>2700</v>
      </c>
      <c r="D1249" s="276">
        <v>9896436</v>
      </c>
      <c r="E1249" s="275" t="s">
        <v>2701</v>
      </c>
      <c r="F1249" s="275" t="s">
        <v>2702</v>
      </c>
      <c r="G1249" s="275" t="s">
        <v>2702</v>
      </c>
      <c r="H1249" s="275" t="s">
        <v>63</v>
      </c>
      <c r="I1249" s="275" t="s">
        <v>2703</v>
      </c>
      <c r="J1249" s="275" t="s">
        <v>7080</v>
      </c>
      <c r="K1249" s="275" t="s">
        <v>2704</v>
      </c>
      <c r="L1249" s="275" t="s">
        <v>4381</v>
      </c>
      <c r="M1249" s="275" t="s">
        <v>2705</v>
      </c>
      <c r="N1249" s="276">
        <v>9896436</v>
      </c>
      <c r="O1249" s="275" t="s">
        <v>2545</v>
      </c>
      <c r="P1249" s="275" t="s">
        <v>4382</v>
      </c>
      <c r="Q1249" s="275" t="s">
        <v>2710</v>
      </c>
      <c r="R1249" s="275" t="s">
        <v>2710</v>
      </c>
      <c r="T1249" s="275" t="s">
        <v>7763</v>
      </c>
      <c r="U1249" s="275" t="s">
        <v>74</v>
      </c>
      <c r="V1249" s="275" t="s">
        <v>4380</v>
      </c>
      <c r="AA1249" s="275" t="s">
        <v>7825</v>
      </c>
      <c r="AB1249" s="275" t="s">
        <v>7825</v>
      </c>
      <c r="AH1249" s="275">
        <v>41</v>
      </c>
      <c r="AJ1249" s="275" t="s">
        <v>8495</v>
      </c>
      <c r="AK1249" s="276">
        <v>989</v>
      </c>
      <c r="AL1249" s="275" t="s">
        <v>8058</v>
      </c>
    </row>
    <row r="1250" spans="1:38" s="275" customFormat="1">
      <c r="A1250" s="275" t="str">
        <f t="shared" si="19"/>
        <v>0421500760共同生活援助</v>
      </c>
      <c r="B1250" s="275" t="s">
        <v>2770</v>
      </c>
      <c r="C1250" s="275" t="s">
        <v>2771</v>
      </c>
      <c r="D1250" s="276">
        <v>9872183</v>
      </c>
      <c r="E1250" s="275" t="s">
        <v>2772</v>
      </c>
      <c r="F1250" s="275" t="s">
        <v>2773</v>
      </c>
      <c r="G1250" s="275" t="s">
        <v>2774</v>
      </c>
      <c r="H1250" s="275" t="s">
        <v>63</v>
      </c>
      <c r="I1250" s="275" t="s">
        <v>2775</v>
      </c>
      <c r="J1250" s="275" t="s">
        <v>7085</v>
      </c>
      <c r="K1250" s="275" t="s">
        <v>4383</v>
      </c>
      <c r="L1250" s="275" t="s">
        <v>4383</v>
      </c>
      <c r="M1250" s="275" t="s">
        <v>4384</v>
      </c>
      <c r="N1250" s="276">
        <v>9896306</v>
      </c>
      <c r="O1250" s="275" t="s">
        <v>2545</v>
      </c>
      <c r="P1250" s="275" t="s">
        <v>4385</v>
      </c>
      <c r="Q1250" s="275" t="s">
        <v>4386</v>
      </c>
      <c r="R1250" s="275" t="s">
        <v>4387</v>
      </c>
      <c r="T1250" s="275" t="s">
        <v>7763</v>
      </c>
      <c r="U1250" s="275" t="s">
        <v>74</v>
      </c>
      <c r="V1250" s="275" t="s">
        <v>4388</v>
      </c>
      <c r="AA1250" s="275" t="s">
        <v>7817</v>
      </c>
      <c r="AB1250" s="275" t="s">
        <v>7817</v>
      </c>
      <c r="AH1250" s="275">
        <v>4</v>
      </c>
      <c r="AJ1250" s="275" t="s">
        <v>8495</v>
      </c>
      <c r="AK1250" s="276">
        <v>987</v>
      </c>
      <c r="AL1250" s="275" t="s">
        <v>8063</v>
      </c>
    </row>
    <row r="1251" spans="1:38" s="275" customFormat="1">
      <c r="A1251" s="275" t="str">
        <f t="shared" si="19"/>
        <v>0421500778共同生活援助</v>
      </c>
      <c r="B1251" s="275" t="s">
        <v>4389</v>
      </c>
      <c r="C1251" s="275" t="s">
        <v>4390</v>
      </c>
      <c r="D1251" s="276">
        <v>9896101</v>
      </c>
      <c r="E1251" s="275" t="s">
        <v>4391</v>
      </c>
      <c r="F1251" s="275" t="s">
        <v>4392</v>
      </c>
      <c r="G1251" s="275" t="s">
        <v>4393</v>
      </c>
      <c r="H1251" s="275" t="s">
        <v>129</v>
      </c>
      <c r="I1251" s="275" t="s">
        <v>2897</v>
      </c>
      <c r="J1251" s="275" t="s">
        <v>7101</v>
      </c>
      <c r="K1251" s="275" t="s">
        <v>4394</v>
      </c>
      <c r="L1251" s="275" t="s">
        <v>4394</v>
      </c>
      <c r="M1251" s="275" t="s">
        <v>4395</v>
      </c>
      <c r="N1251" s="276">
        <v>9896101</v>
      </c>
      <c r="O1251" s="275" t="s">
        <v>2545</v>
      </c>
      <c r="P1251" s="275" t="s">
        <v>4391</v>
      </c>
      <c r="Q1251" s="275" t="s">
        <v>4396</v>
      </c>
      <c r="R1251" s="275" t="s">
        <v>4397</v>
      </c>
      <c r="T1251" s="275" t="s">
        <v>7763</v>
      </c>
      <c r="U1251" s="275" t="s">
        <v>74</v>
      </c>
      <c r="V1251" s="275" t="s">
        <v>4398</v>
      </c>
      <c r="AA1251" s="275" t="s">
        <v>7826</v>
      </c>
      <c r="AB1251" s="275" t="s">
        <v>7826</v>
      </c>
      <c r="AH1251" s="275">
        <v>14</v>
      </c>
      <c r="AJ1251" s="275" t="s">
        <v>8495</v>
      </c>
      <c r="AK1251" s="276">
        <v>989</v>
      </c>
      <c r="AL1251" s="275" t="s">
        <v>8072</v>
      </c>
    </row>
    <row r="1252" spans="1:38" s="275" customFormat="1">
      <c r="A1252" s="275" t="str">
        <f t="shared" si="19"/>
        <v>0421500786共同生活援助</v>
      </c>
      <c r="B1252" s="275" t="s">
        <v>2739</v>
      </c>
      <c r="C1252" s="275" t="s">
        <v>2740</v>
      </c>
      <c r="D1252" s="276">
        <v>9813203</v>
      </c>
      <c r="E1252" s="275" t="s">
        <v>2741</v>
      </c>
      <c r="F1252" s="275" t="s">
        <v>2742</v>
      </c>
      <c r="G1252" s="275" t="s">
        <v>2743</v>
      </c>
      <c r="H1252" s="275" t="s">
        <v>63</v>
      </c>
      <c r="I1252" s="275" t="s">
        <v>2744</v>
      </c>
      <c r="J1252" s="275" t="s">
        <v>7083</v>
      </c>
      <c r="K1252" s="275" t="s">
        <v>4399</v>
      </c>
      <c r="L1252" s="275" t="s">
        <v>4399</v>
      </c>
      <c r="M1252" s="275" t="s">
        <v>4400</v>
      </c>
      <c r="N1252" s="276">
        <v>9894101</v>
      </c>
      <c r="O1252" s="275" t="s">
        <v>2545</v>
      </c>
      <c r="P1252" s="275" t="s">
        <v>4401</v>
      </c>
      <c r="Q1252" s="275" t="s">
        <v>4402</v>
      </c>
      <c r="R1252" s="275" t="s">
        <v>4403</v>
      </c>
      <c r="T1252" s="275" t="s">
        <v>7763</v>
      </c>
      <c r="U1252" s="275" t="s">
        <v>74</v>
      </c>
      <c r="V1252" s="275" t="s">
        <v>4404</v>
      </c>
      <c r="AA1252" s="275" t="s">
        <v>7827</v>
      </c>
      <c r="AB1252" s="275" t="s">
        <v>7827</v>
      </c>
      <c r="AH1252" s="275">
        <v>7</v>
      </c>
      <c r="AJ1252" s="275" t="s">
        <v>8495</v>
      </c>
      <c r="AK1252" s="276">
        <v>981</v>
      </c>
      <c r="AL1252" s="275" t="s">
        <v>8060</v>
      </c>
    </row>
    <row r="1253" spans="1:38" s="275" customFormat="1">
      <c r="A1253" s="275" t="str">
        <f t="shared" si="19"/>
        <v>0421500794共同生活援助</v>
      </c>
      <c r="B1253" s="275" t="s">
        <v>2883</v>
      </c>
      <c r="C1253" s="275" t="s">
        <v>2884</v>
      </c>
      <c r="D1253" s="276">
        <v>9896114</v>
      </c>
      <c r="E1253" s="275" t="s">
        <v>2885</v>
      </c>
      <c r="F1253" s="275" t="s">
        <v>2886</v>
      </c>
      <c r="H1253" s="275" t="s">
        <v>319</v>
      </c>
      <c r="I1253" s="275" t="s">
        <v>2887</v>
      </c>
      <c r="J1253" s="275" t="s">
        <v>7093</v>
      </c>
      <c r="K1253" s="275" t="s">
        <v>4405</v>
      </c>
      <c r="L1253" s="275" t="s">
        <v>4405</v>
      </c>
      <c r="M1253" s="275" t="s">
        <v>4406</v>
      </c>
      <c r="N1253" s="276">
        <v>9896232</v>
      </c>
      <c r="O1253" s="275" t="s">
        <v>2545</v>
      </c>
      <c r="P1253" s="275" t="s">
        <v>2890</v>
      </c>
      <c r="Q1253" s="275" t="s">
        <v>2886</v>
      </c>
      <c r="T1253" s="275" t="s">
        <v>7763</v>
      </c>
      <c r="U1253" s="275" t="s">
        <v>74</v>
      </c>
      <c r="V1253" s="275" t="s">
        <v>4407</v>
      </c>
      <c r="AA1253" s="275" t="s">
        <v>7814</v>
      </c>
      <c r="AB1253" s="275" t="s">
        <v>7814</v>
      </c>
      <c r="AH1253" s="275">
        <v>16</v>
      </c>
      <c r="AJ1253" s="275" t="s">
        <v>8495</v>
      </c>
      <c r="AK1253" s="276">
        <v>989</v>
      </c>
      <c r="AL1253" s="275" t="s">
        <v>8071</v>
      </c>
    </row>
    <row r="1254" spans="1:38" s="275" customFormat="1">
      <c r="A1254" s="275" t="str">
        <f t="shared" si="19"/>
        <v>0421500802共同生活援助</v>
      </c>
      <c r="B1254" s="275" t="s">
        <v>4389</v>
      </c>
      <c r="C1254" s="275" t="s">
        <v>4390</v>
      </c>
      <c r="D1254" s="276">
        <v>9896101</v>
      </c>
      <c r="E1254" s="275" t="s">
        <v>4391</v>
      </c>
      <c r="F1254" s="275" t="s">
        <v>4392</v>
      </c>
      <c r="G1254" s="275" t="s">
        <v>4393</v>
      </c>
      <c r="H1254" s="275" t="s">
        <v>129</v>
      </c>
      <c r="I1254" s="275" t="s">
        <v>2897</v>
      </c>
      <c r="J1254" s="275" t="s">
        <v>7101</v>
      </c>
      <c r="K1254" s="275" t="s">
        <v>7102</v>
      </c>
      <c r="L1254" s="275" t="s">
        <v>7102</v>
      </c>
      <c r="M1254" s="275" t="s">
        <v>7103</v>
      </c>
      <c r="N1254" s="276">
        <v>9896174</v>
      </c>
      <c r="O1254" s="275" t="s">
        <v>2545</v>
      </c>
      <c r="P1254" s="275" t="s">
        <v>7104</v>
      </c>
      <c r="Q1254" s="275" t="s">
        <v>7105</v>
      </c>
      <c r="R1254" s="275" t="s">
        <v>7106</v>
      </c>
      <c r="T1254" s="275" t="s">
        <v>7763</v>
      </c>
      <c r="U1254" s="275" t="s">
        <v>74</v>
      </c>
      <c r="V1254" s="275" t="s">
        <v>7828</v>
      </c>
      <c r="AA1254" s="275" t="s">
        <v>7808</v>
      </c>
      <c r="AB1254" s="275" t="s">
        <v>7808</v>
      </c>
      <c r="AH1254" s="275">
        <v>10</v>
      </c>
      <c r="AJ1254" s="275" t="s">
        <v>8495</v>
      </c>
      <c r="AK1254" s="276">
        <v>989</v>
      </c>
      <c r="AL1254" s="275" t="s">
        <v>8072</v>
      </c>
    </row>
    <row r="1255" spans="1:38" s="275" customFormat="1">
      <c r="A1255" s="275" t="str">
        <f t="shared" si="19"/>
        <v>0421600016共同生活援助</v>
      </c>
      <c r="B1255" s="275" t="s">
        <v>2933</v>
      </c>
      <c r="C1255" s="275" t="s">
        <v>2934</v>
      </c>
      <c r="D1255" s="276">
        <v>9813136</v>
      </c>
      <c r="E1255" s="275" t="s">
        <v>2935</v>
      </c>
      <c r="F1255" s="275" t="s">
        <v>2936</v>
      </c>
      <c r="G1255" s="275" t="s">
        <v>2937</v>
      </c>
      <c r="H1255" s="275" t="s">
        <v>319</v>
      </c>
      <c r="I1255" s="275" t="s">
        <v>2938</v>
      </c>
      <c r="J1255" s="275" t="s">
        <v>7139</v>
      </c>
      <c r="K1255" s="275" t="s">
        <v>4130</v>
      </c>
      <c r="L1255" s="275" t="s">
        <v>4130</v>
      </c>
      <c r="M1255" s="275" t="s">
        <v>4131</v>
      </c>
      <c r="N1255" s="276">
        <v>9813304</v>
      </c>
      <c r="O1255" s="275" t="s">
        <v>2920</v>
      </c>
      <c r="P1255" s="275" t="s">
        <v>4408</v>
      </c>
      <c r="Q1255" s="275" t="s">
        <v>4409</v>
      </c>
      <c r="R1255" s="275" t="s">
        <v>2937</v>
      </c>
      <c r="T1255" s="275" t="s">
        <v>7763</v>
      </c>
      <c r="U1255" s="275" t="s">
        <v>74</v>
      </c>
      <c r="V1255" s="275" t="s">
        <v>4410</v>
      </c>
      <c r="AA1255" s="275" t="s">
        <v>7780</v>
      </c>
      <c r="AB1255" s="275" t="s">
        <v>7780</v>
      </c>
      <c r="AH1255" s="275">
        <v>4</v>
      </c>
      <c r="AJ1255" s="275" t="s">
        <v>8495</v>
      </c>
      <c r="AK1255" s="276">
        <v>981</v>
      </c>
      <c r="AL1255" s="275" t="s">
        <v>8077</v>
      </c>
    </row>
    <row r="1256" spans="1:38" s="275" customFormat="1">
      <c r="A1256" s="275" t="str">
        <f t="shared" si="19"/>
        <v>0421600024共同生活援助</v>
      </c>
      <c r="B1256" s="275" t="s">
        <v>7829</v>
      </c>
      <c r="C1256" s="275" t="s">
        <v>7830</v>
      </c>
      <c r="D1256" s="276">
        <v>9800003</v>
      </c>
      <c r="E1256" s="275" t="s">
        <v>7831</v>
      </c>
      <c r="F1256" s="275" t="s">
        <v>7832</v>
      </c>
      <c r="G1256" s="275" t="s">
        <v>7833</v>
      </c>
      <c r="H1256" s="275" t="s">
        <v>129</v>
      </c>
      <c r="I1256" s="275" t="s">
        <v>4135</v>
      </c>
      <c r="J1256" s="275" t="s">
        <v>7834</v>
      </c>
      <c r="K1256" s="275" t="s">
        <v>7835</v>
      </c>
      <c r="L1256" s="275" t="s">
        <v>7835</v>
      </c>
      <c r="M1256" s="275" t="s">
        <v>7836</v>
      </c>
      <c r="N1256" s="276">
        <v>9813304</v>
      </c>
      <c r="O1256" s="275" t="s">
        <v>2920</v>
      </c>
      <c r="P1256" s="275" t="s">
        <v>7837</v>
      </c>
      <c r="Q1256" s="275" t="s">
        <v>7832</v>
      </c>
      <c r="R1256" s="275" t="s">
        <v>7833</v>
      </c>
      <c r="T1256" s="275" t="s">
        <v>7763</v>
      </c>
      <c r="U1256" s="275" t="s">
        <v>74</v>
      </c>
      <c r="V1256" s="275" t="s">
        <v>7838</v>
      </c>
      <c r="AA1256" s="275" t="s">
        <v>7839</v>
      </c>
      <c r="AB1256" s="275" t="s">
        <v>7839</v>
      </c>
      <c r="AH1256" s="275">
        <v>6</v>
      </c>
      <c r="AJ1256" s="275" t="s">
        <v>8495</v>
      </c>
      <c r="AK1256" s="276">
        <v>980</v>
      </c>
      <c r="AL1256" s="275" t="s">
        <v>7944</v>
      </c>
    </row>
    <row r="1257" spans="1:38" s="275" customFormat="1">
      <c r="A1257" s="275" t="str">
        <f t="shared" si="19"/>
        <v>0422100032共同生活援助</v>
      </c>
      <c r="B1257" s="275" t="s">
        <v>2243</v>
      </c>
      <c r="C1257" s="275" t="s">
        <v>2244</v>
      </c>
      <c r="D1257" s="276">
        <v>9811231</v>
      </c>
      <c r="E1257" s="275" t="s">
        <v>2245</v>
      </c>
      <c r="F1257" s="275" t="s">
        <v>2246</v>
      </c>
      <c r="G1257" s="275" t="s">
        <v>2246</v>
      </c>
      <c r="H1257" s="275" t="s">
        <v>63</v>
      </c>
      <c r="I1257" s="275" t="s">
        <v>8276</v>
      </c>
      <c r="J1257" s="275" t="s">
        <v>8277</v>
      </c>
      <c r="K1257" s="275" t="s">
        <v>4411</v>
      </c>
      <c r="L1257" s="275" t="s">
        <v>4411</v>
      </c>
      <c r="M1257" s="275" t="s">
        <v>4412</v>
      </c>
      <c r="N1257" s="276">
        <v>9890500</v>
      </c>
      <c r="O1257" s="275" t="s">
        <v>2969</v>
      </c>
      <c r="P1257" s="275" t="s">
        <v>4413</v>
      </c>
      <c r="Q1257" s="275" t="s">
        <v>4414</v>
      </c>
      <c r="R1257" s="275" t="s">
        <v>4415</v>
      </c>
      <c r="T1257" s="275" t="s">
        <v>7763</v>
      </c>
      <c r="U1257" s="275" t="s">
        <v>74</v>
      </c>
      <c r="V1257" s="275" t="s">
        <v>4416</v>
      </c>
      <c r="AA1257" s="275" t="s">
        <v>7778</v>
      </c>
      <c r="AB1257" s="275" t="s">
        <v>7778</v>
      </c>
      <c r="AH1257" s="275">
        <v>5</v>
      </c>
      <c r="AJ1257" s="275" t="s">
        <v>8495</v>
      </c>
      <c r="AK1257" s="276">
        <v>981</v>
      </c>
      <c r="AL1257" s="275" t="s">
        <v>7983</v>
      </c>
    </row>
    <row r="1258" spans="1:38" s="275" customFormat="1">
      <c r="A1258" s="275" t="str">
        <f t="shared" si="19"/>
        <v>0422100057共同生活援助</v>
      </c>
      <c r="B1258" s="275" t="s">
        <v>1982</v>
      </c>
      <c r="C1258" s="275" t="s">
        <v>1983</v>
      </c>
      <c r="D1258" s="276">
        <v>9891601</v>
      </c>
      <c r="E1258" s="275" t="s">
        <v>6914</v>
      </c>
      <c r="F1258" s="275" t="s">
        <v>1985</v>
      </c>
      <c r="G1258" s="275" t="s">
        <v>1986</v>
      </c>
      <c r="H1258" s="275" t="s">
        <v>63</v>
      </c>
      <c r="I1258" s="275" t="s">
        <v>8269</v>
      </c>
      <c r="J1258" s="275" t="s">
        <v>8270</v>
      </c>
      <c r="K1258" s="275" t="s">
        <v>4417</v>
      </c>
      <c r="L1258" s="275" t="s">
        <v>4417</v>
      </c>
      <c r="M1258" s="275" t="s">
        <v>4418</v>
      </c>
      <c r="N1258" s="276">
        <v>9890821</v>
      </c>
      <c r="O1258" s="275" t="s">
        <v>2976</v>
      </c>
      <c r="P1258" s="275" t="s">
        <v>4419</v>
      </c>
      <c r="Q1258" s="275" t="s">
        <v>4420</v>
      </c>
      <c r="T1258" s="275" t="s">
        <v>7763</v>
      </c>
      <c r="U1258" s="275" t="s">
        <v>74</v>
      </c>
      <c r="V1258" s="275" t="s">
        <v>4421</v>
      </c>
      <c r="AA1258" s="275" t="s">
        <v>7778</v>
      </c>
      <c r="AB1258" s="275" t="s">
        <v>7778</v>
      </c>
      <c r="AH1258" s="275">
        <v>20</v>
      </c>
      <c r="AJ1258" s="275" t="s">
        <v>8495</v>
      </c>
      <c r="AK1258" s="276">
        <v>989</v>
      </c>
      <c r="AL1258" s="275" t="s">
        <v>8019</v>
      </c>
    </row>
    <row r="1259" spans="1:38" s="275" customFormat="1">
      <c r="A1259" s="275" t="str">
        <f t="shared" si="19"/>
        <v>0422200147共同生活援助</v>
      </c>
      <c r="B1259" s="275" t="s">
        <v>3012</v>
      </c>
      <c r="C1259" s="275" t="s">
        <v>3013</v>
      </c>
      <c r="D1259" s="276">
        <v>9891621</v>
      </c>
      <c r="E1259" s="275" t="s">
        <v>3014</v>
      </c>
      <c r="F1259" s="275" t="s">
        <v>3015</v>
      </c>
      <c r="G1259" s="275" t="s">
        <v>3016</v>
      </c>
      <c r="H1259" s="275" t="s">
        <v>63</v>
      </c>
      <c r="I1259" s="275" t="s">
        <v>3017</v>
      </c>
      <c r="J1259" s="275" t="s">
        <v>7165</v>
      </c>
      <c r="K1259" s="275" t="s">
        <v>4422</v>
      </c>
      <c r="L1259" s="275" t="s">
        <v>4422</v>
      </c>
      <c r="M1259" s="275" t="s">
        <v>4423</v>
      </c>
      <c r="N1259" s="276">
        <v>9891603</v>
      </c>
      <c r="O1259" s="275" t="s">
        <v>3007</v>
      </c>
      <c r="P1259" s="275" t="s">
        <v>4426</v>
      </c>
      <c r="Q1259" s="275" t="s">
        <v>4424</v>
      </c>
      <c r="T1259" s="275" t="s">
        <v>7763</v>
      </c>
      <c r="U1259" s="275" t="s">
        <v>74</v>
      </c>
      <c r="V1259" s="275" t="s">
        <v>4425</v>
      </c>
      <c r="AA1259" s="275" t="s">
        <v>7778</v>
      </c>
      <c r="AB1259" s="275" t="s">
        <v>7778</v>
      </c>
      <c r="AH1259" s="275">
        <v>14</v>
      </c>
      <c r="AJ1259" s="275" t="s">
        <v>8495</v>
      </c>
      <c r="AK1259" s="276">
        <v>989</v>
      </c>
      <c r="AL1259" s="275" t="s">
        <v>8082</v>
      </c>
    </row>
    <row r="1260" spans="1:38" s="275" customFormat="1">
      <c r="A1260" s="275" t="str">
        <f t="shared" si="19"/>
        <v>0422200154共同生活援助</v>
      </c>
      <c r="B1260" s="275" t="s">
        <v>2999</v>
      </c>
      <c r="C1260" s="275" t="s">
        <v>3000</v>
      </c>
      <c r="D1260" s="276">
        <v>9891601</v>
      </c>
      <c r="E1260" s="275" t="s">
        <v>3001</v>
      </c>
      <c r="F1260" s="275" t="s">
        <v>3002</v>
      </c>
      <c r="G1260" s="275" t="s">
        <v>3003</v>
      </c>
      <c r="H1260" s="275" t="s">
        <v>63</v>
      </c>
      <c r="I1260" s="275" t="s">
        <v>3004</v>
      </c>
      <c r="J1260" s="275" t="s">
        <v>7164</v>
      </c>
      <c r="K1260" s="275" t="s">
        <v>4427</v>
      </c>
      <c r="L1260" s="275" t="s">
        <v>4427</v>
      </c>
      <c r="M1260" s="275" t="s">
        <v>4428</v>
      </c>
      <c r="N1260" s="276">
        <v>9891753</v>
      </c>
      <c r="O1260" s="275" t="s">
        <v>3007</v>
      </c>
      <c r="P1260" s="275" t="s">
        <v>4429</v>
      </c>
      <c r="Q1260" s="275" t="s">
        <v>4431</v>
      </c>
      <c r="R1260" s="275" t="s">
        <v>4432</v>
      </c>
      <c r="T1260" s="275" t="s">
        <v>7763</v>
      </c>
      <c r="U1260" s="275" t="s">
        <v>74</v>
      </c>
      <c r="V1260" s="275" t="s">
        <v>4430</v>
      </c>
      <c r="AA1260" s="275" t="s">
        <v>7778</v>
      </c>
      <c r="AB1260" s="275" t="s">
        <v>7778</v>
      </c>
      <c r="AH1260" s="275">
        <v>8</v>
      </c>
      <c r="AJ1260" s="275" t="s">
        <v>8495</v>
      </c>
      <c r="AK1260" s="276">
        <v>989</v>
      </c>
      <c r="AL1260" s="275" t="s">
        <v>8019</v>
      </c>
    </row>
    <row r="1261" spans="1:38" s="275" customFormat="1">
      <c r="A1261" s="275" t="str">
        <f t="shared" si="19"/>
        <v>0422200162共同生活援助</v>
      </c>
      <c r="B1261" s="275" t="s">
        <v>4433</v>
      </c>
      <c r="C1261" s="275" t="s">
        <v>4434</v>
      </c>
      <c r="D1261" s="276">
        <v>9813111</v>
      </c>
      <c r="E1261" s="275" t="s">
        <v>4435</v>
      </c>
      <c r="F1261" s="275" t="s">
        <v>4436</v>
      </c>
      <c r="G1261" s="275" t="s">
        <v>4437</v>
      </c>
      <c r="H1261" s="275" t="s">
        <v>63</v>
      </c>
      <c r="I1261" s="275" t="s">
        <v>4438</v>
      </c>
      <c r="J1261" s="275" t="s">
        <v>7840</v>
      </c>
      <c r="K1261" s="275" t="s">
        <v>4439</v>
      </c>
      <c r="L1261" s="275" t="s">
        <v>4439</v>
      </c>
      <c r="M1261" s="275" t="s">
        <v>4440</v>
      </c>
      <c r="N1261" s="276">
        <v>9891224</v>
      </c>
      <c r="O1261" s="275" t="s">
        <v>3030</v>
      </c>
      <c r="P1261" s="275" t="s">
        <v>4441</v>
      </c>
      <c r="Q1261" s="275" t="s">
        <v>4442</v>
      </c>
      <c r="R1261" s="275" t="s">
        <v>4443</v>
      </c>
      <c r="T1261" s="275" t="s">
        <v>7763</v>
      </c>
      <c r="U1261" s="275" t="s">
        <v>74</v>
      </c>
      <c r="V1261" s="275" t="s">
        <v>4444</v>
      </c>
      <c r="AA1261" s="275" t="s">
        <v>7778</v>
      </c>
      <c r="AB1261" s="275" t="s">
        <v>7778</v>
      </c>
      <c r="AH1261" s="275">
        <v>4</v>
      </c>
      <c r="AJ1261" s="275" t="s">
        <v>8495</v>
      </c>
      <c r="AK1261" s="276">
        <v>981</v>
      </c>
      <c r="AL1261" s="275" t="s">
        <v>8141</v>
      </c>
    </row>
    <row r="1262" spans="1:38" s="275" customFormat="1">
      <c r="A1262" s="275" t="str">
        <f t="shared" si="19"/>
        <v>0422200170共同生活援助</v>
      </c>
      <c r="B1262" s="275" t="s">
        <v>1982</v>
      </c>
      <c r="C1262" s="275" t="s">
        <v>1983</v>
      </c>
      <c r="D1262" s="276">
        <v>9891601</v>
      </c>
      <c r="E1262" s="275" t="s">
        <v>6914</v>
      </c>
      <c r="F1262" s="275" t="s">
        <v>1985</v>
      </c>
      <c r="G1262" s="275" t="s">
        <v>1986</v>
      </c>
      <c r="H1262" s="275" t="s">
        <v>63</v>
      </c>
      <c r="I1262" s="275" t="s">
        <v>8269</v>
      </c>
      <c r="J1262" s="275" t="s">
        <v>8270</v>
      </c>
      <c r="K1262" s="275" t="s">
        <v>4445</v>
      </c>
      <c r="L1262" s="275" t="s">
        <v>4445</v>
      </c>
      <c r="M1262" s="275" t="s">
        <v>4446</v>
      </c>
      <c r="N1262" s="276">
        <v>9891305</v>
      </c>
      <c r="O1262" s="275" t="s">
        <v>3035</v>
      </c>
      <c r="P1262" s="275" t="s">
        <v>4447</v>
      </c>
      <c r="Q1262" s="275" t="s">
        <v>4448</v>
      </c>
      <c r="T1262" s="275" t="s">
        <v>7763</v>
      </c>
      <c r="U1262" s="275" t="s">
        <v>74</v>
      </c>
      <c r="V1262" s="275" t="s">
        <v>4449</v>
      </c>
      <c r="AA1262" s="275" t="s">
        <v>7778</v>
      </c>
      <c r="AB1262" s="275" t="s">
        <v>7778</v>
      </c>
      <c r="AH1262" s="275">
        <v>10</v>
      </c>
      <c r="AJ1262" s="275" t="s">
        <v>8495</v>
      </c>
      <c r="AK1262" s="276">
        <v>989</v>
      </c>
      <c r="AL1262" s="275" t="s">
        <v>8019</v>
      </c>
    </row>
    <row r="1263" spans="1:38" s="275" customFormat="1">
      <c r="A1263" s="275" t="str">
        <f t="shared" si="19"/>
        <v>0422200188共同生活援助</v>
      </c>
      <c r="B1263" s="275" t="s">
        <v>1982</v>
      </c>
      <c r="C1263" s="275" t="s">
        <v>1983</v>
      </c>
      <c r="D1263" s="276">
        <v>9891601</v>
      </c>
      <c r="E1263" s="275" t="s">
        <v>6914</v>
      </c>
      <c r="F1263" s="275" t="s">
        <v>1985</v>
      </c>
      <c r="G1263" s="275" t="s">
        <v>1986</v>
      </c>
      <c r="H1263" s="275" t="s">
        <v>63</v>
      </c>
      <c r="I1263" s="275" t="s">
        <v>8269</v>
      </c>
      <c r="J1263" s="275" t="s">
        <v>8270</v>
      </c>
      <c r="K1263" s="275" t="s">
        <v>4450</v>
      </c>
      <c r="L1263" s="275" t="s">
        <v>4450</v>
      </c>
      <c r="M1263" s="275" t="s">
        <v>4451</v>
      </c>
      <c r="N1263" s="276">
        <v>9891631</v>
      </c>
      <c r="O1263" s="275" t="s">
        <v>3007</v>
      </c>
      <c r="P1263" s="275" t="s">
        <v>4452</v>
      </c>
      <c r="Q1263" s="275" t="s">
        <v>4453</v>
      </c>
      <c r="T1263" s="275" t="s">
        <v>7763</v>
      </c>
      <c r="U1263" s="275" t="s">
        <v>74</v>
      </c>
      <c r="V1263" s="275" t="s">
        <v>4454</v>
      </c>
      <c r="AA1263" s="275" t="s">
        <v>7778</v>
      </c>
      <c r="AB1263" s="275" t="s">
        <v>7778</v>
      </c>
      <c r="AH1263" s="275">
        <v>18</v>
      </c>
      <c r="AJ1263" s="275" t="s">
        <v>8495</v>
      </c>
      <c r="AK1263" s="276">
        <v>989</v>
      </c>
      <c r="AL1263" s="275" t="s">
        <v>8019</v>
      </c>
    </row>
    <row r="1264" spans="1:38" s="275" customFormat="1">
      <c r="A1264" s="275" t="str">
        <f t="shared" si="19"/>
        <v>0422200204共同生活援助</v>
      </c>
      <c r="B1264" s="275" t="s">
        <v>4455</v>
      </c>
      <c r="C1264" s="275" t="s">
        <v>4456</v>
      </c>
      <c r="D1264" s="276">
        <v>9811505</v>
      </c>
      <c r="E1264" s="275" t="s">
        <v>4457</v>
      </c>
      <c r="F1264" s="275" t="s">
        <v>4458</v>
      </c>
      <c r="H1264" s="275" t="s">
        <v>63</v>
      </c>
      <c r="I1264" s="275" t="s">
        <v>4459</v>
      </c>
      <c r="J1264" s="275" t="s">
        <v>7841</v>
      </c>
      <c r="K1264" s="275" t="s">
        <v>4460</v>
      </c>
      <c r="L1264" s="275" t="s">
        <v>4460</v>
      </c>
      <c r="M1264" s="275" t="s">
        <v>4461</v>
      </c>
      <c r="N1264" s="276">
        <v>9891623</v>
      </c>
      <c r="O1264" s="275" t="s">
        <v>3007</v>
      </c>
      <c r="P1264" s="275" t="s">
        <v>4462</v>
      </c>
      <c r="Q1264" s="275" t="s">
        <v>4463</v>
      </c>
      <c r="T1264" s="275" t="s">
        <v>7763</v>
      </c>
      <c r="U1264" s="275" t="s">
        <v>74</v>
      </c>
      <c r="V1264" s="275" t="s">
        <v>4464</v>
      </c>
      <c r="AA1264" s="275" t="s">
        <v>7778</v>
      </c>
      <c r="AB1264" s="275" t="s">
        <v>7778</v>
      </c>
      <c r="AH1264" s="275">
        <v>12</v>
      </c>
      <c r="AJ1264" s="275" t="s">
        <v>8495</v>
      </c>
      <c r="AK1264" s="276">
        <v>981</v>
      </c>
      <c r="AL1264" s="275" t="s">
        <v>7997</v>
      </c>
    </row>
    <row r="1265" spans="1:38" s="275" customFormat="1">
      <c r="A1265" s="275" t="str">
        <f t="shared" si="19"/>
        <v>0422200212共同生活援助</v>
      </c>
      <c r="B1265" s="275" t="s">
        <v>4465</v>
      </c>
      <c r="C1265" s="275" t="s">
        <v>4466</v>
      </c>
      <c r="D1265" s="276">
        <v>9891501</v>
      </c>
      <c r="E1265" s="275" t="s">
        <v>4467</v>
      </c>
      <c r="F1265" s="275" t="s">
        <v>4468</v>
      </c>
      <c r="G1265" s="275" t="s">
        <v>4468</v>
      </c>
      <c r="H1265" s="275" t="s">
        <v>63</v>
      </c>
      <c r="I1265" s="275" t="s">
        <v>4469</v>
      </c>
      <c r="J1265" s="275" t="s">
        <v>7413</v>
      </c>
      <c r="K1265" s="275" t="s">
        <v>4470</v>
      </c>
      <c r="L1265" s="275" t="s">
        <v>4470</v>
      </c>
      <c r="M1265" s="275" t="s">
        <v>4471</v>
      </c>
      <c r="N1265" s="276">
        <v>9891501</v>
      </c>
      <c r="O1265" s="275" t="s">
        <v>3058</v>
      </c>
      <c r="P1265" s="275" t="s">
        <v>4467</v>
      </c>
      <c r="Q1265" s="275" t="s">
        <v>4468</v>
      </c>
      <c r="R1265" s="275" t="s">
        <v>4472</v>
      </c>
      <c r="T1265" s="275" t="s">
        <v>7763</v>
      </c>
      <c r="U1265" s="275" t="s">
        <v>74</v>
      </c>
      <c r="V1265" s="275" t="s">
        <v>4473</v>
      </c>
      <c r="AA1265" s="275" t="s">
        <v>7778</v>
      </c>
      <c r="AB1265" s="275" t="s">
        <v>7778</v>
      </c>
      <c r="AH1265" s="275">
        <v>5</v>
      </c>
      <c r="AJ1265" s="275" t="s">
        <v>8495</v>
      </c>
      <c r="AK1265" s="276">
        <v>989</v>
      </c>
      <c r="AL1265" s="275" t="s">
        <v>8138</v>
      </c>
    </row>
    <row r="1266" spans="1:38" s="275" customFormat="1">
      <c r="A1266" s="275" t="str">
        <f t="shared" si="19"/>
        <v>0422200253共同生活援助</v>
      </c>
      <c r="B1266" s="275" t="s">
        <v>4474</v>
      </c>
      <c r="C1266" s="275" t="s">
        <v>4475</v>
      </c>
      <c r="D1266" s="276">
        <v>9891503</v>
      </c>
      <c r="E1266" s="275" t="s">
        <v>4476</v>
      </c>
      <c r="F1266" s="275" t="s">
        <v>4477</v>
      </c>
      <c r="G1266" s="275" t="s">
        <v>4478</v>
      </c>
      <c r="H1266" s="275" t="s">
        <v>63</v>
      </c>
      <c r="I1266" s="275" t="s">
        <v>4479</v>
      </c>
      <c r="J1266" s="275" t="s">
        <v>7842</v>
      </c>
      <c r="K1266" s="275" t="s">
        <v>4480</v>
      </c>
      <c r="L1266" s="275" t="s">
        <v>4485</v>
      </c>
      <c r="M1266" s="275" t="s">
        <v>4486</v>
      </c>
      <c r="N1266" s="276">
        <v>9891503</v>
      </c>
      <c r="O1266" s="275" t="s">
        <v>3058</v>
      </c>
      <c r="P1266" s="275" t="s">
        <v>4481</v>
      </c>
      <c r="Q1266" s="275" t="s">
        <v>4482</v>
      </c>
      <c r="R1266" s="275" t="s">
        <v>4483</v>
      </c>
      <c r="T1266" s="275" t="s">
        <v>7763</v>
      </c>
      <c r="U1266" s="275" t="s">
        <v>74</v>
      </c>
      <c r="V1266" s="275" t="s">
        <v>4484</v>
      </c>
      <c r="AA1266" s="275" t="s">
        <v>7843</v>
      </c>
      <c r="AB1266" s="275" t="s">
        <v>7843</v>
      </c>
      <c r="AH1266" s="275">
        <v>5</v>
      </c>
      <c r="AJ1266" s="275" t="s">
        <v>8495</v>
      </c>
      <c r="AK1266" s="276">
        <v>989</v>
      </c>
      <c r="AL1266" s="275" t="s">
        <v>7993</v>
      </c>
    </row>
    <row r="1267" spans="1:38" s="275" customFormat="1">
      <c r="A1267" s="275" t="str">
        <f t="shared" si="19"/>
        <v>0422200279共同生活援助</v>
      </c>
      <c r="B1267" s="275" t="s">
        <v>2243</v>
      </c>
      <c r="C1267" s="275" t="s">
        <v>2244</v>
      </c>
      <c r="D1267" s="276">
        <v>9811231</v>
      </c>
      <c r="E1267" s="275" t="s">
        <v>2245</v>
      </c>
      <c r="F1267" s="275" t="s">
        <v>2246</v>
      </c>
      <c r="G1267" s="275" t="s">
        <v>2246</v>
      </c>
      <c r="H1267" s="275" t="s">
        <v>63</v>
      </c>
      <c r="I1267" s="275" t="s">
        <v>8276</v>
      </c>
      <c r="J1267" s="275" t="s">
        <v>8277</v>
      </c>
      <c r="K1267" s="275" t="s">
        <v>4487</v>
      </c>
      <c r="L1267" s="275" t="s">
        <v>4487</v>
      </c>
      <c r="M1267" s="275" t="s">
        <v>4488</v>
      </c>
      <c r="N1267" s="276">
        <v>9891305</v>
      </c>
      <c r="O1267" s="275" t="s">
        <v>3035</v>
      </c>
      <c r="P1267" s="275" t="s">
        <v>4489</v>
      </c>
      <c r="Q1267" s="275" t="s">
        <v>4490</v>
      </c>
      <c r="R1267" s="275" t="s">
        <v>4491</v>
      </c>
      <c r="T1267" s="275" t="s">
        <v>7763</v>
      </c>
      <c r="U1267" s="275" t="s">
        <v>74</v>
      </c>
      <c r="V1267" s="275" t="s">
        <v>4492</v>
      </c>
      <c r="AA1267" s="275" t="s">
        <v>7844</v>
      </c>
      <c r="AB1267" s="275" t="s">
        <v>7844</v>
      </c>
      <c r="AH1267" s="275">
        <v>5</v>
      </c>
      <c r="AJ1267" s="275" t="s">
        <v>8495</v>
      </c>
      <c r="AK1267" s="276">
        <v>981</v>
      </c>
      <c r="AL1267" s="275" t="s">
        <v>7983</v>
      </c>
    </row>
    <row r="1268" spans="1:38" s="275" customFormat="1">
      <c r="A1268" s="275" t="str">
        <f t="shared" si="19"/>
        <v>0422200287共同生活援助</v>
      </c>
      <c r="B1268" s="275" t="s">
        <v>2151</v>
      </c>
      <c r="C1268" s="275" t="s">
        <v>2152</v>
      </c>
      <c r="D1268" s="276">
        <v>391161</v>
      </c>
      <c r="E1268" s="275" t="s">
        <v>2153</v>
      </c>
      <c r="F1268" s="275" t="s">
        <v>8274</v>
      </c>
      <c r="G1268" s="275" t="s">
        <v>8275</v>
      </c>
      <c r="H1268" s="275" t="s">
        <v>63</v>
      </c>
      <c r="I1268" s="275" t="s">
        <v>2154</v>
      </c>
      <c r="J1268" s="275" t="s">
        <v>6933</v>
      </c>
      <c r="K1268" s="275" t="s">
        <v>8528</v>
      </c>
      <c r="L1268" s="275" t="s">
        <v>8528</v>
      </c>
      <c r="M1268" s="275" t="s">
        <v>8529</v>
      </c>
      <c r="N1268" s="276">
        <v>9891503</v>
      </c>
      <c r="O1268" s="275" t="s">
        <v>3058</v>
      </c>
      <c r="P1268" s="275" t="s">
        <v>8530</v>
      </c>
      <c r="Q1268" s="275" t="s">
        <v>3059</v>
      </c>
      <c r="R1268" s="275" t="s">
        <v>8531</v>
      </c>
      <c r="T1268" s="275" t="s">
        <v>7763</v>
      </c>
      <c r="U1268" s="275" t="s">
        <v>74</v>
      </c>
      <c r="V1268" s="275" t="s">
        <v>8532</v>
      </c>
      <c r="AA1268" s="275" t="s">
        <v>8533</v>
      </c>
      <c r="AB1268" s="275" t="s">
        <v>8533</v>
      </c>
      <c r="AH1268" s="275">
        <v>15</v>
      </c>
      <c r="AJ1268" s="275" t="s">
        <v>8495</v>
      </c>
      <c r="AK1268" s="276">
        <v>39</v>
      </c>
      <c r="AL1268" s="275" t="s">
        <v>8024</v>
      </c>
    </row>
    <row r="1269" spans="1:38" s="275" customFormat="1">
      <c r="A1269" s="275" t="str">
        <f t="shared" si="19"/>
        <v>0422200295共同生活援助</v>
      </c>
      <c r="B1269" s="275" t="s">
        <v>3107</v>
      </c>
      <c r="C1269" s="275" t="s">
        <v>3108</v>
      </c>
      <c r="D1269" s="276">
        <v>9891261</v>
      </c>
      <c r="E1269" s="275" t="s">
        <v>3109</v>
      </c>
      <c r="F1269" s="275" t="s">
        <v>8329</v>
      </c>
      <c r="G1269" s="275" t="s">
        <v>3110</v>
      </c>
      <c r="H1269" s="275" t="s">
        <v>402</v>
      </c>
      <c r="I1269" s="275" t="s">
        <v>3111</v>
      </c>
      <c r="J1269" s="275" t="s">
        <v>7175</v>
      </c>
      <c r="K1269" s="275" t="s">
        <v>8534</v>
      </c>
      <c r="L1269" s="275" t="s">
        <v>8534</v>
      </c>
      <c r="M1269" s="275" t="s">
        <v>8535</v>
      </c>
      <c r="N1269" s="276">
        <v>9891302</v>
      </c>
      <c r="O1269" s="275" t="s">
        <v>3035</v>
      </c>
      <c r="P1269" s="275" t="s">
        <v>8536</v>
      </c>
      <c r="Q1269" s="275" t="s">
        <v>3113</v>
      </c>
      <c r="R1269" s="275" t="s">
        <v>3110</v>
      </c>
      <c r="T1269" s="275" t="s">
        <v>7763</v>
      </c>
      <c r="U1269" s="275" t="s">
        <v>74</v>
      </c>
      <c r="V1269" s="275" t="s">
        <v>8537</v>
      </c>
      <c r="AA1269" s="275" t="s">
        <v>8533</v>
      </c>
      <c r="AB1269" s="275" t="s">
        <v>8533</v>
      </c>
      <c r="AH1269" s="275">
        <v>4</v>
      </c>
      <c r="AJ1269" s="275" t="s">
        <v>8495</v>
      </c>
      <c r="AK1269" s="276">
        <v>989</v>
      </c>
      <c r="AL1269" s="275" t="s">
        <v>8084</v>
      </c>
    </row>
    <row r="1270" spans="1:38" s="275" customFormat="1">
      <c r="A1270" s="275" t="str">
        <f t="shared" si="19"/>
        <v>0422300012共同生活援助</v>
      </c>
      <c r="B1270" s="275" t="s">
        <v>1982</v>
      </c>
      <c r="C1270" s="275" t="s">
        <v>4493</v>
      </c>
      <c r="D1270" s="276">
        <v>9891601</v>
      </c>
      <c r="E1270" s="275" t="s">
        <v>4494</v>
      </c>
      <c r="F1270" s="275" t="s">
        <v>4495</v>
      </c>
      <c r="G1270" s="275" t="s">
        <v>1986</v>
      </c>
      <c r="H1270" s="275" t="s">
        <v>63</v>
      </c>
      <c r="I1270" s="275" t="s">
        <v>4496</v>
      </c>
      <c r="J1270" s="275" t="s">
        <v>7845</v>
      </c>
      <c r="K1270" s="275" t="s">
        <v>4497</v>
      </c>
      <c r="L1270" s="275" t="s">
        <v>4497</v>
      </c>
      <c r="M1270" s="275" t="s">
        <v>4498</v>
      </c>
      <c r="N1270" s="276">
        <v>9812102</v>
      </c>
      <c r="O1270" s="275" t="s">
        <v>3191</v>
      </c>
      <c r="P1270" s="275" t="s">
        <v>4499</v>
      </c>
      <c r="Q1270" s="275" t="s">
        <v>4500</v>
      </c>
      <c r="R1270" s="275" t="s">
        <v>4501</v>
      </c>
      <c r="T1270" s="275" t="s">
        <v>7763</v>
      </c>
      <c r="U1270" s="275" t="s">
        <v>74</v>
      </c>
      <c r="V1270" s="275" t="s">
        <v>4502</v>
      </c>
      <c r="AA1270" s="275" t="s">
        <v>7773</v>
      </c>
      <c r="AB1270" s="275" t="s">
        <v>7773</v>
      </c>
      <c r="AH1270" s="275">
        <v>20</v>
      </c>
      <c r="AJ1270" s="275" t="s">
        <v>8495</v>
      </c>
      <c r="AK1270" s="276">
        <v>989</v>
      </c>
      <c r="AL1270" s="275" t="s">
        <v>8019</v>
      </c>
    </row>
    <row r="1271" spans="1:38" s="275" customFormat="1">
      <c r="A1271" s="275" t="str">
        <f t="shared" si="19"/>
        <v>0422400085共同生活援助</v>
      </c>
      <c r="B1271" s="275" t="s">
        <v>3278</v>
      </c>
      <c r="C1271" s="275" t="s">
        <v>3279</v>
      </c>
      <c r="D1271" s="276">
        <v>9892292</v>
      </c>
      <c r="E1271" s="275" t="s">
        <v>6334</v>
      </c>
      <c r="F1271" s="275" t="s">
        <v>3280</v>
      </c>
      <c r="G1271" s="275" t="s">
        <v>3281</v>
      </c>
      <c r="H1271" s="275" t="s">
        <v>3282</v>
      </c>
      <c r="I1271" s="275" t="s">
        <v>3283</v>
      </c>
      <c r="J1271" s="275" t="s">
        <v>7209</v>
      </c>
      <c r="K1271" s="275" t="s">
        <v>4503</v>
      </c>
      <c r="L1271" s="275" t="s">
        <v>4503</v>
      </c>
      <c r="M1271" s="275" t="s">
        <v>4504</v>
      </c>
      <c r="N1271" s="276">
        <v>9892111</v>
      </c>
      <c r="O1271" s="275" t="s">
        <v>3217</v>
      </c>
      <c r="P1271" s="275" t="s">
        <v>4505</v>
      </c>
      <c r="Q1271" s="275" t="s">
        <v>4506</v>
      </c>
      <c r="R1271" s="275" t="s">
        <v>4506</v>
      </c>
      <c r="T1271" s="275" t="s">
        <v>7763</v>
      </c>
      <c r="U1271" s="275" t="s">
        <v>76</v>
      </c>
      <c r="V1271" s="275" t="s">
        <v>4507</v>
      </c>
      <c r="AA1271" s="275" t="s">
        <v>7778</v>
      </c>
      <c r="AB1271" s="275" t="s">
        <v>7778</v>
      </c>
      <c r="AH1271" s="275">
        <v>4</v>
      </c>
      <c r="AJ1271" s="275" t="s">
        <v>8495</v>
      </c>
      <c r="AK1271" s="276">
        <v>989</v>
      </c>
      <c r="AL1271" s="275" t="s">
        <v>8091</v>
      </c>
    </row>
    <row r="1272" spans="1:38" s="275" customFormat="1">
      <c r="A1272" s="275" t="str">
        <f t="shared" si="19"/>
        <v>0422400234共同生活援助</v>
      </c>
      <c r="B1272" s="275" t="s">
        <v>3268</v>
      </c>
      <c r="C1272" s="275" t="s">
        <v>3269</v>
      </c>
      <c r="D1272" s="276">
        <v>9810134</v>
      </c>
      <c r="E1272" s="275" t="s">
        <v>3270</v>
      </c>
      <c r="F1272" s="275" t="s">
        <v>3271</v>
      </c>
      <c r="G1272" s="275" t="s">
        <v>3272</v>
      </c>
      <c r="H1272" s="275" t="s">
        <v>63</v>
      </c>
      <c r="I1272" s="275" t="s">
        <v>8355</v>
      </c>
      <c r="J1272" s="275" t="s">
        <v>8356</v>
      </c>
      <c r="K1272" s="275" t="s">
        <v>3291</v>
      </c>
      <c r="L1272" s="275" t="s">
        <v>3291</v>
      </c>
      <c r="M1272" s="275" t="s">
        <v>3292</v>
      </c>
      <c r="N1272" s="276">
        <v>9892331</v>
      </c>
      <c r="O1272" s="275" t="s">
        <v>3205</v>
      </c>
      <c r="P1272" s="275" t="s">
        <v>3293</v>
      </c>
      <c r="Q1272" s="275" t="s">
        <v>3294</v>
      </c>
      <c r="R1272" s="275" t="s">
        <v>3294</v>
      </c>
      <c r="T1272" s="275" t="s">
        <v>7763</v>
      </c>
      <c r="U1272" s="275" t="s">
        <v>74</v>
      </c>
      <c r="V1272" s="275" t="s">
        <v>4508</v>
      </c>
      <c r="AA1272" s="275" t="s">
        <v>7794</v>
      </c>
      <c r="AB1272" s="275" t="s">
        <v>7794</v>
      </c>
      <c r="AH1272" s="275">
        <v>4</v>
      </c>
      <c r="AJ1272" s="275" t="s">
        <v>8495</v>
      </c>
      <c r="AK1272" s="276">
        <v>981</v>
      </c>
      <c r="AL1272" s="275" t="s">
        <v>8090</v>
      </c>
    </row>
    <row r="1273" spans="1:38" s="275" customFormat="1">
      <c r="A1273" s="275" t="str">
        <f t="shared" si="19"/>
        <v>0422400242共同生活援助</v>
      </c>
      <c r="B1273" s="275" t="s">
        <v>576</v>
      </c>
      <c r="C1273" s="275" t="s">
        <v>4122</v>
      </c>
      <c r="D1273" s="276">
        <v>9840031</v>
      </c>
      <c r="E1273" s="275" t="s">
        <v>7846</v>
      </c>
      <c r="F1273" s="275" t="s">
        <v>579</v>
      </c>
      <c r="G1273" s="275" t="s">
        <v>580</v>
      </c>
      <c r="H1273" s="275" t="s">
        <v>210</v>
      </c>
      <c r="I1273" s="275" t="s">
        <v>1190</v>
      </c>
      <c r="J1273" s="275" t="s">
        <v>6570</v>
      </c>
      <c r="K1273" s="275" t="s">
        <v>7847</v>
      </c>
      <c r="L1273" s="275" t="s">
        <v>7847</v>
      </c>
      <c r="M1273" s="275" t="s">
        <v>7848</v>
      </c>
      <c r="N1273" s="276">
        <v>9892311</v>
      </c>
      <c r="O1273" s="275" t="s">
        <v>3205</v>
      </c>
      <c r="P1273" s="275" t="s">
        <v>7849</v>
      </c>
      <c r="Q1273" s="275" t="s">
        <v>7850</v>
      </c>
      <c r="R1273" s="275" t="s">
        <v>7851</v>
      </c>
      <c r="T1273" s="275" t="s">
        <v>7763</v>
      </c>
      <c r="U1273" s="275" t="s">
        <v>74</v>
      </c>
      <c r="V1273" s="275" t="s">
        <v>7852</v>
      </c>
      <c r="AA1273" s="275" t="s">
        <v>7853</v>
      </c>
      <c r="AB1273" s="275" t="s">
        <v>7853</v>
      </c>
      <c r="AH1273" s="275">
        <v>20</v>
      </c>
      <c r="AJ1273" s="275" t="s">
        <v>8495</v>
      </c>
      <c r="AK1273" s="276">
        <v>984</v>
      </c>
      <c r="AL1273" s="275" t="s">
        <v>7938</v>
      </c>
    </row>
    <row r="1274" spans="1:38" s="275" customFormat="1">
      <c r="A1274" s="275" t="str">
        <f t="shared" si="19"/>
        <v>0422600098共同生活援助</v>
      </c>
      <c r="B1274" s="275" t="s">
        <v>3424</v>
      </c>
      <c r="C1274" s="275" t="s">
        <v>3425</v>
      </c>
      <c r="D1274" s="276">
        <v>9810203</v>
      </c>
      <c r="E1274" s="275" t="s">
        <v>3409</v>
      </c>
      <c r="F1274" s="275" t="s">
        <v>3426</v>
      </c>
      <c r="G1274" s="275" t="s">
        <v>3427</v>
      </c>
      <c r="H1274" s="275" t="s">
        <v>63</v>
      </c>
      <c r="I1274" s="275" t="s">
        <v>3428</v>
      </c>
      <c r="J1274" s="275" t="s">
        <v>7247</v>
      </c>
      <c r="K1274" s="275" t="s">
        <v>4509</v>
      </c>
      <c r="L1274" s="275" t="s">
        <v>4509</v>
      </c>
      <c r="M1274" s="275" t="s">
        <v>4510</v>
      </c>
      <c r="N1274" s="276">
        <v>9810215</v>
      </c>
      <c r="O1274" s="275" t="s">
        <v>3408</v>
      </c>
      <c r="P1274" s="275" t="s">
        <v>4511</v>
      </c>
      <c r="Q1274" s="275" t="s">
        <v>3426</v>
      </c>
      <c r="R1274" s="275" t="s">
        <v>3427</v>
      </c>
      <c r="T1274" s="275" t="s">
        <v>7763</v>
      </c>
      <c r="U1274" s="275" t="s">
        <v>74</v>
      </c>
      <c r="V1274" s="275" t="s">
        <v>4512</v>
      </c>
      <c r="AA1274" s="275" t="s">
        <v>7778</v>
      </c>
      <c r="AB1274" s="275" t="s">
        <v>7778</v>
      </c>
      <c r="AH1274" s="275">
        <v>14</v>
      </c>
      <c r="AJ1274" s="275" t="s">
        <v>8495</v>
      </c>
      <c r="AK1274" s="276">
        <v>981</v>
      </c>
      <c r="AL1274" s="275" t="s">
        <v>7951</v>
      </c>
    </row>
    <row r="1275" spans="1:38" s="275" customFormat="1">
      <c r="A1275" s="275" t="str">
        <f t="shared" si="19"/>
        <v>0422630061共同生活援助</v>
      </c>
      <c r="B1275" s="275" t="s">
        <v>1982</v>
      </c>
      <c r="C1275" s="275" t="s">
        <v>1983</v>
      </c>
      <c r="D1275" s="276">
        <v>9891601</v>
      </c>
      <c r="E1275" s="275" t="s">
        <v>6914</v>
      </c>
      <c r="F1275" s="275" t="s">
        <v>1985</v>
      </c>
      <c r="G1275" s="275" t="s">
        <v>1986</v>
      </c>
      <c r="H1275" s="275" t="s">
        <v>63</v>
      </c>
      <c r="I1275" s="275" t="s">
        <v>8269</v>
      </c>
      <c r="J1275" s="275" t="s">
        <v>8270</v>
      </c>
      <c r="K1275" s="275" t="s">
        <v>4513</v>
      </c>
      <c r="L1275" s="275" t="s">
        <v>4513</v>
      </c>
      <c r="M1275" s="275" t="s">
        <v>4514</v>
      </c>
      <c r="N1275" s="276">
        <v>9850804</v>
      </c>
      <c r="O1275" s="275" t="s">
        <v>3398</v>
      </c>
      <c r="P1275" s="275" t="s">
        <v>4515</v>
      </c>
      <c r="Q1275" s="275" t="s">
        <v>7854</v>
      </c>
      <c r="R1275" s="275" t="s">
        <v>7854</v>
      </c>
      <c r="T1275" s="275" t="s">
        <v>7763</v>
      </c>
      <c r="U1275" s="275" t="s">
        <v>74</v>
      </c>
      <c r="V1275" s="275" t="s">
        <v>4516</v>
      </c>
      <c r="AA1275" s="275" t="s">
        <v>7855</v>
      </c>
      <c r="AB1275" s="275" t="s">
        <v>7855</v>
      </c>
      <c r="AH1275" s="275">
        <v>15</v>
      </c>
      <c r="AJ1275" s="275" t="s">
        <v>8495</v>
      </c>
      <c r="AK1275" s="276">
        <v>989</v>
      </c>
      <c r="AL1275" s="275" t="s">
        <v>8019</v>
      </c>
    </row>
    <row r="1276" spans="1:38" s="275" customFormat="1">
      <c r="A1276" s="275" t="str">
        <f t="shared" si="19"/>
        <v>0422630087共同生活援助</v>
      </c>
      <c r="B1276" s="275" t="s">
        <v>3384</v>
      </c>
      <c r="C1276" s="275" t="s">
        <v>3385</v>
      </c>
      <c r="D1276" s="276">
        <v>9810112</v>
      </c>
      <c r="E1276" s="275" t="s">
        <v>3520</v>
      </c>
      <c r="F1276" s="275" t="s">
        <v>3521</v>
      </c>
      <c r="G1276" s="275" t="s">
        <v>3522</v>
      </c>
      <c r="H1276" s="275" t="s">
        <v>402</v>
      </c>
      <c r="I1276" s="275" t="s">
        <v>8359</v>
      </c>
      <c r="J1276" s="275" t="s">
        <v>8360</v>
      </c>
      <c r="K1276" s="275" t="s">
        <v>3518</v>
      </c>
      <c r="L1276" s="275" t="s">
        <v>3518</v>
      </c>
      <c r="M1276" s="275" t="s">
        <v>3519</v>
      </c>
      <c r="N1276" s="276">
        <v>9810112</v>
      </c>
      <c r="O1276" s="275" t="s">
        <v>734</v>
      </c>
      <c r="P1276" s="275" t="s">
        <v>3520</v>
      </c>
      <c r="Q1276" s="275" t="s">
        <v>3521</v>
      </c>
      <c r="R1276" s="275" t="s">
        <v>3522</v>
      </c>
      <c r="T1276" s="275" t="s">
        <v>7763</v>
      </c>
      <c r="U1276" s="275" t="s">
        <v>74</v>
      </c>
      <c r="V1276" s="275" t="s">
        <v>4517</v>
      </c>
      <c r="AA1276" s="275" t="s">
        <v>7813</v>
      </c>
      <c r="AB1276" s="275" t="s">
        <v>7813</v>
      </c>
      <c r="AH1276" s="275">
        <v>6</v>
      </c>
      <c r="AJ1276" s="275" t="s">
        <v>8495</v>
      </c>
      <c r="AK1276" s="276">
        <v>981</v>
      </c>
      <c r="AL1276" s="275" t="s">
        <v>8059</v>
      </c>
    </row>
    <row r="1277" spans="1:38" s="275" customFormat="1">
      <c r="A1277" s="275" t="str">
        <f t="shared" si="19"/>
        <v>0422700161共同生活援助</v>
      </c>
      <c r="B1277" s="275" t="s">
        <v>2569</v>
      </c>
      <c r="C1277" s="275" t="s">
        <v>2570</v>
      </c>
      <c r="D1277" s="276">
        <v>9813621</v>
      </c>
      <c r="E1277" s="275" t="s">
        <v>2571</v>
      </c>
      <c r="F1277" s="275" t="s">
        <v>2572</v>
      </c>
      <c r="G1277" s="275" t="s">
        <v>2573</v>
      </c>
      <c r="H1277" s="275" t="s">
        <v>63</v>
      </c>
      <c r="I1277" s="275" t="s">
        <v>2574</v>
      </c>
      <c r="J1277" s="275" t="s">
        <v>7067</v>
      </c>
      <c r="K1277" s="275" t="s">
        <v>4518</v>
      </c>
      <c r="L1277" s="275" t="s">
        <v>4518</v>
      </c>
      <c r="M1277" s="275" t="s">
        <v>4519</v>
      </c>
      <c r="N1277" s="276">
        <v>9813621</v>
      </c>
      <c r="O1277" s="275" t="s">
        <v>3604</v>
      </c>
      <c r="P1277" s="275" t="s">
        <v>4520</v>
      </c>
      <c r="Q1277" s="275" t="s">
        <v>4521</v>
      </c>
      <c r="R1277" s="275" t="s">
        <v>4522</v>
      </c>
      <c r="T1277" s="275" t="s">
        <v>7763</v>
      </c>
      <c r="U1277" s="275" t="s">
        <v>74</v>
      </c>
      <c r="V1277" s="275" t="s">
        <v>4523</v>
      </c>
      <c r="AA1277" s="275" t="s">
        <v>7778</v>
      </c>
      <c r="AB1277" s="275" t="s">
        <v>7778</v>
      </c>
      <c r="AH1277" s="275">
        <v>41</v>
      </c>
      <c r="AJ1277" s="275" t="s">
        <v>8495</v>
      </c>
      <c r="AK1277" s="276">
        <v>981</v>
      </c>
      <c r="AL1277" s="275" t="s">
        <v>8053</v>
      </c>
    </row>
    <row r="1278" spans="1:38" s="275" customFormat="1">
      <c r="A1278" s="275" t="str">
        <f t="shared" si="19"/>
        <v>0422700187共同生活援助</v>
      </c>
      <c r="B1278" s="275" t="s">
        <v>3642</v>
      </c>
      <c r="C1278" s="275" t="s">
        <v>3643</v>
      </c>
      <c r="D1278" s="276">
        <v>9800011</v>
      </c>
      <c r="E1278" s="275" t="s">
        <v>3644</v>
      </c>
      <c r="F1278" s="275" t="s">
        <v>3645</v>
      </c>
      <c r="G1278" s="275" t="s">
        <v>3646</v>
      </c>
      <c r="H1278" s="275" t="s">
        <v>144</v>
      </c>
      <c r="I1278" s="275" t="s">
        <v>8369</v>
      </c>
      <c r="J1278" s="275" t="s">
        <v>8370</v>
      </c>
      <c r="K1278" s="275" t="s">
        <v>4524</v>
      </c>
      <c r="L1278" s="275" t="s">
        <v>4524</v>
      </c>
      <c r="M1278" s="275" t="s">
        <v>4525</v>
      </c>
      <c r="N1278" s="276">
        <v>9813621</v>
      </c>
      <c r="O1278" s="275" t="s">
        <v>3604</v>
      </c>
      <c r="P1278" s="275" t="s">
        <v>3650</v>
      </c>
      <c r="Q1278" s="275" t="s">
        <v>3651</v>
      </c>
      <c r="R1278" s="275" t="s">
        <v>3652</v>
      </c>
      <c r="T1278" s="275" t="s">
        <v>7763</v>
      </c>
      <c r="U1278" s="275" t="s">
        <v>74</v>
      </c>
      <c r="V1278" s="275" t="s">
        <v>4526</v>
      </c>
      <c r="AA1278" s="275" t="s">
        <v>7778</v>
      </c>
      <c r="AB1278" s="275" t="s">
        <v>7778</v>
      </c>
      <c r="AH1278" s="275">
        <v>78</v>
      </c>
      <c r="AJ1278" s="275" t="s">
        <v>8495</v>
      </c>
      <c r="AK1278" s="276">
        <v>980</v>
      </c>
      <c r="AL1278" s="275" t="s">
        <v>7988</v>
      </c>
    </row>
    <row r="1279" spans="1:38" s="275" customFormat="1">
      <c r="A1279" s="275" t="str">
        <f t="shared" si="19"/>
        <v>0422700203共同生活援助</v>
      </c>
      <c r="B1279" s="275" t="s">
        <v>3596</v>
      </c>
      <c r="C1279" s="275" t="s">
        <v>3597</v>
      </c>
      <c r="D1279" s="276">
        <v>9813621</v>
      </c>
      <c r="E1279" s="275" t="s">
        <v>3598</v>
      </c>
      <c r="F1279" s="275" t="s">
        <v>3599</v>
      </c>
      <c r="G1279" s="275" t="s">
        <v>3600</v>
      </c>
      <c r="H1279" s="275" t="s">
        <v>63</v>
      </c>
      <c r="I1279" s="275" t="s">
        <v>3601</v>
      </c>
      <c r="J1279" s="275" t="s">
        <v>7270</v>
      </c>
      <c r="K1279" s="275" t="s">
        <v>4527</v>
      </c>
      <c r="L1279" s="275" t="s">
        <v>4527</v>
      </c>
      <c r="M1279" s="275" t="s">
        <v>4528</v>
      </c>
      <c r="N1279" s="276">
        <v>9813621</v>
      </c>
      <c r="O1279" s="275" t="s">
        <v>3604</v>
      </c>
      <c r="P1279" s="275" t="s">
        <v>4529</v>
      </c>
      <c r="Q1279" s="275" t="s">
        <v>3599</v>
      </c>
      <c r="R1279" s="275" t="s">
        <v>3599</v>
      </c>
      <c r="T1279" s="275" t="s">
        <v>7763</v>
      </c>
      <c r="U1279" s="275" t="s">
        <v>74</v>
      </c>
      <c r="V1279" s="275" t="s">
        <v>4530</v>
      </c>
      <c r="AA1279" s="275" t="s">
        <v>7778</v>
      </c>
      <c r="AB1279" s="275" t="s">
        <v>7778</v>
      </c>
      <c r="AH1279" s="275">
        <v>32</v>
      </c>
      <c r="AJ1279" s="275" t="s">
        <v>8495</v>
      </c>
      <c r="AK1279" s="276">
        <v>981</v>
      </c>
      <c r="AL1279" s="275" t="s">
        <v>8053</v>
      </c>
    </row>
    <row r="1280" spans="1:38" s="275" customFormat="1">
      <c r="A1280" s="275" t="str">
        <f t="shared" si="19"/>
        <v>0422700302共同生活援助</v>
      </c>
      <c r="B1280" s="275" t="s">
        <v>2802</v>
      </c>
      <c r="C1280" s="275" t="s">
        <v>2803</v>
      </c>
      <c r="D1280" s="276">
        <v>9813602</v>
      </c>
      <c r="E1280" s="275" t="s">
        <v>2804</v>
      </c>
      <c r="F1280" s="275" t="s">
        <v>2805</v>
      </c>
      <c r="G1280" s="275" t="s">
        <v>2806</v>
      </c>
      <c r="H1280" s="275" t="s">
        <v>63</v>
      </c>
      <c r="I1280" s="275" t="s">
        <v>8320</v>
      </c>
      <c r="J1280" s="275" t="s">
        <v>8321</v>
      </c>
      <c r="K1280" s="275" t="s">
        <v>3625</v>
      </c>
      <c r="L1280" s="275" t="s">
        <v>3625</v>
      </c>
      <c r="M1280" s="275" t="s">
        <v>3626</v>
      </c>
      <c r="N1280" s="276">
        <v>9813502</v>
      </c>
      <c r="O1280" s="275" t="s">
        <v>3627</v>
      </c>
      <c r="P1280" s="275" t="s">
        <v>3628</v>
      </c>
      <c r="Q1280" s="275" t="s">
        <v>3629</v>
      </c>
      <c r="R1280" s="275" t="s">
        <v>3630</v>
      </c>
      <c r="T1280" s="275" t="s">
        <v>7763</v>
      </c>
      <c r="U1280" s="275" t="s">
        <v>74</v>
      </c>
      <c r="V1280" s="275" t="s">
        <v>4531</v>
      </c>
      <c r="AA1280" s="275" t="s">
        <v>7794</v>
      </c>
      <c r="AB1280" s="275" t="s">
        <v>7794</v>
      </c>
      <c r="AH1280" s="275">
        <v>19</v>
      </c>
      <c r="AJ1280" s="275" t="s">
        <v>8495</v>
      </c>
      <c r="AK1280" s="276">
        <v>981</v>
      </c>
      <c r="AL1280" s="275" t="s">
        <v>8066</v>
      </c>
    </row>
    <row r="1281" spans="1:38" s="275" customFormat="1">
      <c r="A1281" s="275" t="str">
        <f t="shared" si="19"/>
        <v>0422700369共同生活援助</v>
      </c>
      <c r="B1281" s="275" t="s">
        <v>4433</v>
      </c>
      <c r="C1281" s="275" t="s">
        <v>4434</v>
      </c>
      <c r="D1281" s="276">
        <v>9813111</v>
      </c>
      <c r="E1281" s="275" t="s">
        <v>4435</v>
      </c>
      <c r="F1281" s="275" t="s">
        <v>4436</v>
      </c>
      <c r="G1281" s="275" t="s">
        <v>4437</v>
      </c>
      <c r="H1281" s="275" t="s">
        <v>63</v>
      </c>
      <c r="I1281" s="275" t="s">
        <v>4438</v>
      </c>
      <c r="J1281" s="275" t="s">
        <v>7840</v>
      </c>
      <c r="K1281" s="275" t="s">
        <v>4532</v>
      </c>
      <c r="L1281" s="275" t="s">
        <v>4532</v>
      </c>
      <c r="M1281" s="275" t="s">
        <v>4533</v>
      </c>
      <c r="N1281" s="276">
        <v>9813352</v>
      </c>
      <c r="O1281" s="275" t="s">
        <v>2920</v>
      </c>
      <c r="P1281" s="275" t="s">
        <v>4534</v>
      </c>
      <c r="Q1281" s="275" t="s">
        <v>4536</v>
      </c>
      <c r="R1281" s="275" t="s">
        <v>4537</v>
      </c>
      <c r="T1281" s="275" t="s">
        <v>7763</v>
      </c>
      <c r="U1281" s="275" t="s">
        <v>74</v>
      </c>
      <c r="V1281" s="275" t="s">
        <v>4535</v>
      </c>
      <c r="AA1281" s="275" t="s">
        <v>7856</v>
      </c>
      <c r="AB1281" s="275" t="s">
        <v>7856</v>
      </c>
      <c r="AH1281" s="275">
        <v>4</v>
      </c>
      <c r="AJ1281" s="275" t="s">
        <v>8495</v>
      </c>
      <c r="AK1281" s="276">
        <v>981</v>
      </c>
      <c r="AL1281" s="275" t="s">
        <v>8141</v>
      </c>
    </row>
    <row r="1282" spans="1:38" s="275" customFormat="1">
      <c r="A1282" s="275" t="str">
        <f t="shared" si="19"/>
        <v>0422700385共同生活援助</v>
      </c>
      <c r="B1282" s="275" t="s">
        <v>3268</v>
      </c>
      <c r="C1282" s="275" t="s">
        <v>3269</v>
      </c>
      <c r="D1282" s="276">
        <v>9810134</v>
      </c>
      <c r="E1282" s="275" t="s">
        <v>3270</v>
      </c>
      <c r="F1282" s="275" t="s">
        <v>3271</v>
      </c>
      <c r="G1282" s="275" t="s">
        <v>3272</v>
      </c>
      <c r="H1282" s="275" t="s">
        <v>63</v>
      </c>
      <c r="I1282" s="275" t="s">
        <v>8355</v>
      </c>
      <c r="J1282" s="275" t="s">
        <v>8356</v>
      </c>
      <c r="K1282" s="275" t="s">
        <v>3705</v>
      </c>
      <c r="L1282" s="275" t="s">
        <v>3705</v>
      </c>
      <c r="M1282" s="275" t="s">
        <v>3706</v>
      </c>
      <c r="N1282" s="276">
        <v>9813303</v>
      </c>
      <c r="O1282" s="275" t="s">
        <v>2920</v>
      </c>
      <c r="P1282" s="275" t="s">
        <v>3707</v>
      </c>
      <c r="Q1282" s="275" t="s">
        <v>3708</v>
      </c>
      <c r="R1282" s="275" t="s">
        <v>3708</v>
      </c>
      <c r="T1282" s="275" t="s">
        <v>7763</v>
      </c>
      <c r="U1282" s="275" t="s">
        <v>74</v>
      </c>
      <c r="V1282" s="275" t="s">
        <v>4538</v>
      </c>
      <c r="AA1282" s="275" t="s">
        <v>7764</v>
      </c>
      <c r="AB1282" s="275" t="s">
        <v>7764</v>
      </c>
      <c r="AH1282" s="275">
        <v>4</v>
      </c>
      <c r="AJ1282" s="275" t="s">
        <v>8495</v>
      </c>
      <c r="AK1282" s="276">
        <v>981</v>
      </c>
      <c r="AL1282" s="275" t="s">
        <v>8090</v>
      </c>
    </row>
    <row r="1283" spans="1:38" s="275" customFormat="1">
      <c r="A1283" s="275" t="str">
        <f t="shared" ref="A1283:A1346" si="20">V1283&amp;T1283</f>
        <v>0422700641共同生活援助</v>
      </c>
      <c r="B1283" s="275" t="s">
        <v>4539</v>
      </c>
      <c r="C1283" s="275" t="s">
        <v>4540</v>
      </c>
      <c r="D1283" s="276">
        <v>9813622</v>
      </c>
      <c r="E1283" s="275" t="s">
        <v>4541</v>
      </c>
      <c r="F1283" s="275" t="s">
        <v>4542</v>
      </c>
      <c r="G1283" s="275" t="s">
        <v>8538</v>
      </c>
      <c r="H1283" s="275" t="s">
        <v>402</v>
      </c>
      <c r="I1283" s="275" t="s">
        <v>8539</v>
      </c>
      <c r="J1283" s="275" t="s">
        <v>8540</v>
      </c>
      <c r="K1283" s="275" t="s">
        <v>4543</v>
      </c>
      <c r="L1283" s="275" t="s">
        <v>4546</v>
      </c>
      <c r="M1283" s="275" t="s">
        <v>4547</v>
      </c>
      <c r="N1283" s="276">
        <v>9813622</v>
      </c>
      <c r="O1283" s="275" t="s">
        <v>3604</v>
      </c>
      <c r="P1283" s="275" t="s">
        <v>4544</v>
      </c>
      <c r="Q1283" s="275" t="s">
        <v>4542</v>
      </c>
      <c r="R1283" s="275" t="s">
        <v>8538</v>
      </c>
      <c r="T1283" s="275" t="s">
        <v>7763</v>
      </c>
      <c r="U1283" s="275" t="s">
        <v>74</v>
      </c>
      <c r="V1283" s="275" t="s">
        <v>4545</v>
      </c>
      <c r="AA1283" s="275" t="s">
        <v>7857</v>
      </c>
      <c r="AB1283" s="275" t="s">
        <v>7857</v>
      </c>
      <c r="AH1283" s="275">
        <v>25</v>
      </c>
      <c r="AJ1283" s="275" t="s">
        <v>8495</v>
      </c>
      <c r="AK1283" s="276">
        <v>981</v>
      </c>
      <c r="AL1283" s="275" t="s">
        <v>8179</v>
      </c>
    </row>
    <row r="1284" spans="1:38" s="275" customFormat="1">
      <c r="A1284" s="275" t="str">
        <f t="shared" si="20"/>
        <v>0422700708共同生活援助</v>
      </c>
      <c r="B1284" s="275" t="s">
        <v>3632</v>
      </c>
      <c r="C1284" s="275" t="s">
        <v>3633</v>
      </c>
      <c r="D1284" s="276">
        <v>9813624</v>
      </c>
      <c r="E1284" s="275" t="s">
        <v>3634</v>
      </c>
      <c r="F1284" s="275" t="s">
        <v>3635</v>
      </c>
      <c r="G1284" s="275" t="s">
        <v>3635</v>
      </c>
      <c r="H1284" s="275" t="s">
        <v>63</v>
      </c>
      <c r="I1284" s="275" t="s">
        <v>3636</v>
      </c>
      <c r="J1284" s="275" t="s">
        <v>7283</v>
      </c>
      <c r="K1284" s="275" t="s">
        <v>4548</v>
      </c>
      <c r="L1284" s="275" t="s">
        <v>4548</v>
      </c>
      <c r="M1284" s="275" t="s">
        <v>4549</v>
      </c>
      <c r="N1284" s="276">
        <v>9813622</v>
      </c>
      <c r="O1284" s="275" t="s">
        <v>3604</v>
      </c>
      <c r="P1284" s="275" t="s">
        <v>4550</v>
      </c>
      <c r="Q1284" s="275" t="s">
        <v>3635</v>
      </c>
      <c r="R1284" s="275" t="s">
        <v>3640</v>
      </c>
      <c r="T1284" s="275" t="s">
        <v>7763</v>
      </c>
      <c r="U1284" s="275" t="s">
        <v>74</v>
      </c>
      <c r="V1284" s="275" t="s">
        <v>4551</v>
      </c>
      <c r="AA1284" s="275" t="s">
        <v>7858</v>
      </c>
      <c r="AB1284" s="275" t="s">
        <v>7858</v>
      </c>
      <c r="AH1284" s="275">
        <v>26</v>
      </c>
      <c r="AJ1284" s="275" t="s">
        <v>8495</v>
      </c>
      <c r="AK1284" s="276">
        <v>981</v>
      </c>
      <c r="AL1284" s="275" t="s">
        <v>8108</v>
      </c>
    </row>
    <row r="1285" spans="1:38" s="275" customFormat="1">
      <c r="A1285" s="275" t="str">
        <f t="shared" si="20"/>
        <v>0422700716共同生活援助</v>
      </c>
      <c r="B1285" s="275" t="s">
        <v>3710</v>
      </c>
      <c r="C1285" s="275" t="s">
        <v>3711</v>
      </c>
      <c r="D1285" s="276">
        <v>9813621</v>
      </c>
      <c r="E1285" s="275" t="s">
        <v>3712</v>
      </c>
      <c r="F1285" s="275" t="s">
        <v>3713</v>
      </c>
      <c r="G1285" s="275" t="s">
        <v>3714</v>
      </c>
      <c r="H1285" s="275" t="s">
        <v>63</v>
      </c>
      <c r="I1285" s="275" t="s">
        <v>8371</v>
      </c>
      <c r="J1285" s="275" t="s">
        <v>8372</v>
      </c>
      <c r="K1285" s="275" t="s">
        <v>8541</v>
      </c>
      <c r="L1285" s="275" t="s">
        <v>8541</v>
      </c>
      <c r="M1285" s="275" t="s">
        <v>8542</v>
      </c>
      <c r="N1285" s="276">
        <v>9813621</v>
      </c>
      <c r="O1285" s="275" t="s">
        <v>3604</v>
      </c>
      <c r="P1285" s="275" t="s">
        <v>8543</v>
      </c>
      <c r="Q1285" s="275" t="s">
        <v>3713</v>
      </c>
      <c r="R1285" s="275" t="s">
        <v>3714</v>
      </c>
      <c r="T1285" s="275" t="s">
        <v>7763</v>
      </c>
      <c r="U1285" s="275" t="s">
        <v>74</v>
      </c>
      <c r="V1285" s="275" t="s">
        <v>8544</v>
      </c>
      <c r="AA1285" s="275" t="s">
        <v>8545</v>
      </c>
      <c r="AB1285" s="275" t="s">
        <v>8545</v>
      </c>
      <c r="AH1285" s="275">
        <v>4</v>
      </c>
      <c r="AJ1285" s="275" t="s">
        <v>8495</v>
      </c>
      <c r="AK1285" s="276">
        <v>981</v>
      </c>
      <c r="AL1285" s="275" t="s">
        <v>8053</v>
      </c>
    </row>
    <row r="1286" spans="1:38" s="275" customFormat="1">
      <c r="A1286" s="275" t="str">
        <f t="shared" si="20"/>
        <v>0423100122共同生活援助</v>
      </c>
      <c r="B1286" s="275" t="s">
        <v>3937</v>
      </c>
      <c r="C1286" s="275" t="s">
        <v>3938</v>
      </c>
      <c r="D1286" s="276">
        <v>9870121</v>
      </c>
      <c r="E1286" s="275" t="s">
        <v>4552</v>
      </c>
      <c r="F1286" s="275" t="s">
        <v>3940</v>
      </c>
      <c r="G1286" s="275" t="s">
        <v>3941</v>
      </c>
      <c r="H1286" s="275" t="s">
        <v>63</v>
      </c>
      <c r="I1286" s="275" t="s">
        <v>4553</v>
      </c>
      <c r="J1286" s="275" t="s">
        <v>7859</v>
      </c>
      <c r="K1286" s="275" t="s">
        <v>4554</v>
      </c>
      <c r="L1286" s="275" t="s">
        <v>4554</v>
      </c>
      <c r="M1286" s="275" t="s">
        <v>4555</v>
      </c>
      <c r="N1286" s="276">
        <v>9870151</v>
      </c>
      <c r="O1286" s="275" t="s">
        <v>3921</v>
      </c>
      <c r="P1286" s="275" t="s">
        <v>4556</v>
      </c>
      <c r="Q1286" s="275" t="s">
        <v>3940</v>
      </c>
      <c r="R1286" s="275" t="s">
        <v>3941</v>
      </c>
      <c r="T1286" s="275" t="s">
        <v>7763</v>
      </c>
      <c r="U1286" s="275" t="s">
        <v>74</v>
      </c>
      <c r="V1286" s="275" t="s">
        <v>4557</v>
      </c>
      <c r="AA1286" s="275" t="s">
        <v>7825</v>
      </c>
      <c r="AB1286" s="275" t="s">
        <v>7825</v>
      </c>
      <c r="AH1286" s="275">
        <v>5</v>
      </c>
      <c r="AJ1286" s="275" t="s">
        <v>8495</v>
      </c>
      <c r="AK1286" s="276">
        <v>987</v>
      </c>
      <c r="AL1286" s="275" t="s">
        <v>8119</v>
      </c>
    </row>
    <row r="1287" spans="1:38" s="275" customFormat="1">
      <c r="A1287" s="275" t="str">
        <f t="shared" si="20"/>
        <v>0423100221共同生活援助</v>
      </c>
      <c r="B1287" s="275" t="s">
        <v>3993</v>
      </c>
      <c r="C1287" s="275" t="s">
        <v>3994</v>
      </c>
      <c r="D1287" s="276">
        <v>9870024</v>
      </c>
      <c r="E1287" s="275" t="s">
        <v>3995</v>
      </c>
      <c r="F1287" s="275" t="s">
        <v>3996</v>
      </c>
      <c r="G1287" s="275" t="s">
        <v>3997</v>
      </c>
      <c r="H1287" s="275" t="s">
        <v>210</v>
      </c>
      <c r="I1287" s="275" t="s">
        <v>3998</v>
      </c>
      <c r="J1287" s="275" t="s">
        <v>7321</v>
      </c>
      <c r="K1287" s="275" t="s">
        <v>4558</v>
      </c>
      <c r="L1287" s="275" t="s">
        <v>4558</v>
      </c>
      <c r="M1287" s="275" t="s">
        <v>4559</v>
      </c>
      <c r="N1287" s="276">
        <v>9870024</v>
      </c>
      <c r="O1287" s="275" t="s">
        <v>3906</v>
      </c>
      <c r="P1287" s="275" t="s">
        <v>4001</v>
      </c>
      <c r="Q1287" s="275" t="s">
        <v>4002</v>
      </c>
      <c r="R1287" s="275" t="s">
        <v>4561</v>
      </c>
      <c r="T1287" s="275" t="s">
        <v>7763</v>
      </c>
      <c r="U1287" s="275" t="s">
        <v>74</v>
      </c>
      <c r="V1287" s="275" t="s">
        <v>4560</v>
      </c>
      <c r="AA1287" s="275" t="s">
        <v>7860</v>
      </c>
      <c r="AB1287" s="275" t="s">
        <v>7860</v>
      </c>
      <c r="AH1287" s="275">
        <v>20</v>
      </c>
      <c r="AJ1287" s="275" t="s">
        <v>8495</v>
      </c>
      <c r="AK1287" s="276">
        <v>987</v>
      </c>
      <c r="AL1287" s="275" t="s">
        <v>8122</v>
      </c>
    </row>
    <row r="1288" spans="1:38" s="275" customFormat="1">
      <c r="A1288" s="275" t="str">
        <f t="shared" si="20"/>
        <v>0423100254共同生活援助</v>
      </c>
      <c r="B1288" s="275" t="s">
        <v>2802</v>
      </c>
      <c r="C1288" s="275" t="s">
        <v>2803</v>
      </c>
      <c r="D1288" s="276">
        <v>9813602</v>
      </c>
      <c r="E1288" s="275" t="s">
        <v>2804</v>
      </c>
      <c r="F1288" s="275" t="s">
        <v>2805</v>
      </c>
      <c r="G1288" s="275" t="s">
        <v>2806</v>
      </c>
      <c r="H1288" s="275" t="s">
        <v>63</v>
      </c>
      <c r="I1288" s="275" t="s">
        <v>8320</v>
      </c>
      <c r="J1288" s="275" t="s">
        <v>8321</v>
      </c>
      <c r="K1288" s="275" t="s">
        <v>4005</v>
      </c>
      <c r="L1288" s="275" t="s">
        <v>4005</v>
      </c>
      <c r="M1288" s="275" t="s">
        <v>4006</v>
      </c>
      <c r="N1288" s="276">
        <v>9870015</v>
      </c>
      <c r="O1288" s="275" t="s">
        <v>3906</v>
      </c>
      <c r="P1288" s="275" t="s">
        <v>3954</v>
      </c>
      <c r="Q1288" s="275" t="s">
        <v>4007</v>
      </c>
      <c r="R1288" s="275" t="s">
        <v>4007</v>
      </c>
      <c r="T1288" s="275" t="s">
        <v>7763</v>
      </c>
      <c r="U1288" s="275" t="s">
        <v>74</v>
      </c>
      <c r="V1288" s="275" t="s">
        <v>4562</v>
      </c>
      <c r="AA1288" s="275" t="s">
        <v>7811</v>
      </c>
      <c r="AB1288" s="275" t="s">
        <v>7811</v>
      </c>
      <c r="AH1288" s="275">
        <v>4</v>
      </c>
      <c r="AJ1288" s="275" t="s">
        <v>8495</v>
      </c>
      <c r="AK1288" s="276">
        <v>981</v>
      </c>
      <c r="AL1288" s="275" t="s">
        <v>8066</v>
      </c>
    </row>
    <row r="1289" spans="1:38" s="275" customFormat="1">
      <c r="A1289" s="275" t="str">
        <f t="shared" si="20"/>
        <v>0423500032共同生活援助</v>
      </c>
      <c r="B1289" s="275" t="s">
        <v>2569</v>
      </c>
      <c r="C1289" s="275" t="s">
        <v>2570</v>
      </c>
      <c r="D1289" s="276">
        <v>9813621</v>
      </c>
      <c r="E1289" s="275" t="s">
        <v>2571</v>
      </c>
      <c r="F1289" s="275" t="s">
        <v>2572</v>
      </c>
      <c r="G1289" s="275" t="s">
        <v>2573</v>
      </c>
      <c r="H1289" s="275" t="s">
        <v>63</v>
      </c>
      <c r="I1289" s="275" t="s">
        <v>2574</v>
      </c>
      <c r="J1289" s="275" t="s">
        <v>7067</v>
      </c>
      <c r="K1289" s="275" t="s">
        <v>4563</v>
      </c>
      <c r="L1289" s="275" t="s">
        <v>4563</v>
      </c>
      <c r="M1289" s="275" t="s">
        <v>4564</v>
      </c>
      <c r="N1289" s="276">
        <v>9862231</v>
      </c>
      <c r="O1289" s="275" t="s">
        <v>4052</v>
      </c>
      <c r="P1289" s="275" t="s">
        <v>4565</v>
      </c>
      <c r="Q1289" s="275" t="s">
        <v>4054</v>
      </c>
      <c r="R1289" s="275" t="s">
        <v>4055</v>
      </c>
      <c r="T1289" s="275" t="s">
        <v>7763</v>
      </c>
      <c r="U1289" s="275" t="s">
        <v>74</v>
      </c>
      <c r="V1289" s="275" t="s">
        <v>4566</v>
      </c>
      <c r="AA1289" s="275" t="s">
        <v>7794</v>
      </c>
      <c r="AB1289" s="275" t="s">
        <v>7794</v>
      </c>
      <c r="AH1289" s="275">
        <v>6</v>
      </c>
      <c r="AJ1289" s="275" t="s">
        <v>8495</v>
      </c>
      <c r="AK1289" s="276">
        <v>981</v>
      </c>
      <c r="AL1289" s="275" t="s">
        <v>8053</v>
      </c>
    </row>
    <row r="1290" spans="1:38" s="275" customFormat="1">
      <c r="A1290" s="275" t="str">
        <f t="shared" si="20"/>
        <v>0423600048共同生活援助</v>
      </c>
      <c r="B1290" s="275" t="s">
        <v>4567</v>
      </c>
      <c r="C1290" s="275" t="s">
        <v>4568</v>
      </c>
      <c r="D1290" s="276">
        <v>9880451</v>
      </c>
      <c r="E1290" s="275" t="s">
        <v>4569</v>
      </c>
      <c r="F1290" s="275" t="s">
        <v>4570</v>
      </c>
      <c r="G1290" s="275" t="s">
        <v>4570</v>
      </c>
      <c r="H1290" s="275" t="s">
        <v>63</v>
      </c>
      <c r="I1290" s="275" t="s">
        <v>4571</v>
      </c>
      <c r="J1290" s="275" t="s">
        <v>7861</v>
      </c>
      <c r="K1290" s="275" t="s">
        <v>4572</v>
      </c>
      <c r="L1290" s="275" t="s">
        <v>4572</v>
      </c>
      <c r="M1290" s="275" t="s">
        <v>4573</v>
      </c>
      <c r="N1290" s="276">
        <v>9880451</v>
      </c>
      <c r="O1290" s="275" t="s">
        <v>4075</v>
      </c>
      <c r="P1290" s="275" t="s">
        <v>4569</v>
      </c>
      <c r="Q1290" s="275" t="s">
        <v>4570</v>
      </c>
      <c r="R1290" s="275" t="s">
        <v>4570</v>
      </c>
      <c r="T1290" s="275" t="s">
        <v>7763</v>
      </c>
      <c r="U1290" s="275" t="s">
        <v>74</v>
      </c>
      <c r="V1290" s="275" t="s">
        <v>4574</v>
      </c>
      <c r="AA1290" s="275" t="s">
        <v>7778</v>
      </c>
      <c r="AB1290" s="275" t="s">
        <v>7778</v>
      </c>
      <c r="AH1290" s="275">
        <v>6</v>
      </c>
      <c r="AJ1290" s="275" t="s">
        <v>8495</v>
      </c>
      <c r="AK1290" s="276">
        <v>988</v>
      </c>
      <c r="AL1290" s="275" t="s">
        <v>8180</v>
      </c>
    </row>
    <row r="1291" spans="1:38" s="275" customFormat="1">
      <c r="A1291" s="275" t="str">
        <f t="shared" si="20"/>
        <v>0423600097共同生活援助</v>
      </c>
      <c r="B1291" s="275" t="s">
        <v>4080</v>
      </c>
      <c r="C1291" s="275" t="s">
        <v>4081</v>
      </c>
      <c r="D1291" s="276">
        <v>9880347</v>
      </c>
      <c r="E1291" s="275" t="s">
        <v>4082</v>
      </c>
      <c r="F1291" s="275" t="s">
        <v>4083</v>
      </c>
      <c r="G1291" s="275" t="s">
        <v>4084</v>
      </c>
      <c r="H1291" s="275" t="s">
        <v>63</v>
      </c>
      <c r="I1291" s="275" t="s">
        <v>4085</v>
      </c>
      <c r="J1291" s="275" t="s">
        <v>7346</v>
      </c>
      <c r="K1291" s="275" t="s">
        <v>4086</v>
      </c>
      <c r="L1291" s="275" t="s">
        <v>4086</v>
      </c>
      <c r="M1291" s="275" t="s">
        <v>4087</v>
      </c>
      <c r="N1291" s="276">
        <v>9880347</v>
      </c>
      <c r="O1291" s="275" t="s">
        <v>827</v>
      </c>
      <c r="P1291" s="275" t="s">
        <v>4089</v>
      </c>
      <c r="Q1291" s="275" t="s">
        <v>4083</v>
      </c>
      <c r="R1291" s="275" t="s">
        <v>4084</v>
      </c>
      <c r="T1291" s="275" t="s">
        <v>7763</v>
      </c>
      <c r="U1291" s="275" t="s">
        <v>74</v>
      </c>
      <c r="V1291" s="275" t="s">
        <v>4575</v>
      </c>
      <c r="AA1291" s="275" t="s">
        <v>7862</v>
      </c>
      <c r="AB1291" s="275" t="s">
        <v>7862</v>
      </c>
      <c r="AH1291" s="275">
        <v>14</v>
      </c>
      <c r="AJ1291" s="275" t="s">
        <v>8495</v>
      </c>
      <c r="AK1291" s="276">
        <v>988</v>
      </c>
      <c r="AL1291" s="275" t="s">
        <v>8114</v>
      </c>
    </row>
    <row r="1292" spans="1:38" s="275" customFormat="1">
      <c r="A1292" s="275" t="str">
        <f t="shared" si="20"/>
        <v>0450200753児童発達支援</v>
      </c>
      <c r="B1292" s="275" t="s">
        <v>66</v>
      </c>
      <c r="C1292" s="275" t="s">
        <v>479</v>
      </c>
      <c r="D1292" s="276">
        <v>9868501</v>
      </c>
      <c r="E1292" s="275" t="s">
        <v>5215</v>
      </c>
      <c r="F1292" s="275" t="s">
        <v>5216</v>
      </c>
      <c r="G1292" s="275" t="s">
        <v>81</v>
      </c>
      <c r="H1292" s="275" t="s">
        <v>5217</v>
      </c>
      <c r="I1292" s="275" t="s">
        <v>5218</v>
      </c>
      <c r="J1292" s="275" t="s">
        <v>7451</v>
      </c>
      <c r="K1292" s="275" t="s">
        <v>4597</v>
      </c>
      <c r="L1292" s="275" t="s">
        <v>4597</v>
      </c>
      <c r="M1292" s="275" t="s">
        <v>4598</v>
      </c>
      <c r="N1292" s="276">
        <v>9860863</v>
      </c>
      <c r="O1292" s="275" t="s">
        <v>66</v>
      </c>
      <c r="P1292" s="275" t="s">
        <v>4599</v>
      </c>
      <c r="Q1292" s="275" t="s">
        <v>4600</v>
      </c>
      <c r="R1292" s="275" t="s">
        <v>4600</v>
      </c>
      <c r="T1292" s="275" t="s">
        <v>5220</v>
      </c>
      <c r="U1292" s="275" t="s">
        <v>74</v>
      </c>
      <c r="V1292" s="275" t="s">
        <v>5219</v>
      </c>
      <c r="W1292" s="275" t="s">
        <v>6486</v>
      </c>
      <c r="X1292" s="277">
        <v>44835</v>
      </c>
      <c r="Y1292" s="275" t="s">
        <v>6487</v>
      </c>
      <c r="AA1292" s="277">
        <v>41000</v>
      </c>
      <c r="AB1292" s="277">
        <v>41000</v>
      </c>
      <c r="AF1292" s="275" t="s">
        <v>7452</v>
      </c>
      <c r="AH1292" s="275">
        <v>10</v>
      </c>
      <c r="AJ1292" s="275" t="s">
        <v>8546</v>
      </c>
      <c r="AK1292" s="276">
        <v>986</v>
      </c>
      <c r="AL1292" s="275" t="s">
        <v>7954</v>
      </c>
    </row>
    <row r="1293" spans="1:38" s="275" customFormat="1">
      <c r="A1293" s="275" t="str">
        <f t="shared" si="20"/>
        <v>0450200753放課後等デイサービス</v>
      </c>
      <c r="B1293" s="275" t="s">
        <v>66</v>
      </c>
      <c r="C1293" s="275" t="s">
        <v>479</v>
      </c>
      <c r="D1293" s="276">
        <v>9868501</v>
      </c>
      <c r="E1293" s="275" t="s">
        <v>5215</v>
      </c>
      <c r="F1293" s="275" t="s">
        <v>5216</v>
      </c>
      <c r="G1293" s="275" t="s">
        <v>81</v>
      </c>
      <c r="H1293" s="275" t="s">
        <v>5217</v>
      </c>
      <c r="I1293" s="275" t="s">
        <v>5218</v>
      </c>
      <c r="J1293" s="275" t="s">
        <v>7451</v>
      </c>
      <c r="K1293" s="275" t="s">
        <v>4597</v>
      </c>
      <c r="L1293" s="275" t="s">
        <v>4597</v>
      </c>
      <c r="M1293" s="275" t="s">
        <v>4598</v>
      </c>
      <c r="N1293" s="276">
        <v>9860863</v>
      </c>
      <c r="O1293" s="275" t="s">
        <v>66</v>
      </c>
      <c r="P1293" s="275" t="s">
        <v>4599</v>
      </c>
      <c r="Q1293" s="275" t="s">
        <v>4600</v>
      </c>
      <c r="R1293" s="275" t="s">
        <v>4600</v>
      </c>
      <c r="T1293" s="275" t="s">
        <v>5221</v>
      </c>
      <c r="U1293" s="275" t="s">
        <v>74</v>
      </c>
      <c r="V1293" s="275" t="s">
        <v>5219</v>
      </c>
      <c r="W1293" s="275" t="s">
        <v>6486</v>
      </c>
      <c r="X1293" s="277">
        <v>44835</v>
      </c>
      <c r="Y1293" s="275" t="s">
        <v>6487</v>
      </c>
      <c r="AA1293" s="277">
        <v>41365</v>
      </c>
      <c r="AB1293" s="277">
        <v>41365</v>
      </c>
      <c r="AH1293" s="275">
        <v>10</v>
      </c>
      <c r="AJ1293" s="275" t="s">
        <v>8546</v>
      </c>
      <c r="AK1293" s="276">
        <v>986</v>
      </c>
      <c r="AL1293" s="275" t="s">
        <v>7954</v>
      </c>
    </row>
    <row r="1294" spans="1:38" s="275" customFormat="1">
      <c r="A1294" s="275" t="str">
        <f t="shared" si="20"/>
        <v>0450200753保育所等訪問支援</v>
      </c>
      <c r="B1294" s="275" t="s">
        <v>66</v>
      </c>
      <c r="C1294" s="275" t="s">
        <v>479</v>
      </c>
      <c r="D1294" s="276">
        <v>9868501</v>
      </c>
      <c r="E1294" s="275" t="s">
        <v>5215</v>
      </c>
      <c r="F1294" s="275" t="s">
        <v>5216</v>
      </c>
      <c r="G1294" s="275" t="s">
        <v>81</v>
      </c>
      <c r="H1294" s="275" t="s">
        <v>5217</v>
      </c>
      <c r="I1294" s="275" t="s">
        <v>5218</v>
      </c>
      <c r="J1294" s="275" t="s">
        <v>7451</v>
      </c>
      <c r="K1294" s="275" t="s">
        <v>4597</v>
      </c>
      <c r="L1294" s="275" t="s">
        <v>4597</v>
      </c>
      <c r="M1294" s="275" t="s">
        <v>4598</v>
      </c>
      <c r="N1294" s="276">
        <v>9860863</v>
      </c>
      <c r="O1294" s="275" t="s">
        <v>66</v>
      </c>
      <c r="P1294" s="275" t="s">
        <v>4599</v>
      </c>
      <c r="Q1294" s="275" t="s">
        <v>4600</v>
      </c>
      <c r="R1294" s="275" t="s">
        <v>4600</v>
      </c>
      <c r="T1294" s="275" t="s">
        <v>5222</v>
      </c>
      <c r="U1294" s="275" t="s">
        <v>74</v>
      </c>
      <c r="V1294" s="275" t="s">
        <v>5219</v>
      </c>
      <c r="W1294" s="275" t="s">
        <v>6486</v>
      </c>
      <c r="X1294" s="277">
        <v>44835</v>
      </c>
      <c r="Y1294" s="275" t="s">
        <v>6487</v>
      </c>
      <c r="AA1294" s="277">
        <v>44013</v>
      </c>
      <c r="AB1294" s="277">
        <v>44013</v>
      </c>
      <c r="AJ1294" s="275" t="s">
        <v>8546</v>
      </c>
      <c r="AK1294" s="276">
        <v>986</v>
      </c>
      <c r="AL1294" s="275" t="s">
        <v>7954</v>
      </c>
    </row>
    <row r="1295" spans="1:38" s="275" customFormat="1">
      <c r="A1295" s="275" t="str">
        <f t="shared" si="20"/>
        <v>0450200787放課後等デイサービス</v>
      </c>
      <c r="B1295" s="275" t="s">
        <v>5223</v>
      </c>
      <c r="C1295" s="275" t="s">
        <v>5224</v>
      </c>
      <c r="D1295" s="276">
        <v>9860805</v>
      </c>
      <c r="E1295" s="275" t="s">
        <v>5225</v>
      </c>
      <c r="F1295" s="275" t="s">
        <v>5226</v>
      </c>
      <c r="G1295" s="275" t="s">
        <v>5226</v>
      </c>
      <c r="H1295" s="275" t="s">
        <v>63</v>
      </c>
      <c r="I1295" s="275" t="s">
        <v>5227</v>
      </c>
      <c r="J1295" s="275" t="s">
        <v>7453</v>
      </c>
      <c r="K1295" s="275" t="s">
        <v>5228</v>
      </c>
      <c r="L1295" s="275" t="s">
        <v>5228</v>
      </c>
      <c r="M1295" s="275" t="s">
        <v>5229</v>
      </c>
      <c r="N1295" s="276">
        <v>9860805</v>
      </c>
      <c r="O1295" s="275" t="s">
        <v>66</v>
      </c>
      <c r="P1295" s="275" t="s">
        <v>5232</v>
      </c>
      <c r="Q1295" s="275" t="s">
        <v>5230</v>
      </c>
      <c r="R1295" s="275" t="s">
        <v>5230</v>
      </c>
      <c r="T1295" s="275" t="s">
        <v>5221</v>
      </c>
      <c r="U1295" s="275" t="s">
        <v>74</v>
      </c>
      <c r="V1295" s="275" t="s">
        <v>5231</v>
      </c>
      <c r="W1295" s="275" t="s">
        <v>6486</v>
      </c>
      <c r="X1295" s="277">
        <v>44835</v>
      </c>
      <c r="Y1295" s="275" t="s">
        <v>6487</v>
      </c>
      <c r="AA1295" s="277">
        <v>41000</v>
      </c>
      <c r="AB1295" s="277">
        <v>41000</v>
      </c>
      <c r="AH1295" s="275">
        <v>10</v>
      </c>
      <c r="AJ1295" s="275" t="s">
        <v>8546</v>
      </c>
      <c r="AK1295" s="276">
        <v>986</v>
      </c>
      <c r="AL1295" s="275" t="s">
        <v>8076</v>
      </c>
    </row>
    <row r="1296" spans="1:38" s="275" customFormat="1">
      <c r="A1296" s="275" t="str">
        <f t="shared" si="20"/>
        <v>0450200803児童発達支援</v>
      </c>
      <c r="B1296" s="275" t="s">
        <v>289</v>
      </c>
      <c r="C1296" s="275" t="s">
        <v>290</v>
      </c>
      <c r="D1296" s="276">
        <v>9861111</v>
      </c>
      <c r="E1296" s="275" t="s">
        <v>5233</v>
      </c>
      <c r="F1296" s="275" t="s">
        <v>5234</v>
      </c>
      <c r="G1296" s="275" t="s">
        <v>5235</v>
      </c>
      <c r="H1296" s="275" t="s">
        <v>129</v>
      </c>
      <c r="I1296" s="275" t="s">
        <v>5236</v>
      </c>
      <c r="J1296" s="275" t="s">
        <v>7454</v>
      </c>
      <c r="K1296" s="275" t="s">
        <v>5237</v>
      </c>
      <c r="L1296" s="275" t="s">
        <v>5237</v>
      </c>
      <c r="M1296" s="275" t="s">
        <v>5238</v>
      </c>
      <c r="N1296" s="276">
        <v>9860822</v>
      </c>
      <c r="O1296" s="275" t="s">
        <v>66</v>
      </c>
      <c r="P1296" s="275" t="s">
        <v>5239</v>
      </c>
      <c r="Q1296" s="275" t="s">
        <v>5240</v>
      </c>
      <c r="R1296" s="275" t="s">
        <v>5241</v>
      </c>
      <c r="T1296" s="275" t="s">
        <v>5220</v>
      </c>
      <c r="U1296" s="275" t="s">
        <v>74</v>
      </c>
      <c r="V1296" s="275" t="s">
        <v>5242</v>
      </c>
      <c r="W1296" s="275" t="s">
        <v>6486</v>
      </c>
      <c r="X1296" s="277">
        <v>44835</v>
      </c>
      <c r="Y1296" s="275" t="s">
        <v>6487</v>
      </c>
      <c r="AA1296" s="277">
        <v>41365</v>
      </c>
      <c r="AB1296" s="277">
        <v>41365</v>
      </c>
      <c r="AF1296" s="275" t="s">
        <v>7452</v>
      </c>
      <c r="AH1296" s="275">
        <v>2</v>
      </c>
      <c r="AJ1296" s="275" t="s">
        <v>8546</v>
      </c>
      <c r="AK1296" s="276">
        <v>986</v>
      </c>
      <c r="AL1296" s="275" t="s">
        <v>7921</v>
      </c>
    </row>
    <row r="1297" spans="1:38" s="275" customFormat="1">
      <c r="A1297" s="275" t="str">
        <f t="shared" si="20"/>
        <v>0450200803放課後等デイサービス</v>
      </c>
      <c r="B1297" s="275" t="s">
        <v>289</v>
      </c>
      <c r="C1297" s="275" t="s">
        <v>290</v>
      </c>
      <c r="D1297" s="276">
        <v>9861111</v>
      </c>
      <c r="E1297" s="275" t="s">
        <v>5233</v>
      </c>
      <c r="F1297" s="275" t="s">
        <v>5234</v>
      </c>
      <c r="G1297" s="275" t="s">
        <v>5235</v>
      </c>
      <c r="H1297" s="275" t="s">
        <v>129</v>
      </c>
      <c r="I1297" s="275" t="s">
        <v>5236</v>
      </c>
      <c r="J1297" s="275" t="s">
        <v>7454</v>
      </c>
      <c r="K1297" s="275" t="s">
        <v>5237</v>
      </c>
      <c r="L1297" s="275" t="s">
        <v>5237</v>
      </c>
      <c r="M1297" s="275" t="s">
        <v>5238</v>
      </c>
      <c r="N1297" s="276">
        <v>9860822</v>
      </c>
      <c r="O1297" s="275" t="s">
        <v>66</v>
      </c>
      <c r="P1297" s="275" t="s">
        <v>5239</v>
      </c>
      <c r="Q1297" s="275" t="s">
        <v>5240</v>
      </c>
      <c r="R1297" s="275" t="s">
        <v>5241</v>
      </c>
      <c r="T1297" s="275" t="s">
        <v>5221</v>
      </c>
      <c r="U1297" s="275" t="s">
        <v>74</v>
      </c>
      <c r="V1297" s="275" t="s">
        <v>5242</v>
      </c>
      <c r="W1297" s="275" t="s">
        <v>6486</v>
      </c>
      <c r="X1297" s="277">
        <v>44835</v>
      </c>
      <c r="Y1297" s="275" t="s">
        <v>6487</v>
      </c>
      <c r="AA1297" s="277">
        <v>41000</v>
      </c>
      <c r="AB1297" s="277">
        <v>41000</v>
      </c>
      <c r="AH1297" s="275">
        <v>8</v>
      </c>
      <c r="AJ1297" s="275" t="s">
        <v>8546</v>
      </c>
      <c r="AK1297" s="276">
        <v>986</v>
      </c>
      <c r="AL1297" s="275" t="s">
        <v>7921</v>
      </c>
    </row>
    <row r="1298" spans="1:38" s="275" customFormat="1">
      <c r="A1298" s="275" t="str">
        <f t="shared" si="20"/>
        <v>0450210042放課後等デイサービス</v>
      </c>
      <c r="B1298" s="275" t="s">
        <v>77</v>
      </c>
      <c r="C1298" s="275" t="s">
        <v>592</v>
      </c>
      <c r="D1298" s="276">
        <v>9860853</v>
      </c>
      <c r="E1298" s="275" t="s">
        <v>92</v>
      </c>
      <c r="F1298" s="275" t="s">
        <v>80</v>
      </c>
      <c r="G1298" s="275" t="s">
        <v>81</v>
      </c>
      <c r="H1298" s="275" t="s">
        <v>63</v>
      </c>
      <c r="I1298" s="275" t="s">
        <v>5243</v>
      </c>
      <c r="J1298" s="275" t="s">
        <v>7455</v>
      </c>
      <c r="K1298" s="275" t="s">
        <v>93</v>
      </c>
      <c r="L1298" s="275" t="s">
        <v>93</v>
      </c>
      <c r="M1298" s="275" t="s">
        <v>5244</v>
      </c>
      <c r="N1298" s="276">
        <v>9860861</v>
      </c>
      <c r="O1298" s="275" t="s">
        <v>66</v>
      </c>
      <c r="P1298" s="275" t="s">
        <v>5245</v>
      </c>
      <c r="Q1298" s="275" t="s">
        <v>96</v>
      </c>
      <c r="R1298" s="275" t="s">
        <v>97</v>
      </c>
      <c r="T1298" s="275" t="s">
        <v>5221</v>
      </c>
      <c r="U1298" s="275" t="s">
        <v>74</v>
      </c>
      <c r="V1298" s="275" t="s">
        <v>5246</v>
      </c>
      <c r="W1298" s="275" t="s">
        <v>6486</v>
      </c>
      <c r="X1298" s="277">
        <v>44835</v>
      </c>
      <c r="Y1298" s="275" t="s">
        <v>6487</v>
      </c>
      <c r="AA1298" s="277">
        <v>41365</v>
      </c>
      <c r="AB1298" s="277">
        <v>41365</v>
      </c>
      <c r="AH1298" s="275">
        <v>10</v>
      </c>
      <c r="AJ1298" s="275" t="s">
        <v>8546</v>
      </c>
      <c r="AK1298" s="276">
        <v>986</v>
      </c>
      <c r="AL1298" s="275" t="s">
        <v>7909</v>
      </c>
    </row>
    <row r="1299" spans="1:38" s="275" customFormat="1">
      <c r="A1299" s="275" t="str">
        <f t="shared" si="20"/>
        <v>0450210067放課後等デイサービス</v>
      </c>
      <c r="B1299" s="275" t="s">
        <v>5247</v>
      </c>
      <c r="C1299" s="275" t="s">
        <v>5248</v>
      </c>
      <c r="D1299" s="276">
        <v>9861111</v>
      </c>
      <c r="E1299" s="275" t="s">
        <v>5249</v>
      </c>
      <c r="F1299" s="275" t="s">
        <v>5250</v>
      </c>
      <c r="G1299" s="275" t="s">
        <v>5251</v>
      </c>
      <c r="H1299" s="275" t="s">
        <v>63</v>
      </c>
      <c r="I1299" s="275" t="s">
        <v>5252</v>
      </c>
      <c r="J1299" s="275" t="s">
        <v>7456</v>
      </c>
      <c r="K1299" s="275" t="s">
        <v>5253</v>
      </c>
      <c r="L1299" s="275" t="s">
        <v>5253</v>
      </c>
      <c r="M1299" s="275" t="s">
        <v>5254</v>
      </c>
      <c r="N1299" s="276">
        <v>9862135</v>
      </c>
      <c r="O1299" s="275" t="s">
        <v>66</v>
      </c>
      <c r="P1299" s="275" t="s">
        <v>5255</v>
      </c>
      <c r="Q1299" s="275" t="s">
        <v>5256</v>
      </c>
      <c r="R1299" s="275" t="s">
        <v>5256</v>
      </c>
      <c r="T1299" s="275" t="s">
        <v>5221</v>
      </c>
      <c r="U1299" s="275" t="s">
        <v>74</v>
      </c>
      <c r="V1299" s="275" t="s">
        <v>5257</v>
      </c>
      <c r="W1299" s="275" t="s">
        <v>6486</v>
      </c>
      <c r="X1299" s="277">
        <v>44835</v>
      </c>
      <c r="Y1299" s="275" t="s">
        <v>6487</v>
      </c>
      <c r="AA1299" s="277">
        <v>41913</v>
      </c>
      <c r="AB1299" s="277">
        <v>41913</v>
      </c>
      <c r="AH1299" s="275">
        <v>10</v>
      </c>
      <c r="AJ1299" s="275" t="s">
        <v>8546</v>
      </c>
      <c r="AK1299" s="276">
        <v>986</v>
      </c>
      <c r="AL1299" s="275" t="s">
        <v>7921</v>
      </c>
    </row>
    <row r="1300" spans="1:38" s="275" customFormat="1">
      <c r="A1300" s="275" t="str">
        <f t="shared" si="20"/>
        <v>0450210075放課後等デイサービス</v>
      </c>
      <c r="B1300" s="275" t="s">
        <v>5247</v>
      </c>
      <c r="C1300" s="275" t="s">
        <v>5248</v>
      </c>
      <c r="D1300" s="276">
        <v>9861111</v>
      </c>
      <c r="E1300" s="275" t="s">
        <v>5249</v>
      </c>
      <c r="F1300" s="275" t="s">
        <v>5250</v>
      </c>
      <c r="G1300" s="275" t="s">
        <v>5251</v>
      </c>
      <c r="H1300" s="275" t="s">
        <v>63</v>
      </c>
      <c r="I1300" s="275" t="s">
        <v>5252</v>
      </c>
      <c r="J1300" s="275" t="s">
        <v>7456</v>
      </c>
      <c r="K1300" s="275" t="s">
        <v>5258</v>
      </c>
      <c r="L1300" s="275" t="s">
        <v>5258</v>
      </c>
      <c r="M1300" s="275" t="s">
        <v>5259</v>
      </c>
      <c r="N1300" s="276">
        <v>9861111</v>
      </c>
      <c r="O1300" s="275" t="s">
        <v>66</v>
      </c>
      <c r="P1300" s="275" t="s">
        <v>5260</v>
      </c>
      <c r="Q1300" s="275" t="s">
        <v>5251</v>
      </c>
      <c r="R1300" s="275" t="s">
        <v>5251</v>
      </c>
      <c r="T1300" s="275" t="s">
        <v>5221</v>
      </c>
      <c r="U1300" s="275" t="s">
        <v>74</v>
      </c>
      <c r="V1300" s="275" t="s">
        <v>5261</v>
      </c>
      <c r="W1300" s="275" t="s">
        <v>6486</v>
      </c>
      <c r="X1300" s="277">
        <v>45078</v>
      </c>
      <c r="Y1300" s="275" t="s">
        <v>6487</v>
      </c>
      <c r="AA1300" s="277">
        <v>42430</v>
      </c>
      <c r="AB1300" s="277">
        <v>42430</v>
      </c>
      <c r="AH1300" s="275">
        <v>10</v>
      </c>
      <c r="AJ1300" s="275" t="s">
        <v>8546</v>
      </c>
      <c r="AK1300" s="276">
        <v>986</v>
      </c>
      <c r="AL1300" s="275" t="s">
        <v>7921</v>
      </c>
    </row>
    <row r="1301" spans="1:38" s="275" customFormat="1">
      <c r="A1301" s="275" t="str">
        <f t="shared" si="20"/>
        <v>0450210083放課後等デイサービス</v>
      </c>
      <c r="B1301" s="275" t="s">
        <v>3506</v>
      </c>
      <c r="C1301" s="275" t="s">
        <v>3507</v>
      </c>
      <c r="D1301" s="276">
        <v>9810132</v>
      </c>
      <c r="E1301" s="275" t="s">
        <v>7457</v>
      </c>
      <c r="F1301" s="275" t="s">
        <v>3509</v>
      </c>
      <c r="G1301" s="275" t="s">
        <v>3510</v>
      </c>
      <c r="H1301" s="275" t="s">
        <v>210</v>
      </c>
      <c r="I1301" s="275" t="s">
        <v>3511</v>
      </c>
      <c r="J1301" s="275" t="s">
        <v>7263</v>
      </c>
      <c r="K1301" s="275" t="s">
        <v>5262</v>
      </c>
      <c r="L1301" s="275" t="s">
        <v>5262</v>
      </c>
      <c r="M1301" s="275" t="s">
        <v>5263</v>
      </c>
      <c r="N1301" s="276">
        <v>9861111</v>
      </c>
      <c r="O1301" s="275" t="s">
        <v>66</v>
      </c>
      <c r="P1301" s="275" t="s">
        <v>5264</v>
      </c>
      <c r="Q1301" s="275" t="s">
        <v>5265</v>
      </c>
      <c r="R1301" s="275" t="s">
        <v>5265</v>
      </c>
      <c r="T1301" s="275" t="s">
        <v>5221</v>
      </c>
      <c r="U1301" s="275" t="s">
        <v>74</v>
      </c>
      <c r="V1301" s="275" t="s">
        <v>5266</v>
      </c>
      <c r="W1301" s="275" t="s">
        <v>6486</v>
      </c>
      <c r="X1301" s="277">
        <v>44835</v>
      </c>
      <c r="Y1301" s="275" t="s">
        <v>6487</v>
      </c>
      <c r="AA1301" s="277">
        <v>42444</v>
      </c>
      <c r="AB1301" s="277">
        <v>42444</v>
      </c>
      <c r="AH1301" s="275">
        <v>5</v>
      </c>
      <c r="AJ1301" s="275" t="s">
        <v>8546</v>
      </c>
      <c r="AK1301" s="276">
        <v>981</v>
      </c>
      <c r="AL1301" s="275" t="s">
        <v>8146</v>
      </c>
    </row>
    <row r="1302" spans="1:38" s="275" customFormat="1">
      <c r="A1302" s="275" t="str">
        <f t="shared" si="20"/>
        <v>0450210083児童発達支援</v>
      </c>
      <c r="B1302" s="275" t="s">
        <v>3506</v>
      </c>
      <c r="C1302" s="275" t="s">
        <v>3507</v>
      </c>
      <c r="D1302" s="276">
        <v>9810132</v>
      </c>
      <c r="E1302" s="275" t="s">
        <v>7457</v>
      </c>
      <c r="F1302" s="275" t="s">
        <v>3509</v>
      </c>
      <c r="G1302" s="275" t="s">
        <v>3510</v>
      </c>
      <c r="H1302" s="275" t="s">
        <v>210</v>
      </c>
      <c r="I1302" s="275" t="s">
        <v>3511</v>
      </c>
      <c r="J1302" s="275" t="s">
        <v>7263</v>
      </c>
      <c r="K1302" s="275" t="s">
        <v>5262</v>
      </c>
      <c r="L1302" s="275" t="s">
        <v>5262</v>
      </c>
      <c r="M1302" s="275" t="s">
        <v>5263</v>
      </c>
      <c r="N1302" s="276">
        <v>9861111</v>
      </c>
      <c r="O1302" s="275" t="s">
        <v>66</v>
      </c>
      <c r="P1302" s="275" t="s">
        <v>5264</v>
      </c>
      <c r="Q1302" s="275" t="s">
        <v>5265</v>
      </c>
      <c r="R1302" s="275" t="s">
        <v>5265</v>
      </c>
      <c r="T1302" s="275" t="s">
        <v>5220</v>
      </c>
      <c r="U1302" s="275" t="s">
        <v>76</v>
      </c>
      <c r="V1302" s="275" t="s">
        <v>5266</v>
      </c>
      <c r="W1302" s="275" t="s">
        <v>6486</v>
      </c>
      <c r="X1302" s="277">
        <v>43891</v>
      </c>
      <c r="Y1302" s="275" t="s">
        <v>6487</v>
      </c>
      <c r="AA1302" s="277">
        <v>42444</v>
      </c>
      <c r="AB1302" s="277">
        <v>42444</v>
      </c>
      <c r="AC1302" s="277">
        <v>43891</v>
      </c>
      <c r="AF1302" s="275" t="s">
        <v>7452</v>
      </c>
      <c r="AH1302" s="275">
        <v>5</v>
      </c>
      <c r="AJ1302" s="275" t="s">
        <v>8546</v>
      </c>
      <c r="AK1302" s="276">
        <v>981</v>
      </c>
      <c r="AL1302" s="275" t="s">
        <v>8146</v>
      </c>
    </row>
    <row r="1303" spans="1:38" s="275" customFormat="1">
      <c r="A1303" s="275" t="str">
        <f t="shared" si="20"/>
        <v>0450210091放課後等デイサービス</v>
      </c>
      <c r="B1303" s="275" t="s">
        <v>5223</v>
      </c>
      <c r="C1303" s="275" t="s">
        <v>5224</v>
      </c>
      <c r="D1303" s="276">
        <v>9860805</v>
      </c>
      <c r="E1303" s="275" t="s">
        <v>5225</v>
      </c>
      <c r="F1303" s="275" t="s">
        <v>5226</v>
      </c>
      <c r="G1303" s="275" t="s">
        <v>5226</v>
      </c>
      <c r="H1303" s="275" t="s">
        <v>63</v>
      </c>
      <c r="I1303" s="275" t="s">
        <v>5227</v>
      </c>
      <c r="J1303" s="275" t="s">
        <v>7453</v>
      </c>
      <c r="K1303" s="275" t="s">
        <v>5267</v>
      </c>
      <c r="L1303" s="275" t="s">
        <v>5267</v>
      </c>
      <c r="M1303" s="275" t="s">
        <v>5268</v>
      </c>
      <c r="N1303" s="276">
        <v>9860861</v>
      </c>
      <c r="O1303" s="275" t="s">
        <v>66</v>
      </c>
      <c r="P1303" s="275" t="s">
        <v>5269</v>
      </c>
      <c r="Q1303" s="275" t="s">
        <v>5270</v>
      </c>
      <c r="R1303" s="275" t="s">
        <v>5270</v>
      </c>
      <c r="T1303" s="275" t="s">
        <v>5221</v>
      </c>
      <c r="U1303" s="275" t="s">
        <v>74</v>
      </c>
      <c r="V1303" s="275" t="s">
        <v>5271</v>
      </c>
      <c r="W1303" s="275" t="s">
        <v>6486</v>
      </c>
      <c r="X1303" s="277">
        <v>44835</v>
      </c>
      <c r="Y1303" s="275" t="s">
        <v>6487</v>
      </c>
      <c r="AA1303" s="277">
        <v>42461</v>
      </c>
      <c r="AB1303" s="277">
        <v>42461</v>
      </c>
      <c r="AH1303" s="275">
        <v>8</v>
      </c>
      <c r="AJ1303" s="275" t="s">
        <v>8546</v>
      </c>
      <c r="AK1303" s="276">
        <v>986</v>
      </c>
      <c r="AL1303" s="275" t="s">
        <v>8076</v>
      </c>
    </row>
    <row r="1304" spans="1:38" s="275" customFormat="1">
      <c r="A1304" s="275" t="str">
        <f t="shared" si="20"/>
        <v>0450210117児童発達支援</v>
      </c>
      <c r="B1304" s="275" t="s">
        <v>5272</v>
      </c>
      <c r="C1304" s="275" t="s">
        <v>5273</v>
      </c>
      <c r="D1304" s="276">
        <v>9860861</v>
      </c>
      <c r="E1304" s="275" t="s">
        <v>5274</v>
      </c>
      <c r="F1304" s="275" t="s">
        <v>5275</v>
      </c>
      <c r="G1304" s="275" t="s">
        <v>5275</v>
      </c>
      <c r="H1304" s="275" t="s">
        <v>129</v>
      </c>
      <c r="I1304" s="275" t="s">
        <v>5276</v>
      </c>
      <c r="J1304" s="275" t="s">
        <v>6570</v>
      </c>
      <c r="K1304" s="275" t="s">
        <v>5277</v>
      </c>
      <c r="L1304" s="275" t="s">
        <v>5277</v>
      </c>
      <c r="M1304" s="275" t="s">
        <v>5278</v>
      </c>
      <c r="N1304" s="276">
        <v>9860861</v>
      </c>
      <c r="O1304" s="275" t="s">
        <v>66</v>
      </c>
      <c r="P1304" s="275" t="s">
        <v>5274</v>
      </c>
      <c r="Q1304" s="275" t="s">
        <v>5275</v>
      </c>
      <c r="R1304" s="275" t="s">
        <v>5275</v>
      </c>
      <c r="T1304" s="275" t="s">
        <v>5220</v>
      </c>
      <c r="U1304" s="275" t="s">
        <v>74</v>
      </c>
      <c r="V1304" s="275" t="s">
        <v>5279</v>
      </c>
      <c r="W1304" s="275" t="s">
        <v>6486</v>
      </c>
      <c r="X1304" s="277">
        <v>44287</v>
      </c>
      <c r="Y1304" s="275" t="s">
        <v>6487</v>
      </c>
      <c r="AA1304" s="277">
        <v>42522</v>
      </c>
      <c r="AB1304" s="277">
        <v>42522</v>
      </c>
      <c r="AF1304" s="275" t="s">
        <v>7452</v>
      </c>
      <c r="AH1304" s="275">
        <v>5</v>
      </c>
      <c r="AJ1304" s="275" t="s">
        <v>8546</v>
      </c>
      <c r="AK1304" s="276">
        <v>986</v>
      </c>
      <c r="AL1304" s="275" t="s">
        <v>7936</v>
      </c>
    </row>
    <row r="1305" spans="1:38" s="275" customFormat="1">
      <c r="A1305" s="275" t="str">
        <f t="shared" si="20"/>
        <v>0450210117放課後等デイサービス</v>
      </c>
      <c r="B1305" s="275" t="s">
        <v>5272</v>
      </c>
      <c r="C1305" s="275" t="s">
        <v>5273</v>
      </c>
      <c r="D1305" s="276">
        <v>9860861</v>
      </c>
      <c r="E1305" s="275" t="s">
        <v>5274</v>
      </c>
      <c r="F1305" s="275" t="s">
        <v>5275</v>
      </c>
      <c r="G1305" s="275" t="s">
        <v>5275</v>
      </c>
      <c r="H1305" s="275" t="s">
        <v>129</v>
      </c>
      <c r="I1305" s="275" t="s">
        <v>5276</v>
      </c>
      <c r="J1305" s="275" t="s">
        <v>6570</v>
      </c>
      <c r="K1305" s="275" t="s">
        <v>5277</v>
      </c>
      <c r="L1305" s="275" t="s">
        <v>5277</v>
      </c>
      <c r="M1305" s="275" t="s">
        <v>5278</v>
      </c>
      <c r="N1305" s="276">
        <v>9860861</v>
      </c>
      <c r="O1305" s="275" t="s">
        <v>66</v>
      </c>
      <c r="P1305" s="275" t="s">
        <v>5274</v>
      </c>
      <c r="Q1305" s="275" t="s">
        <v>5275</v>
      </c>
      <c r="R1305" s="275" t="s">
        <v>5275</v>
      </c>
      <c r="T1305" s="275" t="s">
        <v>5221</v>
      </c>
      <c r="U1305" s="275" t="s">
        <v>74</v>
      </c>
      <c r="V1305" s="275" t="s">
        <v>5279</v>
      </c>
      <c r="W1305" s="275" t="s">
        <v>6486</v>
      </c>
      <c r="X1305" s="277">
        <v>44287</v>
      </c>
      <c r="Y1305" s="275" t="s">
        <v>6487</v>
      </c>
      <c r="AA1305" s="277">
        <v>42522</v>
      </c>
      <c r="AB1305" s="277">
        <v>42522</v>
      </c>
      <c r="AH1305" s="275">
        <v>5</v>
      </c>
      <c r="AJ1305" s="275" t="s">
        <v>8546</v>
      </c>
      <c r="AK1305" s="276">
        <v>986</v>
      </c>
      <c r="AL1305" s="275" t="s">
        <v>7936</v>
      </c>
    </row>
    <row r="1306" spans="1:38" s="275" customFormat="1">
      <c r="A1306" s="275" t="str">
        <f t="shared" si="20"/>
        <v>0450210133放課後等デイサービス</v>
      </c>
      <c r="B1306" s="275" t="s">
        <v>576</v>
      </c>
      <c r="C1306" s="275" t="s">
        <v>577</v>
      </c>
      <c r="D1306" s="276">
        <v>9840031</v>
      </c>
      <c r="E1306" s="275" t="s">
        <v>578</v>
      </c>
      <c r="F1306" s="275" t="s">
        <v>579</v>
      </c>
      <c r="G1306" s="275" t="s">
        <v>580</v>
      </c>
      <c r="H1306" s="275" t="s">
        <v>129</v>
      </c>
      <c r="I1306" s="275" t="s">
        <v>1190</v>
      </c>
      <c r="J1306" s="275" t="s">
        <v>6570</v>
      </c>
      <c r="K1306" s="275" t="s">
        <v>5280</v>
      </c>
      <c r="L1306" s="275" t="s">
        <v>5280</v>
      </c>
      <c r="M1306" s="275" t="s">
        <v>5281</v>
      </c>
      <c r="N1306" s="276">
        <v>9860813</v>
      </c>
      <c r="O1306" s="275" t="s">
        <v>66</v>
      </c>
      <c r="P1306" s="275" t="s">
        <v>5282</v>
      </c>
      <c r="Q1306" s="275" t="s">
        <v>5283</v>
      </c>
      <c r="R1306" s="275" t="s">
        <v>5283</v>
      </c>
      <c r="T1306" s="275" t="s">
        <v>5221</v>
      </c>
      <c r="U1306" s="275" t="s">
        <v>74</v>
      </c>
      <c r="V1306" s="275" t="s">
        <v>5284</v>
      </c>
      <c r="W1306" s="275" t="s">
        <v>6486</v>
      </c>
      <c r="X1306" s="277">
        <v>45047</v>
      </c>
      <c r="Y1306" s="275" t="s">
        <v>6487</v>
      </c>
      <c r="AA1306" s="277">
        <v>42750</v>
      </c>
      <c r="AB1306" s="277">
        <v>42750</v>
      </c>
      <c r="AH1306" s="275">
        <v>10</v>
      </c>
      <c r="AJ1306" s="275" t="s">
        <v>8546</v>
      </c>
      <c r="AK1306" s="276">
        <v>984</v>
      </c>
      <c r="AL1306" s="275" t="s">
        <v>7938</v>
      </c>
    </row>
    <row r="1307" spans="1:38" s="275" customFormat="1">
      <c r="A1307" s="275" t="str">
        <f t="shared" si="20"/>
        <v>0450210141放課後等デイサービス</v>
      </c>
      <c r="B1307" s="275" t="s">
        <v>5285</v>
      </c>
      <c r="C1307" s="275" t="s">
        <v>5286</v>
      </c>
      <c r="D1307" s="276">
        <v>9860859</v>
      </c>
      <c r="E1307" s="275" t="s">
        <v>5287</v>
      </c>
      <c r="F1307" s="275" t="s">
        <v>5288</v>
      </c>
      <c r="G1307" s="275" t="s">
        <v>5288</v>
      </c>
      <c r="H1307" s="275" t="s">
        <v>129</v>
      </c>
      <c r="I1307" s="275" t="s">
        <v>5289</v>
      </c>
      <c r="J1307" s="275" t="s">
        <v>7458</v>
      </c>
      <c r="K1307" s="275" t="s">
        <v>5290</v>
      </c>
      <c r="L1307" s="275" t="s">
        <v>5290</v>
      </c>
      <c r="M1307" s="275" t="s">
        <v>5291</v>
      </c>
      <c r="N1307" s="276">
        <v>9860859</v>
      </c>
      <c r="O1307" s="275" t="s">
        <v>66</v>
      </c>
      <c r="P1307" s="275" t="s">
        <v>5292</v>
      </c>
      <c r="Q1307" s="275" t="s">
        <v>5293</v>
      </c>
      <c r="R1307" s="275" t="s">
        <v>5294</v>
      </c>
      <c r="T1307" s="275" t="s">
        <v>5221</v>
      </c>
      <c r="U1307" s="275" t="s">
        <v>74</v>
      </c>
      <c r="V1307" s="275" t="s">
        <v>5295</v>
      </c>
      <c r="W1307" s="275" t="s">
        <v>6486</v>
      </c>
      <c r="X1307" s="277">
        <v>44835</v>
      </c>
      <c r="Y1307" s="275" t="s">
        <v>6487</v>
      </c>
      <c r="AA1307" s="277">
        <v>42917</v>
      </c>
      <c r="AB1307" s="277">
        <v>42917</v>
      </c>
      <c r="AH1307" s="275">
        <v>10</v>
      </c>
      <c r="AJ1307" s="275" t="s">
        <v>8546</v>
      </c>
      <c r="AK1307" s="276">
        <v>986</v>
      </c>
      <c r="AL1307" s="275" t="s">
        <v>7977</v>
      </c>
    </row>
    <row r="1308" spans="1:38" s="275" customFormat="1">
      <c r="A1308" s="275" t="str">
        <f t="shared" si="20"/>
        <v>0450210158放課後等デイサービス</v>
      </c>
      <c r="B1308" s="275" t="s">
        <v>5296</v>
      </c>
      <c r="C1308" s="275" t="s">
        <v>5297</v>
      </c>
      <c r="D1308" s="276">
        <v>9860011</v>
      </c>
      <c r="E1308" s="275" t="s">
        <v>5298</v>
      </c>
      <c r="F1308" s="275" t="s">
        <v>5299</v>
      </c>
      <c r="G1308" s="275" t="s">
        <v>5300</v>
      </c>
      <c r="H1308" s="275" t="s">
        <v>129</v>
      </c>
      <c r="I1308" s="275" t="s">
        <v>5301</v>
      </c>
      <c r="J1308" s="275" t="s">
        <v>7459</v>
      </c>
      <c r="K1308" s="275" t="s">
        <v>5302</v>
      </c>
      <c r="L1308" s="275" t="s">
        <v>5302</v>
      </c>
      <c r="M1308" s="275" t="s">
        <v>5303</v>
      </c>
      <c r="N1308" s="276">
        <v>9860011</v>
      </c>
      <c r="O1308" s="275" t="s">
        <v>66</v>
      </c>
      <c r="P1308" s="275" t="s">
        <v>5298</v>
      </c>
      <c r="Q1308" s="275" t="s">
        <v>5299</v>
      </c>
      <c r="R1308" s="275" t="s">
        <v>5300</v>
      </c>
      <c r="T1308" s="275" t="s">
        <v>5221</v>
      </c>
      <c r="U1308" s="275" t="s">
        <v>74</v>
      </c>
      <c r="V1308" s="275" t="s">
        <v>5304</v>
      </c>
      <c r="W1308" s="275" t="s">
        <v>6486</v>
      </c>
      <c r="X1308" s="277">
        <v>44652</v>
      </c>
      <c r="Y1308" s="275" t="s">
        <v>6487</v>
      </c>
      <c r="AA1308" s="277">
        <v>43132</v>
      </c>
      <c r="AB1308" s="277">
        <v>43132</v>
      </c>
      <c r="AH1308" s="275">
        <v>10</v>
      </c>
      <c r="AJ1308" s="275" t="s">
        <v>8546</v>
      </c>
      <c r="AK1308" s="276">
        <v>986</v>
      </c>
      <c r="AL1308" s="275" t="s">
        <v>7988</v>
      </c>
    </row>
    <row r="1309" spans="1:38" s="275" customFormat="1">
      <c r="A1309" s="275" t="str">
        <f t="shared" si="20"/>
        <v>0450210166児童発達支援</v>
      </c>
      <c r="B1309" s="275" t="s">
        <v>5305</v>
      </c>
      <c r="C1309" s="275" t="s">
        <v>5306</v>
      </c>
      <c r="D1309" s="276">
        <v>9618061</v>
      </c>
      <c r="E1309" s="275" t="s">
        <v>5307</v>
      </c>
      <c r="F1309" s="275" t="s">
        <v>5308</v>
      </c>
      <c r="G1309" s="275" t="s">
        <v>5309</v>
      </c>
      <c r="H1309" s="275" t="s">
        <v>63</v>
      </c>
      <c r="I1309" s="275" t="s">
        <v>5310</v>
      </c>
      <c r="J1309" s="275" t="s">
        <v>7460</v>
      </c>
      <c r="K1309" s="275" t="s">
        <v>5311</v>
      </c>
      <c r="L1309" s="275" t="s">
        <v>5311</v>
      </c>
      <c r="M1309" s="275" t="s">
        <v>5312</v>
      </c>
      <c r="N1309" s="276">
        <v>9860854</v>
      </c>
      <c r="O1309" s="275" t="s">
        <v>66</v>
      </c>
      <c r="P1309" s="275" t="s">
        <v>5313</v>
      </c>
      <c r="Q1309" s="275" t="s">
        <v>5314</v>
      </c>
      <c r="R1309" s="275" t="s">
        <v>5315</v>
      </c>
      <c r="T1309" s="275" t="s">
        <v>5220</v>
      </c>
      <c r="U1309" s="275" t="s">
        <v>74</v>
      </c>
      <c r="V1309" s="275" t="s">
        <v>5316</v>
      </c>
      <c r="W1309" s="275" t="s">
        <v>6486</v>
      </c>
      <c r="X1309" s="277">
        <v>44835</v>
      </c>
      <c r="Y1309" s="275" t="s">
        <v>6487</v>
      </c>
      <c r="AA1309" s="277">
        <v>43191</v>
      </c>
      <c r="AB1309" s="277">
        <v>43191</v>
      </c>
      <c r="AF1309" s="275" t="s">
        <v>7452</v>
      </c>
      <c r="AH1309" s="275">
        <v>10</v>
      </c>
      <c r="AJ1309" s="275" t="s">
        <v>8546</v>
      </c>
      <c r="AK1309" s="276">
        <v>961</v>
      </c>
      <c r="AL1309" s="275" t="s">
        <v>8147</v>
      </c>
    </row>
    <row r="1310" spans="1:38" s="275" customFormat="1">
      <c r="A1310" s="275" t="str">
        <f t="shared" si="20"/>
        <v>0450210166放課後等デイサービス</v>
      </c>
      <c r="B1310" s="275" t="s">
        <v>5305</v>
      </c>
      <c r="C1310" s="275" t="s">
        <v>5306</v>
      </c>
      <c r="D1310" s="276">
        <v>9618061</v>
      </c>
      <c r="E1310" s="275" t="s">
        <v>5307</v>
      </c>
      <c r="F1310" s="275" t="s">
        <v>5308</v>
      </c>
      <c r="G1310" s="275" t="s">
        <v>5309</v>
      </c>
      <c r="H1310" s="275" t="s">
        <v>63</v>
      </c>
      <c r="I1310" s="275" t="s">
        <v>5310</v>
      </c>
      <c r="J1310" s="275" t="s">
        <v>7460</v>
      </c>
      <c r="K1310" s="275" t="s">
        <v>5311</v>
      </c>
      <c r="L1310" s="275" t="s">
        <v>5311</v>
      </c>
      <c r="M1310" s="275" t="s">
        <v>5312</v>
      </c>
      <c r="N1310" s="276">
        <v>9860854</v>
      </c>
      <c r="O1310" s="275" t="s">
        <v>66</v>
      </c>
      <c r="P1310" s="275" t="s">
        <v>5313</v>
      </c>
      <c r="Q1310" s="275" t="s">
        <v>5314</v>
      </c>
      <c r="R1310" s="275" t="s">
        <v>5315</v>
      </c>
      <c r="T1310" s="275" t="s">
        <v>5221</v>
      </c>
      <c r="U1310" s="275" t="s">
        <v>76</v>
      </c>
      <c r="V1310" s="275" t="s">
        <v>5316</v>
      </c>
      <c r="W1310" s="275" t="s">
        <v>6486</v>
      </c>
      <c r="X1310" s="277">
        <v>43556</v>
      </c>
      <c r="Y1310" s="275" t="s">
        <v>6487</v>
      </c>
      <c r="AA1310" s="277">
        <v>43191</v>
      </c>
      <c r="AB1310" s="277">
        <v>43191</v>
      </c>
      <c r="AC1310" s="277">
        <v>43556</v>
      </c>
      <c r="AH1310" s="275">
        <v>10</v>
      </c>
      <c r="AJ1310" s="275" t="s">
        <v>8546</v>
      </c>
      <c r="AK1310" s="276">
        <v>961</v>
      </c>
      <c r="AL1310" s="275" t="s">
        <v>8147</v>
      </c>
    </row>
    <row r="1311" spans="1:38" s="275" customFormat="1">
      <c r="A1311" s="275" t="str">
        <f t="shared" si="20"/>
        <v>0450210174児童発達支援</v>
      </c>
      <c r="B1311" s="275" t="s">
        <v>5223</v>
      </c>
      <c r="C1311" s="275" t="s">
        <v>5224</v>
      </c>
      <c r="D1311" s="276">
        <v>9860805</v>
      </c>
      <c r="E1311" s="275" t="s">
        <v>5225</v>
      </c>
      <c r="F1311" s="275" t="s">
        <v>5226</v>
      </c>
      <c r="G1311" s="275" t="s">
        <v>5226</v>
      </c>
      <c r="H1311" s="275" t="s">
        <v>63</v>
      </c>
      <c r="I1311" s="275" t="s">
        <v>5227</v>
      </c>
      <c r="J1311" s="275" t="s">
        <v>7453</v>
      </c>
      <c r="K1311" s="275" t="s">
        <v>5317</v>
      </c>
      <c r="L1311" s="275" t="s">
        <v>5317</v>
      </c>
      <c r="M1311" s="275" t="s">
        <v>5318</v>
      </c>
      <c r="N1311" s="276">
        <v>9860861</v>
      </c>
      <c r="O1311" s="275" t="s">
        <v>66</v>
      </c>
      <c r="P1311" s="275" t="s">
        <v>5269</v>
      </c>
      <c r="Q1311" s="275" t="s">
        <v>5319</v>
      </c>
      <c r="R1311" s="275" t="s">
        <v>5319</v>
      </c>
      <c r="T1311" s="275" t="s">
        <v>5220</v>
      </c>
      <c r="U1311" s="275" t="s">
        <v>74</v>
      </c>
      <c r="V1311" s="275" t="s">
        <v>5320</v>
      </c>
      <c r="W1311" s="275" t="s">
        <v>6486</v>
      </c>
      <c r="X1311" s="277">
        <v>44835</v>
      </c>
      <c r="Y1311" s="275" t="s">
        <v>6487</v>
      </c>
      <c r="AA1311" s="277">
        <v>43191</v>
      </c>
      <c r="AB1311" s="277">
        <v>43191</v>
      </c>
      <c r="AF1311" s="275" t="s">
        <v>7452</v>
      </c>
      <c r="AH1311" s="275">
        <v>10</v>
      </c>
      <c r="AJ1311" s="275" t="s">
        <v>8546</v>
      </c>
      <c r="AK1311" s="276">
        <v>986</v>
      </c>
      <c r="AL1311" s="275" t="s">
        <v>8076</v>
      </c>
    </row>
    <row r="1312" spans="1:38" s="275" customFormat="1">
      <c r="A1312" s="275" t="str">
        <f t="shared" si="20"/>
        <v>0450210182放課後等デイサービス</v>
      </c>
      <c r="B1312" s="275" t="s">
        <v>5321</v>
      </c>
      <c r="C1312" s="275" t="s">
        <v>5322</v>
      </c>
      <c r="D1312" s="276">
        <v>9860853</v>
      </c>
      <c r="E1312" s="275" t="s">
        <v>5323</v>
      </c>
      <c r="F1312" s="275" t="s">
        <v>5324</v>
      </c>
      <c r="G1312" s="275" t="s">
        <v>5325</v>
      </c>
      <c r="H1312" s="275" t="s">
        <v>129</v>
      </c>
      <c r="I1312" s="275" t="s">
        <v>4607</v>
      </c>
      <c r="J1312" s="275" t="s">
        <v>7356</v>
      </c>
      <c r="K1312" s="275" t="s">
        <v>5326</v>
      </c>
      <c r="L1312" s="275" t="s">
        <v>5326</v>
      </c>
      <c r="M1312" s="275" t="s">
        <v>5327</v>
      </c>
      <c r="N1312" s="276">
        <v>9860857</v>
      </c>
      <c r="O1312" s="275" t="s">
        <v>66</v>
      </c>
      <c r="P1312" s="275" t="s">
        <v>5328</v>
      </c>
      <c r="Q1312" s="275" t="s">
        <v>4611</v>
      </c>
      <c r="R1312" s="275" t="s">
        <v>4612</v>
      </c>
      <c r="T1312" s="275" t="s">
        <v>5221</v>
      </c>
      <c r="U1312" s="275" t="s">
        <v>74</v>
      </c>
      <c r="V1312" s="275" t="s">
        <v>5329</v>
      </c>
      <c r="W1312" s="275" t="s">
        <v>6486</v>
      </c>
      <c r="X1312" s="277">
        <v>44835</v>
      </c>
      <c r="Y1312" s="275" t="s">
        <v>6487</v>
      </c>
      <c r="AA1312" s="277">
        <v>43234</v>
      </c>
      <c r="AB1312" s="277">
        <v>43234</v>
      </c>
      <c r="AH1312" s="275">
        <v>10</v>
      </c>
      <c r="AJ1312" s="275" t="s">
        <v>8546</v>
      </c>
      <c r="AK1312" s="276">
        <v>986</v>
      </c>
      <c r="AL1312" s="275" t="s">
        <v>7909</v>
      </c>
    </row>
    <row r="1313" spans="1:38" s="275" customFormat="1">
      <c r="A1313" s="275" t="str">
        <f t="shared" si="20"/>
        <v>0450210190放課後等デイサービス</v>
      </c>
      <c r="B1313" s="275" t="s">
        <v>5321</v>
      </c>
      <c r="C1313" s="275" t="s">
        <v>5322</v>
      </c>
      <c r="D1313" s="276">
        <v>9860853</v>
      </c>
      <c r="E1313" s="275" t="s">
        <v>5323</v>
      </c>
      <c r="F1313" s="275" t="s">
        <v>5324</v>
      </c>
      <c r="G1313" s="275" t="s">
        <v>5325</v>
      </c>
      <c r="H1313" s="275" t="s">
        <v>129</v>
      </c>
      <c r="I1313" s="275" t="s">
        <v>4607</v>
      </c>
      <c r="J1313" s="275" t="s">
        <v>7356</v>
      </c>
      <c r="K1313" s="275" t="s">
        <v>5330</v>
      </c>
      <c r="L1313" s="275" t="s">
        <v>5330</v>
      </c>
      <c r="M1313" s="275" t="s">
        <v>5331</v>
      </c>
      <c r="N1313" s="276">
        <v>9860815</v>
      </c>
      <c r="O1313" s="275" t="s">
        <v>66</v>
      </c>
      <c r="P1313" s="275" t="s">
        <v>5332</v>
      </c>
      <c r="Q1313" s="275" t="s">
        <v>5333</v>
      </c>
      <c r="R1313" s="275" t="s">
        <v>5333</v>
      </c>
      <c r="T1313" s="275" t="s">
        <v>5221</v>
      </c>
      <c r="U1313" s="275" t="s">
        <v>74</v>
      </c>
      <c r="V1313" s="275" t="s">
        <v>5334</v>
      </c>
      <c r="W1313" s="275" t="s">
        <v>6486</v>
      </c>
      <c r="X1313" s="277">
        <v>44835</v>
      </c>
      <c r="Y1313" s="275" t="s">
        <v>6487</v>
      </c>
      <c r="AA1313" s="277">
        <v>43647</v>
      </c>
      <c r="AB1313" s="277">
        <v>43647</v>
      </c>
      <c r="AH1313" s="275">
        <v>10</v>
      </c>
      <c r="AJ1313" s="275" t="s">
        <v>8546</v>
      </c>
      <c r="AK1313" s="276">
        <v>986</v>
      </c>
      <c r="AL1313" s="275" t="s">
        <v>7909</v>
      </c>
    </row>
    <row r="1314" spans="1:38" s="275" customFormat="1">
      <c r="A1314" s="275" t="str">
        <f t="shared" si="20"/>
        <v>0450210208放課後等デイサービス</v>
      </c>
      <c r="B1314" s="275" t="s">
        <v>5335</v>
      </c>
      <c r="C1314" s="275" t="s">
        <v>8547</v>
      </c>
      <c r="D1314" s="276">
        <v>9860859</v>
      </c>
      <c r="E1314" s="275" t="s">
        <v>5336</v>
      </c>
      <c r="F1314" s="275" t="s">
        <v>5337</v>
      </c>
      <c r="G1314" s="275" t="s">
        <v>5337</v>
      </c>
      <c r="H1314" s="275" t="s">
        <v>5338</v>
      </c>
      <c r="I1314" s="275" t="s">
        <v>5339</v>
      </c>
      <c r="J1314" s="275" t="s">
        <v>7461</v>
      </c>
      <c r="K1314" s="275" t="s">
        <v>5340</v>
      </c>
      <c r="L1314" s="275" t="s">
        <v>5340</v>
      </c>
      <c r="M1314" s="275" t="s">
        <v>5341</v>
      </c>
      <c r="N1314" s="276">
        <v>9860859</v>
      </c>
      <c r="O1314" s="275" t="s">
        <v>66</v>
      </c>
      <c r="P1314" s="275" t="s">
        <v>5336</v>
      </c>
      <c r="Q1314" s="275" t="s">
        <v>5337</v>
      </c>
      <c r="R1314" s="275" t="s">
        <v>5337</v>
      </c>
      <c r="T1314" s="275" t="s">
        <v>5221</v>
      </c>
      <c r="U1314" s="275" t="s">
        <v>74</v>
      </c>
      <c r="V1314" s="275" t="s">
        <v>5342</v>
      </c>
      <c r="W1314" s="275" t="s">
        <v>6486</v>
      </c>
      <c r="X1314" s="277">
        <v>44896</v>
      </c>
      <c r="Y1314" s="275" t="s">
        <v>6487</v>
      </c>
      <c r="AA1314" s="277">
        <v>44331</v>
      </c>
      <c r="AB1314" s="277">
        <v>44331</v>
      </c>
      <c r="AH1314" s="275">
        <v>10</v>
      </c>
      <c r="AJ1314" s="275" t="s">
        <v>8546</v>
      </c>
      <c r="AK1314" s="276">
        <v>986</v>
      </c>
      <c r="AL1314" s="275" t="s">
        <v>7977</v>
      </c>
    </row>
    <row r="1315" spans="1:38" s="275" customFormat="1">
      <c r="A1315" s="275" t="str">
        <f t="shared" si="20"/>
        <v>0450210216放課後等デイサービス</v>
      </c>
      <c r="B1315" s="275" t="s">
        <v>5285</v>
      </c>
      <c r="C1315" s="275" t="s">
        <v>5343</v>
      </c>
      <c r="D1315" s="276">
        <v>9860863</v>
      </c>
      <c r="E1315" s="275" t="s">
        <v>5344</v>
      </c>
      <c r="F1315" s="275" t="s">
        <v>5345</v>
      </c>
      <c r="G1315" s="275" t="s">
        <v>5346</v>
      </c>
      <c r="H1315" s="275" t="s">
        <v>129</v>
      </c>
      <c r="I1315" s="275" t="s">
        <v>8548</v>
      </c>
      <c r="J1315" s="275" t="s">
        <v>8549</v>
      </c>
      <c r="K1315" s="275" t="s">
        <v>5347</v>
      </c>
      <c r="L1315" s="275" t="s">
        <v>5347</v>
      </c>
      <c r="M1315" s="275" t="s">
        <v>5348</v>
      </c>
      <c r="N1315" s="276">
        <v>9860863</v>
      </c>
      <c r="O1315" s="275" t="s">
        <v>66</v>
      </c>
      <c r="P1315" s="275" t="s">
        <v>5344</v>
      </c>
      <c r="Q1315" s="275" t="s">
        <v>5345</v>
      </c>
      <c r="R1315" s="275" t="s">
        <v>5346</v>
      </c>
      <c r="T1315" s="275" t="s">
        <v>5221</v>
      </c>
      <c r="U1315" s="275" t="s">
        <v>74</v>
      </c>
      <c r="V1315" s="275" t="s">
        <v>5349</v>
      </c>
      <c r="W1315" s="275" t="s">
        <v>6486</v>
      </c>
      <c r="X1315" s="277">
        <v>45078</v>
      </c>
      <c r="Y1315" s="275" t="s">
        <v>6487</v>
      </c>
      <c r="AA1315" s="277">
        <v>44531</v>
      </c>
      <c r="AB1315" s="277">
        <v>44531</v>
      </c>
      <c r="AH1315" s="275">
        <v>25</v>
      </c>
      <c r="AJ1315" s="275" t="s">
        <v>8546</v>
      </c>
      <c r="AK1315" s="276">
        <v>986</v>
      </c>
      <c r="AL1315" s="275" t="s">
        <v>8148</v>
      </c>
    </row>
    <row r="1316" spans="1:38" s="275" customFormat="1">
      <c r="A1316" s="275" t="str">
        <f t="shared" si="20"/>
        <v>0450210224児童発達支援</v>
      </c>
      <c r="B1316" s="275" t="s">
        <v>7462</v>
      </c>
      <c r="C1316" s="275" t="s">
        <v>7463</v>
      </c>
      <c r="D1316" s="276">
        <v>9860812</v>
      </c>
      <c r="E1316" s="275" t="s">
        <v>7464</v>
      </c>
      <c r="F1316" s="275" t="s">
        <v>7465</v>
      </c>
      <c r="G1316" s="275" t="s">
        <v>7466</v>
      </c>
      <c r="H1316" s="275" t="s">
        <v>129</v>
      </c>
      <c r="I1316" s="275" t="s">
        <v>7467</v>
      </c>
      <c r="J1316" s="275" t="s">
        <v>7468</v>
      </c>
      <c r="K1316" s="275" t="s">
        <v>7469</v>
      </c>
      <c r="L1316" s="275" t="s">
        <v>7469</v>
      </c>
      <c r="M1316" s="275" t="s">
        <v>7470</v>
      </c>
      <c r="N1316" s="276">
        <v>9860812</v>
      </c>
      <c r="O1316" s="275" t="s">
        <v>66</v>
      </c>
      <c r="P1316" s="275" t="s">
        <v>7464</v>
      </c>
      <c r="Q1316" s="275" t="s">
        <v>7465</v>
      </c>
      <c r="R1316" s="275" t="s">
        <v>7466</v>
      </c>
      <c r="T1316" s="275" t="s">
        <v>5220</v>
      </c>
      <c r="U1316" s="275" t="s">
        <v>74</v>
      </c>
      <c r="V1316" s="275" t="s">
        <v>7471</v>
      </c>
      <c r="W1316" s="275" t="s">
        <v>6486</v>
      </c>
      <c r="X1316" s="277">
        <v>44986</v>
      </c>
      <c r="Y1316" s="275" t="s">
        <v>6487</v>
      </c>
      <c r="AA1316" s="277">
        <v>44652</v>
      </c>
      <c r="AB1316" s="277">
        <v>44652</v>
      </c>
      <c r="AF1316" s="275" t="s">
        <v>7452</v>
      </c>
      <c r="AH1316" s="275">
        <v>10</v>
      </c>
      <c r="AJ1316" s="275" t="s">
        <v>8546</v>
      </c>
      <c r="AK1316" s="276">
        <v>986</v>
      </c>
      <c r="AL1316" s="275" t="s">
        <v>8100</v>
      </c>
    </row>
    <row r="1317" spans="1:38" s="275" customFormat="1">
      <c r="A1317" s="275" t="str">
        <f t="shared" si="20"/>
        <v>0450210224放課後等デイサービス</v>
      </c>
      <c r="B1317" s="275" t="s">
        <v>7462</v>
      </c>
      <c r="C1317" s="275" t="s">
        <v>7463</v>
      </c>
      <c r="D1317" s="276">
        <v>9860812</v>
      </c>
      <c r="E1317" s="275" t="s">
        <v>7464</v>
      </c>
      <c r="F1317" s="275" t="s">
        <v>7465</v>
      </c>
      <c r="G1317" s="275" t="s">
        <v>7466</v>
      </c>
      <c r="H1317" s="275" t="s">
        <v>129</v>
      </c>
      <c r="I1317" s="275" t="s">
        <v>7467</v>
      </c>
      <c r="J1317" s="275" t="s">
        <v>7468</v>
      </c>
      <c r="K1317" s="275" t="s">
        <v>7469</v>
      </c>
      <c r="L1317" s="275" t="s">
        <v>7469</v>
      </c>
      <c r="M1317" s="275" t="s">
        <v>7470</v>
      </c>
      <c r="N1317" s="276">
        <v>9860812</v>
      </c>
      <c r="O1317" s="275" t="s">
        <v>66</v>
      </c>
      <c r="P1317" s="275" t="s">
        <v>7464</v>
      </c>
      <c r="Q1317" s="275" t="s">
        <v>7465</v>
      </c>
      <c r="R1317" s="275" t="s">
        <v>7466</v>
      </c>
      <c r="T1317" s="275" t="s">
        <v>5221</v>
      </c>
      <c r="U1317" s="275" t="s">
        <v>74</v>
      </c>
      <c r="V1317" s="275" t="s">
        <v>7471</v>
      </c>
      <c r="W1317" s="275" t="s">
        <v>6486</v>
      </c>
      <c r="X1317" s="277">
        <v>44986</v>
      </c>
      <c r="Y1317" s="275" t="s">
        <v>6487</v>
      </c>
      <c r="AA1317" s="277">
        <v>44652</v>
      </c>
      <c r="AB1317" s="277">
        <v>44652</v>
      </c>
      <c r="AH1317" s="275">
        <v>10</v>
      </c>
      <c r="AJ1317" s="275" t="s">
        <v>8546</v>
      </c>
      <c r="AK1317" s="276">
        <v>986</v>
      </c>
      <c r="AL1317" s="275" t="s">
        <v>8100</v>
      </c>
    </row>
    <row r="1318" spans="1:38" s="275" customFormat="1">
      <c r="A1318" s="275" t="str">
        <f t="shared" si="20"/>
        <v>0450210232放課後等デイサービス</v>
      </c>
      <c r="B1318" s="275" t="s">
        <v>617</v>
      </c>
      <c r="C1318" s="275" t="s">
        <v>618</v>
      </c>
      <c r="D1318" s="276">
        <v>9860834</v>
      </c>
      <c r="E1318" s="275" t="s">
        <v>273</v>
      </c>
      <c r="F1318" s="275" t="s">
        <v>274</v>
      </c>
      <c r="G1318" s="275" t="s">
        <v>274</v>
      </c>
      <c r="H1318" s="275" t="s">
        <v>63</v>
      </c>
      <c r="I1318" s="275" t="s">
        <v>5227</v>
      </c>
      <c r="J1318" s="275" t="s">
        <v>7453</v>
      </c>
      <c r="K1318" s="275" t="s">
        <v>7472</v>
      </c>
      <c r="L1318" s="275" t="s">
        <v>7472</v>
      </c>
      <c r="M1318" s="275" t="s">
        <v>7473</v>
      </c>
      <c r="N1318" s="276">
        <v>9860042</v>
      </c>
      <c r="O1318" s="275" t="s">
        <v>66</v>
      </c>
      <c r="P1318" s="275" t="s">
        <v>7474</v>
      </c>
      <c r="Q1318" s="275" t="s">
        <v>360</v>
      </c>
      <c r="T1318" s="275" t="s">
        <v>5221</v>
      </c>
      <c r="U1318" s="275" t="s">
        <v>74</v>
      </c>
      <c r="V1318" s="275" t="s">
        <v>7475</v>
      </c>
      <c r="W1318" s="275" t="s">
        <v>6486</v>
      </c>
      <c r="X1318" s="277">
        <v>45017</v>
      </c>
      <c r="Y1318" s="275" t="s">
        <v>6487</v>
      </c>
      <c r="AA1318" s="277">
        <v>44652</v>
      </c>
      <c r="AB1318" s="277">
        <v>44652</v>
      </c>
      <c r="AH1318" s="275">
        <v>10</v>
      </c>
      <c r="AJ1318" s="275" t="s">
        <v>8546</v>
      </c>
      <c r="AK1318" s="276">
        <v>986</v>
      </c>
      <c r="AL1318" s="275" t="s">
        <v>7920</v>
      </c>
    </row>
    <row r="1319" spans="1:38" s="275" customFormat="1">
      <c r="A1319" s="275" t="str">
        <f t="shared" si="20"/>
        <v>0450210240児童発達支援</v>
      </c>
      <c r="B1319" s="275" t="s">
        <v>7476</v>
      </c>
      <c r="C1319" s="275" t="s">
        <v>7477</v>
      </c>
      <c r="D1319" s="276">
        <v>9860803</v>
      </c>
      <c r="E1319" s="275" t="s">
        <v>7478</v>
      </c>
      <c r="F1319" s="275" t="s">
        <v>7479</v>
      </c>
      <c r="G1319" s="275" t="s">
        <v>7479</v>
      </c>
      <c r="H1319" s="275" t="s">
        <v>402</v>
      </c>
      <c r="I1319" s="275" t="s">
        <v>7480</v>
      </c>
      <c r="J1319" s="275" t="s">
        <v>7481</v>
      </c>
      <c r="K1319" s="275" t="s">
        <v>7482</v>
      </c>
      <c r="L1319" s="275" t="s">
        <v>7482</v>
      </c>
      <c r="M1319" s="275" t="s">
        <v>7483</v>
      </c>
      <c r="N1319" s="276">
        <v>9860815</v>
      </c>
      <c r="O1319" s="275" t="s">
        <v>66</v>
      </c>
      <c r="P1319" s="275" t="s">
        <v>7484</v>
      </c>
      <c r="Q1319" s="275" t="s">
        <v>7485</v>
      </c>
      <c r="R1319" s="275" t="s">
        <v>7486</v>
      </c>
      <c r="T1319" s="275" t="s">
        <v>5220</v>
      </c>
      <c r="U1319" s="275" t="s">
        <v>74</v>
      </c>
      <c r="V1319" s="275" t="s">
        <v>7487</v>
      </c>
      <c r="W1319" s="275" t="s">
        <v>6486</v>
      </c>
      <c r="X1319" s="277">
        <v>44713</v>
      </c>
      <c r="Y1319" s="275" t="s">
        <v>6554</v>
      </c>
      <c r="AA1319" s="277">
        <v>44713</v>
      </c>
      <c r="AB1319" s="277">
        <v>44713</v>
      </c>
      <c r="AF1319" s="275" t="s">
        <v>7452</v>
      </c>
      <c r="AH1319" s="275">
        <v>10</v>
      </c>
      <c r="AJ1319" s="275" t="s">
        <v>8546</v>
      </c>
      <c r="AK1319" s="276">
        <v>986</v>
      </c>
      <c r="AL1319" s="275" t="s">
        <v>7940</v>
      </c>
    </row>
    <row r="1320" spans="1:38" s="275" customFormat="1">
      <c r="A1320" s="275" t="str">
        <f t="shared" si="20"/>
        <v>0450210257児童発達支援</v>
      </c>
      <c r="B1320" s="275" t="s">
        <v>7488</v>
      </c>
      <c r="C1320" s="275" t="s">
        <v>7489</v>
      </c>
      <c r="D1320" s="276">
        <v>9813222</v>
      </c>
      <c r="E1320" s="275" t="s">
        <v>7490</v>
      </c>
      <c r="F1320" s="275" t="s">
        <v>7491</v>
      </c>
      <c r="H1320" s="275" t="s">
        <v>129</v>
      </c>
      <c r="I1320" s="275" t="s">
        <v>7492</v>
      </c>
      <c r="J1320" s="275" t="s">
        <v>7493</v>
      </c>
      <c r="K1320" s="275" t="s">
        <v>7494</v>
      </c>
      <c r="L1320" s="275" t="s">
        <v>7494</v>
      </c>
      <c r="M1320" s="275" t="s">
        <v>7495</v>
      </c>
      <c r="N1320" s="276">
        <v>9861111</v>
      </c>
      <c r="O1320" s="275" t="s">
        <v>66</v>
      </c>
      <c r="P1320" s="275" t="s">
        <v>7496</v>
      </c>
      <c r="Q1320" s="275" t="s">
        <v>7491</v>
      </c>
      <c r="T1320" s="275" t="s">
        <v>5220</v>
      </c>
      <c r="U1320" s="275" t="s">
        <v>74</v>
      </c>
      <c r="V1320" s="275" t="s">
        <v>7497</v>
      </c>
      <c r="W1320" s="275" t="s">
        <v>6486</v>
      </c>
      <c r="X1320" s="277">
        <v>45078</v>
      </c>
      <c r="Y1320" s="275" t="s">
        <v>6487</v>
      </c>
      <c r="AA1320" s="277">
        <v>44835</v>
      </c>
      <c r="AB1320" s="277">
        <v>44835</v>
      </c>
      <c r="AF1320" s="275" t="s">
        <v>7452</v>
      </c>
      <c r="AH1320" s="275">
        <v>10</v>
      </c>
      <c r="AJ1320" s="275" t="s">
        <v>8546</v>
      </c>
      <c r="AK1320" s="276">
        <v>981</v>
      </c>
      <c r="AL1320" s="275" t="s">
        <v>8149</v>
      </c>
    </row>
    <row r="1321" spans="1:38" s="275" customFormat="1">
      <c r="A1321" s="275" t="str">
        <f t="shared" si="20"/>
        <v>0450210265放課後等デイサービス</v>
      </c>
      <c r="B1321" s="275" t="s">
        <v>5272</v>
      </c>
      <c r="C1321" s="275" t="s">
        <v>5273</v>
      </c>
      <c r="D1321" s="276">
        <v>9860861</v>
      </c>
      <c r="E1321" s="275" t="s">
        <v>5274</v>
      </c>
      <c r="F1321" s="275" t="s">
        <v>5275</v>
      </c>
      <c r="G1321" s="275" t="s">
        <v>5275</v>
      </c>
      <c r="H1321" s="275" t="s">
        <v>129</v>
      </c>
      <c r="I1321" s="275" t="s">
        <v>5276</v>
      </c>
      <c r="J1321" s="275" t="s">
        <v>6570</v>
      </c>
      <c r="K1321" s="275" t="s">
        <v>8550</v>
      </c>
      <c r="L1321" s="275" t="s">
        <v>8550</v>
      </c>
      <c r="M1321" s="275" t="s">
        <v>8551</v>
      </c>
      <c r="N1321" s="276">
        <v>9860861</v>
      </c>
      <c r="O1321" s="275" t="s">
        <v>66</v>
      </c>
      <c r="P1321" s="275" t="s">
        <v>8552</v>
      </c>
      <c r="Q1321" s="275" t="s">
        <v>8553</v>
      </c>
      <c r="R1321" s="275" t="s">
        <v>8554</v>
      </c>
      <c r="T1321" s="275" t="s">
        <v>5221</v>
      </c>
      <c r="U1321" s="275" t="s">
        <v>74</v>
      </c>
      <c r="V1321" s="275" t="s">
        <v>8555</v>
      </c>
      <c r="W1321" s="275" t="s">
        <v>6486</v>
      </c>
      <c r="X1321" s="277">
        <v>44958</v>
      </c>
      <c r="Y1321" s="275" t="s">
        <v>6554</v>
      </c>
      <c r="AA1321" s="277">
        <v>44958</v>
      </c>
      <c r="AB1321" s="277">
        <v>44958</v>
      </c>
      <c r="AH1321" s="275">
        <v>10</v>
      </c>
      <c r="AJ1321" s="275" t="s">
        <v>8546</v>
      </c>
      <c r="AK1321" s="276">
        <v>986</v>
      </c>
      <c r="AL1321" s="275" t="s">
        <v>7936</v>
      </c>
    </row>
    <row r="1322" spans="1:38" s="275" customFormat="1">
      <c r="A1322" s="275" t="str">
        <f t="shared" si="20"/>
        <v>0450210273児童発達支援</v>
      </c>
      <c r="B1322" s="275" t="s">
        <v>7462</v>
      </c>
      <c r="C1322" s="275" t="s">
        <v>7463</v>
      </c>
      <c r="D1322" s="276">
        <v>9860812</v>
      </c>
      <c r="E1322" s="275" t="s">
        <v>7464</v>
      </c>
      <c r="F1322" s="275" t="s">
        <v>7465</v>
      </c>
      <c r="G1322" s="275" t="s">
        <v>7466</v>
      </c>
      <c r="H1322" s="275" t="s">
        <v>129</v>
      </c>
      <c r="I1322" s="275" t="s">
        <v>7467</v>
      </c>
      <c r="J1322" s="275" t="s">
        <v>7468</v>
      </c>
      <c r="K1322" s="275" t="s">
        <v>8556</v>
      </c>
      <c r="L1322" s="275" t="s">
        <v>8556</v>
      </c>
      <c r="M1322" s="275" t="s">
        <v>8557</v>
      </c>
      <c r="N1322" s="276">
        <v>9860812</v>
      </c>
      <c r="O1322" s="275" t="s">
        <v>66</v>
      </c>
      <c r="P1322" s="275" t="s">
        <v>7464</v>
      </c>
      <c r="Q1322" s="275" t="s">
        <v>8558</v>
      </c>
      <c r="R1322" s="275" t="s">
        <v>8558</v>
      </c>
      <c r="T1322" s="275" t="s">
        <v>5220</v>
      </c>
      <c r="U1322" s="275" t="s">
        <v>74</v>
      </c>
      <c r="V1322" s="275" t="s">
        <v>8559</v>
      </c>
      <c r="W1322" s="275" t="s">
        <v>6486</v>
      </c>
      <c r="X1322" s="277">
        <v>45078</v>
      </c>
      <c r="Y1322" s="275" t="s">
        <v>6487</v>
      </c>
      <c r="AA1322" s="277">
        <v>44985</v>
      </c>
      <c r="AB1322" s="277">
        <v>44985</v>
      </c>
      <c r="AF1322" s="275" t="s">
        <v>7452</v>
      </c>
      <c r="AH1322" s="275">
        <v>10</v>
      </c>
      <c r="AJ1322" s="275" t="s">
        <v>8546</v>
      </c>
      <c r="AK1322" s="276">
        <v>986</v>
      </c>
      <c r="AL1322" s="275" t="s">
        <v>8100</v>
      </c>
    </row>
    <row r="1323" spans="1:38" s="275" customFormat="1">
      <c r="A1323" s="275" t="str">
        <f t="shared" si="20"/>
        <v>0450210273放課後等デイサービス</v>
      </c>
      <c r="B1323" s="275" t="s">
        <v>7462</v>
      </c>
      <c r="C1323" s="275" t="s">
        <v>7463</v>
      </c>
      <c r="D1323" s="276">
        <v>9860812</v>
      </c>
      <c r="E1323" s="275" t="s">
        <v>7464</v>
      </c>
      <c r="F1323" s="275" t="s">
        <v>7465</v>
      </c>
      <c r="G1323" s="275" t="s">
        <v>7466</v>
      </c>
      <c r="H1323" s="275" t="s">
        <v>129</v>
      </c>
      <c r="I1323" s="275" t="s">
        <v>7467</v>
      </c>
      <c r="J1323" s="275" t="s">
        <v>7468</v>
      </c>
      <c r="K1323" s="275" t="s">
        <v>8556</v>
      </c>
      <c r="L1323" s="275" t="s">
        <v>8556</v>
      </c>
      <c r="M1323" s="275" t="s">
        <v>8557</v>
      </c>
      <c r="N1323" s="276">
        <v>9860812</v>
      </c>
      <c r="O1323" s="275" t="s">
        <v>66</v>
      </c>
      <c r="P1323" s="275" t="s">
        <v>7464</v>
      </c>
      <c r="Q1323" s="275" t="s">
        <v>8558</v>
      </c>
      <c r="R1323" s="275" t="s">
        <v>8558</v>
      </c>
      <c r="T1323" s="275" t="s">
        <v>5221</v>
      </c>
      <c r="U1323" s="275" t="s">
        <v>74</v>
      </c>
      <c r="V1323" s="275" t="s">
        <v>8559</v>
      </c>
      <c r="W1323" s="275" t="s">
        <v>6486</v>
      </c>
      <c r="X1323" s="277">
        <v>45047</v>
      </c>
      <c r="Y1323" s="275" t="s">
        <v>6487</v>
      </c>
      <c r="AA1323" s="277">
        <v>44985</v>
      </c>
      <c r="AB1323" s="277">
        <v>44985</v>
      </c>
      <c r="AH1323" s="275">
        <v>10</v>
      </c>
      <c r="AJ1323" s="275" t="s">
        <v>8546</v>
      </c>
      <c r="AK1323" s="276">
        <v>986</v>
      </c>
      <c r="AL1323" s="275" t="s">
        <v>8100</v>
      </c>
    </row>
    <row r="1324" spans="1:38" s="275" customFormat="1">
      <c r="A1324" s="275" t="str">
        <f t="shared" si="20"/>
        <v>0450300256児童発達支援</v>
      </c>
      <c r="B1324" s="275" t="s">
        <v>5350</v>
      </c>
      <c r="C1324" s="275" t="s">
        <v>3385</v>
      </c>
      <c r="D1324" s="276">
        <v>9810112</v>
      </c>
      <c r="E1324" s="275" t="s">
        <v>3520</v>
      </c>
      <c r="F1324" s="275" t="s">
        <v>3521</v>
      </c>
      <c r="G1324" s="275" t="s">
        <v>3522</v>
      </c>
      <c r="H1324" s="275" t="s">
        <v>402</v>
      </c>
      <c r="I1324" s="275" t="s">
        <v>8359</v>
      </c>
      <c r="J1324" s="275" t="s">
        <v>8360</v>
      </c>
      <c r="K1324" s="275" t="s">
        <v>5352</v>
      </c>
      <c r="L1324" s="275" t="s">
        <v>5356</v>
      </c>
      <c r="M1324" s="275" t="s">
        <v>5357</v>
      </c>
      <c r="N1324" s="276">
        <v>9850004</v>
      </c>
      <c r="O1324" s="275" t="s">
        <v>643</v>
      </c>
      <c r="P1324" s="275" t="s">
        <v>5353</v>
      </c>
      <c r="Q1324" s="275" t="s">
        <v>5354</v>
      </c>
      <c r="R1324" s="275" t="s">
        <v>5354</v>
      </c>
      <c r="T1324" s="275" t="s">
        <v>5220</v>
      </c>
      <c r="U1324" s="275" t="s">
        <v>74</v>
      </c>
      <c r="V1324" s="275" t="s">
        <v>5355</v>
      </c>
      <c r="W1324" s="275" t="s">
        <v>6486</v>
      </c>
      <c r="X1324" s="277">
        <v>45017</v>
      </c>
      <c r="Y1324" s="275" t="s">
        <v>6487</v>
      </c>
      <c r="AA1324" s="277">
        <v>41000</v>
      </c>
      <c r="AB1324" s="277">
        <v>41000</v>
      </c>
      <c r="AF1324" s="275" t="s">
        <v>7452</v>
      </c>
      <c r="AH1324" s="275">
        <v>10</v>
      </c>
      <c r="AJ1324" s="275" t="s">
        <v>8546</v>
      </c>
      <c r="AK1324" s="276">
        <v>981</v>
      </c>
      <c r="AL1324" s="275" t="s">
        <v>8059</v>
      </c>
    </row>
    <row r="1325" spans="1:38" s="275" customFormat="1">
      <c r="A1325" s="275" t="str">
        <f t="shared" si="20"/>
        <v>0450300256放課後等デイサービス</v>
      </c>
      <c r="B1325" s="275" t="s">
        <v>5350</v>
      </c>
      <c r="C1325" s="275" t="s">
        <v>3385</v>
      </c>
      <c r="D1325" s="276">
        <v>9810112</v>
      </c>
      <c r="E1325" s="275" t="s">
        <v>3520</v>
      </c>
      <c r="F1325" s="275" t="s">
        <v>3521</v>
      </c>
      <c r="G1325" s="275" t="s">
        <v>3522</v>
      </c>
      <c r="H1325" s="275" t="s">
        <v>402</v>
      </c>
      <c r="I1325" s="275" t="s">
        <v>8359</v>
      </c>
      <c r="J1325" s="275" t="s">
        <v>8360</v>
      </c>
      <c r="K1325" s="275" t="s">
        <v>5352</v>
      </c>
      <c r="L1325" s="275" t="s">
        <v>5358</v>
      </c>
      <c r="M1325" s="275" t="s">
        <v>5359</v>
      </c>
      <c r="N1325" s="276">
        <v>9850004</v>
      </c>
      <c r="O1325" s="275" t="s">
        <v>643</v>
      </c>
      <c r="P1325" s="275" t="s">
        <v>5353</v>
      </c>
      <c r="Q1325" s="275" t="s">
        <v>5354</v>
      </c>
      <c r="R1325" s="275" t="s">
        <v>5354</v>
      </c>
      <c r="T1325" s="275" t="s">
        <v>5221</v>
      </c>
      <c r="U1325" s="275" t="s">
        <v>74</v>
      </c>
      <c r="V1325" s="275" t="s">
        <v>5355</v>
      </c>
      <c r="W1325" s="275" t="s">
        <v>6486</v>
      </c>
      <c r="X1325" s="277">
        <v>45017</v>
      </c>
      <c r="Y1325" s="275" t="s">
        <v>6487</v>
      </c>
      <c r="AA1325" s="277">
        <v>41365</v>
      </c>
      <c r="AB1325" s="277">
        <v>41365</v>
      </c>
      <c r="AH1325" s="275">
        <v>10</v>
      </c>
      <c r="AJ1325" s="275" t="s">
        <v>8546</v>
      </c>
      <c r="AK1325" s="276">
        <v>981</v>
      </c>
      <c r="AL1325" s="275" t="s">
        <v>8059</v>
      </c>
    </row>
    <row r="1326" spans="1:38" s="275" customFormat="1">
      <c r="A1326" s="275" t="str">
        <f t="shared" si="20"/>
        <v>0450300280放課後等デイサービス</v>
      </c>
      <c r="B1326" s="275" t="s">
        <v>5360</v>
      </c>
      <c r="C1326" s="275" t="s">
        <v>5361</v>
      </c>
      <c r="D1326" s="276">
        <v>9840828</v>
      </c>
      <c r="E1326" s="275" t="s">
        <v>5362</v>
      </c>
      <c r="F1326" s="275" t="s">
        <v>5363</v>
      </c>
      <c r="H1326" s="275" t="s">
        <v>129</v>
      </c>
      <c r="I1326" s="275" t="s">
        <v>5364</v>
      </c>
      <c r="J1326" s="275" t="s">
        <v>7498</v>
      </c>
      <c r="K1326" s="275" t="s">
        <v>5365</v>
      </c>
      <c r="L1326" s="275" t="s">
        <v>5365</v>
      </c>
      <c r="M1326" s="275" t="s">
        <v>5366</v>
      </c>
      <c r="N1326" s="276">
        <v>9850003</v>
      </c>
      <c r="O1326" s="275" t="s">
        <v>643</v>
      </c>
      <c r="P1326" s="275" t="s">
        <v>5367</v>
      </c>
      <c r="Q1326" s="275" t="s">
        <v>5368</v>
      </c>
      <c r="R1326" s="275" t="s">
        <v>5369</v>
      </c>
      <c r="T1326" s="275" t="s">
        <v>5221</v>
      </c>
      <c r="U1326" s="275" t="s">
        <v>74</v>
      </c>
      <c r="V1326" s="275" t="s">
        <v>5370</v>
      </c>
      <c r="W1326" s="275" t="s">
        <v>6486</v>
      </c>
      <c r="X1326" s="277">
        <v>45047</v>
      </c>
      <c r="Y1326" s="275" t="s">
        <v>6487</v>
      </c>
      <c r="AA1326" s="277">
        <v>42095</v>
      </c>
      <c r="AB1326" s="277">
        <v>42095</v>
      </c>
      <c r="AH1326" s="275">
        <v>10</v>
      </c>
      <c r="AJ1326" s="275" t="s">
        <v>8546</v>
      </c>
      <c r="AK1326" s="276">
        <v>984</v>
      </c>
      <c r="AL1326" s="275" t="s">
        <v>8150</v>
      </c>
    </row>
    <row r="1327" spans="1:38" s="275" customFormat="1">
      <c r="A1327" s="275" t="str">
        <f t="shared" si="20"/>
        <v>0450300298放課後等デイサービス</v>
      </c>
      <c r="B1327" s="275" t="s">
        <v>5371</v>
      </c>
      <c r="C1327" s="275" t="s">
        <v>5372</v>
      </c>
      <c r="D1327" s="276">
        <v>9810911</v>
      </c>
      <c r="E1327" s="275" t="s">
        <v>5373</v>
      </c>
      <c r="F1327" s="275" t="s">
        <v>5374</v>
      </c>
      <c r="H1327" s="275" t="s">
        <v>63</v>
      </c>
      <c r="I1327" s="275" t="s">
        <v>5375</v>
      </c>
      <c r="J1327" s="275" t="s">
        <v>7154</v>
      </c>
      <c r="K1327" s="275" t="s">
        <v>5376</v>
      </c>
      <c r="L1327" s="275" t="s">
        <v>5376</v>
      </c>
      <c r="M1327" s="275" t="s">
        <v>5377</v>
      </c>
      <c r="N1327" s="276">
        <v>9850026</v>
      </c>
      <c r="O1327" s="275" t="s">
        <v>643</v>
      </c>
      <c r="P1327" s="275" t="s">
        <v>5378</v>
      </c>
      <c r="Q1327" s="275" t="s">
        <v>5379</v>
      </c>
      <c r="R1327" s="275" t="s">
        <v>5380</v>
      </c>
      <c r="T1327" s="275" t="s">
        <v>5221</v>
      </c>
      <c r="U1327" s="275" t="s">
        <v>74</v>
      </c>
      <c r="V1327" s="275" t="s">
        <v>5381</v>
      </c>
      <c r="W1327" s="275" t="s">
        <v>6486</v>
      </c>
      <c r="X1327" s="277">
        <v>45017</v>
      </c>
      <c r="Y1327" s="275" t="s">
        <v>6487</v>
      </c>
      <c r="AA1327" s="277">
        <v>42965</v>
      </c>
      <c r="AB1327" s="277">
        <v>42965</v>
      </c>
      <c r="AH1327" s="275">
        <v>10</v>
      </c>
      <c r="AJ1327" s="275" t="s">
        <v>8546</v>
      </c>
      <c r="AK1327" s="276">
        <v>981</v>
      </c>
      <c r="AL1327" s="275" t="s">
        <v>8080</v>
      </c>
    </row>
    <row r="1328" spans="1:38" s="275" customFormat="1">
      <c r="A1328" s="275" t="str">
        <f t="shared" si="20"/>
        <v>0450300306放課後等デイサービス</v>
      </c>
      <c r="B1328" s="275" t="s">
        <v>5382</v>
      </c>
      <c r="C1328" s="275" t="s">
        <v>5383</v>
      </c>
      <c r="D1328" s="276">
        <v>9850005</v>
      </c>
      <c r="E1328" s="275" t="s">
        <v>717</v>
      </c>
      <c r="F1328" s="275" t="s">
        <v>718</v>
      </c>
      <c r="G1328" s="275" t="s">
        <v>719</v>
      </c>
      <c r="H1328" s="275" t="s">
        <v>63</v>
      </c>
      <c r="I1328" s="275" t="s">
        <v>5384</v>
      </c>
      <c r="J1328" s="275" t="s">
        <v>7499</v>
      </c>
      <c r="K1328" s="275" t="s">
        <v>5385</v>
      </c>
      <c r="L1328" s="275" t="s">
        <v>5385</v>
      </c>
      <c r="M1328" s="275" t="s">
        <v>5386</v>
      </c>
      <c r="N1328" s="276">
        <v>9850061</v>
      </c>
      <c r="O1328" s="275" t="s">
        <v>643</v>
      </c>
      <c r="P1328" s="275" t="s">
        <v>5387</v>
      </c>
      <c r="Q1328" s="275" t="s">
        <v>5388</v>
      </c>
      <c r="R1328" s="275" t="s">
        <v>5389</v>
      </c>
      <c r="T1328" s="275" t="s">
        <v>5221</v>
      </c>
      <c r="U1328" s="275" t="s">
        <v>74</v>
      </c>
      <c r="V1328" s="275" t="s">
        <v>5390</v>
      </c>
      <c r="W1328" s="275" t="s">
        <v>6486</v>
      </c>
      <c r="X1328" s="277">
        <v>45047</v>
      </c>
      <c r="Y1328" s="275" t="s">
        <v>6487</v>
      </c>
      <c r="AA1328" s="277">
        <v>43435</v>
      </c>
      <c r="AB1328" s="277">
        <v>43435</v>
      </c>
      <c r="AH1328" s="275">
        <v>10</v>
      </c>
      <c r="AJ1328" s="275" t="s">
        <v>8546</v>
      </c>
      <c r="AK1328" s="276">
        <v>985</v>
      </c>
      <c r="AL1328" s="275" t="s">
        <v>7942</v>
      </c>
    </row>
    <row r="1329" spans="1:38" s="275" customFormat="1">
      <c r="A1329" s="275" t="str">
        <f t="shared" si="20"/>
        <v>0450300314放課後等デイサービス</v>
      </c>
      <c r="B1329" s="275" t="s">
        <v>5391</v>
      </c>
      <c r="C1329" s="275" t="s">
        <v>5392</v>
      </c>
      <c r="D1329" s="276">
        <v>9850841</v>
      </c>
      <c r="E1329" s="275" t="s">
        <v>5393</v>
      </c>
      <c r="F1329" s="275" t="s">
        <v>5394</v>
      </c>
      <c r="G1329" s="275" t="s">
        <v>5395</v>
      </c>
      <c r="H1329" s="275" t="s">
        <v>319</v>
      </c>
      <c r="I1329" s="275" t="s">
        <v>5396</v>
      </c>
      <c r="J1329" s="275" t="s">
        <v>7500</v>
      </c>
      <c r="K1329" s="275" t="s">
        <v>5397</v>
      </c>
      <c r="L1329" s="275" t="s">
        <v>5397</v>
      </c>
      <c r="M1329" s="275" t="s">
        <v>5398</v>
      </c>
      <c r="N1329" s="276">
        <v>9850042</v>
      </c>
      <c r="O1329" s="275" t="s">
        <v>643</v>
      </c>
      <c r="P1329" s="275" t="s">
        <v>5399</v>
      </c>
      <c r="Q1329" s="275" t="s">
        <v>5394</v>
      </c>
      <c r="R1329" s="275" t="s">
        <v>5395</v>
      </c>
      <c r="T1329" s="275" t="s">
        <v>5221</v>
      </c>
      <c r="U1329" s="275" t="s">
        <v>76</v>
      </c>
      <c r="V1329" s="275" t="s">
        <v>5400</v>
      </c>
      <c r="W1329" s="275" t="s">
        <v>6486</v>
      </c>
      <c r="X1329" s="277">
        <v>43678</v>
      </c>
      <c r="Y1329" s="275" t="s">
        <v>6487</v>
      </c>
      <c r="AA1329" s="277">
        <v>43466</v>
      </c>
      <c r="AB1329" s="277">
        <v>43466</v>
      </c>
      <c r="AC1329" s="277">
        <v>43678</v>
      </c>
      <c r="AH1329" s="275">
        <v>10</v>
      </c>
      <c r="AJ1329" s="275" t="s">
        <v>8546</v>
      </c>
      <c r="AK1329" s="276">
        <v>985</v>
      </c>
      <c r="AL1329" s="275" t="s">
        <v>8003</v>
      </c>
    </row>
    <row r="1330" spans="1:38" s="275" customFormat="1">
      <c r="A1330" s="275" t="str">
        <f t="shared" si="20"/>
        <v>0450500350放課後等デイサービス</v>
      </c>
      <c r="B1330" s="275" t="s">
        <v>958</v>
      </c>
      <c r="C1330" s="275" t="s">
        <v>959</v>
      </c>
      <c r="D1330" s="276">
        <v>9880085</v>
      </c>
      <c r="E1330" s="275" t="s">
        <v>960</v>
      </c>
      <c r="F1330" s="275" t="s">
        <v>5401</v>
      </c>
      <c r="G1330" s="275" t="s">
        <v>5402</v>
      </c>
      <c r="H1330" s="275" t="s">
        <v>402</v>
      </c>
      <c r="I1330" s="275" t="s">
        <v>963</v>
      </c>
      <c r="J1330" s="275" t="s">
        <v>6688</v>
      </c>
      <c r="K1330" s="275" t="s">
        <v>5403</v>
      </c>
      <c r="L1330" s="275" t="s">
        <v>5403</v>
      </c>
      <c r="M1330" s="275" t="s">
        <v>5404</v>
      </c>
      <c r="N1330" s="276">
        <v>9880066</v>
      </c>
      <c r="O1330" s="275" t="s">
        <v>827</v>
      </c>
      <c r="P1330" s="275" t="s">
        <v>5405</v>
      </c>
      <c r="Q1330" s="275" t="s">
        <v>5407</v>
      </c>
      <c r="R1330" s="275" t="s">
        <v>5408</v>
      </c>
      <c r="T1330" s="275" t="s">
        <v>5221</v>
      </c>
      <c r="U1330" s="275" t="s">
        <v>74</v>
      </c>
      <c r="V1330" s="275" t="s">
        <v>5406</v>
      </c>
      <c r="W1330" s="275" t="s">
        <v>6486</v>
      </c>
      <c r="X1330" s="277">
        <v>44621</v>
      </c>
      <c r="Y1330" s="275" t="s">
        <v>6487</v>
      </c>
      <c r="AA1330" s="277">
        <v>41000</v>
      </c>
      <c r="AB1330" s="277">
        <v>41000</v>
      </c>
      <c r="AH1330" s="275">
        <v>10</v>
      </c>
      <c r="AJ1330" s="275" t="s">
        <v>8546</v>
      </c>
      <c r="AK1330" s="276">
        <v>988</v>
      </c>
      <c r="AL1330" s="275" t="s">
        <v>7959</v>
      </c>
    </row>
    <row r="1331" spans="1:38" s="275" customFormat="1">
      <c r="A1331" s="275" t="str">
        <f t="shared" si="20"/>
        <v>0450500350保育所等訪問支援</v>
      </c>
      <c r="B1331" s="275" t="s">
        <v>958</v>
      </c>
      <c r="C1331" s="275" t="s">
        <v>959</v>
      </c>
      <c r="D1331" s="276">
        <v>9880085</v>
      </c>
      <c r="E1331" s="275" t="s">
        <v>960</v>
      </c>
      <c r="F1331" s="275" t="s">
        <v>5401</v>
      </c>
      <c r="G1331" s="275" t="s">
        <v>5402</v>
      </c>
      <c r="H1331" s="275" t="s">
        <v>402</v>
      </c>
      <c r="I1331" s="275" t="s">
        <v>963</v>
      </c>
      <c r="J1331" s="275" t="s">
        <v>6688</v>
      </c>
      <c r="K1331" s="275" t="s">
        <v>5403</v>
      </c>
      <c r="L1331" s="275" t="s">
        <v>5409</v>
      </c>
      <c r="M1331" s="275" t="s">
        <v>5410</v>
      </c>
      <c r="N1331" s="276">
        <v>9880066</v>
      </c>
      <c r="O1331" s="275" t="s">
        <v>827</v>
      </c>
      <c r="P1331" s="275" t="s">
        <v>5405</v>
      </c>
      <c r="Q1331" s="275" t="s">
        <v>5407</v>
      </c>
      <c r="R1331" s="275" t="s">
        <v>5408</v>
      </c>
      <c r="T1331" s="275" t="s">
        <v>5222</v>
      </c>
      <c r="U1331" s="275" t="s">
        <v>76</v>
      </c>
      <c r="V1331" s="275" t="s">
        <v>5406</v>
      </c>
      <c r="W1331" s="275" t="s">
        <v>6486</v>
      </c>
      <c r="X1331" s="277">
        <v>43647</v>
      </c>
      <c r="Y1331" s="275" t="s">
        <v>6487</v>
      </c>
      <c r="AA1331" s="277">
        <v>43191</v>
      </c>
      <c r="AB1331" s="277">
        <v>43191</v>
      </c>
      <c r="AC1331" s="277">
        <v>43647</v>
      </c>
      <c r="AJ1331" s="275" t="s">
        <v>8546</v>
      </c>
      <c r="AK1331" s="276">
        <v>988</v>
      </c>
      <c r="AL1331" s="275" t="s">
        <v>7959</v>
      </c>
    </row>
    <row r="1332" spans="1:38" s="275" customFormat="1">
      <c r="A1332" s="275" t="str">
        <f t="shared" si="20"/>
        <v>0450500368児童発達支援</v>
      </c>
      <c r="B1332" s="275" t="s">
        <v>5411</v>
      </c>
      <c r="C1332" s="275" t="s">
        <v>5412</v>
      </c>
      <c r="D1332" s="276">
        <v>9880066</v>
      </c>
      <c r="E1332" s="275" t="s">
        <v>5413</v>
      </c>
      <c r="F1332" s="275" t="s">
        <v>872</v>
      </c>
      <c r="G1332" s="275" t="s">
        <v>873</v>
      </c>
      <c r="H1332" s="275" t="s">
        <v>144</v>
      </c>
      <c r="I1332" s="275" t="s">
        <v>874</v>
      </c>
      <c r="J1332" s="275" t="s">
        <v>6676</v>
      </c>
      <c r="K1332" s="275" t="s">
        <v>5414</v>
      </c>
      <c r="L1332" s="275" t="s">
        <v>5414</v>
      </c>
      <c r="M1332" s="275" t="s">
        <v>5415</v>
      </c>
      <c r="N1332" s="276">
        <v>9880141</v>
      </c>
      <c r="O1332" s="275" t="s">
        <v>827</v>
      </c>
      <c r="P1332" s="275" t="s">
        <v>5416</v>
      </c>
      <c r="Q1332" s="275" t="s">
        <v>5417</v>
      </c>
      <c r="R1332" s="275" t="s">
        <v>5417</v>
      </c>
      <c r="T1332" s="275" t="s">
        <v>5220</v>
      </c>
      <c r="U1332" s="275" t="s">
        <v>74</v>
      </c>
      <c r="V1332" s="275" t="s">
        <v>5418</v>
      </c>
      <c r="W1332" s="275" t="s">
        <v>6486</v>
      </c>
      <c r="X1332" s="277">
        <v>44783</v>
      </c>
      <c r="Y1332" s="275" t="s">
        <v>6487</v>
      </c>
      <c r="AA1332" s="277">
        <v>41000</v>
      </c>
      <c r="AB1332" s="277">
        <v>41000</v>
      </c>
      <c r="AF1332" s="275" t="s">
        <v>7452</v>
      </c>
      <c r="AH1332" s="275">
        <v>10</v>
      </c>
      <c r="AJ1332" s="275" t="s">
        <v>8546</v>
      </c>
      <c r="AK1332" s="276">
        <v>988</v>
      </c>
      <c r="AL1332" s="275" t="s">
        <v>7955</v>
      </c>
    </row>
    <row r="1333" spans="1:38" s="275" customFormat="1">
      <c r="A1333" s="275" t="str">
        <f t="shared" si="20"/>
        <v>0450500368放課後等デイサービス</v>
      </c>
      <c r="B1333" s="275" t="s">
        <v>5411</v>
      </c>
      <c r="C1333" s="275" t="s">
        <v>5412</v>
      </c>
      <c r="D1333" s="276">
        <v>9880066</v>
      </c>
      <c r="E1333" s="275" t="s">
        <v>5413</v>
      </c>
      <c r="F1333" s="275" t="s">
        <v>872</v>
      </c>
      <c r="G1333" s="275" t="s">
        <v>873</v>
      </c>
      <c r="H1333" s="275" t="s">
        <v>144</v>
      </c>
      <c r="I1333" s="275" t="s">
        <v>874</v>
      </c>
      <c r="J1333" s="275" t="s">
        <v>6676</v>
      </c>
      <c r="K1333" s="275" t="s">
        <v>5414</v>
      </c>
      <c r="L1333" s="275" t="s">
        <v>5414</v>
      </c>
      <c r="M1333" s="275" t="s">
        <v>5415</v>
      </c>
      <c r="N1333" s="276">
        <v>9880141</v>
      </c>
      <c r="O1333" s="275" t="s">
        <v>827</v>
      </c>
      <c r="P1333" s="275" t="s">
        <v>5416</v>
      </c>
      <c r="Q1333" s="275" t="s">
        <v>5417</v>
      </c>
      <c r="R1333" s="275" t="s">
        <v>5417</v>
      </c>
      <c r="T1333" s="275" t="s">
        <v>5221</v>
      </c>
      <c r="U1333" s="275" t="s">
        <v>74</v>
      </c>
      <c r="V1333" s="275" t="s">
        <v>5418</v>
      </c>
      <c r="W1333" s="275" t="s">
        <v>6486</v>
      </c>
      <c r="X1333" s="277">
        <v>44866</v>
      </c>
      <c r="Y1333" s="275" t="s">
        <v>6487</v>
      </c>
      <c r="AA1333" s="277">
        <v>41365</v>
      </c>
      <c r="AB1333" s="277">
        <v>41365</v>
      </c>
      <c r="AH1333" s="275">
        <v>10</v>
      </c>
      <c r="AJ1333" s="275" t="s">
        <v>8546</v>
      </c>
      <c r="AK1333" s="276">
        <v>988</v>
      </c>
      <c r="AL1333" s="275" t="s">
        <v>7955</v>
      </c>
    </row>
    <row r="1334" spans="1:38" s="275" customFormat="1">
      <c r="A1334" s="275" t="str">
        <f t="shared" si="20"/>
        <v>0450500368保育所等訪問支援</v>
      </c>
      <c r="B1334" s="275" t="s">
        <v>5411</v>
      </c>
      <c r="C1334" s="275" t="s">
        <v>5412</v>
      </c>
      <c r="D1334" s="276">
        <v>9880066</v>
      </c>
      <c r="E1334" s="275" t="s">
        <v>5413</v>
      </c>
      <c r="F1334" s="275" t="s">
        <v>872</v>
      </c>
      <c r="G1334" s="275" t="s">
        <v>873</v>
      </c>
      <c r="H1334" s="275" t="s">
        <v>144</v>
      </c>
      <c r="I1334" s="275" t="s">
        <v>874</v>
      </c>
      <c r="J1334" s="275" t="s">
        <v>6676</v>
      </c>
      <c r="K1334" s="275" t="s">
        <v>5414</v>
      </c>
      <c r="L1334" s="275" t="s">
        <v>5414</v>
      </c>
      <c r="M1334" s="275" t="s">
        <v>5415</v>
      </c>
      <c r="N1334" s="276">
        <v>9880141</v>
      </c>
      <c r="O1334" s="275" t="s">
        <v>827</v>
      </c>
      <c r="P1334" s="275" t="s">
        <v>5416</v>
      </c>
      <c r="Q1334" s="275" t="s">
        <v>5417</v>
      </c>
      <c r="R1334" s="275" t="s">
        <v>5417</v>
      </c>
      <c r="T1334" s="275" t="s">
        <v>5222</v>
      </c>
      <c r="U1334" s="275" t="s">
        <v>74</v>
      </c>
      <c r="V1334" s="275" t="s">
        <v>5418</v>
      </c>
      <c r="W1334" s="275" t="s">
        <v>6486</v>
      </c>
      <c r="X1334" s="277">
        <v>44287</v>
      </c>
      <c r="Y1334" s="275" t="s">
        <v>6487</v>
      </c>
      <c r="AA1334" s="277">
        <v>43556</v>
      </c>
      <c r="AB1334" s="277">
        <v>43556</v>
      </c>
      <c r="AJ1334" s="275" t="s">
        <v>8546</v>
      </c>
      <c r="AK1334" s="276">
        <v>988</v>
      </c>
      <c r="AL1334" s="275" t="s">
        <v>7955</v>
      </c>
    </row>
    <row r="1335" spans="1:38" s="275" customFormat="1">
      <c r="A1335" s="275" t="str">
        <f t="shared" si="20"/>
        <v>0450500392放課後等デイサービス</v>
      </c>
      <c r="B1335" s="275" t="s">
        <v>4649</v>
      </c>
      <c r="C1335" s="275" t="s">
        <v>4081</v>
      </c>
      <c r="D1335" s="276">
        <v>9880347</v>
      </c>
      <c r="E1335" s="275" t="s">
        <v>4082</v>
      </c>
      <c r="F1335" s="275" t="s">
        <v>5419</v>
      </c>
      <c r="G1335" s="275" t="s">
        <v>4084</v>
      </c>
      <c r="H1335" s="275" t="s">
        <v>63</v>
      </c>
      <c r="I1335" s="275" t="s">
        <v>5420</v>
      </c>
      <c r="J1335" s="275" t="s">
        <v>7501</v>
      </c>
      <c r="K1335" s="275" t="s">
        <v>5421</v>
      </c>
      <c r="L1335" s="275" t="s">
        <v>5421</v>
      </c>
      <c r="M1335" s="275" t="s">
        <v>5422</v>
      </c>
      <c r="N1335" s="276">
        <v>9880347</v>
      </c>
      <c r="O1335" s="275" t="s">
        <v>827</v>
      </c>
      <c r="P1335" s="275" t="s">
        <v>4676</v>
      </c>
      <c r="Q1335" s="275" t="s">
        <v>4083</v>
      </c>
      <c r="T1335" s="275" t="s">
        <v>5221</v>
      </c>
      <c r="U1335" s="275" t="s">
        <v>76</v>
      </c>
      <c r="V1335" s="275" t="s">
        <v>5423</v>
      </c>
      <c r="W1335" s="275" t="s">
        <v>6486</v>
      </c>
      <c r="X1335" s="277">
        <v>43160</v>
      </c>
      <c r="Y1335" s="275" t="s">
        <v>6487</v>
      </c>
      <c r="AA1335" s="277">
        <v>41426</v>
      </c>
      <c r="AB1335" s="277">
        <v>41426</v>
      </c>
      <c r="AC1335" s="277">
        <v>43160</v>
      </c>
      <c r="AH1335" s="275">
        <v>10</v>
      </c>
      <c r="AJ1335" s="275" t="s">
        <v>8546</v>
      </c>
      <c r="AK1335" s="276">
        <v>988</v>
      </c>
      <c r="AL1335" s="275" t="s">
        <v>8114</v>
      </c>
    </row>
    <row r="1336" spans="1:38" s="275" customFormat="1">
      <c r="A1336" s="275" t="str">
        <f t="shared" si="20"/>
        <v>0450500400放課後等デイサービス</v>
      </c>
      <c r="B1336" s="275" t="s">
        <v>958</v>
      </c>
      <c r="C1336" s="275" t="s">
        <v>959</v>
      </c>
      <c r="D1336" s="276">
        <v>9880085</v>
      </c>
      <c r="E1336" s="275" t="s">
        <v>966</v>
      </c>
      <c r="F1336" s="275" t="s">
        <v>961</v>
      </c>
      <c r="G1336" s="275" t="s">
        <v>5424</v>
      </c>
      <c r="H1336" s="275" t="s">
        <v>402</v>
      </c>
      <c r="I1336" s="275" t="s">
        <v>963</v>
      </c>
      <c r="J1336" s="275" t="s">
        <v>6688</v>
      </c>
      <c r="K1336" s="275" t="s">
        <v>5425</v>
      </c>
      <c r="L1336" s="275" t="s">
        <v>5425</v>
      </c>
      <c r="M1336" s="275" t="s">
        <v>5426</v>
      </c>
      <c r="N1336" s="276">
        <v>9880085</v>
      </c>
      <c r="O1336" s="275" t="s">
        <v>827</v>
      </c>
      <c r="P1336" s="275" t="s">
        <v>966</v>
      </c>
      <c r="Q1336" s="275" t="s">
        <v>961</v>
      </c>
      <c r="R1336" s="275" t="s">
        <v>5424</v>
      </c>
      <c r="T1336" s="275" t="s">
        <v>5221</v>
      </c>
      <c r="U1336" s="275" t="s">
        <v>74</v>
      </c>
      <c r="V1336" s="275" t="s">
        <v>5427</v>
      </c>
      <c r="W1336" s="275" t="s">
        <v>6486</v>
      </c>
      <c r="X1336" s="277">
        <v>44287</v>
      </c>
      <c r="Y1336" s="275" t="s">
        <v>6487</v>
      </c>
      <c r="AA1336" s="277">
        <v>41487</v>
      </c>
      <c r="AB1336" s="277">
        <v>41487</v>
      </c>
      <c r="AH1336" s="275">
        <v>10</v>
      </c>
      <c r="AJ1336" s="275" t="s">
        <v>8546</v>
      </c>
      <c r="AK1336" s="276">
        <v>988</v>
      </c>
      <c r="AL1336" s="275" t="s">
        <v>7959</v>
      </c>
    </row>
    <row r="1337" spans="1:38" s="275" customFormat="1">
      <c r="A1337" s="275" t="str">
        <f t="shared" si="20"/>
        <v>0450500459児童発達支援</v>
      </c>
      <c r="B1337" s="275" t="s">
        <v>936</v>
      </c>
      <c r="C1337" s="275" t="s">
        <v>937</v>
      </c>
      <c r="D1337" s="276">
        <v>9880318</v>
      </c>
      <c r="E1337" s="275" t="s">
        <v>946</v>
      </c>
      <c r="F1337" s="275" t="s">
        <v>939</v>
      </c>
      <c r="G1337" s="275" t="s">
        <v>939</v>
      </c>
      <c r="H1337" s="275" t="s">
        <v>63</v>
      </c>
      <c r="I1337" s="275" t="s">
        <v>940</v>
      </c>
      <c r="J1337" s="275" t="s">
        <v>6685</v>
      </c>
      <c r="K1337" s="275" t="s">
        <v>5428</v>
      </c>
      <c r="L1337" s="275" t="s">
        <v>5428</v>
      </c>
      <c r="M1337" s="275" t="s">
        <v>5429</v>
      </c>
      <c r="N1337" s="276">
        <v>9880318</v>
      </c>
      <c r="O1337" s="275" t="s">
        <v>827</v>
      </c>
      <c r="P1337" s="275" t="s">
        <v>946</v>
      </c>
      <c r="Q1337" s="275" t="s">
        <v>939</v>
      </c>
      <c r="R1337" s="275" t="s">
        <v>939</v>
      </c>
      <c r="T1337" s="275" t="s">
        <v>5220</v>
      </c>
      <c r="U1337" s="275" t="s">
        <v>74</v>
      </c>
      <c r="V1337" s="275" t="s">
        <v>5430</v>
      </c>
      <c r="W1337" s="275" t="s">
        <v>6486</v>
      </c>
      <c r="X1337" s="277">
        <v>45078</v>
      </c>
      <c r="Y1337" s="275" t="s">
        <v>6487</v>
      </c>
      <c r="AA1337" s="277">
        <v>43070</v>
      </c>
      <c r="AB1337" s="277">
        <v>43070</v>
      </c>
      <c r="AF1337" s="275" t="s">
        <v>7452</v>
      </c>
      <c r="AH1337" s="275">
        <v>1</v>
      </c>
      <c r="AJ1337" s="275" t="s">
        <v>8546</v>
      </c>
      <c r="AK1337" s="276">
        <v>988</v>
      </c>
      <c r="AL1337" s="275" t="s">
        <v>7957</v>
      </c>
    </row>
    <row r="1338" spans="1:38" s="275" customFormat="1">
      <c r="A1338" s="275" t="str">
        <f t="shared" si="20"/>
        <v>0450500459放課後等デイサービス</v>
      </c>
      <c r="B1338" s="275" t="s">
        <v>936</v>
      </c>
      <c r="C1338" s="275" t="s">
        <v>937</v>
      </c>
      <c r="D1338" s="276">
        <v>9880318</v>
      </c>
      <c r="E1338" s="275" t="s">
        <v>946</v>
      </c>
      <c r="F1338" s="275" t="s">
        <v>939</v>
      </c>
      <c r="G1338" s="275" t="s">
        <v>939</v>
      </c>
      <c r="H1338" s="275" t="s">
        <v>63</v>
      </c>
      <c r="I1338" s="275" t="s">
        <v>940</v>
      </c>
      <c r="J1338" s="275" t="s">
        <v>6685</v>
      </c>
      <c r="K1338" s="275" t="s">
        <v>5428</v>
      </c>
      <c r="L1338" s="275" t="s">
        <v>5428</v>
      </c>
      <c r="M1338" s="275" t="s">
        <v>5429</v>
      </c>
      <c r="N1338" s="276">
        <v>9880318</v>
      </c>
      <c r="O1338" s="275" t="s">
        <v>827</v>
      </c>
      <c r="P1338" s="275" t="s">
        <v>946</v>
      </c>
      <c r="Q1338" s="275" t="s">
        <v>939</v>
      </c>
      <c r="R1338" s="275" t="s">
        <v>939</v>
      </c>
      <c r="T1338" s="275" t="s">
        <v>5221</v>
      </c>
      <c r="U1338" s="275" t="s">
        <v>74</v>
      </c>
      <c r="V1338" s="275" t="s">
        <v>5430</v>
      </c>
      <c r="W1338" s="275" t="s">
        <v>6486</v>
      </c>
      <c r="X1338" s="277">
        <v>45078</v>
      </c>
      <c r="Y1338" s="275" t="s">
        <v>6487</v>
      </c>
      <c r="AA1338" s="277">
        <v>41671</v>
      </c>
      <c r="AB1338" s="277">
        <v>41671</v>
      </c>
      <c r="AH1338" s="275">
        <v>9</v>
      </c>
      <c r="AJ1338" s="275" t="s">
        <v>8546</v>
      </c>
      <c r="AK1338" s="276">
        <v>988</v>
      </c>
      <c r="AL1338" s="275" t="s">
        <v>7957</v>
      </c>
    </row>
    <row r="1339" spans="1:38" s="275" customFormat="1">
      <c r="A1339" s="275" t="str">
        <f t="shared" si="20"/>
        <v>0450500517放課後等デイサービス</v>
      </c>
      <c r="B1339" s="275" t="s">
        <v>397</v>
      </c>
      <c r="C1339" s="275" t="s">
        <v>398</v>
      </c>
      <c r="D1339" s="276">
        <v>1700013</v>
      </c>
      <c r="E1339" s="275" t="s">
        <v>5431</v>
      </c>
      <c r="F1339" s="275" t="s">
        <v>400</v>
      </c>
      <c r="G1339" s="275" t="s">
        <v>401</v>
      </c>
      <c r="H1339" s="275" t="s">
        <v>402</v>
      </c>
      <c r="I1339" s="275" t="s">
        <v>403</v>
      </c>
      <c r="J1339" s="275" t="s">
        <v>7502</v>
      </c>
      <c r="K1339" s="275" t="s">
        <v>5432</v>
      </c>
      <c r="L1339" s="275" t="s">
        <v>5432</v>
      </c>
      <c r="M1339" s="275" t="s">
        <v>5433</v>
      </c>
      <c r="N1339" s="276">
        <v>9880867</v>
      </c>
      <c r="O1339" s="275" t="s">
        <v>827</v>
      </c>
      <c r="P1339" s="275" t="s">
        <v>974</v>
      </c>
      <c r="Q1339" s="275" t="s">
        <v>5435</v>
      </c>
      <c r="R1339" s="275" t="s">
        <v>5436</v>
      </c>
      <c r="T1339" s="275" t="s">
        <v>5221</v>
      </c>
      <c r="U1339" s="275" t="s">
        <v>76</v>
      </c>
      <c r="V1339" s="275" t="s">
        <v>5434</v>
      </c>
      <c r="W1339" s="275" t="s">
        <v>6486</v>
      </c>
      <c r="X1339" s="277">
        <v>43556</v>
      </c>
      <c r="Y1339" s="275" t="s">
        <v>6487</v>
      </c>
      <c r="AA1339" s="277">
        <v>43221</v>
      </c>
      <c r="AB1339" s="277">
        <v>43221</v>
      </c>
      <c r="AC1339" s="277">
        <v>43556</v>
      </c>
      <c r="AH1339" s="275">
        <v>15</v>
      </c>
      <c r="AJ1339" s="275" t="s">
        <v>8546</v>
      </c>
      <c r="AK1339" s="276">
        <v>170</v>
      </c>
      <c r="AL1339" s="275" t="s">
        <v>7928</v>
      </c>
    </row>
    <row r="1340" spans="1:38" s="275" customFormat="1">
      <c r="A1340" s="275" t="str">
        <f t="shared" si="20"/>
        <v>0450500525児童発達支援</v>
      </c>
      <c r="B1340" s="275" t="s">
        <v>992</v>
      </c>
      <c r="C1340" s="275" t="s">
        <v>993</v>
      </c>
      <c r="D1340" s="276">
        <v>9880164</v>
      </c>
      <c r="E1340" s="275" t="s">
        <v>5437</v>
      </c>
      <c r="F1340" s="275" t="s">
        <v>995</v>
      </c>
      <c r="G1340" s="275" t="s">
        <v>996</v>
      </c>
      <c r="H1340" s="275" t="s">
        <v>63</v>
      </c>
      <c r="I1340" s="275" t="s">
        <v>997</v>
      </c>
      <c r="J1340" s="275" t="s">
        <v>6690</v>
      </c>
      <c r="K1340" s="275" t="s">
        <v>998</v>
      </c>
      <c r="L1340" s="275" t="s">
        <v>998</v>
      </c>
      <c r="M1340" s="275" t="s">
        <v>999</v>
      </c>
      <c r="N1340" s="276">
        <v>9880164</v>
      </c>
      <c r="O1340" s="275" t="s">
        <v>827</v>
      </c>
      <c r="P1340" s="275" t="s">
        <v>5437</v>
      </c>
      <c r="Q1340" s="275" t="s">
        <v>995</v>
      </c>
      <c r="R1340" s="275" t="s">
        <v>996</v>
      </c>
      <c r="T1340" s="275" t="s">
        <v>5220</v>
      </c>
      <c r="U1340" s="275" t="s">
        <v>74</v>
      </c>
      <c r="V1340" s="275" t="s">
        <v>5438</v>
      </c>
      <c r="W1340" s="275" t="s">
        <v>6486</v>
      </c>
      <c r="X1340" s="277">
        <v>45017</v>
      </c>
      <c r="Y1340" s="275" t="s">
        <v>6487</v>
      </c>
      <c r="AA1340" s="277">
        <v>43922</v>
      </c>
      <c r="AB1340" s="277">
        <v>43922</v>
      </c>
      <c r="AF1340" s="275" t="s">
        <v>7452</v>
      </c>
      <c r="AH1340" s="275">
        <v>20</v>
      </c>
      <c r="AJ1340" s="275" t="s">
        <v>8546</v>
      </c>
      <c r="AK1340" s="276">
        <v>988</v>
      </c>
      <c r="AL1340" s="275" t="s">
        <v>8151</v>
      </c>
    </row>
    <row r="1341" spans="1:38" s="275" customFormat="1">
      <c r="A1341" s="275" t="str">
        <f t="shared" si="20"/>
        <v>0450500525児童発達支援</v>
      </c>
      <c r="B1341" s="275" t="s">
        <v>992</v>
      </c>
      <c r="C1341" s="275" t="s">
        <v>993</v>
      </c>
      <c r="D1341" s="276">
        <v>9880164</v>
      </c>
      <c r="E1341" s="275" t="s">
        <v>5437</v>
      </c>
      <c r="F1341" s="275" t="s">
        <v>995</v>
      </c>
      <c r="G1341" s="275" t="s">
        <v>996</v>
      </c>
      <c r="H1341" s="275" t="s">
        <v>63</v>
      </c>
      <c r="I1341" s="275" t="s">
        <v>997</v>
      </c>
      <c r="J1341" s="275" t="s">
        <v>6690</v>
      </c>
      <c r="K1341" s="275" t="s">
        <v>998</v>
      </c>
      <c r="L1341" s="275" t="s">
        <v>998</v>
      </c>
      <c r="M1341" s="275" t="s">
        <v>999</v>
      </c>
      <c r="N1341" s="276">
        <v>9880164</v>
      </c>
      <c r="O1341" s="275" t="s">
        <v>827</v>
      </c>
      <c r="P1341" s="275" t="s">
        <v>5437</v>
      </c>
      <c r="Q1341" s="275" t="s">
        <v>995</v>
      </c>
      <c r="R1341" s="275" t="s">
        <v>996</v>
      </c>
      <c r="T1341" s="275" t="s">
        <v>5220</v>
      </c>
      <c r="U1341" s="275" t="s">
        <v>74</v>
      </c>
      <c r="V1341" s="275" t="s">
        <v>5438</v>
      </c>
      <c r="W1341" s="275" t="s">
        <v>6507</v>
      </c>
      <c r="X1341" s="277">
        <v>45017</v>
      </c>
      <c r="Y1341" s="275" t="s">
        <v>6487</v>
      </c>
      <c r="AA1341" s="277">
        <v>43922</v>
      </c>
      <c r="AB1341" s="277">
        <v>43922</v>
      </c>
      <c r="AF1341" s="275" t="s">
        <v>7452</v>
      </c>
      <c r="AH1341" s="275">
        <v>5</v>
      </c>
      <c r="AJ1341" s="275" t="s">
        <v>8546</v>
      </c>
      <c r="AK1341" s="276">
        <v>988</v>
      </c>
      <c r="AL1341" s="275" t="s">
        <v>8151</v>
      </c>
    </row>
    <row r="1342" spans="1:38" s="275" customFormat="1">
      <c r="A1342" s="275" t="str">
        <f t="shared" si="20"/>
        <v>0450500525放課後等デイサービス</v>
      </c>
      <c r="B1342" s="275" t="s">
        <v>992</v>
      </c>
      <c r="C1342" s="275" t="s">
        <v>993</v>
      </c>
      <c r="D1342" s="276">
        <v>9880164</v>
      </c>
      <c r="E1342" s="275" t="s">
        <v>5437</v>
      </c>
      <c r="F1342" s="275" t="s">
        <v>995</v>
      </c>
      <c r="G1342" s="275" t="s">
        <v>996</v>
      </c>
      <c r="H1342" s="275" t="s">
        <v>63</v>
      </c>
      <c r="I1342" s="275" t="s">
        <v>997</v>
      </c>
      <c r="J1342" s="275" t="s">
        <v>6690</v>
      </c>
      <c r="K1342" s="275" t="s">
        <v>998</v>
      </c>
      <c r="L1342" s="275" t="s">
        <v>998</v>
      </c>
      <c r="M1342" s="275" t="s">
        <v>999</v>
      </c>
      <c r="N1342" s="276">
        <v>9880164</v>
      </c>
      <c r="O1342" s="275" t="s">
        <v>827</v>
      </c>
      <c r="P1342" s="275" t="s">
        <v>5437</v>
      </c>
      <c r="Q1342" s="275" t="s">
        <v>995</v>
      </c>
      <c r="R1342" s="275" t="s">
        <v>996</v>
      </c>
      <c r="T1342" s="275" t="s">
        <v>5221</v>
      </c>
      <c r="U1342" s="275" t="s">
        <v>74</v>
      </c>
      <c r="V1342" s="275" t="s">
        <v>5438</v>
      </c>
      <c r="W1342" s="275" t="s">
        <v>6486</v>
      </c>
      <c r="X1342" s="277">
        <v>45017</v>
      </c>
      <c r="Y1342" s="275" t="s">
        <v>6487</v>
      </c>
      <c r="AA1342" s="277">
        <v>43435</v>
      </c>
      <c r="AB1342" s="277">
        <v>43435</v>
      </c>
      <c r="AH1342" s="275">
        <v>20</v>
      </c>
      <c r="AJ1342" s="275" t="s">
        <v>8546</v>
      </c>
      <c r="AK1342" s="276">
        <v>988</v>
      </c>
      <c r="AL1342" s="275" t="s">
        <v>8151</v>
      </c>
    </row>
    <row r="1343" spans="1:38" s="275" customFormat="1">
      <c r="A1343" s="275" t="str">
        <f t="shared" si="20"/>
        <v>0450500525放課後等デイサービス</v>
      </c>
      <c r="B1343" s="275" t="s">
        <v>992</v>
      </c>
      <c r="C1343" s="275" t="s">
        <v>993</v>
      </c>
      <c r="D1343" s="276">
        <v>9880164</v>
      </c>
      <c r="E1343" s="275" t="s">
        <v>5437</v>
      </c>
      <c r="F1343" s="275" t="s">
        <v>995</v>
      </c>
      <c r="G1343" s="275" t="s">
        <v>996</v>
      </c>
      <c r="H1343" s="275" t="s">
        <v>63</v>
      </c>
      <c r="I1343" s="275" t="s">
        <v>997</v>
      </c>
      <c r="J1343" s="275" t="s">
        <v>6690</v>
      </c>
      <c r="K1343" s="275" t="s">
        <v>998</v>
      </c>
      <c r="L1343" s="275" t="s">
        <v>998</v>
      </c>
      <c r="M1343" s="275" t="s">
        <v>999</v>
      </c>
      <c r="N1343" s="276">
        <v>9880164</v>
      </c>
      <c r="O1343" s="275" t="s">
        <v>827</v>
      </c>
      <c r="P1343" s="275" t="s">
        <v>5437</v>
      </c>
      <c r="Q1343" s="275" t="s">
        <v>995</v>
      </c>
      <c r="R1343" s="275" t="s">
        <v>996</v>
      </c>
      <c r="T1343" s="275" t="s">
        <v>5221</v>
      </c>
      <c r="U1343" s="275" t="s">
        <v>74</v>
      </c>
      <c r="V1343" s="275" t="s">
        <v>5438</v>
      </c>
      <c r="W1343" s="275" t="s">
        <v>6507</v>
      </c>
      <c r="X1343" s="277">
        <v>45017</v>
      </c>
      <c r="Y1343" s="275" t="s">
        <v>6487</v>
      </c>
      <c r="AA1343" s="277">
        <v>43435</v>
      </c>
      <c r="AB1343" s="277">
        <v>43466</v>
      </c>
      <c r="AH1343" s="275">
        <v>5</v>
      </c>
      <c r="AJ1343" s="275" t="s">
        <v>8546</v>
      </c>
      <c r="AK1343" s="276">
        <v>988</v>
      </c>
      <c r="AL1343" s="275" t="s">
        <v>8151</v>
      </c>
    </row>
    <row r="1344" spans="1:38" s="275" customFormat="1">
      <c r="A1344" s="275" t="str">
        <f t="shared" si="20"/>
        <v>0450500525居宅訪問型児童発達支援</v>
      </c>
      <c r="B1344" s="275" t="s">
        <v>992</v>
      </c>
      <c r="C1344" s="275" t="s">
        <v>993</v>
      </c>
      <c r="D1344" s="276">
        <v>9880164</v>
      </c>
      <c r="E1344" s="275" t="s">
        <v>5437</v>
      </c>
      <c r="F1344" s="275" t="s">
        <v>995</v>
      </c>
      <c r="G1344" s="275" t="s">
        <v>996</v>
      </c>
      <c r="H1344" s="275" t="s">
        <v>63</v>
      </c>
      <c r="I1344" s="275" t="s">
        <v>997</v>
      </c>
      <c r="J1344" s="275" t="s">
        <v>6690</v>
      </c>
      <c r="K1344" s="275" t="s">
        <v>998</v>
      </c>
      <c r="L1344" s="275" t="s">
        <v>998</v>
      </c>
      <c r="M1344" s="275" t="s">
        <v>999</v>
      </c>
      <c r="N1344" s="276">
        <v>9880164</v>
      </c>
      <c r="O1344" s="275" t="s">
        <v>827</v>
      </c>
      <c r="P1344" s="275" t="s">
        <v>5437</v>
      </c>
      <c r="Q1344" s="275" t="s">
        <v>995</v>
      </c>
      <c r="R1344" s="275" t="s">
        <v>996</v>
      </c>
      <c r="T1344" s="275" t="s">
        <v>5439</v>
      </c>
      <c r="U1344" s="275" t="s">
        <v>74</v>
      </c>
      <c r="V1344" s="275" t="s">
        <v>5438</v>
      </c>
      <c r="W1344" s="275" t="s">
        <v>6486</v>
      </c>
      <c r="X1344" s="277">
        <v>44835</v>
      </c>
      <c r="Y1344" s="275" t="s">
        <v>6487</v>
      </c>
      <c r="AA1344" s="277">
        <v>43952</v>
      </c>
      <c r="AB1344" s="277">
        <v>43952</v>
      </c>
      <c r="AJ1344" s="275" t="s">
        <v>8546</v>
      </c>
      <c r="AK1344" s="276">
        <v>988</v>
      </c>
      <c r="AL1344" s="275" t="s">
        <v>8151</v>
      </c>
    </row>
    <row r="1345" spans="1:38" s="275" customFormat="1">
      <c r="A1345" s="275" t="str">
        <f t="shared" si="20"/>
        <v>0450500533放課後等デイサービス</v>
      </c>
      <c r="B1345" s="275" t="s">
        <v>958</v>
      </c>
      <c r="C1345" s="275" t="s">
        <v>959</v>
      </c>
      <c r="D1345" s="276">
        <v>9880085</v>
      </c>
      <c r="E1345" s="275" t="s">
        <v>966</v>
      </c>
      <c r="F1345" s="275" t="s">
        <v>961</v>
      </c>
      <c r="G1345" s="275" t="s">
        <v>5424</v>
      </c>
      <c r="H1345" s="275" t="s">
        <v>402</v>
      </c>
      <c r="I1345" s="275" t="s">
        <v>963</v>
      </c>
      <c r="J1345" s="275" t="s">
        <v>6688</v>
      </c>
      <c r="K1345" s="275" t="s">
        <v>5425</v>
      </c>
      <c r="L1345" s="275" t="s">
        <v>5425</v>
      </c>
      <c r="M1345" s="275" t="s">
        <v>5426</v>
      </c>
      <c r="N1345" s="276">
        <v>9880077</v>
      </c>
      <c r="O1345" s="275" t="s">
        <v>827</v>
      </c>
      <c r="P1345" s="275" t="s">
        <v>5440</v>
      </c>
      <c r="Q1345" s="275" t="s">
        <v>5442</v>
      </c>
      <c r="T1345" s="275" t="s">
        <v>5221</v>
      </c>
      <c r="U1345" s="275" t="s">
        <v>74</v>
      </c>
      <c r="V1345" s="275" t="s">
        <v>5441</v>
      </c>
      <c r="W1345" s="275" t="s">
        <v>6486</v>
      </c>
      <c r="X1345" s="277">
        <v>44628</v>
      </c>
      <c r="Y1345" s="275" t="s">
        <v>6487</v>
      </c>
      <c r="AA1345" s="277">
        <v>43800</v>
      </c>
      <c r="AB1345" s="277">
        <v>43800</v>
      </c>
      <c r="AH1345" s="275">
        <v>10</v>
      </c>
      <c r="AJ1345" s="275" t="s">
        <v>8546</v>
      </c>
      <c r="AK1345" s="276">
        <v>988</v>
      </c>
      <c r="AL1345" s="275" t="s">
        <v>7959</v>
      </c>
    </row>
    <row r="1346" spans="1:38" s="275" customFormat="1">
      <c r="A1346" s="275" t="str">
        <f t="shared" si="20"/>
        <v>0450600242児童発達支援</v>
      </c>
      <c r="B1346" s="275" t="s">
        <v>1011</v>
      </c>
      <c r="C1346" s="275" t="s">
        <v>5443</v>
      </c>
      <c r="D1346" s="276">
        <v>9890276</v>
      </c>
      <c r="E1346" s="275" t="s">
        <v>5444</v>
      </c>
      <c r="F1346" s="275" t="s">
        <v>5445</v>
      </c>
      <c r="H1346" s="275" t="s">
        <v>4101</v>
      </c>
      <c r="I1346" s="275" t="s">
        <v>5446</v>
      </c>
      <c r="J1346" s="275" t="s">
        <v>7503</v>
      </c>
      <c r="K1346" s="275" t="s">
        <v>5447</v>
      </c>
      <c r="L1346" s="275" t="s">
        <v>5447</v>
      </c>
      <c r="M1346" s="275" t="s">
        <v>5448</v>
      </c>
      <c r="N1346" s="276">
        <v>9890275</v>
      </c>
      <c r="O1346" s="275" t="s">
        <v>1011</v>
      </c>
      <c r="P1346" s="275" t="s">
        <v>5451</v>
      </c>
      <c r="Q1346" s="275" t="s">
        <v>5449</v>
      </c>
      <c r="R1346" s="275" t="s">
        <v>5449</v>
      </c>
      <c r="T1346" s="275" t="s">
        <v>5220</v>
      </c>
      <c r="U1346" s="275" t="s">
        <v>74</v>
      </c>
      <c r="V1346" s="275" t="s">
        <v>5450</v>
      </c>
      <c r="W1346" s="275" t="s">
        <v>6486</v>
      </c>
      <c r="X1346" s="277">
        <v>44287</v>
      </c>
      <c r="Y1346" s="275" t="s">
        <v>6487</v>
      </c>
      <c r="AA1346" s="277">
        <v>41000</v>
      </c>
      <c r="AB1346" s="277">
        <v>41000</v>
      </c>
      <c r="AF1346" s="275" t="s">
        <v>7452</v>
      </c>
      <c r="AH1346" s="275">
        <v>15</v>
      </c>
      <c r="AJ1346" s="275" t="s">
        <v>8546</v>
      </c>
      <c r="AK1346" s="276">
        <v>989</v>
      </c>
      <c r="AL1346" s="275" t="s">
        <v>8152</v>
      </c>
    </row>
    <row r="1347" spans="1:38" s="275" customFormat="1">
      <c r="A1347" s="275" t="str">
        <f t="shared" ref="A1347:A1410" si="21">V1347&amp;T1347</f>
        <v>0450600242放課後等デイサービス</v>
      </c>
      <c r="B1347" s="275" t="s">
        <v>1011</v>
      </c>
      <c r="C1347" s="275" t="s">
        <v>5443</v>
      </c>
      <c r="D1347" s="276">
        <v>9890276</v>
      </c>
      <c r="E1347" s="275" t="s">
        <v>5444</v>
      </c>
      <c r="F1347" s="275" t="s">
        <v>5445</v>
      </c>
      <c r="H1347" s="275" t="s">
        <v>4101</v>
      </c>
      <c r="I1347" s="275" t="s">
        <v>5446</v>
      </c>
      <c r="J1347" s="275" t="s">
        <v>7503</v>
      </c>
      <c r="K1347" s="275" t="s">
        <v>5447</v>
      </c>
      <c r="L1347" s="275" t="s">
        <v>5447</v>
      </c>
      <c r="M1347" s="275" t="s">
        <v>5448</v>
      </c>
      <c r="N1347" s="276">
        <v>9890275</v>
      </c>
      <c r="O1347" s="275" t="s">
        <v>1011</v>
      </c>
      <c r="P1347" s="275" t="s">
        <v>5451</v>
      </c>
      <c r="Q1347" s="275" t="s">
        <v>5449</v>
      </c>
      <c r="R1347" s="275" t="s">
        <v>5449</v>
      </c>
      <c r="T1347" s="275" t="s">
        <v>5221</v>
      </c>
      <c r="U1347" s="275" t="s">
        <v>74</v>
      </c>
      <c r="V1347" s="275" t="s">
        <v>5450</v>
      </c>
      <c r="W1347" s="275" t="s">
        <v>6486</v>
      </c>
      <c r="X1347" s="277">
        <v>44287</v>
      </c>
      <c r="Y1347" s="275" t="s">
        <v>6487</v>
      </c>
      <c r="AA1347" s="277">
        <v>41365</v>
      </c>
      <c r="AB1347" s="277">
        <v>41365</v>
      </c>
      <c r="AH1347" s="275">
        <v>15</v>
      </c>
      <c r="AJ1347" s="275" t="s">
        <v>8546</v>
      </c>
      <c r="AK1347" s="276">
        <v>989</v>
      </c>
      <c r="AL1347" s="275" t="s">
        <v>8152</v>
      </c>
    </row>
    <row r="1348" spans="1:38" s="275" customFormat="1">
      <c r="A1348" s="275" t="str">
        <f t="shared" si="21"/>
        <v>0450610035放課後等デイサービス</v>
      </c>
      <c r="B1348" s="275" t="s">
        <v>1003</v>
      </c>
      <c r="C1348" s="275" t="s">
        <v>5452</v>
      </c>
      <c r="D1348" s="276">
        <v>9890232</v>
      </c>
      <c r="E1348" s="275" t="s">
        <v>1005</v>
      </c>
      <c r="F1348" s="275" t="s">
        <v>1006</v>
      </c>
      <c r="G1348" s="275" t="s">
        <v>1007</v>
      </c>
      <c r="H1348" s="275" t="s">
        <v>63</v>
      </c>
      <c r="I1348" s="275" t="s">
        <v>1008</v>
      </c>
      <c r="J1348" s="275" t="s">
        <v>6699</v>
      </c>
      <c r="K1348" s="275" t="s">
        <v>5453</v>
      </c>
      <c r="L1348" s="275" t="s">
        <v>5453</v>
      </c>
      <c r="M1348" s="275" t="s">
        <v>5454</v>
      </c>
      <c r="N1348" s="276">
        <v>9890225</v>
      </c>
      <c r="O1348" s="275" t="s">
        <v>1011</v>
      </c>
      <c r="P1348" s="275" t="s">
        <v>5455</v>
      </c>
      <c r="Q1348" s="275" t="s">
        <v>4230</v>
      </c>
      <c r="R1348" s="275" t="s">
        <v>4231</v>
      </c>
      <c r="T1348" s="275" t="s">
        <v>5221</v>
      </c>
      <c r="U1348" s="275" t="s">
        <v>74</v>
      </c>
      <c r="V1348" s="275" t="s">
        <v>5456</v>
      </c>
      <c r="W1348" s="275" t="s">
        <v>6486</v>
      </c>
      <c r="X1348" s="277">
        <v>45017</v>
      </c>
      <c r="Y1348" s="275" t="s">
        <v>6487</v>
      </c>
      <c r="AA1348" s="277">
        <v>44287</v>
      </c>
      <c r="AB1348" s="277">
        <v>44287</v>
      </c>
      <c r="AH1348" s="275">
        <v>10</v>
      </c>
      <c r="AJ1348" s="275" t="s">
        <v>8546</v>
      </c>
      <c r="AK1348" s="276">
        <v>989</v>
      </c>
      <c r="AL1348" s="275" t="s">
        <v>7956</v>
      </c>
    </row>
    <row r="1349" spans="1:38" s="275" customFormat="1">
      <c r="A1349" s="275" t="str">
        <f t="shared" si="21"/>
        <v>0450700240児童発達支援</v>
      </c>
      <c r="B1349" s="275" t="s">
        <v>1106</v>
      </c>
      <c r="C1349" s="275" t="s">
        <v>5457</v>
      </c>
      <c r="D1349" s="276">
        <v>9811292</v>
      </c>
      <c r="E1349" s="275" t="s">
        <v>5458</v>
      </c>
      <c r="F1349" s="275" t="s">
        <v>5459</v>
      </c>
      <c r="G1349" s="275" t="s">
        <v>5460</v>
      </c>
      <c r="H1349" s="275" t="s">
        <v>4101</v>
      </c>
      <c r="I1349" s="275" t="s">
        <v>5461</v>
      </c>
      <c r="J1349" s="275" t="s">
        <v>7504</v>
      </c>
      <c r="K1349" s="275" t="s">
        <v>5462</v>
      </c>
      <c r="L1349" s="275" t="s">
        <v>5462</v>
      </c>
      <c r="M1349" s="275" t="s">
        <v>5463</v>
      </c>
      <c r="N1349" s="276">
        <v>9811224</v>
      </c>
      <c r="O1349" s="275" t="s">
        <v>1106</v>
      </c>
      <c r="P1349" s="275" t="s">
        <v>5464</v>
      </c>
      <c r="Q1349" s="275" t="s">
        <v>5465</v>
      </c>
      <c r="R1349" s="275" t="s">
        <v>5465</v>
      </c>
      <c r="T1349" s="275" t="s">
        <v>5220</v>
      </c>
      <c r="U1349" s="275" t="s">
        <v>74</v>
      </c>
      <c r="V1349" s="275" t="s">
        <v>5466</v>
      </c>
      <c r="W1349" s="275" t="s">
        <v>6486</v>
      </c>
      <c r="X1349" s="277">
        <v>44287</v>
      </c>
      <c r="Y1349" s="275" t="s">
        <v>6487</v>
      </c>
      <c r="AA1349" s="277">
        <v>41000</v>
      </c>
      <c r="AB1349" s="277">
        <v>41000</v>
      </c>
      <c r="AF1349" s="275" t="s">
        <v>7452</v>
      </c>
      <c r="AH1349" s="275">
        <v>20</v>
      </c>
      <c r="AJ1349" s="275" t="s">
        <v>8546</v>
      </c>
      <c r="AK1349" s="276">
        <v>981</v>
      </c>
      <c r="AL1349" s="275" t="s">
        <v>8153</v>
      </c>
    </row>
    <row r="1350" spans="1:38" s="275" customFormat="1">
      <c r="A1350" s="275" t="str">
        <f t="shared" si="21"/>
        <v>0450700273放課後等デイサービス</v>
      </c>
      <c r="B1350" s="275" t="s">
        <v>5467</v>
      </c>
      <c r="C1350" s="275" t="s">
        <v>5468</v>
      </c>
      <c r="D1350" s="276">
        <v>9810923</v>
      </c>
      <c r="E1350" s="275" t="s">
        <v>5469</v>
      </c>
      <c r="F1350" s="275" t="s">
        <v>5470</v>
      </c>
      <c r="G1350" s="275" t="s">
        <v>5471</v>
      </c>
      <c r="H1350" s="275" t="s">
        <v>402</v>
      </c>
      <c r="I1350" s="275" t="s">
        <v>4134</v>
      </c>
      <c r="J1350" s="275" t="s">
        <v>7505</v>
      </c>
      <c r="K1350" s="275" t="s">
        <v>5472</v>
      </c>
      <c r="L1350" s="275" t="s">
        <v>5472</v>
      </c>
      <c r="M1350" s="275" t="s">
        <v>5473</v>
      </c>
      <c r="N1350" s="276">
        <v>9811231</v>
      </c>
      <c r="O1350" s="275" t="s">
        <v>1106</v>
      </c>
      <c r="P1350" s="275" t="s">
        <v>5475</v>
      </c>
      <c r="Q1350" s="275" t="s">
        <v>5476</v>
      </c>
      <c r="R1350" s="275" t="s">
        <v>5476</v>
      </c>
      <c r="T1350" s="275" t="s">
        <v>5221</v>
      </c>
      <c r="U1350" s="275" t="s">
        <v>74</v>
      </c>
      <c r="V1350" s="275" t="s">
        <v>5474</v>
      </c>
      <c r="W1350" s="275" t="s">
        <v>6486</v>
      </c>
      <c r="X1350" s="277">
        <v>45017</v>
      </c>
      <c r="Y1350" s="275" t="s">
        <v>6487</v>
      </c>
      <c r="AA1350" s="277">
        <v>41000</v>
      </c>
      <c r="AB1350" s="277">
        <v>41000</v>
      </c>
      <c r="AH1350" s="275">
        <v>10</v>
      </c>
      <c r="AJ1350" s="275" t="s">
        <v>8546</v>
      </c>
      <c r="AK1350" s="276">
        <v>981</v>
      </c>
      <c r="AL1350" s="275" t="s">
        <v>8154</v>
      </c>
    </row>
    <row r="1351" spans="1:38" s="275" customFormat="1">
      <c r="A1351" s="275" t="str">
        <f t="shared" si="21"/>
        <v>0450700372放課後等デイサービス</v>
      </c>
      <c r="B1351" s="275" t="s">
        <v>1243</v>
      </c>
      <c r="C1351" s="275" t="s">
        <v>5477</v>
      </c>
      <c r="D1351" s="276">
        <v>9820011</v>
      </c>
      <c r="E1351" s="275" t="s">
        <v>8560</v>
      </c>
      <c r="F1351" s="275" t="s">
        <v>1246</v>
      </c>
      <c r="G1351" s="275" t="s">
        <v>1247</v>
      </c>
      <c r="H1351" s="275" t="s">
        <v>1475</v>
      </c>
      <c r="I1351" s="275" t="s">
        <v>5478</v>
      </c>
      <c r="J1351" s="275" t="s">
        <v>7506</v>
      </c>
      <c r="K1351" s="275" t="s">
        <v>5479</v>
      </c>
      <c r="L1351" s="275" t="s">
        <v>5479</v>
      </c>
      <c r="M1351" s="275" t="s">
        <v>5480</v>
      </c>
      <c r="N1351" s="276">
        <v>9811242</v>
      </c>
      <c r="O1351" s="275" t="s">
        <v>1106</v>
      </c>
      <c r="P1351" s="275" t="s">
        <v>1245</v>
      </c>
      <c r="Q1351" s="275" t="s">
        <v>1246</v>
      </c>
      <c r="R1351" s="275" t="s">
        <v>1247</v>
      </c>
      <c r="T1351" s="275" t="s">
        <v>5221</v>
      </c>
      <c r="U1351" s="275" t="s">
        <v>74</v>
      </c>
      <c r="V1351" s="275" t="s">
        <v>5481</v>
      </c>
      <c r="W1351" s="275" t="s">
        <v>6486</v>
      </c>
      <c r="X1351" s="277">
        <v>44927</v>
      </c>
      <c r="Y1351" s="275" t="s">
        <v>6487</v>
      </c>
      <c r="AA1351" s="277">
        <v>41730</v>
      </c>
      <c r="AB1351" s="277">
        <v>41730</v>
      </c>
      <c r="AH1351" s="275">
        <v>10</v>
      </c>
      <c r="AJ1351" s="275" t="s">
        <v>8546</v>
      </c>
      <c r="AK1351" s="276">
        <v>982</v>
      </c>
      <c r="AL1351" s="275" t="s">
        <v>7988</v>
      </c>
    </row>
    <row r="1352" spans="1:38" s="275" customFormat="1">
      <c r="A1352" s="275" t="str">
        <f t="shared" si="21"/>
        <v>0450700406児童発達支援</v>
      </c>
      <c r="B1352" s="275" t="s">
        <v>5482</v>
      </c>
      <c r="C1352" s="275" t="s">
        <v>5483</v>
      </c>
      <c r="D1352" s="276">
        <v>9811107</v>
      </c>
      <c r="E1352" s="275" t="s">
        <v>5484</v>
      </c>
      <c r="F1352" s="275" t="s">
        <v>5485</v>
      </c>
      <c r="G1352" s="275" t="s">
        <v>5486</v>
      </c>
      <c r="H1352" s="275" t="s">
        <v>129</v>
      </c>
      <c r="I1352" s="275" t="s">
        <v>5487</v>
      </c>
      <c r="J1352" s="275" t="s">
        <v>7507</v>
      </c>
      <c r="K1352" s="275" t="s">
        <v>5488</v>
      </c>
      <c r="L1352" s="275" t="s">
        <v>5488</v>
      </c>
      <c r="M1352" s="275" t="s">
        <v>5489</v>
      </c>
      <c r="N1352" s="276">
        <v>9811227</v>
      </c>
      <c r="O1352" s="275" t="s">
        <v>1106</v>
      </c>
      <c r="P1352" s="275" t="s">
        <v>5490</v>
      </c>
      <c r="Q1352" s="275" t="s">
        <v>5491</v>
      </c>
      <c r="R1352" s="275" t="s">
        <v>5492</v>
      </c>
      <c r="T1352" s="275" t="s">
        <v>5220</v>
      </c>
      <c r="U1352" s="275" t="s">
        <v>74</v>
      </c>
      <c r="V1352" s="275" t="s">
        <v>5493</v>
      </c>
      <c r="W1352" s="275" t="s">
        <v>6486</v>
      </c>
      <c r="X1352" s="277">
        <v>45108</v>
      </c>
      <c r="Y1352" s="275" t="s">
        <v>6487</v>
      </c>
      <c r="AA1352" s="277">
        <v>43405</v>
      </c>
      <c r="AB1352" s="277">
        <v>43405</v>
      </c>
      <c r="AF1352" s="275" t="s">
        <v>7452</v>
      </c>
      <c r="AH1352" s="275">
        <v>10</v>
      </c>
      <c r="AJ1352" s="275" t="s">
        <v>8546</v>
      </c>
      <c r="AK1352" s="276">
        <v>981</v>
      </c>
      <c r="AL1352" s="275" t="s">
        <v>8155</v>
      </c>
    </row>
    <row r="1353" spans="1:38" s="275" customFormat="1">
      <c r="A1353" s="275" t="str">
        <f t="shared" si="21"/>
        <v>0450700406放課後等デイサービス</v>
      </c>
      <c r="B1353" s="275" t="s">
        <v>5482</v>
      </c>
      <c r="C1353" s="275" t="s">
        <v>5483</v>
      </c>
      <c r="D1353" s="276">
        <v>9811107</v>
      </c>
      <c r="E1353" s="275" t="s">
        <v>5484</v>
      </c>
      <c r="F1353" s="275" t="s">
        <v>5485</v>
      </c>
      <c r="G1353" s="275" t="s">
        <v>5486</v>
      </c>
      <c r="H1353" s="275" t="s">
        <v>129</v>
      </c>
      <c r="I1353" s="275" t="s">
        <v>5487</v>
      </c>
      <c r="J1353" s="275" t="s">
        <v>7507</v>
      </c>
      <c r="K1353" s="275" t="s">
        <v>5488</v>
      </c>
      <c r="L1353" s="275" t="s">
        <v>5488</v>
      </c>
      <c r="M1353" s="275" t="s">
        <v>5489</v>
      </c>
      <c r="N1353" s="276">
        <v>9811227</v>
      </c>
      <c r="O1353" s="275" t="s">
        <v>1106</v>
      </c>
      <c r="P1353" s="275" t="s">
        <v>5490</v>
      </c>
      <c r="Q1353" s="275" t="s">
        <v>5491</v>
      </c>
      <c r="R1353" s="275" t="s">
        <v>5492</v>
      </c>
      <c r="T1353" s="275" t="s">
        <v>5221</v>
      </c>
      <c r="U1353" s="275" t="s">
        <v>74</v>
      </c>
      <c r="V1353" s="275" t="s">
        <v>5493</v>
      </c>
      <c r="W1353" s="275" t="s">
        <v>6486</v>
      </c>
      <c r="X1353" s="277">
        <v>45108</v>
      </c>
      <c r="Y1353" s="275" t="s">
        <v>6487</v>
      </c>
      <c r="AA1353" s="277">
        <v>43497</v>
      </c>
      <c r="AB1353" s="277">
        <v>43497</v>
      </c>
      <c r="AH1353" s="275">
        <v>10</v>
      </c>
      <c r="AJ1353" s="275" t="s">
        <v>8546</v>
      </c>
      <c r="AK1353" s="276">
        <v>981</v>
      </c>
      <c r="AL1353" s="275" t="s">
        <v>8155</v>
      </c>
    </row>
    <row r="1354" spans="1:38" s="275" customFormat="1">
      <c r="A1354" s="275" t="str">
        <f t="shared" si="21"/>
        <v>0450700422児童発達支援</v>
      </c>
      <c r="B1354" s="275" t="s">
        <v>5494</v>
      </c>
      <c r="C1354" s="275" t="s">
        <v>5495</v>
      </c>
      <c r="D1354" s="276">
        <v>9811224</v>
      </c>
      <c r="E1354" s="275" t="s">
        <v>5496</v>
      </c>
      <c r="F1354" s="275" t="s">
        <v>5497</v>
      </c>
      <c r="G1354" s="275" t="s">
        <v>5498</v>
      </c>
      <c r="H1354" s="275" t="s">
        <v>402</v>
      </c>
      <c r="I1354" s="275" t="s">
        <v>5499</v>
      </c>
      <c r="J1354" s="275" t="s">
        <v>7508</v>
      </c>
      <c r="K1354" s="275" t="s">
        <v>5500</v>
      </c>
      <c r="L1354" s="275" t="s">
        <v>5500</v>
      </c>
      <c r="M1354" s="275" t="s">
        <v>5501</v>
      </c>
      <c r="N1354" s="276">
        <v>9811224</v>
      </c>
      <c r="O1354" s="275" t="s">
        <v>1106</v>
      </c>
      <c r="P1354" s="275" t="s">
        <v>5496</v>
      </c>
      <c r="Q1354" s="275" t="s">
        <v>5502</v>
      </c>
      <c r="R1354" s="275" t="s">
        <v>5498</v>
      </c>
      <c r="T1354" s="275" t="s">
        <v>5220</v>
      </c>
      <c r="U1354" s="275" t="s">
        <v>74</v>
      </c>
      <c r="V1354" s="275" t="s">
        <v>5503</v>
      </c>
      <c r="W1354" s="275" t="s">
        <v>6486</v>
      </c>
      <c r="X1354" s="277">
        <v>45017</v>
      </c>
      <c r="Y1354" s="275" t="s">
        <v>6487</v>
      </c>
      <c r="AA1354" s="277">
        <v>43556</v>
      </c>
      <c r="AB1354" s="277">
        <v>43556</v>
      </c>
      <c r="AF1354" s="275" t="s">
        <v>7452</v>
      </c>
      <c r="AH1354" s="275">
        <v>10</v>
      </c>
      <c r="AJ1354" s="275" t="s">
        <v>8546</v>
      </c>
      <c r="AK1354" s="276">
        <v>981</v>
      </c>
      <c r="AL1354" s="275" t="s">
        <v>7968</v>
      </c>
    </row>
    <row r="1355" spans="1:38" s="275" customFormat="1">
      <c r="A1355" s="275" t="str">
        <f t="shared" si="21"/>
        <v>0450700422放課後等デイサービス</v>
      </c>
      <c r="B1355" s="275" t="s">
        <v>5494</v>
      </c>
      <c r="C1355" s="275" t="s">
        <v>5495</v>
      </c>
      <c r="D1355" s="276">
        <v>9811224</v>
      </c>
      <c r="E1355" s="275" t="s">
        <v>5496</v>
      </c>
      <c r="F1355" s="275" t="s">
        <v>5497</v>
      </c>
      <c r="G1355" s="275" t="s">
        <v>5498</v>
      </c>
      <c r="H1355" s="275" t="s">
        <v>402</v>
      </c>
      <c r="I1355" s="275" t="s">
        <v>5499</v>
      </c>
      <c r="J1355" s="275" t="s">
        <v>7508</v>
      </c>
      <c r="K1355" s="275" t="s">
        <v>5500</v>
      </c>
      <c r="L1355" s="275" t="s">
        <v>5500</v>
      </c>
      <c r="M1355" s="275" t="s">
        <v>5501</v>
      </c>
      <c r="N1355" s="276">
        <v>9811224</v>
      </c>
      <c r="O1355" s="275" t="s">
        <v>1106</v>
      </c>
      <c r="P1355" s="275" t="s">
        <v>5496</v>
      </c>
      <c r="Q1355" s="275" t="s">
        <v>5502</v>
      </c>
      <c r="R1355" s="275" t="s">
        <v>5498</v>
      </c>
      <c r="T1355" s="275" t="s">
        <v>5221</v>
      </c>
      <c r="U1355" s="275" t="s">
        <v>74</v>
      </c>
      <c r="V1355" s="275" t="s">
        <v>5503</v>
      </c>
      <c r="W1355" s="275" t="s">
        <v>6486</v>
      </c>
      <c r="X1355" s="277">
        <v>45017</v>
      </c>
      <c r="Y1355" s="275" t="s">
        <v>6487</v>
      </c>
      <c r="AA1355" s="277">
        <v>43556</v>
      </c>
      <c r="AB1355" s="277">
        <v>43556</v>
      </c>
      <c r="AH1355" s="275">
        <v>10</v>
      </c>
      <c r="AJ1355" s="275" t="s">
        <v>8546</v>
      </c>
      <c r="AK1355" s="276">
        <v>981</v>
      </c>
      <c r="AL1355" s="275" t="s">
        <v>7968</v>
      </c>
    </row>
    <row r="1356" spans="1:38" s="275" customFormat="1">
      <c r="A1356" s="275" t="str">
        <f t="shared" si="21"/>
        <v>0450700422保育所等訪問支援</v>
      </c>
      <c r="B1356" s="275" t="s">
        <v>5494</v>
      </c>
      <c r="C1356" s="275" t="s">
        <v>5495</v>
      </c>
      <c r="D1356" s="276">
        <v>9811224</v>
      </c>
      <c r="E1356" s="275" t="s">
        <v>5496</v>
      </c>
      <c r="F1356" s="275" t="s">
        <v>5497</v>
      </c>
      <c r="G1356" s="275" t="s">
        <v>5498</v>
      </c>
      <c r="H1356" s="275" t="s">
        <v>402</v>
      </c>
      <c r="I1356" s="275" t="s">
        <v>5499</v>
      </c>
      <c r="J1356" s="275" t="s">
        <v>7508</v>
      </c>
      <c r="K1356" s="275" t="s">
        <v>5500</v>
      </c>
      <c r="L1356" s="275" t="s">
        <v>5500</v>
      </c>
      <c r="M1356" s="275" t="s">
        <v>5501</v>
      </c>
      <c r="N1356" s="276">
        <v>9811224</v>
      </c>
      <c r="O1356" s="275" t="s">
        <v>1106</v>
      </c>
      <c r="P1356" s="275" t="s">
        <v>5496</v>
      </c>
      <c r="Q1356" s="275" t="s">
        <v>5504</v>
      </c>
      <c r="R1356" s="275" t="s">
        <v>5505</v>
      </c>
      <c r="T1356" s="275" t="s">
        <v>5222</v>
      </c>
      <c r="U1356" s="275" t="s">
        <v>74</v>
      </c>
      <c r="V1356" s="275" t="s">
        <v>5503</v>
      </c>
      <c r="W1356" s="275" t="s">
        <v>6486</v>
      </c>
      <c r="X1356" s="277">
        <v>44287</v>
      </c>
      <c r="Y1356" s="275" t="s">
        <v>6487</v>
      </c>
      <c r="AA1356" s="277">
        <v>43800</v>
      </c>
      <c r="AB1356" s="277">
        <v>43800</v>
      </c>
      <c r="AJ1356" s="275" t="s">
        <v>8546</v>
      </c>
      <c r="AK1356" s="276">
        <v>981</v>
      </c>
      <c r="AL1356" s="275" t="s">
        <v>7968</v>
      </c>
    </row>
    <row r="1357" spans="1:38" s="275" customFormat="1">
      <c r="A1357" s="275" t="str">
        <f t="shared" si="21"/>
        <v>0450700455放課後等デイサービス</v>
      </c>
      <c r="B1357" s="275" t="s">
        <v>1356</v>
      </c>
      <c r="C1357" s="275" t="s">
        <v>1357</v>
      </c>
      <c r="D1357" s="276">
        <v>9893123</v>
      </c>
      <c r="E1357" s="275" t="s">
        <v>5510</v>
      </c>
      <c r="F1357" s="275" t="s">
        <v>5511</v>
      </c>
      <c r="G1357" s="275" t="s">
        <v>1359</v>
      </c>
      <c r="H1357" s="275" t="s">
        <v>730</v>
      </c>
      <c r="I1357" s="275" t="s">
        <v>5512</v>
      </c>
      <c r="J1357" s="275" t="s">
        <v>7509</v>
      </c>
      <c r="K1357" s="275" t="s">
        <v>5513</v>
      </c>
      <c r="L1357" s="275" t="s">
        <v>5513</v>
      </c>
      <c r="M1357" s="275" t="s">
        <v>5514</v>
      </c>
      <c r="N1357" s="276">
        <v>9811226</v>
      </c>
      <c r="O1357" s="275" t="s">
        <v>1106</v>
      </c>
      <c r="P1357" s="275" t="s">
        <v>5515</v>
      </c>
      <c r="Q1357" s="275" t="s">
        <v>1364</v>
      </c>
      <c r="R1357" s="275" t="s">
        <v>1364</v>
      </c>
      <c r="T1357" s="275" t="s">
        <v>5221</v>
      </c>
      <c r="U1357" s="275" t="s">
        <v>74</v>
      </c>
      <c r="V1357" s="275" t="s">
        <v>5516</v>
      </c>
      <c r="W1357" s="275" t="s">
        <v>6486</v>
      </c>
      <c r="X1357" s="277">
        <v>45017</v>
      </c>
      <c r="Y1357" s="275" t="s">
        <v>6487</v>
      </c>
      <c r="AA1357" s="277">
        <v>43770</v>
      </c>
      <c r="AB1357" s="277">
        <v>43770</v>
      </c>
      <c r="AH1357" s="275">
        <v>10</v>
      </c>
      <c r="AJ1357" s="275" t="s">
        <v>8546</v>
      </c>
      <c r="AK1357" s="276">
        <v>989</v>
      </c>
      <c r="AL1357" s="275" t="s">
        <v>7984</v>
      </c>
    </row>
    <row r="1358" spans="1:38" s="275" customFormat="1">
      <c r="A1358" s="275" t="str">
        <f t="shared" si="21"/>
        <v>0450700471児童発達支援</v>
      </c>
      <c r="B1358" s="275" t="s">
        <v>1811</v>
      </c>
      <c r="C1358" s="275" t="s">
        <v>1812</v>
      </c>
      <c r="D1358" s="276">
        <v>9892432</v>
      </c>
      <c r="E1358" s="275" t="s">
        <v>5517</v>
      </c>
      <c r="F1358" s="275" t="s">
        <v>5518</v>
      </c>
      <c r="H1358" s="275" t="s">
        <v>129</v>
      </c>
      <c r="I1358" s="275" t="s">
        <v>1816</v>
      </c>
      <c r="J1358" s="275" t="s">
        <v>6888</v>
      </c>
      <c r="K1358" s="275" t="s">
        <v>7510</v>
      </c>
      <c r="L1358" s="275" t="s">
        <v>7510</v>
      </c>
      <c r="M1358" s="275" t="s">
        <v>7511</v>
      </c>
      <c r="N1358" s="276">
        <v>9811224</v>
      </c>
      <c r="O1358" s="275" t="s">
        <v>1106</v>
      </c>
      <c r="P1358" s="275" t="s">
        <v>5519</v>
      </c>
      <c r="Q1358" s="275" t="s">
        <v>5518</v>
      </c>
      <c r="R1358" s="275" t="s">
        <v>5520</v>
      </c>
      <c r="T1358" s="275" t="s">
        <v>5220</v>
      </c>
      <c r="U1358" s="275" t="s">
        <v>74</v>
      </c>
      <c r="V1358" s="275" t="s">
        <v>5521</v>
      </c>
      <c r="W1358" s="275" t="s">
        <v>6486</v>
      </c>
      <c r="X1358" s="277">
        <v>45017</v>
      </c>
      <c r="Y1358" s="275" t="s">
        <v>6487</v>
      </c>
      <c r="AA1358" s="277">
        <v>44287</v>
      </c>
      <c r="AB1358" s="277">
        <v>44287</v>
      </c>
      <c r="AF1358" s="275" t="s">
        <v>7452</v>
      </c>
      <c r="AH1358" s="275">
        <v>10</v>
      </c>
      <c r="AJ1358" s="275" t="s">
        <v>8546</v>
      </c>
      <c r="AK1358" s="276">
        <v>989</v>
      </c>
      <c r="AL1358" s="275" t="s">
        <v>8009</v>
      </c>
    </row>
    <row r="1359" spans="1:38" s="275" customFormat="1">
      <c r="A1359" s="275" t="str">
        <f t="shared" si="21"/>
        <v>0450700471放課後等デイサービス</v>
      </c>
      <c r="B1359" s="275" t="s">
        <v>1811</v>
      </c>
      <c r="C1359" s="275" t="s">
        <v>1812</v>
      </c>
      <c r="D1359" s="276">
        <v>9892432</v>
      </c>
      <c r="E1359" s="275" t="s">
        <v>5517</v>
      </c>
      <c r="F1359" s="275" t="s">
        <v>5518</v>
      </c>
      <c r="H1359" s="275" t="s">
        <v>129</v>
      </c>
      <c r="I1359" s="275" t="s">
        <v>1816</v>
      </c>
      <c r="J1359" s="275" t="s">
        <v>6888</v>
      </c>
      <c r="K1359" s="275" t="s">
        <v>7510</v>
      </c>
      <c r="L1359" s="275" t="s">
        <v>7510</v>
      </c>
      <c r="M1359" s="275" t="s">
        <v>7511</v>
      </c>
      <c r="N1359" s="276">
        <v>9811224</v>
      </c>
      <c r="O1359" s="275" t="s">
        <v>1106</v>
      </c>
      <c r="P1359" s="275" t="s">
        <v>5519</v>
      </c>
      <c r="Q1359" s="275" t="s">
        <v>5518</v>
      </c>
      <c r="R1359" s="275" t="s">
        <v>5520</v>
      </c>
      <c r="T1359" s="275" t="s">
        <v>5221</v>
      </c>
      <c r="U1359" s="275" t="s">
        <v>74</v>
      </c>
      <c r="V1359" s="275" t="s">
        <v>5521</v>
      </c>
      <c r="W1359" s="275" t="s">
        <v>6486</v>
      </c>
      <c r="X1359" s="277">
        <v>45017</v>
      </c>
      <c r="Y1359" s="275" t="s">
        <v>6487</v>
      </c>
      <c r="AA1359" s="277">
        <v>44287</v>
      </c>
      <c r="AB1359" s="277">
        <v>44287</v>
      </c>
      <c r="AH1359" s="275">
        <v>10</v>
      </c>
      <c r="AJ1359" s="275" t="s">
        <v>8546</v>
      </c>
      <c r="AK1359" s="276">
        <v>989</v>
      </c>
      <c r="AL1359" s="275" t="s">
        <v>8009</v>
      </c>
    </row>
    <row r="1360" spans="1:38" s="275" customFormat="1">
      <c r="A1360" s="275" t="str">
        <f t="shared" si="21"/>
        <v>0450700489放課後等デイサービス</v>
      </c>
      <c r="B1360" s="275" t="s">
        <v>5522</v>
      </c>
      <c r="C1360" s="275" t="s">
        <v>5523</v>
      </c>
      <c r="D1360" s="276">
        <v>9892432</v>
      </c>
      <c r="E1360" s="275" t="s">
        <v>5517</v>
      </c>
      <c r="F1360" s="275" t="s">
        <v>5524</v>
      </c>
      <c r="G1360" s="275" t="s">
        <v>5524</v>
      </c>
      <c r="H1360" s="275" t="s">
        <v>129</v>
      </c>
      <c r="I1360" s="275" t="s">
        <v>5525</v>
      </c>
      <c r="J1360" s="275" t="s">
        <v>7512</v>
      </c>
      <c r="K1360" s="275" t="s">
        <v>5526</v>
      </c>
      <c r="L1360" s="275" t="s">
        <v>5526</v>
      </c>
      <c r="M1360" s="275" t="s">
        <v>5527</v>
      </c>
      <c r="N1360" s="276">
        <v>9811224</v>
      </c>
      <c r="O1360" s="275" t="s">
        <v>1106</v>
      </c>
      <c r="P1360" s="275" t="s">
        <v>5528</v>
      </c>
      <c r="Q1360" s="275" t="s">
        <v>5529</v>
      </c>
      <c r="R1360" s="275" t="s">
        <v>5529</v>
      </c>
      <c r="T1360" s="275" t="s">
        <v>5221</v>
      </c>
      <c r="U1360" s="275" t="s">
        <v>74</v>
      </c>
      <c r="V1360" s="275" t="s">
        <v>5530</v>
      </c>
      <c r="W1360" s="275" t="s">
        <v>6486</v>
      </c>
      <c r="X1360" s="277">
        <v>45047</v>
      </c>
      <c r="Y1360" s="275" t="s">
        <v>6487</v>
      </c>
      <c r="AA1360" s="277">
        <v>44287</v>
      </c>
      <c r="AB1360" s="277">
        <v>44287</v>
      </c>
      <c r="AH1360" s="275">
        <v>10</v>
      </c>
      <c r="AJ1360" s="275" t="s">
        <v>8546</v>
      </c>
      <c r="AK1360" s="276">
        <v>989</v>
      </c>
      <c r="AL1360" s="275" t="s">
        <v>8009</v>
      </c>
    </row>
    <row r="1361" spans="1:38" s="275" customFormat="1">
      <c r="A1361" s="275" t="str">
        <f t="shared" si="21"/>
        <v>0450700497児童発達支援</v>
      </c>
      <c r="B1361" s="275" t="s">
        <v>5522</v>
      </c>
      <c r="C1361" s="275" t="s">
        <v>5523</v>
      </c>
      <c r="D1361" s="276">
        <v>9892432</v>
      </c>
      <c r="E1361" s="275" t="s">
        <v>5517</v>
      </c>
      <c r="F1361" s="275" t="s">
        <v>5524</v>
      </c>
      <c r="G1361" s="275" t="s">
        <v>5524</v>
      </c>
      <c r="H1361" s="275" t="s">
        <v>129</v>
      </c>
      <c r="I1361" s="275" t="s">
        <v>5525</v>
      </c>
      <c r="J1361" s="275" t="s">
        <v>7512</v>
      </c>
      <c r="K1361" s="275" t="s">
        <v>5531</v>
      </c>
      <c r="L1361" s="275" t="s">
        <v>5531</v>
      </c>
      <c r="M1361" s="275" t="s">
        <v>5532</v>
      </c>
      <c r="N1361" s="276">
        <v>9811233</v>
      </c>
      <c r="O1361" s="275" t="s">
        <v>1106</v>
      </c>
      <c r="P1361" s="275" t="s">
        <v>5533</v>
      </c>
      <c r="Q1361" s="275" t="s">
        <v>5534</v>
      </c>
      <c r="T1361" s="275" t="s">
        <v>5220</v>
      </c>
      <c r="U1361" s="275" t="s">
        <v>74</v>
      </c>
      <c r="V1361" s="275" t="s">
        <v>5535</v>
      </c>
      <c r="W1361" s="275" t="s">
        <v>6486</v>
      </c>
      <c r="X1361" s="277">
        <v>45047</v>
      </c>
      <c r="Y1361" s="275" t="s">
        <v>6487</v>
      </c>
      <c r="AA1361" s="277">
        <v>44377</v>
      </c>
      <c r="AB1361" s="277">
        <v>44377</v>
      </c>
      <c r="AF1361" s="275" t="s">
        <v>7452</v>
      </c>
      <c r="AH1361" s="275">
        <v>10</v>
      </c>
      <c r="AJ1361" s="275" t="s">
        <v>8546</v>
      </c>
      <c r="AK1361" s="276">
        <v>989</v>
      </c>
      <c r="AL1361" s="275" t="s">
        <v>8009</v>
      </c>
    </row>
    <row r="1362" spans="1:38" s="275" customFormat="1">
      <c r="A1362" s="275" t="str">
        <f t="shared" si="21"/>
        <v>0450700497放課後等デイサービス</v>
      </c>
      <c r="B1362" s="275" t="s">
        <v>5522</v>
      </c>
      <c r="C1362" s="275" t="s">
        <v>5523</v>
      </c>
      <c r="D1362" s="276">
        <v>9892432</v>
      </c>
      <c r="E1362" s="275" t="s">
        <v>5517</v>
      </c>
      <c r="F1362" s="275" t="s">
        <v>5524</v>
      </c>
      <c r="G1362" s="275" t="s">
        <v>5524</v>
      </c>
      <c r="H1362" s="275" t="s">
        <v>129</v>
      </c>
      <c r="I1362" s="275" t="s">
        <v>5525</v>
      </c>
      <c r="J1362" s="275" t="s">
        <v>7512</v>
      </c>
      <c r="K1362" s="275" t="s">
        <v>5531</v>
      </c>
      <c r="L1362" s="275" t="s">
        <v>5531</v>
      </c>
      <c r="M1362" s="275" t="s">
        <v>5532</v>
      </c>
      <c r="N1362" s="276">
        <v>9811233</v>
      </c>
      <c r="O1362" s="275" t="s">
        <v>1106</v>
      </c>
      <c r="P1362" s="275" t="s">
        <v>5533</v>
      </c>
      <c r="Q1362" s="275" t="s">
        <v>5534</v>
      </c>
      <c r="T1362" s="275" t="s">
        <v>5221</v>
      </c>
      <c r="U1362" s="275" t="s">
        <v>74</v>
      </c>
      <c r="V1362" s="275" t="s">
        <v>5535</v>
      </c>
      <c r="W1362" s="275" t="s">
        <v>6486</v>
      </c>
      <c r="X1362" s="277">
        <v>45047</v>
      </c>
      <c r="Y1362" s="275" t="s">
        <v>6487</v>
      </c>
      <c r="AA1362" s="277">
        <v>44287</v>
      </c>
      <c r="AB1362" s="277">
        <v>44287</v>
      </c>
      <c r="AH1362" s="275">
        <v>10</v>
      </c>
      <c r="AJ1362" s="275" t="s">
        <v>8546</v>
      </c>
      <c r="AK1362" s="276">
        <v>989</v>
      </c>
      <c r="AL1362" s="275" t="s">
        <v>8009</v>
      </c>
    </row>
    <row r="1363" spans="1:38" s="275" customFormat="1">
      <c r="A1363" s="275" t="str">
        <f t="shared" si="21"/>
        <v>0450700505児童発達支援</v>
      </c>
      <c r="B1363" s="275" t="s">
        <v>1408</v>
      </c>
      <c r="C1363" s="275" t="s">
        <v>1409</v>
      </c>
      <c r="D1363" s="276">
        <v>9811104</v>
      </c>
      <c r="E1363" s="275" t="s">
        <v>5536</v>
      </c>
      <c r="F1363" s="275" t="s">
        <v>4128</v>
      </c>
      <c r="G1363" s="275" t="s">
        <v>4129</v>
      </c>
      <c r="H1363" s="275" t="s">
        <v>402</v>
      </c>
      <c r="I1363" s="275" t="s">
        <v>1413</v>
      </c>
      <c r="J1363" s="275" t="s">
        <v>6767</v>
      </c>
      <c r="K1363" s="275" t="s">
        <v>5537</v>
      </c>
      <c r="L1363" s="275" t="s">
        <v>5537</v>
      </c>
      <c r="M1363" s="275" t="s">
        <v>5543</v>
      </c>
      <c r="N1363" s="276">
        <v>9811239</v>
      </c>
      <c r="O1363" s="275" t="s">
        <v>1106</v>
      </c>
      <c r="P1363" s="275" t="s">
        <v>5539</v>
      </c>
      <c r="Q1363" s="275" t="s">
        <v>5540</v>
      </c>
      <c r="R1363" s="275" t="s">
        <v>5541</v>
      </c>
      <c r="T1363" s="275" t="s">
        <v>5220</v>
      </c>
      <c r="U1363" s="275" t="s">
        <v>74</v>
      </c>
      <c r="V1363" s="275" t="s">
        <v>5542</v>
      </c>
      <c r="W1363" s="275" t="s">
        <v>6486</v>
      </c>
      <c r="X1363" s="277">
        <v>44896</v>
      </c>
      <c r="Y1363" s="275" t="s">
        <v>6487</v>
      </c>
      <c r="AA1363" s="277">
        <v>44348</v>
      </c>
      <c r="AB1363" s="277">
        <v>44348</v>
      </c>
      <c r="AF1363" s="275" t="s">
        <v>7452</v>
      </c>
      <c r="AH1363" s="275">
        <v>5</v>
      </c>
      <c r="AJ1363" s="275" t="s">
        <v>8546</v>
      </c>
      <c r="AK1363" s="276">
        <v>981</v>
      </c>
      <c r="AL1363" s="275" t="s">
        <v>7987</v>
      </c>
    </row>
    <row r="1364" spans="1:38" s="275" customFormat="1">
      <c r="A1364" s="275" t="str">
        <f t="shared" si="21"/>
        <v>0450700505放課後等デイサービス</v>
      </c>
      <c r="B1364" s="275" t="s">
        <v>1408</v>
      </c>
      <c r="C1364" s="275" t="s">
        <v>1409</v>
      </c>
      <c r="D1364" s="276">
        <v>9811104</v>
      </c>
      <c r="E1364" s="275" t="s">
        <v>5536</v>
      </c>
      <c r="F1364" s="275" t="s">
        <v>4128</v>
      </c>
      <c r="G1364" s="275" t="s">
        <v>4129</v>
      </c>
      <c r="H1364" s="275" t="s">
        <v>402</v>
      </c>
      <c r="I1364" s="275" t="s">
        <v>1413</v>
      </c>
      <c r="J1364" s="275" t="s">
        <v>6767</v>
      </c>
      <c r="K1364" s="275" t="s">
        <v>5537</v>
      </c>
      <c r="L1364" s="275" t="s">
        <v>5537</v>
      </c>
      <c r="M1364" s="275" t="s">
        <v>5538</v>
      </c>
      <c r="N1364" s="276">
        <v>9811239</v>
      </c>
      <c r="O1364" s="275" t="s">
        <v>1106</v>
      </c>
      <c r="P1364" s="275" t="s">
        <v>5539</v>
      </c>
      <c r="Q1364" s="275" t="s">
        <v>5540</v>
      </c>
      <c r="R1364" s="275" t="s">
        <v>5541</v>
      </c>
      <c r="T1364" s="275" t="s">
        <v>5221</v>
      </c>
      <c r="U1364" s="275" t="s">
        <v>74</v>
      </c>
      <c r="V1364" s="275" t="s">
        <v>5542</v>
      </c>
      <c r="W1364" s="275" t="s">
        <v>6486</v>
      </c>
      <c r="X1364" s="277">
        <v>44835</v>
      </c>
      <c r="Y1364" s="275" t="s">
        <v>6487</v>
      </c>
      <c r="AA1364" s="277">
        <v>44348</v>
      </c>
      <c r="AB1364" s="277">
        <v>44348</v>
      </c>
      <c r="AH1364" s="275">
        <v>5</v>
      </c>
      <c r="AJ1364" s="275" t="s">
        <v>8546</v>
      </c>
      <c r="AK1364" s="276">
        <v>981</v>
      </c>
      <c r="AL1364" s="275" t="s">
        <v>7987</v>
      </c>
    </row>
    <row r="1365" spans="1:38" s="275" customFormat="1">
      <c r="A1365" s="275" t="str">
        <f t="shared" si="21"/>
        <v>0450700513児童発達支援</v>
      </c>
      <c r="B1365" s="275" t="s">
        <v>5544</v>
      </c>
      <c r="C1365" s="275" t="s">
        <v>5545</v>
      </c>
      <c r="D1365" s="276">
        <v>9813201</v>
      </c>
      <c r="E1365" s="275" t="s">
        <v>5546</v>
      </c>
      <c r="F1365" s="275" t="s">
        <v>5547</v>
      </c>
      <c r="H1365" s="275" t="s">
        <v>129</v>
      </c>
      <c r="I1365" s="275" t="s">
        <v>5548</v>
      </c>
      <c r="J1365" s="275" t="s">
        <v>7513</v>
      </c>
      <c r="K1365" s="275" t="s">
        <v>5549</v>
      </c>
      <c r="L1365" s="275" t="s">
        <v>5549</v>
      </c>
      <c r="M1365" s="275" t="s">
        <v>5550</v>
      </c>
      <c r="N1365" s="276">
        <v>9811224</v>
      </c>
      <c r="O1365" s="275" t="s">
        <v>1106</v>
      </c>
      <c r="P1365" s="275" t="s">
        <v>5552</v>
      </c>
      <c r="Q1365" s="275" t="s">
        <v>5547</v>
      </c>
      <c r="T1365" s="275" t="s">
        <v>5220</v>
      </c>
      <c r="U1365" s="275" t="s">
        <v>74</v>
      </c>
      <c r="V1365" s="275" t="s">
        <v>5551</v>
      </c>
      <c r="W1365" s="275" t="s">
        <v>6486</v>
      </c>
      <c r="X1365" s="277">
        <v>45017</v>
      </c>
      <c r="Y1365" s="275" t="s">
        <v>6487</v>
      </c>
      <c r="AA1365" s="277">
        <v>44348</v>
      </c>
      <c r="AB1365" s="277">
        <v>44348</v>
      </c>
      <c r="AF1365" s="275" t="s">
        <v>7452</v>
      </c>
      <c r="AH1365" s="275">
        <v>6</v>
      </c>
      <c r="AJ1365" s="275" t="s">
        <v>8546</v>
      </c>
      <c r="AK1365" s="276">
        <v>981</v>
      </c>
      <c r="AL1365" s="275" t="s">
        <v>7911</v>
      </c>
    </row>
    <row r="1366" spans="1:38" s="275" customFormat="1">
      <c r="A1366" s="275" t="str">
        <f t="shared" si="21"/>
        <v>0450700513放課後等デイサービス</v>
      </c>
      <c r="B1366" s="275" t="s">
        <v>5544</v>
      </c>
      <c r="C1366" s="275" t="s">
        <v>5545</v>
      </c>
      <c r="D1366" s="276">
        <v>9813201</v>
      </c>
      <c r="E1366" s="275" t="s">
        <v>5546</v>
      </c>
      <c r="F1366" s="275" t="s">
        <v>5547</v>
      </c>
      <c r="H1366" s="275" t="s">
        <v>129</v>
      </c>
      <c r="I1366" s="275" t="s">
        <v>5548</v>
      </c>
      <c r="J1366" s="275" t="s">
        <v>7513</v>
      </c>
      <c r="K1366" s="275" t="s">
        <v>5549</v>
      </c>
      <c r="L1366" s="275" t="s">
        <v>5549</v>
      </c>
      <c r="M1366" s="275" t="s">
        <v>5550</v>
      </c>
      <c r="N1366" s="276">
        <v>9811224</v>
      </c>
      <c r="O1366" s="275" t="s">
        <v>1106</v>
      </c>
      <c r="P1366" s="275" t="s">
        <v>5552</v>
      </c>
      <c r="Q1366" s="275" t="s">
        <v>5547</v>
      </c>
      <c r="T1366" s="275" t="s">
        <v>5221</v>
      </c>
      <c r="U1366" s="275" t="s">
        <v>74</v>
      </c>
      <c r="V1366" s="275" t="s">
        <v>5551</v>
      </c>
      <c r="W1366" s="275" t="s">
        <v>6486</v>
      </c>
      <c r="X1366" s="277">
        <v>45017</v>
      </c>
      <c r="Y1366" s="275" t="s">
        <v>6487</v>
      </c>
      <c r="AA1366" s="277">
        <v>44348</v>
      </c>
      <c r="AB1366" s="277">
        <v>44348</v>
      </c>
      <c r="AH1366" s="275">
        <v>4</v>
      </c>
      <c r="AJ1366" s="275" t="s">
        <v>8546</v>
      </c>
      <c r="AK1366" s="276">
        <v>981</v>
      </c>
      <c r="AL1366" s="275" t="s">
        <v>7911</v>
      </c>
    </row>
    <row r="1367" spans="1:38" s="275" customFormat="1">
      <c r="A1367" s="275" t="str">
        <f t="shared" si="21"/>
        <v>0450700521放課後等デイサービス</v>
      </c>
      <c r="B1367" s="275" t="s">
        <v>5360</v>
      </c>
      <c r="C1367" s="275" t="s">
        <v>5361</v>
      </c>
      <c r="D1367" s="276">
        <v>9840828</v>
      </c>
      <c r="E1367" s="275" t="s">
        <v>5362</v>
      </c>
      <c r="F1367" s="275" t="s">
        <v>5363</v>
      </c>
      <c r="H1367" s="275" t="s">
        <v>129</v>
      </c>
      <c r="I1367" s="275" t="s">
        <v>5364</v>
      </c>
      <c r="J1367" s="275" t="s">
        <v>7498</v>
      </c>
      <c r="K1367" s="275" t="s">
        <v>5553</v>
      </c>
      <c r="L1367" s="275" t="s">
        <v>5553</v>
      </c>
      <c r="M1367" s="275" t="s">
        <v>5554</v>
      </c>
      <c r="N1367" s="276">
        <v>9811232</v>
      </c>
      <c r="O1367" s="275" t="s">
        <v>1106</v>
      </c>
      <c r="P1367" s="275" t="s">
        <v>5555</v>
      </c>
      <c r="Q1367" s="275" t="s">
        <v>5556</v>
      </c>
      <c r="T1367" s="275" t="s">
        <v>5221</v>
      </c>
      <c r="U1367" s="275" t="s">
        <v>74</v>
      </c>
      <c r="V1367" s="275" t="s">
        <v>5557</v>
      </c>
      <c r="W1367" s="275" t="s">
        <v>6486</v>
      </c>
      <c r="X1367" s="277">
        <v>45017</v>
      </c>
      <c r="Y1367" s="275" t="s">
        <v>6487</v>
      </c>
      <c r="AA1367" s="277">
        <v>44447</v>
      </c>
      <c r="AB1367" s="277">
        <v>44447</v>
      </c>
      <c r="AH1367" s="275">
        <v>10</v>
      </c>
      <c r="AJ1367" s="275" t="s">
        <v>8546</v>
      </c>
      <c r="AK1367" s="276">
        <v>984</v>
      </c>
      <c r="AL1367" s="275" t="s">
        <v>8150</v>
      </c>
    </row>
    <row r="1368" spans="1:38" s="275" customFormat="1">
      <c r="A1368" s="275" t="str">
        <f t="shared" si="21"/>
        <v>0450700539児童発達支援</v>
      </c>
      <c r="B1368" s="275" t="s">
        <v>5558</v>
      </c>
      <c r="C1368" s="275" t="s">
        <v>5559</v>
      </c>
      <c r="D1368" s="276">
        <v>9811217</v>
      </c>
      <c r="E1368" s="275" t="s">
        <v>5560</v>
      </c>
      <c r="F1368" s="275" t="s">
        <v>5561</v>
      </c>
      <c r="G1368" s="275" t="s">
        <v>5562</v>
      </c>
      <c r="H1368" s="275" t="s">
        <v>129</v>
      </c>
      <c r="I1368" s="275" t="s">
        <v>5563</v>
      </c>
      <c r="J1368" s="275" t="s">
        <v>6770</v>
      </c>
      <c r="K1368" s="275" t="s">
        <v>5564</v>
      </c>
      <c r="L1368" s="275" t="s">
        <v>5564</v>
      </c>
      <c r="M1368" s="275" t="s">
        <v>5565</v>
      </c>
      <c r="N1368" s="276">
        <v>9811217</v>
      </c>
      <c r="O1368" s="275" t="s">
        <v>1106</v>
      </c>
      <c r="P1368" s="275" t="s">
        <v>5560</v>
      </c>
      <c r="Q1368" s="275" t="s">
        <v>5561</v>
      </c>
      <c r="T1368" s="275" t="s">
        <v>5220</v>
      </c>
      <c r="U1368" s="275" t="s">
        <v>74</v>
      </c>
      <c r="V1368" s="275" t="s">
        <v>5566</v>
      </c>
      <c r="W1368" s="275" t="s">
        <v>6486</v>
      </c>
      <c r="X1368" s="277">
        <v>44835</v>
      </c>
      <c r="Y1368" s="275" t="s">
        <v>6487</v>
      </c>
      <c r="AA1368" s="277">
        <v>44470</v>
      </c>
      <c r="AB1368" s="277">
        <v>44470</v>
      </c>
      <c r="AF1368" s="275" t="s">
        <v>7452</v>
      </c>
      <c r="AH1368" s="275">
        <v>5</v>
      </c>
      <c r="AJ1368" s="275" t="s">
        <v>8546</v>
      </c>
      <c r="AK1368" s="276">
        <v>981</v>
      </c>
      <c r="AL1368" s="275" t="s">
        <v>7974</v>
      </c>
    </row>
    <row r="1369" spans="1:38" s="275" customFormat="1">
      <c r="A1369" s="275" t="str">
        <f t="shared" si="21"/>
        <v>0450700539放課後等デイサービス</v>
      </c>
      <c r="B1369" s="275" t="s">
        <v>5558</v>
      </c>
      <c r="C1369" s="275" t="s">
        <v>5559</v>
      </c>
      <c r="D1369" s="276">
        <v>9811217</v>
      </c>
      <c r="E1369" s="275" t="s">
        <v>5560</v>
      </c>
      <c r="F1369" s="275" t="s">
        <v>5561</v>
      </c>
      <c r="G1369" s="275" t="s">
        <v>5562</v>
      </c>
      <c r="H1369" s="275" t="s">
        <v>129</v>
      </c>
      <c r="I1369" s="275" t="s">
        <v>5563</v>
      </c>
      <c r="J1369" s="275" t="s">
        <v>6770</v>
      </c>
      <c r="K1369" s="275" t="s">
        <v>5564</v>
      </c>
      <c r="L1369" s="275" t="s">
        <v>5564</v>
      </c>
      <c r="M1369" s="275" t="s">
        <v>5565</v>
      </c>
      <c r="N1369" s="276">
        <v>9811217</v>
      </c>
      <c r="O1369" s="275" t="s">
        <v>1106</v>
      </c>
      <c r="P1369" s="275" t="s">
        <v>5560</v>
      </c>
      <c r="Q1369" s="275" t="s">
        <v>5561</v>
      </c>
      <c r="T1369" s="275" t="s">
        <v>5221</v>
      </c>
      <c r="U1369" s="275" t="s">
        <v>74</v>
      </c>
      <c r="V1369" s="275" t="s">
        <v>5566</v>
      </c>
      <c r="W1369" s="275" t="s">
        <v>6486</v>
      </c>
      <c r="X1369" s="277">
        <v>44835</v>
      </c>
      <c r="Y1369" s="275" t="s">
        <v>6487</v>
      </c>
      <c r="AA1369" s="277">
        <v>44470</v>
      </c>
      <c r="AB1369" s="277">
        <v>44470</v>
      </c>
      <c r="AH1369" s="275">
        <v>5</v>
      </c>
      <c r="AJ1369" s="275" t="s">
        <v>8546</v>
      </c>
      <c r="AK1369" s="276">
        <v>981</v>
      </c>
      <c r="AL1369" s="275" t="s">
        <v>7974</v>
      </c>
    </row>
    <row r="1370" spans="1:38" s="275" customFormat="1">
      <c r="A1370" s="275" t="str">
        <f t="shared" si="21"/>
        <v>0450700547児童発達支援</v>
      </c>
      <c r="B1370" s="275" t="s">
        <v>7514</v>
      </c>
      <c r="C1370" s="275" t="s">
        <v>1494</v>
      </c>
      <c r="D1370" s="276">
        <v>9820013</v>
      </c>
      <c r="E1370" s="275" t="s">
        <v>7515</v>
      </c>
      <c r="F1370" s="275" t="s">
        <v>1495</v>
      </c>
      <c r="H1370" s="275" t="s">
        <v>129</v>
      </c>
      <c r="I1370" s="275" t="s">
        <v>1497</v>
      </c>
      <c r="J1370" s="275" t="s">
        <v>6847</v>
      </c>
      <c r="K1370" s="275" t="s">
        <v>7516</v>
      </c>
      <c r="L1370" s="275" t="s">
        <v>7516</v>
      </c>
      <c r="M1370" s="275" t="s">
        <v>7517</v>
      </c>
      <c r="N1370" s="276">
        <v>9811231</v>
      </c>
      <c r="O1370" s="275" t="s">
        <v>1106</v>
      </c>
      <c r="P1370" s="275" t="s">
        <v>7518</v>
      </c>
      <c r="Q1370" s="275" t="s">
        <v>7519</v>
      </c>
      <c r="R1370" s="275" t="s">
        <v>7520</v>
      </c>
      <c r="T1370" s="275" t="s">
        <v>5220</v>
      </c>
      <c r="U1370" s="275" t="s">
        <v>74</v>
      </c>
      <c r="V1370" s="275" t="s">
        <v>7521</v>
      </c>
      <c r="W1370" s="275" t="s">
        <v>6486</v>
      </c>
      <c r="X1370" s="277">
        <v>45108</v>
      </c>
      <c r="Y1370" s="275" t="s">
        <v>6487</v>
      </c>
      <c r="AA1370" s="277">
        <v>44593</v>
      </c>
      <c r="AB1370" s="277">
        <v>44593</v>
      </c>
      <c r="AF1370" s="275" t="s">
        <v>7452</v>
      </c>
      <c r="AH1370" s="275">
        <v>10</v>
      </c>
      <c r="AJ1370" s="275" t="s">
        <v>8546</v>
      </c>
      <c r="AK1370" s="276">
        <v>982</v>
      </c>
      <c r="AL1370" s="275" t="s">
        <v>7928</v>
      </c>
    </row>
    <row r="1371" spans="1:38" s="275" customFormat="1">
      <c r="A1371" s="275" t="str">
        <f t="shared" si="21"/>
        <v>0450700547放課後等デイサービス</v>
      </c>
      <c r="B1371" s="275" t="s">
        <v>7514</v>
      </c>
      <c r="C1371" s="275" t="s">
        <v>1494</v>
      </c>
      <c r="D1371" s="276">
        <v>9820013</v>
      </c>
      <c r="E1371" s="275" t="s">
        <v>7515</v>
      </c>
      <c r="F1371" s="275" t="s">
        <v>1495</v>
      </c>
      <c r="H1371" s="275" t="s">
        <v>129</v>
      </c>
      <c r="I1371" s="275" t="s">
        <v>1497</v>
      </c>
      <c r="J1371" s="275" t="s">
        <v>6847</v>
      </c>
      <c r="K1371" s="275" t="s">
        <v>7516</v>
      </c>
      <c r="L1371" s="275" t="s">
        <v>7516</v>
      </c>
      <c r="M1371" s="275" t="s">
        <v>7517</v>
      </c>
      <c r="N1371" s="276">
        <v>9811231</v>
      </c>
      <c r="O1371" s="275" t="s">
        <v>1106</v>
      </c>
      <c r="P1371" s="275" t="s">
        <v>7518</v>
      </c>
      <c r="Q1371" s="275" t="s">
        <v>7519</v>
      </c>
      <c r="R1371" s="275" t="s">
        <v>7520</v>
      </c>
      <c r="T1371" s="275" t="s">
        <v>5221</v>
      </c>
      <c r="U1371" s="275" t="s">
        <v>74</v>
      </c>
      <c r="V1371" s="275" t="s">
        <v>7521</v>
      </c>
      <c r="W1371" s="275" t="s">
        <v>6486</v>
      </c>
      <c r="X1371" s="277">
        <v>45108</v>
      </c>
      <c r="Y1371" s="275" t="s">
        <v>6487</v>
      </c>
      <c r="AA1371" s="277">
        <v>44593</v>
      </c>
      <c r="AB1371" s="277">
        <v>44593</v>
      </c>
      <c r="AH1371" s="275">
        <v>10</v>
      </c>
      <c r="AJ1371" s="275" t="s">
        <v>8546</v>
      </c>
      <c r="AK1371" s="276">
        <v>982</v>
      </c>
      <c r="AL1371" s="275" t="s">
        <v>7928</v>
      </c>
    </row>
    <row r="1372" spans="1:38" s="275" customFormat="1">
      <c r="A1372" s="275" t="str">
        <f t="shared" si="21"/>
        <v>0450700547保育所等訪問支援</v>
      </c>
      <c r="B1372" s="275" t="s">
        <v>7514</v>
      </c>
      <c r="C1372" s="275" t="s">
        <v>1494</v>
      </c>
      <c r="D1372" s="276">
        <v>9820013</v>
      </c>
      <c r="E1372" s="275" t="s">
        <v>7515</v>
      </c>
      <c r="F1372" s="275" t="s">
        <v>1495</v>
      </c>
      <c r="H1372" s="275" t="s">
        <v>129</v>
      </c>
      <c r="I1372" s="275" t="s">
        <v>1497</v>
      </c>
      <c r="J1372" s="275" t="s">
        <v>6847</v>
      </c>
      <c r="K1372" s="275" t="s">
        <v>7516</v>
      </c>
      <c r="L1372" s="275" t="s">
        <v>7516</v>
      </c>
      <c r="M1372" s="275" t="s">
        <v>7517</v>
      </c>
      <c r="N1372" s="276">
        <v>9811231</v>
      </c>
      <c r="O1372" s="275" t="s">
        <v>1106</v>
      </c>
      <c r="P1372" s="275" t="s">
        <v>7518</v>
      </c>
      <c r="Q1372" s="275" t="s">
        <v>7519</v>
      </c>
      <c r="R1372" s="275" t="s">
        <v>7520</v>
      </c>
      <c r="T1372" s="275" t="s">
        <v>5222</v>
      </c>
      <c r="U1372" s="275" t="s">
        <v>74</v>
      </c>
      <c r="V1372" s="275" t="s">
        <v>7521</v>
      </c>
      <c r="W1372" s="275" t="s">
        <v>6486</v>
      </c>
      <c r="X1372" s="277">
        <v>44835</v>
      </c>
      <c r="Y1372" s="275" t="s">
        <v>6487</v>
      </c>
      <c r="AA1372" s="277">
        <v>44593</v>
      </c>
      <c r="AB1372" s="277">
        <v>44593</v>
      </c>
      <c r="AJ1372" s="275" t="s">
        <v>8546</v>
      </c>
      <c r="AK1372" s="276">
        <v>982</v>
      </c>
      <c r="AL1372" s="275" t="s">
        <v>7928</v>
      </c>
    </row>
    <row r="1373" spans="1:38" s="275" customFormat="1">
      <c r="A1373" s="275" t="str">
        <f t="shared" si="21"/>
        <v>0450700554児童発達支援</v>
      </c>
      <c r="B1373" s="275" t="s">
        <v>8561</v>
      </c>
      <c r="C1373" s="275" t="s">
        <v>8562</v>
      </c>
      <c r="D1373" s="276">
        <v>9892300</v>
      </c>
      <c r="E1373" s="275" t="s">
        <v>8563</v>
      </c>
      <c r="F1373" s="275" t="s">
        <v>8564</v>
      </c>
      <c r="H1373" s="275" t="s">
        <v>129</v>
      </c>
      <c r="I1373" s="275" t="s">
        <v>8565</v>
      </c>
      <c r="J1373" s="275" t="s">
        <v>8566</v>
      </c>
      <c r="K1373" s="275" t="s">
        <v>8567</v>
      </c>
      <c r="L1373" s="275" t="s">
        <v>8567</v>
      </c>
      <c r="M1373" s="275" t="s">
        <v>8568</v>
      </c>
      <c r="N1373" s="276">
        <v>9811225</v>
      </c>
      <c r="O1373" s="275" t="s">
        <v>1106</v>
      </c>
      <c r="P1373" s="275" t="s">
        <v>8569</v>
      </c>
      <c r="Q1373" s="275" t="s">
        <v>8570</v>
      </c>
      <c r="R1373" s="275" t="s">
        <v>8571</v>
      </c>
      <c r="T1373" s="275" t="s">
        <v>5220</v>
      </c>
      <c r="U1373" s="275" t="s">
        <v>74</v>
      </c>
      <c r="V1373" s="275" t="s">
        <v>8572</v>
      </c>
      <c r="W1373" s="275" t="s">
        <v>6486</v>
      </c>
      <c r="X1373" s="277">
        <v>45078</v>
      </c>
      <c r="Y1373" s="275" t="s">
        <v>6487</v>
      </c>
      <c r="AA1373" s="277">
        <v>44958</v>
      </c>
      <c r="AB1373" s="277">
        <v>44958</v>
      </c>
      <c r="AF1373" s="275" t="s">
        <v>7452</v>
      </c>
      <c r="AH1373" s="275">
        <v>10</v>
      </c>
      <c r="AJ1373" s="275" t="s">
        <v>8546</v>
      </c>
      <c r="AK1373" s="276">
        <v>989</v>
      </c>
      <c r="AL1373" s="275" t="s">
        <v>8573</v>
      </c>
    </row>
    <row r="1374" spans="1:38" s="275" customFormat="1">
      <c r="A1374" s="275" t="str">
        <f t="shared" si="21"/>
        <v>0450700554放課後等デイサービス</v>
      </c>
      <c r="B1374" s="275" t="s">
        <v>8561</v>
      </c>
      <c r="C1374" s="275" t="s">
        <v>8562</v>
      </c>
      <c r="D1374" s="276">
        <v>9892300</v>
      </c>
      <c r="E1374" s="275" t="s">
        <v>8563</v>
      </c>
      <c r="F1374" s="275" t="s">
        <v>8564</v>
      </c>
      <c r="H1374" s="275" t="s">
        <v>129</v>
      </c>
      <c r="I1374" s="275" t="s">
        <v>8565</v>
      </c>
      <c r="J1374" s="275" t="s">
        <v>8566</v>
      </c>
      <c r="K1374" s="275" t="s">
        <v>8567</v>
      </c>
      <c r="L1374" s="275" t="s">
        <v>8567</v>
      </c>
      <c r="M1374" s="275" t="s">
        <v>8568</v>
      </c>
      <c r="N1374" s="276">
        <v>9811225</v>
      </c>
      <c r="O1374" s="275" t="s">
        <v>1106</v>
      </c>
      <c r="P1374" s="275" t="s">
        <v>8569</v>
      </c>
      <c r="Q1374" s="275" t="s">
        <v>8570</v>
      </c>
      <c r="R1374" s="275" t="s">
        <v>8571</v>
      </c>
      <c r="T1374" s="275" t="s">
        <v>5221</v>
      </c>
      <c r="U1374" s="275" t="s">
        <v>74</v>
      </c>
      <c r="V1374" s="275" t="s">
        <v>8572</v>
      </c>
      <c r="W1374" s="275" t="s">
        <v>6486</v>
      </c>
      <c r="X1374" s="277">
        <v>45078</v>
      </c>
      <c r="Y1374" s="275" t="s">
        <v>6487</v>
      </c>
      <c r="AA1374" s="277">
        <v>44958</v>
      </c>
      <c r="AB1374" s="277">
        <v>44958</v>
      </c>
      <c r="AH1374" s="275">
        <v>10</v>
      </c>
      <c r="AJ1374" s="275" t="s">
        <v>8546</v>
      </c>
      <c r="AK1374" s="276">
        <v>989</v>
      </c>
      <c r="AL1374" s="275" t="s">
        <v>8573</v>
      </c>
    </row>
    <row r="1375" spans="1:38" s="275" customFormat="1">
      <c r="A1375" s="275" t="str">
        <f t="shared" si="21"/>
        <v>0450700562児童発達支援</v>
      </c>
      <c r="B1375" s="275" t="s">
        <v>8574</v>
      </c>
      <c r="C1375" s="275" t="s">
        <v>8575</v>
      </c>
      <c r="D1375" s="276">
        <v>1600022</v>
      </c>
      <c r="E1375" s="275" t="s">
        <v>8576</v>
      </c>
      <c r="F1375" s="275" t="s">
        <v>8577</v>
      </c>
      <c r="G1375" s="275" t="s">
        <v>8578</v>
      </c>
      <c r="H1375" s="275" t="s">
        <v>129</v>
      </c>
      <c r="I1375" s="275" t="s">
        <v>8579</v>
      </c>
      <c r="J1375" s="275" t="s">
        <v>8580</v>
      </c>
      <c r="K1375" s="275" t="s">
        <v>5506</v>
      </c>
      <c r="L1375" s="275" t="s">
        <v>5506</v>
      </c>
      <c r="M1375" s="275" t="s">
        <v>5507</v>
      </c>
      <c r="N1375" s="276">
        <v>9811227</v>
      </c>
      <c r="O1375" s="275" t="s">
        <v>1106</v>
      </c>
      <c r="P1375" s="275" t="s">
        <v>8581</v>
      </c>
      <c r="Q1375" s="275" t="s">
        <v>5508</v>
      </c>
      <c r="R1375" s="275" t="s">
        <v>5509</v>
      </c>
      <c r="T1375" s="275" t="s">
        <v>5220</v>
      </c>
      <c r="U1375" s="275" t="s">
        <v>74</v>
      </c>
      <c r="V1375" s="275" t="s">
        <v>8582</v>
      </c>
      <c r="W1375" s="275" t="s">
        <v>6486</v>
      </c>
      <c r="X1375" s="277">
        <v>45047</v>
      </c>
      <c r="Y1375" s="275" t="s">
        <v>6487</v>
      </c>
      <c r="AA1375" s="277">
        <v>45017</v>
      </c>
      <c r="AB1375" s="277">
        <v>45017</v>
      </c>
      <c r="AF1375" s="275" t="s">
        <v>7452</v>
      </c>
      <c r="AH1375" s="275">
        <v>1</v>
      </c>
      <c r="AJ1375" s="275" t="s">
        <v>8546</v>
      </c>
      <c r="AK1375" s="276">
        <v>160</v>
      </c>
      <c r="AL1375" s="275" t="s">
        <v>8583</v>
      </c>
    </row>
    <row r="1376" spans="1:38" s="275" customFormat="1">
      <c r="A1376" s="275" t="str">
        <f t="shared" si="21"/>
        <v>0450800032放課後等デイサービス</v>
      </c>
      <c r="B1376" s="275" t="s">
        <v>3089</v>
      </c>
      <c r="C1376" s="275" t="s">
        <v>3090</v>
      </c>
      <c r="D1376" s="276">
        <v>9890841</v>
      </c>
      <c r="E1376" s="275" t="s">
        <v>3091</v>
      </c>
      <c r="F1376" s="275" t="s">
        <v>3092</v>
      </c>
      <c r="H1376" s="275" t="s">
        <v>129</v>
      </c>
      <c r="I1376" s="275" t="s">
        <v>3093</v>
      </c>
      <c r="J1376" s="275" t="s">
        <v>7174</v>
      </c>
      <c r="K1376" s="275" t="s">
        <v>5567</v>
      </c>
      <c r="L1376" s="275" t="s">
        <v>5567</v>
      </c>
      <c r="M1376" s="275" t="s">
        <v>5568</v>
      </c>
      <c r="N1376" s="276">
        <v>9811522</v>
      </c>
      <c r="O1376" s="275" t="s">
        <v>1426</v>
      </c>
      <c r="P1376" s="275" t="s">
        <v>5569</v>
      </c>
      <c r="Q1376" s="275" t="s">
        <v>5572</v>
      </c>
      <c r="R1376" s="275" t="s">
        <v>5573</v>
      </c>
      <c r="T1376" s="275" t="s">
        <v>5221</v>
      </c>
      <c r="U1376" s="275" t="s">
        <v>74</v>
      </c>
      <c r="V1376" s="275" t="s">
        <v>5571</v>
      </c>
      <c r="W1376" s="275" t="s">
        <v>6486</v>
      </c>
      <c r="X1376" s="277">
        <v>44652</v>
      </c>
      <c r="Y1376" s="275" t="s">
        <v>6487</v>
      </c>
      <c r="AA1376" s="277">
        <v>42767</v>
      </c>
      <c r="AB1376" s="277">
        <v>42767</v>
      </c>
      <c r="AH1376" s="275">
        <v>10</v>
      </c>
      <c r="AJ1376" s="275" t="s">
        <v>8546</v>
      </c>
      <c r="AK1376" s="276">
        <v>989</v>
      </c>
      <c r="AL1376" s="275" t="s">
        <v>8003</v>
      </c>
    </row>
    <row r="1377" spans="1:38" s="275" customFormat="1">
      <c r="A1377" s="275" t="str">
        <f t="shared" si="21"/>
        <v>0450800057放課後等デイサービス</v>
      </c>
      <c r="B1377" s="275" t="s">
        <v>1514</v>
      </c>
      <c r="C1377" s="275" t="s">
        <v>1515</v>
      </c>
      <c r="D1377" s="276">
        <v>9811505</v>
      </c>
      <c r="E1377" s="275" t="s">
        <v>1516</v>
      </c>
      <c r="F1377" s="275" t="s">
        <v>1517</v>
      </c>
      <c r="G1377" s="275" t="s">
        <v>1518</v>
      </c>
      <c r="H1377" s="275" t="s">
        <v>402</v>
      </c>
      <c r="I1377" s="275" t="s">
        <v>1519</v>
      </c>
      <c r="J1377" s="275" t="s">
        <v>6849</v>
      </c>
      <c r="K1377" s="275" t="s">
        <v>5574</v>
      </c>
      <c r="L1377" s="275" t="s">
        <v>5574</v>
      </c>
      <c r="M1377" s="275" t="s">
        <v>5575</v>
      </c>
      <c r="N1377" s="276">
        <v>9811505</v>
      </c>
      <c r="O1377" s="275" t="s">
        <v>1426</v>
      </c>
      <c r="P1377" s="275" t="s">
        <v>1516</v>
      </c>
      <c r="Q1377" s="275" t="s">
        <v>1517</v>
      </c>
      <c r="R1377" s="275" t="s">
        <v>1518</v>
      </c>
      <c r="T1377" s="275" t="s">
        <v>5221</v>
      </c>
      <c r="U1377" s="275" t="s">
        <v>74</v>
      </c>
      <c r="V1377" s="275" t="s">
        <v>5576</v>
      </c>
      <c r="W1377" s="275" t="s">
        <v>6486</v>
      </c>
      <c r="X1377" s="277">
        <v>45017</v>
      </c>
      <c r="Y1377" s="275" t="s">
        <v>6487</v>
      </c>
      <c r="AA1377" s="277">
        <v>43132</v>
      </c>
      <c r="AB1377" s="277">
        <v>43132</v>
      </c>
      <c r="AH1377" s="275">
        <v>10</v>
      </c>
      <c r="AJ1377" s="275" t="s">
        <v>8546</v>
      </c>
      <c r="AK1377" s="276">
        <v>981</v>
      </c>
      <c r="AL1377" s="275" t="s">
        <v>7997</v>
      </c>
    </row>
    <row r="1378" spans="1:38" s="275" customFormat="1">
      <c r="A1378" s="275" t="str">
        <f t="shared" si="21"/>
        <v>0450800065児童発達支援</v>
      </c>
      <c r="B1378" s="275" t="s">
        <v>1493</v>
      </c>
      <c r="C1378" s="275" t="s">
        <v>5577</v>
      </c>
      <c r="D1378" s="276">
        <v>9820011</v>
      </c>
      <c r="E1378" s="275" t="s">
        <v>5578</v>
      </c>
      <c r="F1378" s="275" t="s">
        <v>1495</v>
      </c>
      <c r="G1378" s="275" t="s">
        <v>1496</v>
      </c>
      <c r="H1378" s="275" t="s">
        <v>210</v>
      </c>
      <c r="I1378" s="275" t="s">
        <v>1497</v>
      </c>
      <c r="J1378" s="275" t="s">
        <v>6847</v>
      </c>
      <c r="K1378" s="275" t="s">
        <v>5579</v>
      </c>
      <c r="L1378" s="275" t="s">
        <v>5579</v>
      </c>
      <c r="M1378" s="275" t="s">
        <v>5580</v>
      </c>
      <c r="N1378" s="276">
        <v>9811512</v>
      </c>
      <c r="O1378" s="275" t="s">
        <v>1426</v>
      </c>
      <c r="P1378" s="275" t="s">
        <v>5581</v>
      </c>
      <c r="Q1378" s="275" t="s">
        <v>1501</v>
      </c>
      <c r="R1378" s="275" t="s">
        <v>1502</v>
      </c>
      <c r="T1378" s="275" t="s">
        <v>5220</v>
      </c>
      <c r="U1378" s="275" t="s">
        <v>74</v>
      </c>
      <c r="V1378" s="275" t="s">
        <v>5582</v>
      </c>
      <c r="W1378" s="275" t="s">
        <v>6486</v>
      </c>
      <c r="X1378" s="277">
        <v>44835</v>
      </c>
      <c r="Y1378" s="275" t="s">
        <v>6487</v>
      </c>
      <c r="AA1378" s="277">
        <v>44440</v>
      </c>
      <c r="AB1378" s="277">
        <v>44440</v>
      </c>
      <c r="AF1378" s="275" t="s">
        <v>7452</v>
      </c>
      <c r="AH1378" s="275">
        <v>10</v>
      </c>
      <c r="AJ1378" s="275" t="s">
        <v>8546</v>
      </c>
      <c r="AK1378" s="276">
        <v>982</v>
      </c>
      <c r="AL1378" s="275" t="s">
        <v>7988</v>
      </c>
    </row>
    <row r="1379" spans="1:38" s="275" customFormat="1">
      <c r="A1379" s="275" t="str">
        <f t="shared" si="21"/>
        <v>0450800065放課後等デイサービス</v>
      </c>
      <c r="B1379" s="275" t="s">
        <v>1493</v>
      </c>
      <c r="C1379" s="275" t="s">
        <v>5577</v>
      </c>
      <c r="D1379" s="276">
        <v>9820011</v>
      </c>
      <c r="E1379" s="275" t="s">
        <v>5578</v>
      </c>
      <c r="F1379" s="275" t="s">
        <v>1495</v>
      </c>
      <c r="G1379" s="275" t="s">
        <v>1496</v>
      </c>
      <c r="H1379" s="275" t="s">
        <v>210</v>
      </c>
      <c r="I1379" s="275" t="s">
        <v>1497</v>
      </c>
      <c r="J1379" s="275" t="s">
        <v>6847</v>
      </c>
      <c r="K1379" s="275" t="s">
        <v>5579</v>
      </c>
      <c r="L1379" s="275" t="s">
        <v>5579</v>
      </c>
      <c r="M1379" s="275" t="s">
        <v>5580</v>
      </c>
      <c r="N1379" s="276">
        <v>9811512</v>
      </c>
      <c r="O1379" s="275" t="s">
        <v>1426</v>
      </c>
      <c r="P1379" s="275" t="s">
        <v>5581</v>
      </c>
      <c r="Q1379" s="275" t="s">
        <v>1501</v>
      </c>
      <c r="R1379" s="275" t="s">
        <v>1502</v>
      </c>
      <c r="T1379" s="275" t="s">
        <v>5221</v>
      </c>
      <c r="U1379" s="275" t="s">
        <v>74</v>
      </c>
      <c r="V1379" s="275" t="s">
        <v>5582</v>
      </c>
      <c r="W1379" s="275" t="s">
        <v>6486</v>
      </c>
      <c r="X1379" s="277">
        <v>44835</v>
      </c>
      <c r="Y1379" s="275" t="s">
        <v>6487</v>
      </c>
      <c r="AA1379" s="277">
        <v>44075</v>
      </c>
      <c r="AB1379" s="277">
        <v>44075</v>
      </c>
      <c r="AH1379" s="275">
        <v>10</v>
      </c>
      <c r="AJ1379" s="275" t="s">
        <v>8546</v>
      </c>
      <c r="AK1379" s="276">
        <v>982</v>
      </c>
      <c r="AL1379" s="275" t="s">
        <v>7988</v>
      </c>
    </row>
    <row r="1380" spans="1:38" s="275" customFormat="1">
      <c r="A1380" s="275" t="str">
        <f t="shared" si="21"/>
        <v>0450800065保育所等訪問支援</v>
      </c>
      <c r="B1380" s="275" t="s">
        <v>1493</v>
      </c>
      <c r="C1380" s="275" t="s">
        <v>5577</v>
      </c>
      <c r="D1380" s="276">
        <v>9820011</v>
      </c>
      <c r="E1380" s="275" t="s">
        <v>5578</v>
      </c>
      <c r="F1380" s="275" t="s">
        <v>1495</v>
      </c>
      <c r="G1380" s="275" t="s">
        <v>1496</v>
      </c>
      <c r="H1380" s="275" t="s">
        <v>210</v>
      </c>
      <c r="I1380" s="275" t="s">
        <v>1497</v>
      </c>
      <c r="J1380" s="275" t="s">
        <v>6847</v>
      </c>
      <c r="K1380" s="275" t="s">
        <v>5579</v>
      </c>
      <c r="L1380" s="275" t="s">
        <v>5579</v>
      </c>
      <c r="M1380" s="275" t="s">
        <v>5580</v>
      </c>
      <c r="N1380" s="276">
        <v>9811512</v>
      </c>
      <c r="O1380" s="275" t="s">
        <v>1426</v>
      </c>
      <c r="P1380" s="275" t="s">
        <v>5581</v>
      </c>
      <c r="Q1380" s="275" t="s">
        <v>1501</v>
      </c>
      <c r="R1380" s="275" t="s">
        <v>1502</v>
      </c>
      <c r="T1380" s="275" t="s">
        <v>5222</v>
      </c>
      <c r="U1380" s="275" t="s">
        <v>74</v>
      </c>
      <c r="V1380" s="275" t="s">
        <v>5582</v>
      </c>
      <c r="W1380" s="275" t="s">
        <v>6486</v>
      </c>
      <c r="X1380" s="277">
        <v>44835</v>
      </c>
      <c r="Y1380" s="275" t="s">
        <v>6487</v>
      </c>
      <c r="AA1380" s="277">
        <v>44075</v>
      </c>
      <c r="AB1380" s="277">
        <v>44075</v>
      </c>
      <c r="AJ1380" s="275" t="s">
        <v>8546</v>
      </c>
      <c r="AK1380" s="276">
        <v>982</v>
      </c>
      <c r="AL1380" s="275" t="s">
        <v>7988</v>
      </c>
    </row>
    <row r="1381" spans="1:38" s="275" customFormat="1">
      <c r="A1381" s="275" t="str">
        <f t="shared" si="21"/>
        <v>0450900162放課後等デイサービス</v>
      </c>
      <c r="B1381" s="275" t="s">
        <v>3268</v>
      </c>
      <c r="C1381" s="275" t="s">
        <v>3269</v>
      </c>
      <c r="D1381" s="276">
        <v>9810134</v>
      </c>
      <c r="E1381" s="275" t="s">
        <v>3270</v>
      </c>
      <c r="F1381" s="275" t="s">
        <v>3271</v>
      </c>
      <c r="G1381" s="275" t="s">
        <v>3272</v>
      </c>
      <c r="H1381" s="275" t="s">
        <v>63</v>
      </c>
      <c r="I1381" s="275" t="s">
        <v>8355</v>
      </c>
      <c r="J1381" s="275" t="s">
        <v>8356</v>
      </c>
      <c r="K1381" s="275" t="s">
        <v>5583</v>
      </c>
      <c r="L1381" s="275" t="s">
        <v>5583</v>
      </c>
      <c r="M1381" s="275" t="s">
        <v>5584</v>
      </c>
      <c r="N1381" s="276">
        <v>9850842</v>
      </c>
      <c r="O1381" s="275" t="s">
        <v>1525</v>
      </c>
      <c r="P1381" s="275" t="s">
        <v>5585</v>
      </c>
      <c r="Q1381" s="275" t="s">
        <v>5586</v>
      </c>
      <c r="R1381" s="275" t="s">
        <v>5586</v>
      </c>
      <c r="T1381" s="275" t="s">
        <v>5221</v>
      </c>
      <c r="U1381" s="275" t="s">
        <v>74</v>
      </c>
      <c r="V1381" s="275" t="s">
        <v>5587</v>
      </c>
      <c r="W1381" s="275" t="s">
        <v>6486</v>
      </c>
      <c r="X1381" s="277">
        <v>44855</v>
      </c>
      <c r="Y1381" s="275" t="s">
        <v>6487</v>
      </c>
      <c r="AA1381" s="277">
        <v>41000</v>
      </c>
      <c r="AB1381" s="277">
        <v>41000</v>
      </c>
      <c r="AH1381" s="275">
        <v>10</v>
      </c>
      <c r="AJ1381" s="275" t="s">
        <v>8546</v>
      </c>
      <c r="AK1381" s="276">
        <v>981</v>
      </c>
      <c r="AL1381" s="275" t="s">
        <v>8090</v>
      </c>
    </row>
    <row r="1382" spans="1:38" s="275" customFormat="1">
      <c r="A1382" s="275" t="str">
        <f t="shared" si="21"/>
        <v>0450913033児童発達支援</v>
      </c>
      <c r="B1382" s="275" t="s">
        <v>1525</v>
      </c>
      <c r="C1382" s="275" t="s">
        <v>4725</v>
      </c>
      <c r="D1382" s="276">
        <v>9850873</v>
      </c>
      <c r="E1382" s="275" t="s">
        <v>5588</v>
      </c>
      <c r="F1382" s="275" t="s">
        <v>4727</v>
      </c>
      <c r="G1382" s="275" t="s">
        <v>5589</v>
      </c>
      <c r="H1382" s="275" t="s">
        <v>5590</v>
      </c>
      <c r="I1382" s="275" t="s">
        <v>4729</v>
      </c>
      <c r="J1382" s="275" t="s">
        <v>7388</v>
      </c>
      <c r="K1382" s="275" t="s">
        <v>4730</v>
      </c>
      <c r="L1382" s="275" t="s">
        <v>4730</v>
      </c>
      <c r="M1382" s="275" t="s">
        <v>4731</v>
      </c>
      <c r="N1382" s="276">
        <v>9850872</v>
      </c>
      <c r="O1382" s="275" t="s">
        <v>1525</v>
      </c>
      <c r="P1382" s="275" t="s">
        <v>5591</v>
      </c>
      <c r="Q1382" s="275" t="s">
        <v>5593</v>
      </c>
      <c r="R1382" s="275" t="s">
        <v>5589</v>
      </c>
      <c r="T1382" s="275" t="s">
        <v>5220</v>
      </c>
      <c r="U1382" s="275" t="s">
        <v>74</v>
      </c>
      <c r="V1382" s="275" t="s">
        <v>5592</v>
      </c>
      <c r="W1382" s="275" t="s">
        <v>6486</v>
      </c>
      <c r="X1382" s="277">
        <v>44835</v>
      </c>
      <c r="Y1382" s="275" t="s">
        <v>6487</v>
      </c>
      <c r="AA1382" s="277">
        <v>42095</v>
      </c>
      <c r="AB1382" s="277">
        <v>42095</v>
      </c>
      <c r="AF1382" s="275" t="s">
        <v>7522</v>
      </c>
      <c r="AH1382" s="275">
        <v>30</v>
      </c>
      <c r="AJ1382" s="275" t="s">
        <v>8546</v>
      </c>
      <c r="AK1382" s="276">
        <v>985</v>
      </c>
      <c r="AL1382" s="275" t="s">
        <v>7998</v>
      </c>
    </row>
    <row r="1383" spans="1:38" s="275" customFormat="1">
      <c r="A1383" s="275" t="str">
        <f t="shared" si="21"/>
        <v>0450913033保育所等訪問支援</v>
      </c>
      <c r="B1383" s="275" t="s">
        <v>1525</v>
      </c>
      <c r="C1383" s="275" t="s">
        <v>4725</v>
      </c>
      <c r="D1383" s="276">
        <v>9850873</v>
      </c>
      <c r="E1383" s="275" t="s">
        <v>5588</v>
      </c>
      <c r="F1383" s="275" t="s">
        <v>4727</v>
      </c>
      <c r="G1383" s="275" t="s">
        <v>5589</v>
      </c>
      <c r="H1383" s="275" t="s">
        <v>5590</v>
      </c>
      <c r="I1383" s="275" t="s">
        <v>4729</v>
      </c>
      <c r="J1383" s="275" t="s">
        <v>7388</v>
      </c>
      <c r="K1383" s="275" t="s">
        <v>4730</v>
      </c>
      <c r="L1383" s="275" t="s">
        <v>4730</v>
      </c>
      <c r="M1383" s="275" t="s">
        <v>4731</v>
      </c>
      <c r="N1383" s="276">
        <v>9850872</v>
      </c>
      <c r="O1383" s="275" t="s">
        <v>1525</v>
      </c>
      <c r="P1383" s="275" t="s">
        <v>5591</v>
      </c>
      <c r="Q1383" s="275" t="s">
        <v>5593</v>
      </c>
      <c r="R1383" s="275" t="s">
        <v>5589</v>
      </c>
      <c r="T1383" s="275" t="s">
        <v>5222</v>
      </c>
      <c r="U1383" s="275" t="s">
        <v>74</v>
      </c>
      <c r="V1383" s="275" t="s">
        <v>5592</v>
      </c>
      <c r="W1383" s="275" t="s">
        <v>6486</v>
      </c>
      <c r="X1383" s="277">
        <v>44287</v>
      </c>
      <c r="Y1383" s="275" t="s">
        <v>6487</v>
      </c>
      <c r="AA1383" s="277">
        <v>42095</v>
      </c>
      <c r="AB1383" s="277">
        <v>42095</v>
      </c>
      <c r="AJ1383" s="275" t="s">
        <v>8546</v>
      </c>
      <c r="AK1383" s="276">
        <v>985</v>
      </c>
      <c r="AL1383" s="275" t="s">
        <v>7998</v>
      </c>
    </row>
    <row r="1384" spans="1:38" s="275" customFormat="1">
      <c r="A1384" s="275" t="str">
        <f t="shared" si="21"/>
        <v>0450915038放課後等デイサービス</v>
      </c>
      <c r="B1384" s="275" t="s">
        <v>5594</v>
      </c>
      <c r="C1384" s="275" t="s">
        <v>5595</v>
      </c>
      <c r="D1384" s="276">
        <v>9850853</v>
      </c>
      <c r="E1384" s="275" t="s">
        <v>7524</v>
      </c>
      <c r="F1384" s="275" t="s">
        <v>5596</v>
      </c>
      <c r="G1384" s="275" t="s">
        <v>5597</v>
      </c>
      <c r="H1384" s="275" t="s">
        <v>129</v>
      </c>
      <c r="I1384" s="275" t="s">
        <v>5598</v>
      </c>
      <c r="J1384" s="275" t="s">
        <v>7523</v>
      </c>
      <c r="K1384" s="275" t="s">
        <v>5599</v>
      </c>
      <c r="L1384" s="275" t="s">
        <v>5599</v>
      </c>
      <c r="M1384" s="275" t="s">
        <v>5600</v>
      </c>
      <c r="N1384" s="276">
        <v>9850853</v>
      </c>
      <c r="O1384" s="275" t="s">
        <v>1525</v>
      </c>
      <c r="P1384" s="275" t="s">
        <v>7524</v>
      </c>
      <c r="Q1384" s="275" t="s">
        <v>5596</v>
      </c>
      <c r="R1384" s="275" t="s">
        <v>5597</v>
      </c>
      <c r="T1384" s="275" t="s">
        <v>5221</v>
      </c>
      <c r="U1384" s="275" t="s">
        <v>74</v>
      </c>
      <c r="V1384" s="275" t="s">
        <v>5601</v>
      </c>
      <c r="W1384" s="275" t="s">
        <v>6486</v>
      </c>
      <c r="X1384" s="277">
        <v>45017</v>
      </c>
      <c r="Y1384" s="275" t="s">
        <v>6487</v>
      </c>
      <c r="AA1384" s="277">
        <v>42583</v>
      </c>
      <c r="AB1384" s="277">
        <v>42583</v>
      </c>
      <c r="AH1384" s="275">
        <v>10</v>
      </c>
      <c r="AJ1384" s="275" t="s">
        <v>8546</v>
      </c>
      <c r="AK1384" s="276">
        <v>985</v>
      </c>
      <c r="AL1384" s="275" t="s">
        <v>7909</v>
      </c>
    </row>
    <row r="1385" spans="1:38" s="275" customFormat="1">
      <c r="A1385" s="275" t="str">
        <f t="shared" si="21"/>
        <v>0450915046児童発達支援</v>
      </c>
      <c r="B1385" s="275" t="s">
        <v>4118</v>
      </c>
      <c r="C1385" s="275" t="s">
        <v>5602</v>
      </c>
      <c r="D1385" s="276">
        <v>9813133</v>
      </c>
      <c r="E1385" s="275" t="s">
        <v>7525</v>
      </c>
      <c r="F1385" s="275" t="s">
        <v>4119</v>
      </c>
      <c r="G1385" s="275" t="s">
        <v>4120</v>
      </c>
      <c r="H1385" s="275" t="s">
        <v>129</v>
      </c>
      <c r="I1385" s="275" t="s">
        <v>4121</v>
      </c>
      <c r="J1385" s="275" t="s">
        <v>7526</v>
      </c>
      <c r="K1385" s="275" t="s">
        <v>5603</v>
      </c>
      <c r="L1385" s="275" t="s">
        <v>5603</v>
      </c>
      <c r="M1385" s="275" t="s">
        <v>5604</v>
      </c>
      <c r="N1385" s="276">
        <v>9850873</v>
      </c>
      <c r="O1385" s="275" t="s">
        <v>1525</v>
      </c>
      <c r="P1385" s="275" t="s">
        <v>5605</v>
      </c>
      <c r="Q1385" s="275" t="s">
        <v>5606</v>
      </c>
      <c r="R1385" s="275" t="s">
        <v>5607</v>
      </c>
      <c r="T1385" s="275" t="s">
        <v>5220</v>
      </c>
      <c r="U1385" s="275" t="s">
        <v>74</v>
      </c>
      <c r="V1385" s="275" t="s">
        <v>5608</v>
      </c>
      <c r="W1385" s="275" t="s">
        <v>6486</v>
      </c>
      <c r="X1385" s="277">
        <v>44348</v>
      </c>
      <c r="Y1385" s="275" t="s">
        <v>6554</v>
      </c>
      <c r="AA1385" s="277">
        <v>44348</v>
      </c>
      <c r="AB1385" s="277">
        <v>44348</v>
      </c>
      <c r="AF1385" s="275" t="s">
        <v>7452</v>
      </c>
      <c r="AH1385" s="275">
        <v>10</v>
      </c>
      <c r="AJ1385" s="275" t="s">
        <v>8546</v>
      </c>
      <c r="AK1385" s="276">
        <v>981</v>
      </c>
      <c r="AL1385" s="275" t="s">
        <v>7981</v>
      </c>
    </row>
    <row r="1386" spans="1:38" s="275" customFormat="1">
      <c r="A1386" s="275" t="str">
        <f t="shared" si="21"/>
        <v>0450915046放課後等デイサービス</v>
      </c>
      <c r="B1386" s="275" t="s">
        <v>4118</v>
      </c>
      <c r="C1386" s="275" t="s">
        <v>5602</v>
      </c>
      <c r="D1386" s="276">
        <v>9813133</v>
      </c>
      <c r="E1386" s="275" t="s">
        <v>7525</v>
      </c>
      <c r="F1386" s="275" t="s">
        <v>4119</v>
      </c>
      <c r="G1386" s="275" t="s">
        <v>4120</v>
      </c>
      <c r="H1386" s="275" t="s">
        <v>129</v>
      </c>
      <c r="I1386" s="275" t="s">
        <v>4121</v>
      </c>
      <c r="J1386" s="275" t="s">
        <v>7526</v>
      </c>
      <c r="K1386" s="275" t="s">
        <v>5603</v>
      </c>
      <c r="L1386" s="275" t="s">
        <v>5603</v>
      </c>
      <c r="M1386" s="275" t="s">
        <v>5604</v>
      </c>
      <c r="N1386" s="276">
        <v>9850873</v>
      </c>
      <c r="O1386" s="275" t="s">
        <v>1525</v>
      </c>
      <c r="P1386" s="275" t="s">
        <v>5605</v>
      </c>
      <c r="Q1386" s="275" t="s">
        <v>5606</v>
      </c>
      <c r="R1386" s="275" t="s">
        <v>5607</v>
      </c>
      <c r="T1386" s="275" t="s">
        <v>5221</v>
      </c>
      <c r="U1386" s="275" t="s">
        <v>74</v>
      </c>
      <c r="V1386" s="275" t="s">
        <v>5608</v>
      </c>
      <c r="W1386" s="275" t="s">
        <v>6486</v>
      </c>
      <c r="X1386" s="277">
        <v>45078</v>
      </c>
      <c r="Y1386" s="275" t="s">
        <v>6487</v>
      </c>
      <c r="AA1386" s="277">
        <v>42705</v>
      </c>
      <c r="AB1386" s="277">
        <v>42705</v>
      </c>
      <c r="AH1386" s="275">
        <v>10</v>
      </c>
      <c r="AJ1386" s="275" t="s">
        <v>8546</v>
      </c>
      <c r="AK1386" s="276">
        <v>981</v>
      </c>
      <c r="AL1386" s="275" t="s">
        <v>7981</v>
      </c>
    </row>
    <row r="1387" spans="1:38" s="275" customFormat="1">
      <c r="A1387" s="275" t="str">
        <f t="shared" si="21"/>
        <v>0450917034放課後等デイサービス</v>
      </c>
      <c r="B1387" s="275" t="s">
        <v>5609</v>
      </c>
      <c r="C1387" s="275" t="s">
        <v>5610</v>
      </c>
      <c r="D1387" s="276">
        <v>9850863</v>
      </c>
      <c r="E1387" s="275" t="s">
        <v>5611</v>
      </c>
      <c r="F1387" s="275" t="s">
        <v>5612</v>
      </c>
      <c r="G1387" s="275" t="s">
        <v>5613</v>
      </c>
      <c r="H1387" s="275" t="s">
        <v>319</v>
      </c>
      <c r="I1387" s="275" t="s">
        <v>5614</v>
      </c>
      <c r="J1387" s="275" t="s">
        <v>7527</v>
      </c>
      <c r="K1387" s="275" t="s">
        <v>5615</v>
      </c>
      <c r="L1387" s="275" t="s">
        <v>5615</v>
      </c>
      <c r="M1387" s="275" t="s">
        <v>5616</v>
      </c>
      <c r="N1387" s="276">
        <v>9850863</v>
      </c>
      <c r="O1387" s="275" t="s">
        <v>1525</v>
      </c>
      <c r="P1387" s="275" t="s">
        <v>5611</v>
      </c>
      <c r="Q1387" s="275" t="s">
        <v>5612</v>
      </c>
      <c r="R1387" s="275" t="s">
        <v>5613</v>
      </c>
      <c r="T1387" s="275" t="s">
        <v>5221</v>
      </c>
      <c r="U1387" s="275" t="s">
        <v>76</v>
      </c>
      <c r="V1387" s="275" t="s">
        <v>5617</v>
      </c>
      <c r="W1387" s="275" t="s">
        <v>6486</v>
      </c>
      <c r="X1387" s="277">
        <v>43770</v>
      </c>
      <c r="Y1387" s="275" t="s">
        <v>6487</v>
      </c>
      <c r="AA1387" s="277">
        <v>43601</v>
      </c>
      <c r="AB1387" s="277">
        <v>43601</v>
      </c>
      <c r="AC1387" s="277">
        <v>43770</v>
      </c>
      <c r="AH1387" s="275">
        <v>10</v>
      </c>
      <c r="AJ1387" s="275" t="s">
        <v>8546</v>
      </c>
      <c r="AK1387" s="276">
        <v>985</v>
      </c>
      <c r="AL1387" s="275" t="s">
        <v>8148</v>
      </c>
    </row>
    <row r="1388" spans="1:38" s="275" customFormat="1">
      <c r="A1388" s="275" t="str">
        <f t="shared" si="21"/>
        <v>0450917042放課後等デイサービス</v>
      </c>
      <c r="B1388" s="275" t="s">
        <v>5618</v>
      </c>
      <c r="C1388" s="275" t="s">
        <v>5619</v>
      </c>
      <c r="D1388" s="276">
        <v>9850852</v>
      </c>
      <c r="E1388" s="275" t="s">
        <v>5620</v>
      </c>
      <c r="F1388" s="275" t="s">
        <v>5621</v>
      </c>
      <c r="G1388" s="275" t="s">
        <v>5622</v>
      </c>
      <c r="H1388" s="275" t="s">
        <v>129</v>
      </c>
      <c r="I1388" s="275" t="s">
        <v>5623</v>
      </c>
      <c r="J1388" s="275" t="s">
        <v>7528</v>
      </c>
      <c r="K1388" s="275" t="s">
        <v>5624</v>
      </c>
      <c r="L1388" s="275" t="s">
        <v>5624</v>
      </c>
      <c r="M1388" s="275" t="s">
        <v>5625</v>
      </c>
      <c r="N1388" s="276">
        <v>9850852</v>
      </c>
      <c r="O1388" s="275" t="s">
        <v>1525</v>
      </c>
      <c r="P1388" s="275" t="s">
        <v>5620</v>
      </c>
      <c r="Q1388" s="275" t="s">
        <v>5621</v>
      </c>
      <c r="R1388" s="275" t="s">
        <v>5622</v>
      </c>
      <c r="T1388" s="275" t="s">
        <v>5221</v>
      </c>
      <c r="U1388" s="275" t="s">
        <v>74</v>
      </c>
      <c r="V1388" s="275" t="s">
        <v>5626</v>
      </c>
      <c r="W1388" s="275" t="s">
        <v>6486</v>
      </c>
      <c r="X1388" s="277">
        <v>45017</v>
      </c>
      <c r="Y1388" s="275" t="s">
        <v>6487</v>
      </c>
      <c r="AA1388" s="277">
        <v>43678</v>
      </c>
      <c r="AB1388" s="277">
        <v>43678</v>
      </c>
      <c r="AH1388" s="275">
        <v>10</v>
      </c>
      <c r="AJ1388" s="275" t="s">
        <v>8546</v>
      </c>
      <c r="AK1388" s="276">
        <v>985</v>
      </c>
      <c r="AL1388" s="275" t="s">
        <v>7926</v>
      </c>
    </row>
    <row r="1389" spans="1:38" s="275" customFormat="1">
      <c r="A1389" s="275" t="str">
        <f t="shared" si="21"/>
        <v>0450917059放課後等デイサービス</v>
      </c>
      <c r="B1389" s="275" t="s">
        <v>7529</v>
      </c>
      <c r="C1389" s="275" t="s">
        <v>7530</v>
      </c>
      <c r="D1389" s="276">
        <v>9850813</v>
      </c>
      <c r="E1389" s="275" t="s">
        <v>7531</v>
      </c>
      <c r="F1389" s="275" t="s">
        <v>5596</v>
      </c>
      <c r="G1389" s="275" t="s">
        <v>5597</v>
      </c>
      <c r="H1389" s="275" t="s">
        <v>129</v>
      </c>
      <c r="I1389" s="275" t="s">
        <v>5598</v>
      </c>
      <c r="J1389" s="275" t="s">
        <v>7523</v>
      </c>
      <c r="K1389" s="275" t="s">
        <v>7532</v>
      </c>
      <c r="L1389" s="275" t="s">
        <v>7532</v>
      </c>
      <c r="M1389" s="275" t="s">
        <v>7533</v>
      </c>
      <c r="N1389" s="276">
        <v>9850832</v>
      </c>
      <c r="O1389" s="275" t="s">
        <v>1525</v>
      </c>
      <c r="P1389" s="275" t="s">
        <v>7534</v>
      </c>
      <c r="Q1389" s="275" t="s">
        <v>5596</v>
      </c>
      <c r="R1389" s="275" t="s">
        <v>5597</v>
      </c>
      <c r="T1389" s="275" t="s">
        <v>5221</v>
      </c>
      <c r="U1389" s="275" t="s">
        <v>74</v>
      </c>
      <c r="V1389" s="275" t="s">
        <v>7535</v>
      </c>
      <c r="W1389" s="275" t="s">
        <v>6486</v>
      </c>
      <c r="X1389" s="277">
        <v>45017</v>
      </c>
      <c r="Y1389" s="275" t="s">
        <v>6487</v>
      </c>
      <c r="AA1389" s="277">
        <v>44713</v>
      </c>
      <c r="AB1389" s="277">
        <v>44713</v>
      </c>
      <c r="AH1389" s="275">
        <v>10</v>
      </c>
      <c r="AJ1389" s="275" t="s">
        <v>8546</v>
      </c>
      <c r="AK1389" s="276">
        <v>985</v>
      </c>
      <c r="AL1389" s="275" t="s">
        <v>7958</v>
      </c>
    </row>
    <row r="1390" spans="1:38" s="275" customFormat="1">
      <c r="A1390" s="275" t="str">
        <f t="shared" si="21"/>
        <v>0450917067児童発達支援</v>
      </c>
      <c r="B1390" s="275" t="s">
        <v>7536</v>
      </c>
      <c r="C1390" s="275" t="s">
        <v>7537</v>
      </c>
      <c r="D1390" s="276">
        <v>9813121</v>
      </c>
      <c r="E1390" s="275" t="s">
        <v>7538</v>
      </c>
      <c r="F1390" s="275" t="s">
        <v>3793</v>
      </c>
      <c r="G1390" s="275" t="s">
        <v>3793</v>
      </c>
      <c r="H1390" s="275" t="s">
        <v>129</v>
      </c>
      <c r="I1390" s="275" t="s">
        <v>7539</v>
      </c>
      <c r="J1390" s="275" t="s">
        <v>7540</v>
      </c>
      <c r="K1390" s="275" t="s">
        <v>7541</v>
      </c>
      <c r="L1390" s="275" t="s">
        <v>7541</v>
      </c>
      <c r="M1390" s="275" t="s">
        <v>7542</v>
      </c>
      <c r="N1390" s="276">
        <v>9850874</v>
      </c>
      <c r="O1390" s="275" t="s">
        <v>1525</v>
      </c>
      <c r="P1390" s="275" t="s">
        <v>7543</v>
      </c>
      <c r="Q1390" s="275" t="s">
        <v>7544</v>
      </c>
      <c r="R1390" s="275" t="s">
        <v>7545</v>
      </c>
      <c r="T1390" s="275" t="s">
        <v>5220</v>
      </c>
      <c r="U1390" s="275" t="s">
        <v>74</v>
      </c>
      <c r="V1390" s="275" t="s">
        <v>7546</v>
      </c>
      <c r="W1390" s="275" t="s">
        <v>6486</v>
      </c>
      <c r="X1390" s="277">
        <v>45108</v>
      </c>
      <c r="Y1390" s="275" t="s">
        <v>6487</v>
      </c>
      <c r="AA1390" s="277">
        <v>44896</v>
      </c>
      <c r="AB1390" s="277">
        <v>44896</v>
      </c>
      <c r="AF1390" s="275" t="s">
        <v>7452</v>
      </c>
      <c r="AH1390" s="275">
        <v>10</v>
      </c>
      <c r="AJ1390" s="275" t="s">
        <v>8546</v>
      </c>
      <c r="AK1390" s="276">
        <v>981</v>
      </c>
      <c r="AL1390" s="275" t="s">
        <v>7950</v>
      </c>
    </row>
    <row r="1391" spans="1:38" s="275" customFormat="1">
      <c r="A1391" s="275" t="str">
        <f t="shared" si="21"/>
        <v>0451100192児童発達支援</v>
      </c>
      <c r="B1391" s="275" t="s">
        <v>5627</v>
      </c>
      <c r="C1391" s="275" t="s">
        <v>5628</v>
      </c>
      <c r="D1391" s="276">
        <v>9892445</v>
      </c>
      <c r="E1391" s="275" t="s">
        <v>5629</v>
      </c>
      <c r="F1391" s="275" t="s">
        <v>5630</v>
      </c>
      <c r="G1391" s="275" t="s">
        <v>5631</v>
      </c>
      <c r="H1391" s="275" t="s">
        <v>402</v>
      </c>
      <c r="I1391" s="275" t="s">
        <v>5632</v>
      </c>
      <c r="J1391" s="275" t="s">
        <v>7547</v>
      </c>
      <c r="K1391" s="275" t="s">
        <v>5633</v>
      </c>
      <c r="L1391" s="275" t="s">
        <v>5633</v>
      </c>
      <c r="M1391" s="275" t="s">
        <v>5634</v>
      </c>
      <c r="N1391" s="276">
        <v>9892448</v>
      </c>
      <c r="O1391" s="275" t="s">
        <v>1695</v>
      </c>
      <c r="P1391" s="275" t="s">
        <v>4770</v>
      </c>
      <c r="Q1391" s="275" t="s">
        <v>5636</v>
      </c>
      <c r="R1391" s="275" t="s">
        <v>5637</v>
      </c>
      <c r="T1391" s="275" t="s">
        <v>5220</v>
      </c>
      <c r="U1391" s="275" t="s">
        <v>6525</v>
      </c>
      <c r="V1391" s="275" t="s">
        <v>7548</v>
      </c>
      <c r="W1391" s="275" t="s">
        <v>6486</v>
      </c>
      <c r="X1391" s="277">
        <v>41364</v>
      </c>
      <c r="Y1391" s="275" t="s">
        <v>6501</v>
      </c>
      <c r="AA1391" s="277">
        <v>41000</v>
      </c>
      <c r="AB1391" s="277">
        <v>41000</v>
      </c>
      <c r="AD1391" s="277">
        <v>41364</v>
      </c>
      <c r="AF1391" s="275" t="s">
        <v>7452</v>
      </c>
      <c r="AH1391" s="275">
        <v>5</v>
      </c>
      <c r="AJ1391" s="275" t="s">
        <v>8546</v>
      </c>
      <c r="AK1391" s="276">
        <v>989</v>
      </c>
      <c r="AL1391" s="275" t="s">
        <v>8156</v>
      </c>
    </row>
    <row r="1392" spans="1:38" s="275" customFormat="1">
      <c r="A1392" s="275" t="str">
        <f t="shared" si="21"/>
        <v>0451100200児童発達支援</v>
      </c>
      <c r="B1392" s="275" t="s">
        <v>5627</v>
      </c>
      <c r="C1392" s="275" t="s">
        <v>5628</v>
      </c>
      <c r="D1392" s="276">
        <v>9892445</v>
      </c>
      <c r="E1392" s="275" t="s">
        <v>5629</v>
      </c>
      <c r="F1392" s="275" t="s">
        <v>5630</v>
      </c>
      <c r="G1392" s="275" t="s">
        <v>5631</v>
      </c>
      <c r="H1392" s="275" t="s">
        <v>402</v>
      </c>
      <c r="I1392" s="275" t="s">
        <v>5632</v>
      </c>
      <c r="J1392" s="275" t="s">
        <v>7547</v>
      </c>
      <c r="K1392" s="275" t="s">
        <v>5633</v>
      </c>
      <c r="L1392" s="275" t="s">
        <v>5633</v>
      </c>
      <c r="M1392" s="275" t="s">
        <v>5634</v>
      </c>
      <c r="N1392" s="276">
        <v>9892448</v>
      </c>
      <c r="O1392" s="275" t="s">
        <v>1695</v>
      </c>
      <c r="P1392" s="275" t="s">
        <v>5635</v>
      </c>
      <c r="Q1392" s="275" t="s">
        <v>5636</v>
      </c>
      <c r="R1392" s="275" t="s">
        <v>5637</v>
      </c>
      <c r="T1392" s="275" t="s">
        <v>5220</v>
      </c>
      <c r="U1392" s="275" t="s">
        <v>76</v>
      </c>
      <c r="V1392" s="275" t="s">
        <v>5638</v>
      </c>
      <c r="W1392" s="275" t="s">
        <v>6486</v>
      </c>
      <c r="X1392" s="277">
        <v>43678</v>
      </c>
      <c r="Y1392" s="275" t="s">
        <v>6487</v>
      </c>
      <c r="AA1392" s="277">
        <v>41365</v>
      </c>
      <c r="AB1392" s="277">
        <v>41365</v>
      </c>
      <c r="AC1392" s="277">
        <v>43678</v>
      </c>
      <c r="AF1392" s="275" t="s">
        <v>7452</v>
      </c>
      <c r="AH1392" s="275">
        <v>5</v>
      </c>
      <c r="AJ1392" s="275" t="s">
        <v>8546</v>
      </c>
      <c r="AK1392" s="276">
        <v>989</v>
      </c>
      <c r="AL1392" s="275" t="s">
        <v>8156</v>
      </c>
    </row>
    <row r="1393" spans="1:38" s="275" customFormat="1">
      <c r="A1393" s="275" t="str">
        <f t="shared" si="21"/>
        <v>0451100200放課後等デイサービス</v>
      </c>
      <c r="B1393" s="275" t="s">
        <v>5627</v>
      </c>
      <c r="C1393" s="275" t="s">
        <v>5628</v>
      </c>
      <c r="D1393" s="276">
        <v>9892445</v>
      </c>
      <c r="E1393" s="275" t="s">
        <v>5629</v>
      </c>
      <c r="F1393" s="275" t="s">
        <v>5630</v>
      </c>
      <c r="G1393" s="275" t="s">
        <v>5631</v>
      </c>
      <c r="H1393" s="275" t="s">
        <v>402</v>
      </c>
      <c r="I1393" s="275" t="s">
        <v>5632</v>
      </c>
      <c r="J1393" s="275" t="s">
        <v>7547</v>
      </c>
      <c r="K1393" s="275" t="s">
        <v>5633</v>
      </c>
      <c r="L1393" s="275" t="s">
        <v>5633</v>
      </c>
      <c r="M1393" s="275" t="s">
        <v>5634</v>
      </c>
      <c r="N1393" s="276">
        <v>9892448</v>
      </c>
      <c r="O1393" s="275" t="s">
        <v>1695</v>
      </c>
      <c r="P1393" s="275" t="s">
        <v>5635</v>
      </c>
      <c r="Q1393" s="275" t="s">
        <v>5636</v>
      </c>
      <c r="R1393" s="275" t="s">
        <v>5637</v>
      </c>
      <c r="T1393" s="275" t="s">
        <v>5221</v>
      </c>
      <c r="U1393" s="275" t="s">
        <v>76</v>
      </c>
      <c r="V1393" s="275" t="s">
        <v>5638</v>
      </c>
      <c r="W1393" s="275" t="s">
        <v>6486</v>
      </c>
      <c r="X1393" s="277">
        <v>43678</v>
      </c>
      <c r="Y1393" s="275" t="s">
        <v>6487</v>
      </c>
      <c r="AA1393" s="277">
        <v>41000</v>
      </c>
      <c r="AB1393" s="277">
        <v>41000</v>
      </c>
      <c r="AC1393" s="277">
        <v>43678</v>
      </c>
      <c r="AH1393" s="275">
        <v>5</v>
      </c>
      <c r="AJ1393" s="275" t="s">
        <v>8546</v>
      </c>
      <c r="AK1393" s="276">
        <v>989</v>
      </c>
      <c r="AL1393" s="275" t="s">
        <v>8156</v>
      </c>
    </row>
    <row r="1394" spans="1:38" s="275" customFormat="1">
      <c r="A1394" s="275" t="str">
        <f t="shared" si="21"/>
        <v>0451100259児童発達支援</v>
      </c>
      <c r="B1394" s="275" t="s">
        <v>4750</v>
      </c>
      <c r="C1394" s="275" t="s">
        <v>4751</v>
      </c>
      <c r="D1394" s="276">
        <v>9820011</v>
      </c>
      <c r="E1394" s="275" t="s">
        <v>7549</v>
      </c>
      <c r="F1394" s="275" t="s">
        <v>1737</v>
      </c>
      <c r="G1394" s="275" t="s">
        <v>1737</v>
      </c>
      <c r="H1394" s="275" t="s">
        <v>63</v>
      </c>
      <c r="I1394" s="275" t="s">
        <v>1733</v>
      </c>
      <c r="J1394" s="275" t="s">
        <v>6881</v>
      </c>
      <c r="K1394" s="275" t="s">
        <v>7550</v>
      </c>
      <c r="L1394" s="275" t="s">
        <v>7550</v>
      </c>
      <c r="M1394" s="275" t="s">
        <v>7551</v>
      </c>
      <c r="N1394" s="276">
        <v>9892459</v>
      </c>
      <c r="O1394" s="275" t="s">
        <v>1695</v>
      </c>
      <c r="P1394" s="275" t="s">
        <v>5639</v>
      </c>
      <c r="Q1394" s="275" t="s">
        <v>5640</v>
      </c>
      <c r="R1394" s="275" t="s">
        <v>4756</v>
      </c>
      <c r="T1394" s="275" t="s">
        <v>5220</v>
      </c>
      <c r="U1394" s="275" t="s">
        <v>74</v>
      </c>
      <c r="V1394" s="275" t="s">
        <v>5641</v>
      </c>
      <c r="W1394" s="275" t="s">
        <v>6486</v>
      </c>
      <c r="X1394" s="277">
        <v>44896</v>
      </c>
      <c r="Y1394" s="275" t="s">
        <v>6487</v>
      </c>
      <c r="AA1394" s="277">
        <v>41395</v>
      </c>
      <c r="AB1394" s="277">
        <v>41395</v>
      </c>
      <c r="AF1394" s="275" t="s">
        <v>7452</v>
      </c>
      <c r="AH1394" s="275">
        <v>10</v>
      </c>
      <c r="AJ1394" s="275" t="s">
        <v>8546</v>
      </c>
      <c r="AK1394" s="276">
        <v>982</v>
      </c>
      <c r="AL1394" s="275" t="s">
        <v>7988</v>
      </c>
    </row>
    <row r="1395" spans="1:38" s="275" customFormat="1">
      <c r="A1395" s="275" t="str">
        <f t="shared" si="21"/>
        <v>0451100317放課後等デイサービス</v>
      </c>
      <c r="B1395" s="275" t="s">
        <v>5642</v>
      </c>
      <c r="C1395" s="275" t="s">
        <v>5643</v>
      </c>
      <c r="D1395" s="276">
        <v>9811107</v>
      </c>
      <c r="E1395" s="275" t="s">
        <v>5644</v>
      </c>
      <c r="F1395" s="275" t="s">
        <v>5645</v>
      </c>
      <c r="G1395" s="275" t="s">
        <v>5646</v>
      </c>
      <c r="H1395" s="275" t="s">
        <v>319</v>
      </c>
      <c r="I1395" s="275" t="s">
        <v>8584</v>
      </c>
      <c r="J1395" s="275" t="s">
        <v>8585</v>
      </c>
      <c r="K1395" s="275" t="s">
        <v>5647</v>
      </c>
      <c r="L1395" s="275" t="s">
        <v>5647</v>
      </c>
      <c r="M1395" s="275" t="s">
        <v>5648</v>
      </c>
      <c r="N1395" s="276">
        <v>9892458</v>
      </c>
      <c r="O1395" s="275" t="s">
        <v>1695</v>
      </c>
      <c r="P1395" s="275" t="s">
        <v>5649</v>
      </c>
      <c r="Q1395" s="275" t="s">
        <v>5650</v>
      </c>
      <c r="R1395" s="275" t="s">
        <v>5651</v>
      </c>
      <c r="T1395" s="275" t="s">
        <v>5221</v>
      </c>
      <c r="U1395" s="275" t="s">
        <v>74</v>
      </c>
      <c r="V1395" s="275" t="s">
        <v>5652</v>
      </c>
      <c r="W1395" s="275" t="s">
        <v>6486</v>
      </c>
      <c r="X1395" s="277">
        <v>45017</v>
      </c>
      <c r="Y1395" s="275" t="s">
        <v>6487</v>
      </c>
      <c r="AA1395" s="277">
        <v>43374</v>
      </c>
      <c r="AB1395" s="277">
        <v>43374</v>
      </c>
      <c r="AH1395" s="275">
        <v>10</v>
      </c>
      <c r="AJ1395" s="275" t="s">
        <v>8546</v>
      </c>
      <c r="AK1395" s="276">
        <v>981</v>
      </c>
      <c r="AL1395" s="275" t="s">
        <v>8155</v>
      </c>
    </row>
    <row r="1396" spans="1:38" s="275" customFormat="1">
      <c r="A1396" s="275" t="str">
        <f t="shared" si="21"/>
        <v>0451100325児童発達支援</v>
      </c>
      <c r="B1396" s="275" t="s">
        <v>5653</v>
      </c>
      <c r="C1396" s="275" t="s">
        <v>5654</v>
      </c>
      <c r="D1396" s="276">
        <v>9813124</v>
      </c>
      <c r="E1396" s="275" t="s">
        <v>7552</v>
      </c>
      <c r="F1396" s="275" t="s">
        <v>5655</v>
      </c>
      <c r="G1396" s="275" t="s">
        <v>5656</v>
      </c>
      <c r="H1396" s="275" t="s">
        <v>129</v>
      </c>
      <c r="I1396" s="275" t="s">
        <v>5657</v>
      </c>
      <c r="J1396" s="275" t="s">
        <v>7553</v>
      </c>
      <c r="K1396" s="275" t="s">
        <v>5658</v>
      </c>
      <c r="L1396" s="275" t="s">
        <v>5658</v>
      </c>
      <c r="M1396" s="275" t="s">
        <v>5659</v>
      </c>
      <c r="N1396" s="276">
        <v>9892432</v>
      </c>
      <c r="O1396" s="275" t="s">
        <v>1695</v>
      </c>
      <c r="P1396" s="275" t="s">
        <v>5660</v>
      </c>
      <c r="Q1396" s="275" t="s">
        <v>5661</v>
      </c>
      <c r="R1396" s="275" t="s">
        <v>5662</v>
      </c>
      <c r="T1396" s="275" t="s">
        <v>5220</v>
      </c>
      <c r="U1396" s="275" t="s">
        <v>74</v>
      </c>
      <c r="V1396" s="275" t="s">
        <v>5663</v>
      </c>
      <c r="W1396" s="275" t="s">
        <v>6486</v>
      </c>
      <c r="X1396" s="277">
        <v>45078</v>
      </c>
      <c r="Y1396" s="275" t="s">
        <v>6487</v>
      </c>
      <c r="AA1396" s="277">
        <v>43556</v>
      </c>
      <c r="AB1396" s="277">
        <v>43556</v>
      </c>
      <c r="AF1396" s="275" t="s">
        <v>7452</v>
      </c>
      <c r="AH1396" s="275">
        <v>10</v>
      </c>
      <c r="AJ1396" s="275" t="s">
        <v>8546</v>
      </c>
      <c r="AK1396" s="276">
        <v>981</v>
      </c>
      <c r="AL1396" s="275" t="s">
        <v>8078</v>
      </c>
    </row>
    <row r="1397" spans="1:38" s="275" customFormat="1">
      <c r="A1397" s="275" t="str">
        <f t="shared" si="21"/>
        <v>0451100325放課後等デイサービス</v>
      </c>
      <c r="B1397" s="275" t="s">
        <v>5653</v>
      </c>
      <c r="C1397" s="275" t="s">
        <v>5654</v>
      </c>
      <c r="D1397" s="276">
        <v>9813124</v>
      </c>
      <c r="E1397" s="275" t="s">
        <v>7552</v>
      </c>
      <c r="F1397" s="275" t="s">
        <v>5655</v>
      </c>
      <c r="G1397" s="275" t="s">
        <v>5656</v>
      </c>
      <c r="H1397" s="275" t="s">
        <v>129</v>
      </c>
      <c r="I1397" s="275" t="s">
        <v>5657</v>
      </c>
      <c r="J1397" s="275" t="s">
        <v>7553</v>
      </c>
      <c r="K1397" s="275" t="s">
        <v>5658</v>
      </c>
      <c r="L1397" s="275" t="s">
        <v>5658</v>
      </c>
      <c r="M1397" s="275" t="s">
        <v>5659</v>
      </c>
      <c r="N1397" s="276">
        <v>9892432</v>
      </c>
      <c r="O1397" s="275" t="s">
        <v>1695</v>
      </c>
      <c r="P1397" s="275" t="s">
        <v>5660</v>
      </c>
      <c r="Q1397" s="275" t="s">
        <v>5661</v>
      </c>
      <c r="R1397" s="275" t="s">
        <v>5662</v>
      </c>
      <c r="T1397" s="275" t="s">
        <v>5221</v>
      </c>
      <c r="U1397" s="275" t="s">
        <v>74</v>
      </c>
      <c r="V1397" s="275" t="s">
        <v>5663</v>
      </c>
      <c r="W1397" s="275" t="s">
        <v>6486</v>
      </c>
      <c r="X1397" s="277">
        <v>45078</v>
      </c>
      <c r="Y1397" s="275" t="s">
        <v>6487</v>
      </c>
      <c r="AA1397" s="277">
        <v>43556</v>
      </c>
      <c r="AB1397" s="277">
        <v>43556</v>
      </c>
      <c r="AH1397" s="275">
        <v>10</v>
      </c>
      <c r="AJ1397" s="275" t="s">
        <v>8546</v>
      </c>
      <c r="AK1397" s="276">
        <v>981</v>
      </c>
      <c r="AL1397" s="275" t="s">
        <v>8078</v>
      </c>
    </row>
    <row r="1398" spans="1:38" s="275" customFormat="1">
      <c r="A1398" s="275" t="str">
        <f t="shared" si="21"/>
        <v>0451100333児童発達支援</v>
      </c>
      <c r="B1398" s="275" t="s">
        <v>1739</v>
      </c>
      <c r="C1398" s="275" t="s">
        <v>1740</v>
      </c>
      <c r="D1398" s="276">
        <v>3994112</v>
      </c>
      <c r="E1398" s="275" t="s">
        <v>5664</v>
      </c>
      <c r="F1398" s="275" t="s">
        <v>1742</v>
      </c>
      <c r="H1398" s="275" t="s">
        <v>402</v>
      </c>
      <c r="I1398" s="275" t="s">
        <v>1759</v>
      </c>
      <c r="J1398" s="275" t="s">
        <v>6883</v>
      </c>
      <c r="K1398" s="275" t="s">
        <v>5665</v>
      </c>
      <c r="L1398" s="275" t="s">
        <v>5665</v>
      </c>
      <c r="M1398" s="275" t="s">
        <v>5668</v>
      </c>
      <c r="N1398" s="276">
        <v>9892432</v>
      </c>
      <c r="O1398" s="275" t="s">
        <v>1695</v>
      </c>
      <c r="P1398" s="275" t="s">
        <v>5666</v>
      </c>
      <c r="Q1398" s="275" t="s">
        <v>1797</v>
      </c>
      <c r="R1398" s="275" t="s">
        <v>1798</v>
      </c>
      <c r="T1398" s="275" t="s">
        <v>5220</v>
      </c>
      <c r="U1398" s="275" t="s">
        <v>74</v>
      </c>
      <c r="V1398" s="275" t="s">
        <v>5667</v>
      </c>
      <c r="W1398" s="275" t="s">
        <v>6486</v>
      </c>
      <c r="X1398" s="277">
        <v>44287</v>
      </c>
      <c r="Y1398" s="275" t="s">
        <v>6487</v>
      </c>
      <c r="AA1398" s="277">
        <v>43800</v>
      </c>
      <c r="AB1398" s="277">
        <v>43800</v>
      </c>
      <c r="AF1398" s="275" t="s">
        <v>7452</v>
      </c>
      <c r="AH1398" s="275">
        <v>10</v>
      </c>
      <c r="AJ1398" s="275" t="s">
        <v>8546</v>
      </c>
      <c r="AK1398" s="276">
        <v>399</v>
      </c>
      <c r="AL1398" s="275" t="s">
        <v>8010</v>
      </c>
    </row>
    <row r="1399" spans="1:38" s="275" customFormat="1">
      <c r="A1399" s="275" t="str">
        <f t="shared" si="21"/>
        <v>0451100333放課後等デイサービス</v>
      </c>
      <c r="B1399" s="275" t="s">
        <v>1739</v>
      </c>
      <c r="C1399" s="275" t="s">
        <v>1740</v>
      </c>
      <c r="D1399" s="276">
        <v>3994112</v>
      </c>
      <c r="E1399" s="275" t="s">
        <v>5664</v>
      </c>
      <c r="F1399" s="275" t="s">
        <v>1742</v>
      </c>
      <c r="H1399" s="275" t="s">
        <v>402</v>
      </c>
      <c r="I1399" s="275" t="s">
        <v>1759</v>
      </c>
      <c r="J1399" s="275" t="s">
        <v>6883</v>
      </c>
      <c r="K1399" s="275" t="s">
        <v>5665</v>
      </c>
      <c r="L1399" s="275" t="s">
        <v>5669</v>
      </c>
      <c r="M1399" s="275" t="s">
        <v>5670</v>
      </c>
      <c r="N1399" s="276">
        <v>9892432</v>
      </c>
      <c r="O1399" s="275" t="s">
        <v>1695</v>
      </c>
      <c r="P1399" s="275" t="s">
        <v>5666</v>
      </c>
      <c r="Q1399" s="275" t="s">
        <v>1797</v>
      </c>
      <c r="R1399" s="275" t="s">
        <v>1798</v>
      </c>
      <c r="T1399" s="275" t="s">
        <v>5221</v>
      </c>
      <c r="U1399" s="275" t="s">
        <v>74</v>
      </c>
      <c r="V1399" s="275" t="s">
        <v>5667</v>
      </c>
      <c r="W1399" s="275" t="s">
        <v>6486</v>
      </c>
      <c r="X1399" s="277">
        <v>44287</v>
      </c>
      <c r="Y1399" s="275" t="s">
        <v>6487</v>
      </c>
      <c r="AA1399" s="277">
        <v>43800</v>
      </c>
      <c r="AB1399" s="277">
        <v>43800</v>
      </c>
      <c r="AH1399" s="275">
        <v>10</v>
      </c>
      <c r="AJ1399" s="275" t="s">
        <v>8546</v>
      </c>
      <c r="AK1399" s="276">
        <v>399</v>
      </c>
      <c r="AL1399" s="275" t="s">
        <v>8010</v>
      </c>
    </row>
    <row r="1400" spans="1:38" s="275" customFormat="1">
      <c r="A1400" s="275" t="str">
        <f t="shared" si="21"/>
        <v>0451100341放課後等デイサービス</v>
      </c>
      <c r="B1400" s="275" t="s">
        <v>1811</v>
      </c>
      <c r="C1400" s="275" t="s">
        <v>1812</v>
      </c>
      <c r="D1400" s="276">
        <v>9892432</v>
      </c>
      <c r="E1400" s="275" t="s">
        <v>5517</v>
      </c>
      <c r="F1400" s="275" t="s">
        <v>5518</v>
      </c>
      <c r="H1400" s="275" t="s">
        <v>129</v>
      </c>
      <c r="I1400" s="275" t="s">
        <v>1816</v>
      </c>
      <c r="J1400" s="275" t="s">
        <v>6888</v>
      </c>
      <c r="K1400" s="275" t="s">
        <v>5671</v>
      </c>
      <c r="L1400" s="275" t="s">
        <v>5671</v>
      </c>
      <c r="M1400" s="275" t="s">
        <v>5672</v>
      </c>
      <c r="N1400" s="276">
        <v>9892456</v>
      </c>
      <c r="O1400" s="275" t="s">
        <v>1695</v>
      </c>
      <c r="P1400" s="275" t="s">
        <v>5673</v>
      </c>
      <c r="Q1400" s="275" t="s">
        <v>5674</v>
      </c>
      <c r="R1400" s="275" t="s">
        <v>5674</v>
      </c>
      <c r="T1400" s="275" t="s">
        <v>5221</v>
      </c>
      <c r="U1400" s="275" t="s">
        <v>74</v>
      </c>
      <c r="V1400" s="275" t="s">
        <v>5675</v>
      </c>
      <c r="W1400" s="275" t="s">
        <v>6486</v>
      </c>
      <c r="X1400" s="277">
        <v>45017</v>
      </c>
      <c r="Y1400" s="275" t="s">
        <v>6487</v>
      </c>
      <c r="AA1400" s="277">
        <v>44287</v>
      </c>
      <c r="AB1400" s="277">
        <v>44287</v>
      </c>
      <c r="AH1400" s="275">
        <v>10</v>
      </c>
      <c r="AJ1400" s="275" t="s">
        <v>8546</v>
      </c>
      <c r="AK1400" s="276">
        <v>989</v>
      </c>
      <c r="AL1400" s="275" t="s">
        <v>8009</v>
      </c>
    </row>
    <row r="1401" spans="1:38" s="275" customFormat="1">
      <c r="A1401" s="275" t="str">
        <f t="shared" si="21"/>
        <v>0451100358児童発達支援</v>
      </c>
      <c r="B1401" s="275" t="s">
        <v>5522</v>
      </c>
      <c r="C1401" s="275" t="s">
        <v>5523</v>
      </c>
      <c r="D1401" s="276">
        <v>9892432</v>
      </c>
      <c r="E1401" s="275" t="s">
        <v>5517</v>
      </c>
      <c r="F1401" s="275" t="s">
        <v>5524</v>
      </c>
      <c r="G1401" s="275" t="s">
        <v>5524</v>
      </c>
      <c r="H1401" s="275" t="s">
        <v>129</v>
      </c>
      <c r="I1401" s="275" t="s">
        <v>5525</v>
      </c>
      <c r="J1401" s="275" t="s">
        <v>7512</v>
      </c>
      <c r="K1401" s="275" t="s">
        <v>5676</v>
      </c>
      <c r="L1401" s="275" t="s">
        <v>5676</v>
      </c>
      <c r="M1401" s="275" t="s">
        <v>5677</v>
      </c>
      <c r="N1401" s="276">
        <v>9892441</v>
      </c>
      <c r="O1401" s="275" t="s">
        <v>1695</v>
      </c>
      <c r="P1401" s="275" t="s">
        <v>5678</v>
      </c>
      <c r="Q1401" s="275" t="s">
        <v>5524</v>
      </c>
      <c r="R1401" s="275" t="s">
        <v>5524</v>
      </c>
      <c r="T1401" s="275" t="s">
        <v>5220</v>
      </c>
      <c r="U1401" s="275" t="s">
        <v>74</v>
      </c>
      <c r="V1401" s="275" t="s">
        <v>5679</v>
      </c>
      <c r="W1401" s="275" t="s">
        <v>6486</v>
      </c>
      <c r="X1401" s="277">
        <v>45017</v>
      </c>
      <c r="Y1401" s="275" t="s">
        <v>6487</v>
      </c>
      <c r="AA1401" s="277">
        <v>44287</v>
      </c>
      <c r="AB1401" s="277">
        <v>44287</v>
      </c>
      <c r="AF1401" s="275" t="s">
        <v>7452</v>
      </c>
      <c r="AH1401" s="275">
        <v>10</v>
      </c>
      <c r="AJ1401" s="275" t="s">
        <v>8546</v>
      </c>
      <c r="AK1401" s="276">
        <v>989</v>
      </c>
      <c r="AL1401" s="275" t="s">
        <v>8009</v>
      </c>
    </row>
    <row r="1402" spans="1:38" s="275" customFormat="1">
      <c r="A1402" s="275" t="str">
        <f t="shared" si="21"/>
        <v>0451100358放課後等デイサービス</v>
      </c>
      <c r="B1402" s="275" t="s">
        <v>5522</v>
      </c>
      <c r="C1402" s="275" t="s">
        <v>5523</v>
      </c>
      <c r="D1402" s="276">
        <v>9892432</v>
      </c>
      <c r="E1402" s="275" t="s">
        <v>5517</v>
      </c>
      <c r="F1402" s="275" t="s">
        <v>5524</v>
      </c>
      <c r="G1402" s="275" t="s">
        <v>5524</v>
      </c>
      <c r="H1402" s="275" t="s">
        <v>129</v>
      </c>
      <c r="I1402" s="275" t="s">
        <v>5525</v>
      </c>
      <c r="J1402" s="275" t="s">
        <v>7512</v>
      </c>
      <c r="K1402" s="275" t="s">
        <v>5676</v>
      </c>
      <c r="L1402" s="275" t="s">
        <v>5676</v>
      </c>
      <c r="M1402" s="275" t="s">
        <v>5677</v>
      </c>
      <c r="N1402" s="276">
        <v>9892441</v>
      </c>
      <c r="O1402" s="275" t="s">
        <v>1695</v>
      </c>
      <c r="P1402" s="275" t="s">
        <v>5678</v>
      </c>
      <c r="Q1402" s="275" t="s">
        <v>5524</v>
      </c>
      <c r="R1402" s="275" t="s">
        <v>5524</v>
      </c>
      <c r="T1402" s="275" t="s">
        <v>5221</v>
      </c>
      <c r="U1402" s="275" t="s">
        <v>74</v>
      </c>
      <c r="V1402" s="275" t="s">
        <v>5679</v>
      </c>
      <c r="W1402" s="275" t="s">
        <v>6486</v>
      </c>
      <c r="X1402" s="277">
        <v>45017</v>
      </c>
      <c r="Y1402" s="275" t="s">
        <v>6487</v>
      </c>
      <c r="AA1402" s="277">
        <v>44287</v>
      </c>
      <c r="AB1402" s="277">
        <v>44287</v>
      </c>
      <c r="AH1402" s="275">
        <v>10</v>
      </c>
      <c r="AJ1402" s="275" t="s">
        <v>8546</v>
      </c>
      <c r="AK1402" s="276">
        <v>989</v>
      </c>
      <c r="AL1402" s="275" t="s">
        <v>8009</v>
      </c>
    </row>
    <row r="1403" spans="1:38" s="275" customFormat="1">
      <c r="A1403" s="275" t="str">
        <f t="shared" si="21"/>
        <v>0451100366児童発達支援</v>
      </c>
      <c r="B1403" s="275" t="s">
        <v>7554</v>
      </c>
      <c r="C1403" s="275" t="s">
        <v>7555</v>
      </c>
      <c r="D1403" s="276">
        <v>9892474</v>
      </c>
      <c r="E1403" s="275" t="s">
        <v>7556</v>
      </c>
      <c r="F1403" s="275" t="s">
        <v>7557</v>
      </c>
      <c r="G1403" s="275" t="s">
        <v>7557</v>
      </c>
      <c r="H1403" s="275" t="s">
        <v>319</v>
      </c>
      <c r="I1403" s="275" t="s">
        <v>7558</v>
      </c>
      <c r="J1403" s="275" t="s">
        <v>7559</v>
      </c>
      <c r="K1403" s="275" t="s">
        <v>7560</v>
      </c>
      <c r="L1403" s="275" t="s">
        <v>7560</v>
      </c>
      <c r="M1403" s="275" t="s">
        <v>7561</v>
      </c>
      <c r="N1403" s="276">
        <v>9892474</v>
      </c>
      <c r="O1403" s="275" t="s">
        <v>1695</v>
      </c>
      <c r="P1403" s="275" t="s">
        <v>7556</v>
      </c>
      <c r="Q1403" s="275" t="s">
        <v>7557</v>
      </c>
      <c r="R1403" s="275" t="s">
        <v>7557</v>
      </c>
      <c r="T1403" s="275" t="s">
        <v>5220</v>
      </c>
      <c r="U1403" s="275" t="s">
        <v>74</v>
      </c>
      <c r="V1403" s="275" t="s">
        <v>7562</v>
      </c>
      <c r="W1403" s="275" t="s">
        <v>6486</v>
      </c>
      <c r="X1403" s="277">
        <v>45017</v>
      </c>
      <c r="Y1403" s="275" t="s">
        <v>6487</v>
      </c>
      <c r="AA1403" s="277">
        <v>44593</v>
      </c>
      <c r="AB1403" s="277">
        <v>44593</v>
      </c>
      <c r="AF1403" s="275" t="s">
        <v>7452</v>
      </c>
      <c r="AH1403" s="275">
        <v>10</v>
      </c>
      <c r="AJ1403" s="275" t="s">
        <v>8546</v>
      </c>
      <c r="AK1403" s="276">
        <v>989</v>
      </c>
      <c r="AL1403" s="275" t="s">
        <v>8157</v>
      </c>
    </row>
    <row r="1404" spans="1:38" s="275" customFormat="1">
      <c r="A1404" s="275" t="str">
        <f t="shared" si="21"/>
        <v>0451100366放課後等デイサービス</v>
      </c>
      <c r="B1404" s="275" t="s">
        <v>7554</v>
      </c>
      <c r="C1404" s="275" t="s">
        <v>7555</v>
      </c>
      <c r="D1404" s="276">
        <v>9892474</v>
      </c>
      <c r="E1404" s="275" t="s">
        <v>7556</v>
      </c>
      <c r="F1404" s="275" t="s">
        <v>7557</v>
      </c>
      <c r="G1404" s="275" t="s">
        <v>7557</v>
      </c>
      <c r="H1404" s="275" t="s">
        <v>319</v>
      </c>
      <c r="I1404" s="275" t="s">
        <v>7558</v>
      </c>
      <c r="J1404" s="275" t="s">
        <v>7559</v>
      </c>
      <c r="K1404" s="275" t="s">
        <v>7560</v>
      </c>
      <c r="L1404" s="275" t="s">
        <v>7560</v>
      </c>
      <c r="M1404" s="275" t="s">
        <v>7561</v>
      </c>
      <c r="N1404" s="276">
        <v>9892474</v>
      </c>
      <c r="O1404" s="275" t="s">
        <v>1695</v>
      </c>
      <c r="P1404" s="275" t="s">
        <v>7556</v>
      </c>
      <c r="Q1404" s="275" t="s">
        <v>7557</v>
      </c>
      <c r="R1404" s="275" t="s">
        <v>7557</v>
      </c>
      <c r="T1404" s="275" t="s">
        <v>5221</v>
      </c>
      <c r="U1404" s="275" t="s">
        <v>74</v>
      </c>
      <c r="V1404" s="275" t="s">
        <v>7562</v>
      </c>
      <c r="W1404" s="275" t="s">
        <v>6486</v>
      </c>
      <c r="X1404" s="277">
        <v>45017</v>
      </c>
      <c r="Y1404" s="275" t="s">
        <v>6487</v>
      </c>
      <c r="AA1404" s="277">
        <v>44593</v>
      </c>
      <c r="AB1404" s="277">
        <v>44593</v>
      </c>
      <c r="AH1404" s="275">
        <v>10</v>
      </c>
      <c r="AJ1404" s="275" t="s">
        <v>8546</v>
      </c>
      <c r="AK1404" s="276">
        <v>989</v>
      </c>
      <c r="AL1404" s="275" t="s">
        <v>8157</v>
      </c>
    </row>
    <row r="1405" spans="1:38" s="275" customFormat="1">
      <c r="A1405" s="275" t="str">
        <f t="shared" si="21"/>
        <v>0451100374児童発達支援</v>
      </c>
      <c r="B1405" s="275" t="s">
        <v>5482</v>
      </c>
      <c r="C1405" s="275" t="s">
        <v>6212</v>
      </c>
      <c r="D1405" s="276">
        <v>9811107</v>
      </c>
      <c r="E1405" s="275" t="s">
        <v>7563</v>
      </c>
      <c r="F1405" s="275" t="s">
        <v>5485</v>
      </c>
      <c r="G1405" s="275" t="s">
        <v>5486</v>
      </c>
      <c r="H1405" s="275" t="s">
        <v>129</v>
      </c>
      <c r="I1405" s="275" t="s">
        <v>5487</v>
      </c>
      <c r="J1405" s="275" t="s">
        <v>7507</v>
      </c>
      <c r="K1405" s="275" t="s">
        <v>7564</v>
      </c>
      <c r="L1405" s="275" t="s">
        <v>7565</v>
      </c>
      <c r="M1405" s="275" t="s">
        <v>7566</v>
      </c>
      <c r="N1405" s="276">
        <v>9892459</v>
      </c>
      <c r="O1405" s="275" t="s">
        <v>1695</v>
      </c>
      <c r="P1405" s="275" t="s">
        <v>7567</v>
      </c>
      <c r="Q1405" s="275" t="s">
        <v>7568</v>
      </c>
      <c r="R1405" s="275" t="s">
        <v>7569</v>
      </c>
      <c r="T1405" s="275" t="s">
        <v>5220</v>
      </c>
      <c r="U1405" s="275" t="s">
        <v>74</v>
      </c>
      <c r="V1405" s="275" t="s">
        <v>7570</v>
      </c>
      <c r="W1405" s="275" t="s">
        <v>6486</v>
      </c>
      <c r="X1405" s="277">
        <v>45108</v>
      </c>
      <c r="Y1405" s="275" t="s">
        <v>6487</v>
      </c>
      <c r="AA1405" s="277">
        <v>44896</v>
      </c>
      <c r="AB1405" s="277">
        <v>44896</v>
      </c>
      <c r="AF1405" s="275" t="s">
        <v>7452</v>
      </c>
      <c r="AH1405" s="275">
        <v>10</v>
      </c>
      <c r="AJ1405" s="275" t="s">
        <v>8546</v>
      </c>
      <c r="AK1405" s="276">
        <v>981</v>
      </c>
      <c r="AL1405" s="275" t="s">
        <v>8155</v>
      </c>
    </row>
    <row r="1406" spans="1:38" s="275" customFormat="1">
      <c r="A1406" s="275" t="str">
        <f t="shared" si="21"/>
        <v>0451200406児童発達支援</v>
      </c>
      <c r="B1406" s="275" t="s">
        <v>1851</v>
      </c>
      <c r="C1406" s="275" t="s">
        <v>1852</v>
      </c>
      <c r="D1406" s="276">
        <v>9870511</v>
      </c>
      <c r="E1406" s="275" t="s">
        <v>1853</v>
      </c>
      <c r="F1406" s="275" t="s">
        <v>1854</v>
      </c>
      <c r="G1406" s="275" t="s">
        <v>1855</v>
      </c>
      <c r="H1406" s="275" t="s">
        <v>63</v>
      </c>
      <c r="I1406" s="275" t="s">
        <v>1856</v>
      </c>
      <c r="J1406" s="275" t="s">
        <v>7571</v>
      </c>
      <c r="K1406" s="275" t="s">
        <v>5680</v>
      </c>
      <c r="L1406" s="275" t="s">
        <v>5680</v>
      </c>
      <c r="M1406" s="275" t="s">
        <v>5681</v>
      </c>
      <c r="N1406" s="276">
        <v>9870602</v>
      </c>
      <c r="O1406" s="275" t="s">
        <v>1848</v>
      </c>
      <c r="P1406" s="275" t="s">
        <v>2164</v>
      </c>
      <c r="Q1406" s="275" t="s">
        <v>2165</v>
      </c>
      <c r="R1406" s="275" t="s">
        <v>2166</v>
      </c>
      <c r="T1406" s="275" t="s">
        <v>5220</v>
      </c>
      <c r="U1406" s="275" t="s">
        <v>74</v>
      </c>
      <c r="V1406" s="275" t="s">
        <v>5682</v>
      </c>
      <c r="W1406" s="275" t="s">
        <v>6486</v>
      </c>
      <c r="X1406" s="277">
        <v>44835</v>
      </c>
      <c r="Y1406" s="275" t="s">
        <v>6487</v>
      </c>
      <c r="AA1406" s="277">
        <v>41000</v>
      </c>
      <c r="AB1406" s="277">
        <v>41000</v>
      </c>
      <c r="AF1406" s="275" t="s">
        <v>7522</v>
      </c>
      <c r="AH1406" s="275">
        <v>10</v>
      </c>
      <c r="AJ1406" s="275" t="s">
        <v>8546</v>
      </c>
      <c r="AK1406" s="276">
        <v>987</v>
      </c>
      <c r="AL1406" s="275" t="s">
        <v>8015</v>
      </c>
    </row>
    <row r="1407" spans="1:38" s="275" customFormat="1">
      <c r="A1407" s="275" t="str">
        <f t="shared" si="21"/>
        <v>0451200406放課後等デイサービス</v>
      </c>
      <c r="B1407" s="275" t="s">
        <v>1851</v>
      </c>
      <c r="C1407" s="275" t="s">
        <v>1852</v>
      </c>
      <c r="D1407" s="276">
        <v>9870511</v>
      </c>
      <c r="E1407" s="275" t="s">
        <v>1853</v>
      </c>
      <c r="F1407" s="275" t="s">
        <v>1854</v>
      </c>
      <c r="G1407" s="275" t="s">
        <v>1855</v>
      </c>
      <c r="H1407" s="275" t="s">
        <v>63</v>
      </c>
      <c r="I1407" s="275" t="s">
        <v>1856</v>
      </c>
      <c r="J1407" s="275" t="s">
        <v>7571</v>
      </c>
      <c r="K1407" s="275" t="s">
        <v>5680</v>
      </c>
      <c r="L1407" s="275" t="s">
        <v>5680</v>
      </c>
      <c r="M1407" s="275" t="s">
        <v>5681</v>
      </c>
      <c r="N1407" s="276">
        <v>9870602</v>
      </c>
      <c r="O1407" s="275" t="s">
        <v>1848</v>
      </c>
      <c r="P1407" s="275" t="s">
        <v>2164</v>
      </c>
      <c r="Q1407" s="275" t="s">
        <v>2165</v>
      </c>
      <c r="R1407" s="275" t="s">
        <v>2166</v>
      </c>
      <c r="T1407" s="275" t="s">
        <v>5221</v>
      </c>
      <c r="U1407" s="275" t="s">
        <v>74</v>
      </c>
      <c r="V1407" s="275" t="s">
        <v>5682</v>
      </c>
      <c r="W1407" s="275" t="s">
        <v>6486</v>
      </c>
      <c r="X1407" s="277">
        <v>44835</v>
      </c>
      <c r="Y1407" s="275" t="s">
        <v>6487</v>
      </c>
      <c r="AA1407" s="277">
        <v>41183</v>
      </c>
      <c r="AB1407" s="277">
        <v>41183</v>
      </c>
      <c r="AH1407" s="275">
        <v>10</v>
      </c>
      <c r="AJ1407" s="275" t="s">
        <v>8546</v>
      </c>
      <c r="AK1407" s="276">
        <v>987</v>
      </c>
      <c r="AL1407" s="275" t="s">
        <v>8015</v>
      </c>
    </row>
    <row r="1408" spans="1:38" s="275" customFormat="1">
      <c r="A1408" s="275" t="str">
        <f t="shared" si="21"/>
        <v>0451200406保育所等訪問支援</v>
      </c>
      <c r="B1408" s="275" t="s">
        <v>1851</v>
      </c>
      <c r="C1408" s="275" t="s">
        <v>1852</v>
      </c>
      <c r="D1408" s="276">
        <v>9870511</v>
      </c>
      <c r="E1408" s="275" t="s">
        <v>1853</v>
      </c>
      <c r="F1408" s="275" t="s">
        <v>1854</v>
      </c>
      <c r="G1408" s="275" t="s">
        <v>1855</v>
      </c>
      <c r="H1408" s="275" t="s">
        <v>63</v>
      </c>
      <c r="I1408" s="275" t="s">
        <v>1856</v>
      </c>
      <c r="J1408" s="275" t="s">
        <v>7571</v>
      </c>
      <c r="K1408" s="275" t="s">
        <v>5680</v>
      </c>
      <c r="L1408" s="275" t="s">
        <v>5680</v>
      </c>
      <c r="M1408" s="275" t="s">
        <v>5683</v>
      </c>
      <c r="N1408" s="276">
        <v>9870602</v>
      </c>
      <c r="O1408" s="275" t="s">
        <v>1848</v>
      </c>
      <c r="P1408" s="275" t="s">
        <v>2164</v>
      </c>
      <c r="Q1408" s="275" t="s">
        <v>2165</v>
      </c>
      <c r="R1408" s="275" t="s">
        <v>2166</v>
      </c>
      <c r="T1408" s="275" t="s">
        <v>5222</v>
      </c>
      <c r="U1408" s="275" t="s">
        <v>74</v>
      </c>
      <c r="V1408" s="275" t="s">
        <v>5682</v>
      </c>
      <c r="W1408" s="275" t="s">
        <v>6486</v>
      </c>
      <c r="X1408" s="277">
        <v>44835</v>
      </c>
      <c r="Y1408" s="275" t="s">
        <v>6487</v>
      </c>
      <c r="AA1408" s="277">
        <v>42095</v>
      </c>
      <c r="AB1408" s="277">
        <v>42095</v>
      </c>
      <c r="AJ1408" s="275" t="s">
        <v>8546</v>
      </c>
      <c r="AK1408" s="276">
        <v>987</v>
      </c>
      <c r="AL1408" s="275" t="s">
        <v>8015</v>
      </c>
    </row>
    <row r="1409" spans="1:38" s="275" customFormat="1">
      <c r="A1409" s="275" t="str">
        <f t="shared" si="21"/>
        <v>0451200455放課後等デイサービス</v>
      </c>
      <c r="B1409" s="275" t="s">
        <v>397</v>
      </c>
      <c r="C1409" s="275" t="s">
        <v>398</v>
      </c>
      <c r="D1409" s="276">
        <v>1700013</v>
      </c>
      <c r="E1409" s="275" t="s">
        <v>5684</v>
      </c>
      <c r="F1409" s="275" t="s">
        <v>400</v>
      </c>
      <c r="G1409" s="275" t="s">
        <v>401</v>
      </c>
      <c r="H1409" s="275" t="s">
        <v>402</v>
      </c>
      <c r="I1409" s="275" t="s">
        <v>403</v>
      </c>
      <c r="J1409" s="275" t="s">
        <v>6552</v>
      </c>
      <c r="K1409" s="275" t="s">
        <v>5685</v>
      </c>
      <c r="L1409" s="275" t="s">
        <v>5685</v>
      </c>
      <c r="M1409" s="275" t="s">
        <v>5686</v>
      </c>
      <c r="N1409" s="276">
        <v>9870301</v>
      </c>
      <c r="O1409" s="275" t="s">
        <v>1848</v>
      </c>
      <c r="P1409" s="275" t="s">
        <v>5687</v>
      </c>
      <c r="Q1409" s="275" t="s">
        <v>2047</v>
      </c>
      <c r="R1409" s="275" t="s">
        <v>2048</v>
      </c>
      <c r="T1409" s="275" t="s">
        <v>5221</v>
      </c>
      <c r="U1409" s="275" t="s">
        <v>74</v>
      </c>
      <c r="V1409" s="275" t="s">
        <v>5688</v>
      </c>
      <c r="W1409" s="275" t="s">
        <v>6486</v>
      </c>
      <c r="X1409" s="277">
        <v>44835</v>
      </c>
      <c r="Y1409" s="275" t="s">
        <v>6487</v>
      </c>
      <c r="AA1409" s="277">
        <v>41699</v>
      </c>
      <c r="AB1409" s="277">
        <v>41699</v>
      </c>
      <c r="AH1409" s="275">
        <v>10</v>
      </c>
      <c r="AJ1409" s="275" t="s">
        <v>8546</v>
      </c>
      <c r="AK1409" s="276">
        <v>170</v>
      </c>
      <c r="AL1409" s="275" t="s">
        <v>7928</v>
      </c>
    </row>
    <row r="1410" spans="1:38" s="275" customFormat="1">
      <c r="A1410" s="275" t="str">
        <f t="shared" si="21"/>
        <v>0451200471放課後等デイサービス</v>
      </c>
      <c r="B1410" s="275" t="s">
        <v>2124</v>
      </c>
      <c r="C1410" s="275" t="s">
        <v>2125</v>
      </c>
      <c r="D1410" s="276">
        <v>9870702</v>
      </c>
      <c r="E1410" s="275" t="s">
        <v>2169</v>
      </c>
      <c r="F1410" s="275" t="s">
        <v>2126</v>
      </c>
      <c r="G1410" s="275" t="s">
        <v>2127</v>
      </c>
      <c r="H1410" s="275" t="s">
        <v>63</v>
      </c>
      <c r="I1410" s="275" t="s">
        <v>2128</v>
      </c>
      <c r="J1410" s="275" t="s">
        <v>6930</v>
      </c>
      <c r="K1410" s="275" t="s">
        <v>5695</v>
      </c>
      <c r="L1410" s="275" t="s">
        <v>5695</v>
      </c>
      <c r="M1410" s="275" t="s">
        <v>5696</v>
      </c>
      <c r="N1410" s="276">
        <v>9870702</v>
      </c>
      <c r="O1410" s="275" t="s">
        <v>1848</v>
      </c>
      <c r="P1410" s="275" t="s">
        <v>2169</v>
      </c>
      <c r="Q1410" s="275" t="s">
        <v>2126</v>
      </c>
      <c r="R1410" s="275" t="s">
        <v>2127</v>
      </c>
      <c r="T1410" s="275" t="s">
        <v>5221</v>
      </c>
      <c r="U1410" s="275" t="s">
        <v>74</v>
      </c>
      <c r="V1410" s="275" t="s">
        <v>5697</v>
      </c>
      <c r="W1410" s="275" t="s">
        <v>6486</v>
      </c>
      <c r="X1410" s="277">
        <v>45047</v>
      </c>
      <c r="Y1410" s="275" t="s">
        <v>6487</v>
      </c>
      <c r="AA1410" s="277">
        <v>41821</v>
      </c>
      <c r="AB1410" s="277">
        <v>41821</v>
      </c>
      <c r="AH1410" s="275">
        <v>10</v>
      </c>
      <c r="AJ1410" s="275" t="s">
        <v>8546</v>
      </c>
      <c r="AK1410" s="276">
        <v>987</v>
      </c>
      <c r="AL1410" s="275" t="s">
        <v>8023</v>
      </c>
    </row>
    <row r="1411" spans="1:38" s="275" customFormat="1">
      <c r="A1411" s="275" t="str">
        <f t="shared" ref="A1411:A1474" si="22">V1411&amp;T1411</f>
        <v>0451200471保育所等訪問支援</v>
      </c>
      <c r="B1411" s="275" t="s">
        <v>2124</v>
      </c>
      <c r="C1411" s="275" t="s">
        <v>2125</v>
      </c>
      <c r="D1411" s="276">
        <v>9870702</v>
      </c>
      <c r="E1411" s="275" t="s">
        <v>2169</v>
      </c>
      <c r="F1411" s="275" t="s">
        <v>2126</v>
      </c>
      <c r="G1411" s="275" t="s">
        <v>2127</v>
      </c>
      <c r="H1411" s="275" t="s">
        <v>63</v>
      </c>
      <c r="I1411" s="275" t="s">
        <v>2128</v>
      </c>
      <c r="J1411" s="275" t="s">
        <v>6930</v>
      </c>
      <c r="K1411" s="275" t="s">
        <v>5695</v>
      </c>
      <c r="L1411" s="275" t="s">
        <v>5695</v>
      </c>
      <c r="M1411" s="275" t="s">
        <v>5696</v>
      </c>
      <c r="N1411" s="276">
        <v>9870702</v>
      </c>
      <c r="O1411" s="275" t="s">
        <v>1848</v>
      </c>
      <c r="P1411" s="275" t="s">
        <v>2169</v>
      </c>
      <c r="Q1411" s="275" t="s">
        <v>2126</v>
      </c>
      <c r="R1411" s="275" t="s">
        <v>2127</v>
      </c>
      <c r="T1411" s="275" t="s">
        <v>5222</v>
      </c>
      <c r="U1411" s="275" t="s">
        <v>76</v>
      </c>
      <c r="V1411" s="275" t="s">
        <v>5697</v>
      </c>
      <c r="W1411" s="275" t="s">
        <v>6486</v>
      </c>
      <c r="X1411" s="277">
        <v>44986</v>
      </c>
      <c r="Y1411" s="275" t="s">
        <v>6487</v>
      </c>
      <c r="AA1411" s="277">
        <v>43922</v>
      </c>
      <c r="AB1411" s="277">
        <v>43922</v>
      </c>
      <c r="AC1411" s="277">
        <v>44986</v>
      </c>
      <c r="AJ1411" s="275" t="s">
        <v>8546</v>
      </c>
      <c r="AK1411" s="276">
        <v>987</v>
      </c>
      <c r="AL1411" s="275" t="s">
        <v>8023</v>
      </c>
    </row>
    <row r="1412" spans="1:38" s="275" customFormat="1">
      <c r="A1412" s="275" t="str">
        <f t="shared" si="22"/>
        <v>0451200521児童発達支援</v>
      </c>
      <c r="B1412" s="275" t="s">
        <v>5698</v>
      </c>
      <c r="C1412" s="275" t="s">
        <v>5699</v>
      </c>
      <c r="D1412" s="276">
        <v>9894601</v>
      </c>
      <c r="E1412" s="275" t="s">
        <v>7573</v>
      </c>
      <c r="F1412" s="275" t="s">
        <v>5701</v>
      </c>
      <c r="G1412" s="275" t="s">
        <v>5701</v>
      </c>
      <c r="H1412" s="275" t="s">
        <v>319</v>
      </c>
      <c r="I1412" s="275" t="s">
        <v>5702</v>
      </c>
      <c r="J1412" s="275" t="s">
        <v>7574</v>
      </c>
      <c r="K1412" s="275" t="s">
        <v>5703</v>
      </c>
      <c r="L1412" s="275" t="s">
        <v>5703</v>
      </c>
      <c r="M1412" s="275" t="s">
        <v>5704</v>
      </c>
      <c r="N1412" s="276">
        <v>9870511</v>
      </c>
      <c r="O1412" s="275" t="s">
        <v>1848</v>
      </c>
      <c r="P1412" s="275" t="s">
        <v>5700</v>
      </c>
      <c r="Q1412" s="275" t="s">
        <v>5701</v>
      </c>
      <c r="R1412" s="275" t="s">
        <v>5701</v>
      </c>
      <c r="T1412" s="275" t="s">
        <v>5220</v>
      </c>
      <c r="U1412" s="275" t="s">
        <v>74</v>
      </c>
      <c r="V1412" s="275" t="s">
        <v>5705</v>
      </c>
      <c r="W1412" s="275" t="s">
        <v>6486</v>
      </c>
      <c r="X1412" s="277">
        <v>44866</v>
      </c>
      <c r="Y1412" s="275" t="s">
        <v>6487</v>
      </c>
      <c r="AA1412" s="277">
        <v>43160</v>
      </c>
      <c r="AB1412" s="277">
        <v>43160</v>
      </c>
      <c r="AF1412" s="275" t="s">
        <v>7452</v>
      </c>
      <c r="AH1412" s="275">
        <v>5</v>
      </c>
      <c r="AJ1412" s="275" t="s">
        <v>8546</v>
      </c>
      <c r="AK1412" s="276">
        <v>989</v>
      </c>
      <c r="AL1412" s="275" t="s">
        <v>7908</v>
      </c>
    </row>
    <row r="1413" spans="1:38" s="275" customFormat="1">
      <c r="A1413" s="275" t="str">
        <f t="shared" si="22"/>
        <v>0451200521放課後等デイサービス</v>
      </c>
      <c r="B1413" s="275" t="s">
        <v>5698</v>
      </c>
      <c r="C1413" s="275" t="s">
        <v>5699</v>
      </c>
      <c r="D1413" s="276">
        <v>9894601</v>
      </c>
      <c r="E1413" s="275" t="s">
        <v>7573</v>
      </c>
      <c r="F1413" s="275" t="s">
        <v>5701</v>
      </c>
      <c r="G1413" s="275" t="s">
        <v>5701</v>
      </c>
      <c r="H1413" s="275" t="s">
        <v>319</v>
      </c>
      <c r="I1413" s="275" t="s">
        <v>5702</v>
      </c>
      <c r="J1413" s="275" t="s">
        <v>7574</v>
      </c>
      <c r="K1413" s="275" t="s">
        <v>5703</v>
      </c>
      <c r="L1413" s="275" t="s">
        <v>5703</v>
      </c>
      <c r="M1413" s="275" t="s">
        <v>5704</v>
      </c>
      <c r="N1413" s="276">
        <v>9870511</v>
      </c>
      <c r="O1413" s="275" t="s">
        <v>1848</v>
      </c>
      <c r="P1413" s="275" t="s">
        <v>5700</v>
      </c>
      <c r="Q1413" s="275" t="s">
        <v>5701</v>
      </c>
      <c r="R1413" s="275" t="s">
        <v>5701</v>
      </c>
      <c r="T1413" s="275" t="s">
        <v>5221</v>
      </c>
      <c r="U1413" s="275" t="s">
        <v>74</v>
      </c>
      <c r="V1413" s="275" t="s">
        <v>5705</v>
      </c>
      <c r="W1413" s="275" t="s">
        <v>6486</v>
      </c>
      <c r="X1413" s="277">
        <v>44866</v>
      </c>
      <c r="Y1413" s="275" t="s">
        <v>6487</v>
      </c>
      <c r="AA1413" s="277">
        <v>42856</v>
      </c>
      <c r="AB1413" s="277">
        <v>42856</v>
      </c>
      <c r="AH1413" s="275">
        <v>10</v>
      </c>
      <c r="AJ1413" s="275" t="s">
        <v>8546</v>
      </c>
      <c r="AK1413" s="276">
        <v>989</v>
      </c>
      <c r="AL1413" s="275" t="s">
        <v>7908</v>
      </c>
    </row>
    <row r="1414" spans="1:38" s="275" customFormat="1">
      <c r="A1414" s="275" t="str">
        <f t="shared" si="22"/>
        <v>0451200554放課後等デイサービス</v>
      </c>
      <c r="B1414" s="275" t="s">
        <v>5706</v>
      </c>
      <c r="C1414" s="275" t="s">
        <v>5707</v>
      </c>
      <c r="D1414" s="276">
        <v>9870401</v>
      </c>
      <c r="E1414" s="275" t="s">
        <v>5708</v>
      </c>
      <c r="F1414" s="275" t="s">
        <v>4809</v>
      </c>
      <c r="G1414" s="275" t="s">
        <v>4806</v>
      </c>
      <c r="H1414" s="275" t="s">
        <v>63</v>
      </c>
      <c r="I1414" s="275" t="s">
        <v>2146</v>
      </c>
      <c r="J1414" s="275" t="s">
        <v>7391</v>
      </c>
      <c r="K1414" s="275" t="s">
        <v>5709</v>
      </c>
      <c r="L1414" s="275" t="s">
        <v>5709</v>
      </c>
      <c r="M1414" s="275" t="s">
        <v>5710</v>
      </c>
      <c r="N1414" s="276">
        <v>9870401</v>
      </c>
      <c r="O1414" s="275" t="s">
        <v>1848</v>
      </c>
      <c r="P1414" s="275" t="s">
        <v>5708</v>
      </c>
      <c r="Q1414" s="275" t="s">
        <v>4809</v>
      </c>
      <c r="R1414" s="275" t="s">
        <v>4806</v>
      </c>
      <c r="T1414" s="275" t="s">
        <v>5221</v>
      </c>
      <c r="U1414" s="275" t="s">
        <v>74</v>
      </c>
      <c r="V1414" s="275" t="s">
        <v>5711</v>
      </c>
      <c r="W1414" s="275" t="s">
        <v>6486</v>
      </c>
      <c r="X1414" s="277">
        <v>44835</v>
      </c>
      <c r="Y1414" s="275" t="s">
        <v>6487</v>
      </c>
      <c r="AA1414" s="277">
        <v>43525</v>
      </c>
      <c r="AB1414" s="277">
        <v>43525</v>
      </c>
      <c r="AH1414" s="275">
        <v>10</v>
      </c>
      <c r="AJ1414" s="275" t="s">
        <v>8546</v>
      </c>
      <c r="AK1414" s="276">
        <v>987</v>
      </c>
      <c r="AL1414" s="275" t="s">
        <v>8133</v>
      </c>
    </row>
    <row r="1415" spans="1:38" s="275" customFormat="1">
      <c r="A1415" s="275" t="str">
        <f t="shared" si="22"/>
        <v>0451200562児童発達支援</v>
      </c>
      <c r="B1415" s="275" t="s">
        <v>5706</v>
      </c>
      <c r="C1415" s="275" t="s">
        <v>5707</v>
      </c>
      <c r="D1415" s="276">
        <v>9870401</v>
      </c>
      <c r="E1415" s="275" t="s">
        <v>5708</v>
      </c>
      <c r="F1415" s="275" t="s">
        <v>4809</v>
      </c>
      <c r="G1415" s="275" t="s">
        <v>4806</v>
      </c>
      <c r="H1415" s="275" t="s">
        <v>63</v>
      </c>
      <c r="I1415" s="275" t="s">
        <v>2146</v>
      </c>
      <c r="J1415" s="275" t="s">
        <v>7391</v>
      </c>
      <c r="K1415" s="275" t="s">
        <v>5712</v>
      </c>
      <c r="L1415" s="275" t="s">
        <v>5712</v>
      </c>
      <c r="M1415" s="275" t="s">
        <v>5713</v>
      </c>
      <c r="N1415" s="276">
        <v>9870513</v>
      </c>
      <c r="O1415" s="275" t="s">
        <v>1848</v>
      </c>
      <c r="P1415" s="275" t="s">
        <v>2143</v>
      </c>
      <c r="Q1415" s="275" t="s">
        <v>2144</v>
      </c>
      <c r="R1415" s="275" t="s">
        <v>2145</v>
      </c>
      <c r="T1415" s="275" t="s">
        <v>5220</v>
      </c>
      <c r="U1415" s="275" t="s">
        <v>74</v>
      </c>
      <c r="V1415" s="275" t="s">
        <v>5714</v>
      </c>
      <c r="W1415" s="275" t="s">
        <v>6486</v>
      </c>
      <c r="X1415" s="277">
        <v>45047</v>
      </c>
      <c r="Y1415" s="275" t="s">
        <v>6487</v>
      </c>
      <c r="AA1415" s="277">
        <v>43922</v>
      </c>
      <c r="AB1415" s="277">
        <v>43922</v>
      </c>
      <c r="AF1415" s="275" t="s">
        <v>7452</v>
      </c>
      <c r="AH1415" s="275">
        <v>5</v>
      </c>
      <c r="AJ1415" s="275" t="s">
        <v>8546</v>
      </c>
      <c r="AK1415" s="276">
        <v>987</v>
      </c>
      <c r="AL1415" s="275" t="s">
        <v>8133</v>
      </c>
    </row>
    <row r="1416" spans="1:38" s="275" customFormat="1">
      <c r="A1416" s="275" t="str">
        <f t="shared" si="22"/>
        <v>0451200562放課後等デイサービス</v>
      </c>
      <c r="B1416" s="275" t="s">
        <v>5706</v>
      </c>
      <c r="C1416" s="275" t="s">
        <v>5707</v>
      </c>
      <c r="D1416" s="276">
        <v>9870401</v>
      </c>
      <c r="E1416" s="275" t="s">
        <v>5708</v>
      </c>
      <c r="F1416" s="275" t="s">
        <v>4809</v>
      </c>
      <c r="G1416" s="275" t="s">
        <v>4806</v>
      </c>
      <c r="H1416" s="275" t="s">
        <v>63</v>
      </c>
      <c r="I1416" s="275" t="s">
        <v>2146</v>
      </c>
      <c r="J1416" s="275" t="s">
        <v>7391</v>
      </c>
      <c r="K1416" s="275" t="s">
        <v>5712</v>
      </c>
      <c r="L1416" s="275" t="s">
        <v>5712</v>
      </c>
      <c r="M1416" s="275" t="s">
        <v>5713</v>
      </c>
      <c r="N1416" s="276">
        <v>9870513</v>
      </c>
      <c r="O1416" s="275" t="s">
        <v>1848</v>
      </c>
      <c r="P1416" s="275" t="s">
        <v>2143</v>
      </c>
      <c r="Q1416" s="275" t="s">
        <v>2144</v>
      </c>
      <c r="R1416" s="275" t="s">
        <v>2145</v>
      </c>
      <c r="T1416" s="275" t="s">
        <v>5221</v>
      </c>
      <c r="U1416" s="275" t="s">
        <v>74</v>
      </c>
      <c r="V1416" s="275" t="s">
        <v>5714</v>
      </c>
      <c r="W1416" s="275" t="s">
        <v>6486</v>
      </c>
      <c r="X1416" s="277">
        <v>45017</v>
      </c>
      <c r="Y1416" s="275" t="s">
        <v>6487</v>
      </c>
      <c r="AA1416" s="277">
        <v>43922</v>
      </c>
      <c r="AB1416" s="277">
        <v>43922</v>
      </c>
      <c r="AH1416" s="275">
        <v>5</v>
      </c>
      <c r="AJ1416" s="275" t="s">
        <v>8546</v>
      </c>
      <c r="AK1416" s="276">
        <v>987</v>
      </c>
      <c r="AL1416" s="275" t="s">
        <v>8133</v>
      </c>
    </row>
    <row r="1417" spans="1:38" s="275" customFormat="1">
      <c r="A1417" s="275" t="str">
        <f t="shared" si="22"/>
        <v>0451200570児童発達支援</v>
      </c>
      <c r="B1417" s="275" t="s">
        <v>7575</v>
      </c>
      <c r="C1417" s="275" t="s">
        <v>7537</v>
      </c>
      <c r="D1417" s="276">
        <v>9894601</v>
      </c>
      <c r="E1417" s="275" t="s">
        <v>7576</v>
      </c>
      <c r="F1417" s="275" t="s">
        <v>7577</v>
      </c>
      <c r="G1417" s="275" t="s">
        <v>7578</v>
      </c>
      <c r="H1417" s="275" t="s">
        <v>129</v>
      </c>
      <c r="I1417" s="275" t="s">
        <v>7579</v>
      </c>
      <c r="J1417" s="275" t="s">
        <v>7580</v>
      </c>
      <c r="K1417" s="275" t="s">
        <v>7581</v>
      </c>
      <c r="L1417" s="275" t="s">
        <v>7581</v>
      </c>
      <c r="M1417" s="275" t="s">
        <v>7582</v>
      </c>
      <c r="N1417" s="276">
        <v>9870511</v>
      </c>
      <c r="O1417" s="275" t="s">
        <v>1848</v>
      </c>
      <c r="P1417" s="275" t="s">
        <v>7583</v>
      </c>
      <c r="Q1417" s="275" t="s">
        <v>7584</v>
      </c>
      <c r="R1417" s="275" t="s">
        <v>7584</v>
      </c>
      <c r="T1417" s="275" t="s">
        <v>5220</v>
      </c>
      <c r="U1417" s="275" t="s">
        <v>74</v>
      </c>
      <c r="V1417" s="275" t="s">
        <v>7585</v>
      </c>
      <c r="W1417" s="275" t="s">
        <v>6486</v>
      </c>
      <c r="X1417" s="277">
        <v>45017</v>
      </c>
      <c r="Y1417" s="275" t="s">
        <v>6554</v>
      </c>
      <c r="AA1417" s="277">
        <v>45017</v>
      </c>
      <c r="AB1417" s="277">
        <v>45017</v>
      </c>
      <c r="AF1417" s="275" t="s">
        <v>7452</v>
      </c>
      <c r="AH1417" s="275">
        <v>10</v>
      </c>
      <c r="AJ1417" s="275" t="s">
        <v>8546</v>
      </c>
      <c r="AK1417" s="276">
        <v>989</v>
      </c>
      <c r="AL1417" s="275" t="s">
        <v>7908</v>
      </c>
    </row>
    <row r="1418" spans="1:38" s="275" customFormat="1">
      <c r="A1418" s="275" t="str">
        <f t="shared" si="22"/>
        <v>0451200570放課後等デイサービス</v>
      </c>
      <c r="B1418" s="275" t="s">
        <v>7575</v>
      </c>
      <c r="C1418" s="275" t="s">
        <v>7537</v>
      </c>
      <c r="D1418" s="276">
        <v>9894601</v>
      </c>
      <c r="E1418" s="275" t="s">
        <v>7576</v>
      </c>
      <c r="F1418" s="275" t="s">
        <v>7577</v>
      </c>
      <c r="G1418" s="275" t="s">
        <v>7578</v>
      </c>
      <c r="H1418" s="275" t="s">
        <v>129</v>
      </c>
      <c r="I1418" s="275" t="s">
        <v>7579</v>
      </c>
      <c r="J1418" s="275" t="s">
        <v>7580</v>
      </c>
      <c r="K1418" s="275" t="s">
        <v>7581</v>
      </c>
      <c r="L1418" s="275" t="s">
        <v>7581</v>
      </c>
      <c r="M1418" s="275" t="s">
        <v>7582</v>
      </c>
      <c r="N1418" s="276">
        <v>9870511</v>
      </c>
      <c r="O1418" s="275" t="s">
        <v>1848</v>
      </c>
      <c r="P1418" s="275" t="s">
        <v>7583</v>
      </c>
      <c r="Q1418" s="275" t="s">
        <v>7584</v>
      </c>
      <c r="R1418" s="275" t="s">
        <v>7584</v>
      </c>
      <c r="T1418" s="275" t="s">
        <v>5221</v>
      </c>
      <c r="U1418" s="275" t="s">
        <v>74</v>
      </c>
      <c r="V1418" s="275" t="s">
        <v>7585</v>
      </c>
      <c r="W1418" s="275" t="s">
        <v>6486</v>
      </c>
      <c r="X1418" s="277">
        <v>45017</v>
      </c>
      <c r="Y1418" s="275" t="s">
        <v>6487</v>
      </c>
      <c r="AA1418" s="277">
        <v>44652</v>
      </c>
      <c r="AB1418" s="277">
        <v>44652</v>
      </c>
      <c r="AH1418" s="275">
        <v>10</v>
      </c>
      <c r="AJ1418" s="275" t="s">
        <v>8546</v>
      </c>
      <c r="AK1418" s="276">
        <v>989</v>
      </c>
      <c r="AL1418" s="275" t="s">
        <v>7908</v>
      </c>
    </row>
    <row r="1419" spans="1:38" s="275" customFormat="1">
      <c r="A1419" s="275" t="str">
        <f t="shared" si="22"/>
        <v>0451200588児童発達支援</v>
      </c>
      <c r="B1419" s="275" t="s">
        <v>5698</v>
      </c>
      <c r="C1419" s="275" t="s">
        <v>5699</v>
      </c>
      <c r="D1419" s="276">
        <v>9894601</v>
      </c>
      <c r="E1419" s="275" t="s">
        <v>7573</v>
      </c>
      <c r="F1419" s="275" t="s">
        <v>5701</v>
      </c>
      <c r="G1419" s="275" t="s">
        <v>5701</v>
      </c>
      <c r="H1419" s="275" t="s">
        <v>319</v>
      </c>
      <c r="I1419" s="275" t="s">
        <v>5702</v>
      </c>
      <c r="J1419" s="275" t="s">
        <v>7574</v>
      </c>
      <c r="K1419" s="275" t="s">
        <v>7586</v>
      </c>
      <c r="L1419" s="275" t="s">
        <v>7586</v>
      </c>
      <c r="M1419" s="275" t="s">
        <v>7587</v>
      </c>
      <c r="N1419" s="276">
        <v>9870511</v>
      </c>
      <c r="O1419" s="275" t="s">
        <v>1848</v>
      </c>
      <c r="P1419" s="275" t="s">
        <v>7588</v>
      </c>
      <c r="Q1419" s="275" t="s">
        <v>7589</v>
      </c>
      <c r="R1419" s="275" t="s">
        <v>7589</v>
      </c>
      <c r="T1419" s="275" t="s">
        <v>5220</v>
      </c>
      <c r="U1419" s="275" t="s">
        <v>74</v>
      </c>
      <c r="V1419" s="275" t="s">
        <v>7590</v>
      </c>
      <c r="W1419" s="275" t="s">
        <v>6486</v>
      </c>
      <c r="X1419" s="277">
        <v>44866</v>
      </c>
      <c r="Y1419" s="275" t="s">
        <v>6487</v>
      </c>
      <c r="AA1419" s="277">
        <v>44774</v>
      </c>
      <c r="AB1419" s="277">
        <v>44774</v>
      </c>
      <c r="AF1419" s="275" t="s">
        <v>7452</v>
      </c>
      <c r="AH1419" s="275">
        <v>10</v>
      </c>
      <c r="AJ1419" s="275" t="s">
        <v>8546</v>
      </c>
      <c r="AK1419" s="276">
        <v>989</v>
      </c>
      <c r="AL1419" s="275" t="s">
        <v>7908</v>
      </c>
    </row>
    <row r="1420" spans="1:38" s="275" customFormat="1">
      <c r="A1420" s="275" t="str">
        <f t="shared" si="22"/>
        <v>0451200588放課後等デイサービス</v>
      </c>
      <c r="B1420" s="275" t="s">
        <v>5698</v>
      </c>
      <c r="C1420" s="275" t="s">
        <v>5699</v>
      </c>
      <c r="D1420" s="276">
        <v>9894601</v>
      </c>
      <c r="E1420" s="275" t="s">
        <v>7573</v>
      </c>
      <c r="F1420" s="275" t="s">
        <v>5701</v>
      </c>
      <c r="G1420" s="275" t="s">
        <v>5701</v>
      </c>
      <c r="H1420" s="275" t="s">
        <v>319</v>
      </c>
      <c r="I1420" s="275" t="s">
        <v>5702</v>
      </c>
      <c r="J1420" s="275" t="s">
        <v>7574</v>
      </c>
      <c r="K1420" s="275" t="s">
        <v>7586</v>
      </c>
      <c r="L1420" s="275" t="s">
        <v>7586</v>
      </c>
      <c r="M1420" s="275" t="s">
        <v>7587</v>
      </c>
      <c r="N1420" s="276">
        <v>9870511</v>
      </c>
      <c r="O1420" s="275" t="s">
        <v>1848</v>
      </c>
      <c r="P1420" s="275" t="s">
        <v>7588</v>
      </c>
      <c r="Q1420" s="275" t="s">
        <v>7589</v>
      </c>
      <c r="R1420" s="275" t="s">
        <v>7589</v>
      </c>
      <c r="T1420" s="275" t="s">
        <v>5221</v>
      </c>
      <c r="U1420" s="275" t="s">
        <v>74</v>
      </c>
      <c r="V1420" s="275" t="s">
        <v>7590</v>
      </c>
      <c r="W1420" s="275" t="s">
        <v>6486</v>
      </c>
      <c r="X1420" s="277">
        <v>44866</v>
      </c>
      <c r="Y1420" s="275" t="s">
        <v>6487</v>
      </c>
      <c r="AA1420" s="277">
        <v>44774</v>
      </c>
      <c r="AB1420" s="277">
        <v>44774</v>
      </c>
      <c r="AH1420" s="275">
        <v>10</v>
      </c>
      <c r="AJ1420" s="275" t="s">
        <v>8546</v>
      </c>
      <c r="AK1420" s="276">
        <v>989</v>
      </c>
      <c r="AL1420" s="275" t="s">
        <v>7908</v>
      </c>
    </row>
    <row r="1421" spans="1:38" s="275" customFormat="1">
      <c r="A1421" s="275" t="str">
        <f t="shared" si="22"/>
        <v>0451200596児童発達支援</v>
      </c>
      <c r="B1421" s="275" t="s">
        <v>8586</v>
      </c>
      <c r="C1421" s="275" t="s">
        <v>8587</v>
      </c>
      <c r="D1421" s="276">
        <v>9870513</v>
      </c>
      <c r="E1421" s="275" t="s">
        <v>8588</v>
      </c>
      <c r="F1421" s="275" t="s">
        <v>8589</v>
      </c>
      <c r="H1421" s="275" t="s">
        <v>8590</v>
      </c>
      <c r="I1421" s="275" t="s">
        <v>8591</v>
      </c>
      <c r="J1421" s="275" t="s">
        <v>8592</v>
      </c>
      <c r="K1421" s="275" t="s">
        <v>8593</v>
      </c>
      <c r="L1421" s="275" t="s">
        <v>8593</v>
      </c>
      <c r="M1421" s="275" t="s">
        <v>8594</v>
      </c>
      <c r="N1421" s="276">
        <v>9870511</v>
      </c>
      <c r="O1421" s="275" t="s">
        <v>1848</v>
      </c>
      <c r="P1421" s="275" t="s">
        <v>8595</v>
      </c>
      <c r="Q1421" s="275" t="s">
        <v>8589</v>
      </c>
      <c r="T1421" s="275" t="s">
        <v>5220</v>
      </c>
      <c r="U1421" s="275" t="s">
        <v>74</v>
      </c>
      <c r="V1421" s="275" t="s">
        <v>8596</v>
      </c>
      <c r="W1421" s="275" t="s">
        <v>6486</v>
      </c>
      <c r="X1421" s="277">
        <v>45047</v>
      </c>
      <c r="Y1421" s="275" t="s">
        <v>6554</v>
      </c>
      <c r="AA1421" s="277">
        <v>45047</v>
      </c>
      <c r="AB1421" s="277">
        <v>45047</v>
      </c>
      <c r="AF1421" s="275" t="s">
        <v>7452</v>
      </c>
      <c r="AH1421" s="275">
        <v>10</v>
      </c>
      <c r="AJ1421" s="275" t="s">
        <v>8546</v>
      </c>
      <c r="AK1421" s="276">
        <v>987</v>
      </c>
      <c r="AL1421" s="275" t="s">
        <v>8017</v>
      </c>
    </row>
    <row r="1422" spans="1:38" s="275" customFormat="1">
      <c r="A1422" s="275" t="str">
        <f t="shared" si="22"/>
        <v>0451200596放課後等デイサービス</v>
      </c>
      <c r="B1422" s="275" t="s">
        <v>8586</v>
      </c>
      <c r="C1422" s="275" t="s">
        <v>8587</v>
      </c>
      <c r="D1422" s="276">
        <v>9870513</v>
      </c>
      <c r="E1422" s="275" t="s">
        <v>8588</v>
      </c>
      <c r="F1422" s="275" t="s">
        <v>8589</v>
      </c>
      <c r="H1422" s="275" t="s">
        <v>8590</v>
      </c>
      <c r="I1422" s="275" t="s">
        <v>8591</v>
      </c>
      <c r="J1422" s="275" t="s">
        <v>8592</v>
      </c>
      <c r="K1422" s="275" t="s">
        <v>8593</v>
      </c>
      <c r="L1422" s="275" t="s">
        <v>8593</v>
      </c>
      <c r="M1422" s="275" t="s">
        <v>8594</v>
      </c>
      <c r="N1422" s="276">
        <v>9870511</v>
      </c>
      <c r="O1422" s="275" t="s">
        <v>1848</v>
      </c>
      <c r="P1422" s="275" t="s">
        <v>8595</v>
      </c>
      <c r="Q1422" s="275" t="s">
        <v>8589</v>
      </c>
      <c r="T1422" s="275" t="s">
        <v>5221</v>
      </c>
      <c r="U1422" s="275" t="s">
        <v>74</v>
      </c>
      <c r="V1422" s="275" t="s">
        <v>8596</v>
      </c>
      <c r="W1422" s="275" t="s">
        <v>6486</v>
      </c>
      <c r="X1422" s="277">
        <v>45047</v>
      </c>
      <c r="Y1422" s="275" t="s">
        <v>6554</v>
      </c>
      <c r="AA1422" s="277">
        <v>45047</v>
      </c>
      <c r="AB1422" s="277">
        <v>45047</v>
      </c>
      <c r="AH1422" s="275">
        <v>10</v>
      </c>
      <c r="AJ1422" s="275" t="s">
        <v>8546</v>
      </c>
      <c r="AK1422" s="276">
        <v>987</v>
      </c>
      <c r="AL1422" s="275" t="s">
        <v>8017</v>
      </c>
    </row>
    <row r="1423" spans="1:38" s="275" customFormat="1">
      <c r="A1423" s="275" t="str">
        <f t="shared" si="22"/>
        <v>0451300016知的障害児施設</v>
      </c>
      <c r="B1423" s="275" t="s">
        <v>2217</v>
      </c>
      <c r="C1423" s="275" t="s">
        <v>2218</v>
      </c>
      <c r="D1423" s="276">
        <v>9895173</v>
      </c>
      <c r="E1423" s="275" t="s">
        <v>2225</v>
      </c>
      <c r="F1423" s="275" t="s">
        <v>2220</v>
      </c>
      <c r="G1423" s="275" t="s">
        <v>2221</v>
      </c>
      <c r="H1423" s="275" t="s">
        <v>63</v>
      </c>
      <c r="I1423" s="275" t="s">
        <v>2222</v>
      </c>
      <c r="J1423" s="275" t="s">
        <v>6953</v>
      </c>
      <c r="K1423" s="275" t="s">
        <v>2004</v>
      </c>
      <c r="L1423" s="275" t="s">
        <v>2004</v>
      </c>
      <c r="M1423" s="275" t="s">
        <v>2000</v>
      </c>
      <c r="N1423" s="276">
        <v>9895173</v>
      </c>
      <c r="O1423" s="275" t="s">
        <v>2193</v>
      </c>
      <c r="P1423" s="275" t="s">
        <v>2225</v>
      </c>
      <c r="Q1423" s="275" t="s">
        <v>2220</v>
      </c>
      <c r="R1423" s="275" t="s">
        <v>2221</v>
      </c>
      <c r="T1423" s="275" t="s">
        <v>7591</v>
      </c>
      <c r="U1423" s="275" t="s">
        <v>74</v>
      </c>
      <c r="V1423" s="275" t="s">
        <v>7592</v>
      </c>
      <c r="W1423" s="275" t="s">
        <v>6486</v>
      </c>
      <c r="X1423" s="277">
        <v>40452</v>
      </c>
      <c r="Y1423" s="275" t="s">
        <v>6487</v>
      </c>
      <c r="AA1423" s="277">
        <v>38991</v>
      </c>
      <c r="AB1423" s="277">
        <v>38991</v>
      </c>
      <c r="AF1423" s="275" t="s">
        <v>7593</v>
      </c>
      <c r="AG1423" s="275" t="s">
        <v>7594</v>
      </c>
      <c r="AH1423" s="275">
        <v>10</v>
      </c>
      <c r="AI1423" s="275">
        <v>10</v>
      </c>
      <c r="AJ1423" s="275" t="s">
        <v>8546</v>
      </c>
      <c r="AK1423" s="276">
        <v>989</v>
      </c>
      <c r="AL1423" s="275" t="s">
        <v>8030</v>
      </c>
    </row>
    <row r="1424" spans="1:38" s="275" customFormat="1">
      <c r="A1424" s="275" t="str">
        <f t="shared" si="22"/>
        <v>0451300024知的障害児通園施設</v>
      </c>
      <c r="B1424" s="275" t="s">
        <v>2193</v>
      </c>
      <c r="C1424" s="275" t="s">
        <v>2370</v>
      </c>
      <c r="D1424" s="276">
        <v>9872252</v>
      </c>
      <c r="E1424" s="275" t="s">
        <v>5716</v>
      </c>
      <c r="F1424" s="275" t="s">
        <v>4844</v>
      </c>
      <c r="G1424" s="275" t="s">
        <v>4845</v>
      </c>
      <c r="H1424" s="275" t="s">
        <v>2374</v>
      </c>
      <c r="I1424" s="275" t="s">
        <v>4846</v>
      </c>
      <c r="J1424" s="275" t="s">
        <v>7394</v>
      </c>
      <c r="K1424" s="275" t="s">
        <v>4847</v>
      </c>
      <c r="L1424" s="275" t="s">
        <v>4847</v>
      </c>
      <c r="M1424" s="275" t="s">
        <v>4848</v>
      </c>
      <c r="N1424" s="276">
        <v>9872215</v>
      </c>
      <c r="O1424" s="275" t="s">
        <v>2193</v>
      </c>
      <c r="P1424" s="275" t="s">
        <v>7595</v>
      </c>
      <c r="Q1424" s="275" t="s">
        <v>4850</v>
      </c>
      <c r="R1424" s="275" t="s">
        <v>4850</v>
      </c>
      <c r="T1424" s="275" t="s">
        <v>7596</v>
      </c>
      <c r="U1424" s="275" t="s">
        <v>74</v>
      </c>
      <c r="V1424" s="275" t="s">
        <v>7597</v>
      </c>
      <c r="W1424" s="275" t="s">
        <v>6486</v>
      </c>
      <c r="X1424" s="277">
        <v>39904</v>
      </c>
      <c r="Y1424" s="275" t="s">
        <v>6487</v>
      </c>
      <c r="AA1424" s="277">
        <v>38991</v>
      </c>
      <c r="AB1424" s="277">
        <v>38991</v>
      </c>
      <c r="AG1424" s="275" t="s">
        <v>7598</v>
      </c>
      <c r="AH1424" s="275">
        <v>20</v>
      </c>
      <c r="AI1424" s="275">
        <v>20</v>
      </c>
      <c r="AJ1424" s="275" t="s">
        <v>8546</v>
      </c>
      <c r="AK1424" s="276">
        <v>987</v>
      </c>
      <c r="AL1424" s="275" t="s">
        <v>8028</v>
      </c>
    </row>
    <row r="1425" spans="1:38" s="275" customFormat="1">
      <c r="A1425" s="275" t="str">
        <f t="shared" si="22"/>
        <v>0451300347児童発達支援</v>
      </c>
      <c r="B1425" s="275" t="s">
        <v>2187</v>
      </c>
      <c r="C1425" s="275" t="s">
        <v>2188</v>
      </c>
      <c r="D1425" s="276">
        <v>9895624</v>
      </c>
      <c r="E1425" s="275" t="s">
        <v>2189</v>
      </c>
      <c r="F1425" s="275" t="s">
        <v>2190</v>
      </c>
      <c r="G1425" s="275" t="s">
        <v>2191</v>
      </c>
      <c r="H1425" s="275" t="s">
        <v>63</v>
      </c>
      <c r="I1425" s="275" t="s">
        <v>2192</v>
      </c>
      <c r="J1425" s="275" t="s">
        <v>6948</v>
      </c>
      <c r="K1425" s="275" t="s">
        <v>2187</v>
      </c>
      <c r="L1425" s="275" t="s">
        <v>2187</v>
      </c>
      <c r="M1425" s="275" t="s">
        <v>2188</v>
      </c>
      <c r="N1425" s="276">
        <v>9895624</v>
      </c>
      <c r="O1425" s="275" t="s">
        <v>2193</v>
      </c>
      <c r="P1425" s="275" t="s">
        <v>2189</v>
      </c>
      <c r="Q1425" s="275" t="s">
        <v>2190</v>
      </c>
      <c r="R1425" s="275" t="s">
        <v>2191</v>
      </c>
      <c r="T1425" s="275" t="s">
        <v>5220</v>
      </c>
      <c r="U1425" s="275" t="s">
        <v>6525</v>
      </c>
      <c r="V1425" s="275" t="s">
        <v>7599</v>
      </c>
      <c r="W1425" s="275" t="s">
        <v>6486</v>
      </c>
      <c r="X1425" s="277">
        <v>41364</v>
      </c>
      <c r="Y1425" s="275" t="s">
        <v>6501</v>
      </c>
      <c r="AA1425" s="277">
        <v>41000</v>
      </c>
      <c r="AB1425" s="277">
        <v>41000</v>
      </c>
      <c r="AD1425" s="277">
        <v>41364</v>
      </c>
      <c r="AF1425" s="275" t="s">
        <v>7452</v>
      </c>
      <c r="AH1425" s="275">
        <v>10</v>
      </c>
      <c r="AJ1425" s="275" t="s">
        <v>8546</v>
      </c>
      <c r="AK1425" s="276">
        <v>989</v>
      </c>
      <c r="AL1425" s="275" t="s">
        <v>8027</v>
      </c>
    </row>
    <row r="1426" spans="1:38" s="275" customFormat="1">
      <c r="A1426" s="275" t="str">
        <f t="shared" si="22"/>
        <v>0451300354放課後等デイサービス</v>
      </c>
      <c r="B1426" s="275" t="s">
        <v>2187</v>
      </c>
      <c r="C1426" s="275" t="s">
        <v>2188</v>
      </c>
      <c r="D1426" s="276">
        <v>9895624</v>
      </c>
      <c r="E1426" s="275" t="s">
        <v>2189</v>
      </c>
      <c r="F1426" s="275" t="s">
        <v>2190</v>
      </c>
      <c r="G1426" s="275" t="s">
        <v>2191</v>
      </c>
      <c r="H1426" s="275" t="s">
        <v>63</v>
      </c>
      <c r="I1426" s="275" t="s">
        <v>2192</v>
      </c>
      <c r="J1426" s="275" t="s">
        <v>6948</v>
      </c>
      <c r="K1426" s="275" t="s">
        <v>2187</v>
      </c>
      <c r="L1426" s="275" t="s">
        <v>2187</v>
      </c>
      <c r="M1426" s="275" t="s">
        <v>2188</v>
      </c>
      <c r="N1426" s="276">
        <v>9895624</v>
      </c>
      <c r="O1426" s="275" t="s">
        <v>2193</v>
      </c>
      <c r="P1426" s="275" t="s">
        <v>2189</v>
      </c>
      <c r="Q1426" s="275" t="s">
        <v>2190</v>
      </c>
      <c r="R1426" s="275" t="s">
        <v>2191</v>
      </c>
      <c r="T1426" s="275" t="s">
        <v>5221</v>
      </c>
      <c r="U1426" s="275" t="s">
        <v>76</v>
      </c>
      <c r="V1426" s="275" t="s">
        <v>5715</v>
      </c>
      <c r="W1426" s="275" t="s">
        <v>6486</v>
      </c>
      <c r="X1426" s="277">
        <v>44562</v>
      </c>
      <c r="Y1426" s="275" t="s">
        <v>6487</v>
      </c>
      <c r="AA1426" s="277">
        <v>41000</v>
      </c>
      <c r="AB1426" s="277">
        <v>41000</v>
      </c>
      <c r="AC1426" s="277">
        <v>44562</v>
      </c>
      <c r="AH1426" s="275">
        <v>10</v>
      </c>
      <c r="AJ1426" s="275" t="s">
        <v>8546</v>
      </c>
      <c r="AK1426" s="276">
        <v>989</v>
      </c>
      <c r="AL1426" s="275" t="s">
        <v>8027</v>
      </c>
    </row>
    <row r="1427" spans="1:38" s="275" customFormat="1">
      <c r="A1427" s="275" t="str">
        <f t="shared" si="22"/>
        <v>0451300362児童発達支援</v>
      </c>
      <c r="B1427" s="275" t="s">
        <v>2193</v>
      </c>
      <c r="C1427" s="275" t="s">
        <v>2370</v>
      </c>
      <c r="D1427" s="276">
        <v>9872252</v>
      </c>
      <c r="E1427" s="275" t="s">
        <v>5716</v>
      </c>
      <c r="F1427" s="275" t="s">
        <v>4844</v>
      </c>
      <c r="G1427" s="275" t="s">
        <v>4845</v>
      </c>
      <c r="H1427" s="275" t="s">
        <v>2374</v>
      </c>
      <c r="I1427" s="275" t="s">
        <v>4846</v>
      </c>
      <c r="J1427" s="275" t="s">
        <v>7394</v>
      </c>
      <c r="K1427" s="275" t="s">
        <v>4847</v>
      </c>
      <c r="L1427" s="275" t="s">
        <v>4847</v>
      </c>
      <c r="M1427" s="275" t="s">
        <v>4848</v>
      </c>
      <c r="N1427" s="276">
        <v>9872251</v>
      </c>
      <c r="O1427" s="275" t="s">
        <v>2193</v>
      </c>
      <c r="P1427" s="275" t="s">
        <v>5717</v>
      </c>
      <c r="Q1427" s="275" t="s">
        <v>4850</v>
      </c>
      <c r="R1427" s="275" t="s">
        <v>4850</v>
      </c>
      <c r="T1427" s="275" t="s">
        <v>5220</v>
      </c>
      <c r="U1427" s="275" t="s">
        <v>74</v>
      </c>
      <c r="V1427" s="275" t="s">
        <v>5718</v>
      </c>
      <c r="W1427" s="275" t="s">
        <v>6486</v>
      </c>
      <c r="X1427" s="277">
        <v>44501</v>
      </c>
      <c r="Y1427" s="275" t="s">
        <v>6487</v>
      </c>
      <c r="AA1427" s="277">
        <v>41000</v>
      </c>
      <c r="AB1427" s="277">
        <v>41000</v>
      </c>
      <c r="AF1427" s="275" t="s">
        <v>7522</v>
      </c>
      <c r="AH1427" s="275">
        <v>15</v>
      </c>
      <c r="AJ1427" s="275" t="s">
        <v>8546</v>
      </c>
      <c r="AK1427" s="276">
        <v>987</v>
      </c>
      <c r="AL1427" s="275" t="s">
        <v>8028</v>
      </c>
    </row>
    <row r="1428" spans="1:38" s="275" customFormat="1">
      <c r="A1428" s="275" t="str">
        <f t="shared" si="22"/>
        <v>0451300362保育所等訪問支援</v>
      </c>
      <c r="B1428" s="275" t="s">
        <v>2193</v>
      </c>
      <c r="C1428" s="275" t="s">
        <v>2370</v>
      </c>
      <c r="D1428" s="276">
        <v>9872252</v>
      </c>
      <c r="E1428" s="275" t="s">
        <v>5716</v>
      </c>
      <c r="F1428" s="275" t="s">
        <v>4844</v>
      </c>
      <c r="G1428" s="275" t="s">
        <v>4845</v>
      </c>
      <c r="H1428" s="275" t="s">
        <v>2374</v>
      </c>
      <c r="I1428" s="275" t="s">
        <v>4846</v>
      </c>
      <c r="J1428" s="275" t="s">
        <v>7394</v>
      </c>
      <c r="K1428" s="275" t="s">
        <v>4847</v>
      </c>
      <c r="L1428" s="275" t="s">
        <v>4847</v>
      </c>
      <c r="M1428" s="275" t="s">
        <v>4848</v>
      </c>
      <c r="N1428" s="276">
        <v>9872251</v>
      </c>
      <c r="O1428" s="275" t="s">
        <v>2193</v>
      </c>
      <c r="P1428" s="275" t="s">
        <v>5717</v>
      </c>
      <c r="Q1428" s="275" t="s">
        <v>4850</v>
      </c>
      <c r="R1428" s="275" t="s">
        <v>4850</v>
      </c>
      <c r="T1428" s="275" t="s">
        <v>5222</v>
      </c>
      <c r="U1428" s="275" t="s">
        <v>74</v>
      </c>
      <c r="V1428" s="275" t="s">
        <v>5718</v>
      </c>
      <c r="W1428" s="275" t="s">
        <v>6486</v>
      </c>
      <c r="X1428" s="277">
        <v>44287</v>
      </c>
      <c r="Y1428" s="275" t="s">
        <v>6487</v>
      </c>
      <c r="AA1428" s="277">
        <v>42095</v>
      </c>
      <c r="AB1428" s="277">
        <v>42095</v>
      </c>
      <c r="AJ1428" s="275" t="s">
        <v>8546</v>
      </c>
      <c r="AK1428" s="276">
        <v>987</v>
      </c>
      <c r="AL1428" s="275" t="s">
        <v>8028</v>
      </c>
    </row>
    <row r="1429" spans="1:38" s="275" customFormat="1">
      <c r="A1429" s="275" t="str">
        <f t="shared" si="22"/>
        <v>0451300396放課後等デイサービス</v>
      </c>
      <c r="B1429" s="275" t="s">
        <v>2283</v>
      </c>
      <c r="C1429" s="275" t="s">
        <v>2284</v>
      </c>
      <c r="D1429" s="276">
        <v>9895508</v>
      </c>
      <c r="E1429" s="275" t="s">
        <v>5719</v>
      </c>
      <c r="F1429" s="275" t="s">
        <v>2286</v>
      </c>
      <c r="G1429" s="275" t="s">
        <v>2287</v>
      </c>
      <c r="H1429" s="275" t="s">
        <v>63</v>
      </c>
      <c r="I1429" s="275" t="s">
        <v>2288</v>
      </c>
      <c r="J1429" s="275" t="s">
        <v>6965</v>
      </c>
      <c r="K1429" s="275" t="s">
        <v>5720</v>
      </c>
      <c r="L1429" s="275" t="s">
        <v>5720</v>
      </c>
      <c r="M1429" s="275" t="s">
        <v>5721</v>
      </c>
      <c r="N1429" s="276">
        <v>9892177</v>
      </c>
      <c r="O1429" s="275" t="s">
        <v>2193</v>
      </c>
      <c r="P1429" s="275" t="s">
        <v>5722</v>
      </c>
      <c r="Q1429" s="275" t="s">
        <v>2292</v>
      </c>
      <c r="R1429" s="275" t="s">
        <v>2293</v>
      </c>
      <c r="T1429" s="275" t="s">
        <v>5221</v>
      </c>
      <c r="U1429" s="275" t="s">
        <v>74</v>
      </c>
      <c r="V1429" s="275" t="s">
        <v>5723</v>
      </c>
      <c r="W1429" s="275" t="s">
        <v>6486</v>
      </c>
      <c r="X1429" s="277">
        <v>44835</v>
      </c>
      <c r="Y1429" s="275" t="s">
        <v>6487</v>
      </c>
      <c r="AA1429" s="277">
        <v>42219</v>
      </c>
      <c r="AB1429" s="277">
        <v>42219</v>
      </c>
      <c r="AH1429" s="275">
        <v>10</v>
      </c>
      <c r="AJ1429" s="275" t="s">
        <v>8546</v>
      </c>
      <c r="AK1429" s="276">
        <v>989</v>
      </c>
      <c r="AL1429" s="275" t="s">
        <v>8032</v>
      </c>
    </row>
    <row r="1430" spans="1:38" s="275" customFormat="1">
      <c r="A1430" s="275" t="str">
        <f t="shared" si="22"/>
        <v>0451300412放課後等デイサービス</v>
      </c>
      <c r="B1430" s="275" t="s">
        <v>2283</v>
      </c>
      <c r="C1430" s="275" t="s">
        <v>2284</v>
      </c>
      <c r="D1430" s="276">
        <v>9895508</v>
      </c>
      <c r="E1430" s="275" t="s">
        <v>5719</v>
      </c>
      <c r="F1430" s="275" t="s">
        <v>2286</v>
      </c>
      <c r="G1430" s="275" t="s">
        <v>2287</v>
      </c>
      <c r="H1430" s="275" t="s">
        <v>63</v>
      </c>
      <c r="I1430" s="275" t="s">
        <v>2288</v>
      </c>
      <c r="J1430" s="275" t="s">
        <v>6965</v>
      </c>
      <c r="K1430" s="275" t="s">
        <v>5724</v>
      </c>
      <c r="L1430" s="275" t="s">
        <v>5731</v>
      </c>
      <c r="M1430" s="275" t="s">
        <v>5732</v>
      </c>
      <c r="N1430" s="276">
        <v>9895501</v>
      </c>
      <c r="O1430" s="275" t="s">
        <v>2193</v>
      </c>
      <c r="P1430" s="275" t="s">
        <v>5725</v>
      </c>
      <c r="Q1430" s="275" t="s">
        <v>5726</v>
      </c>
      <c r="R1430" s="275" t="s">
        <v>5727</v>
      </c>
      <c r="T1430" s="275" t="s">
        <v>5221</v>
      </c>
      <c r="U1430" s="275" t="s">
        <v>74</v>
      </c>
      <c r="V1430" s="275" t="s">
        <v>5728</v>
      </c>
      <c r="W1430" s="275" t="s">
        <v>6486</v>
      </c>
      <c r="X1430" s="277">
        <v>44835</v>
      </c>
      <c r="Y1430" s="275" t="s">
        <v>6487</v>
      </c>
      <c r="AA1430" s="277">
        <v>42373</v>
      </c>
      <c r="AB1430" s="277">
        <v>42373</v>
      </c>
      <c r="AH1430" s="275">
        <v>10</v>
      </c>
      <c r="AJ1430" s="275" t="s">
        <v>8546</v>
      </c>
      <c r="AK1430" s="276">
        <v>989</v>
      </c>
      <c r="AL1430" s="275" t="s">
        <v>8032</v>
      </c>
    </row>
    <row r="1431" spans="1:38" s="275" customFormat="1">
      <c r="A1431" s="275" t="str">
        <f t="shared" si="22"/>
        <v>0451300412児童発達支援</v>
      </c>
      <c r="B1431" s="275" t="s">
        <v>2283</v>
      </c>
      <c r="C1431" s="275" t="s">
        <v>2284</v>
      </c>
      <c r="D1431" s="276">
        <v>9895508</v>
      </c>
      <c r="E1431" s="275" t="s">
        <v>5719</v>
      </c>
      <c r="F1431" s="275" t="s">
        <v>2286</v>
      </c>
      <c r="G1431" s="275" t="s">
        <v>2287</v>
      </c>
      <c r="H1431" s="275" t="s">
        <v>63</v>
      </c>
      <c r="I1431" s="275" t="s">
        <v>2288</v>
      </c>
      <c r="J1431" s="275" t="s">
        <v>6965</v>
      </c>
      <c r="K1431" s="275" t="s">
        <v>5724</v>
      </c>
      <c r="L1431" s="275" t="s">
        <v>5729</v>
      </c>
      <c r="M1431" s="275" t="s">
        <v>5730</v>
      </c>
      <c r="N1431" s="276">
        <v>9895501</v>
      </c>
      <c r="O1431" s="275" t="s">
        <v>2193</v>
      </c>
      <c r="P1431" s="275" t="s">
        <v>5725</v>
      </c>
      <c r="Q1431" s="275" t="s">
        <v>5726</v>
      </c>
      <c r="R1431" s="275" t="s">
        <v>5727</v>
      </c>
      <c r="T1431" s="275" t="s">
        <v>5220</v>
      </c>
      <c r="U1431" s="275" t="s">
        <v>76</v>
      </c>
      <c r="V1431" s="275" t="s">
        <v>5728</v>
      </c>
      <c r="W1431" s="275" t="s">
        <v>6486</v>
      </c>
      <c r="X1431" s="277">
        <v>42856</v>
      </c>
      <c r="Y1431" s="275" t="s">
        <v>6487</v>
      </c>
      <c r="AA1431" s="277">
        <v>42373</v>
      </c>
      <c r="AB1431" s="277">
        <v>42373</v>
      </c>
      <c r="AC1431" s="277">
        <v>42856</v>
      </c>
      <c r="AF1431" s="275" t="s">
        <v>7452</v>
      </c>
      <c r="AH1431" s="275">
        <v>10</v>
      </c>
      <c r="AJ1431" s="275" t="s">
        <v>8546</v>
      </c>
      <c r="AK1431" s="276">
        <v>989</v>
      </c>
      <c r="AL1431" s="275" t="s">
        <v>8032</v>
      </c>
    </row>
    <row r="1432" spans="1:38" s="275" customFormat="1">
      <c r="A1432" s="275" t="str">
        <f t="shared" si="22"/>
        <v>0451300420児童発達支援</v>
      </c>
      <c r="B1432" s="275" t="s">
        <v>2283</v>
      </c>
      <c r="C1432" s="275" t="s">
        <v>2284</v>
      </c>
      <c r="D1432" s="276">
        <v>9895508</v>
      </c>
      <c r="E1432" s="275" t="s">
        <v>5719</v>
      </c>
      <c r="F1432" s="275" t="s">
        <v>2286</v>
      </c>
      <c r="G1432" s="275" t="s">
        <v>2287</v>
      </c>
      <c r="H1432" s="275" t="s">
        <v>63</v>
      </c>
      <c r="I1432" s="275" t="s">
        <v>2288</v>
      </c>
      <c r="J1432" s="275" t="s">
        <v>6965</v>
      </c>
      <c r="K1432" s="275" t="s">
        <v>5733</v>
      </c>
      <c r="L1432" s="275" t="s">
        <v>5736</v>
      </c>
      <c r="M1432" s="275" t="s">
        <v>5737</v>
      </c>
      <c r="N1432" s="276">
        <v>9895164</v>
      </c>
      <c r="O1432" s="275" t="s">
        <v>2193</v>
      </c>
      <c r="P1432" s="275" t="s">
        <v>4840</v>
      </c>
      <c r="Q1432" s="275" t="s">
        <v>4841</v>
      </c>
      <c r="R1432" s="275" t="s">
        <v>4842</v>
      </c>
      <c r="T1432" s="275" t="s">
        <v>5220</v>
      </c>
      <c r="U1432" s="275" t="s">
        <v>74</v>
      </c>
      <c r="V1432" s="275" t="s">
        <v>5735</v>
      </c>
      <c r="W1432" s="275" t="s">
        <v>6486</v>
      </c>
      <c r="X1432" s="277">
        <v>44835</v>
      </c>
      <c r="Y1432" s="275" t="s">
        <v>6487</v>
      </c>
      <c r="AA1432" s="277">
        <v>42522</v>
      </c>
      <c r="AB1432" s="277">
        <v>42522</v>
      </c>
      <c r="AF1432" s="275" t="s">
        <v>7452</v>
      </c>
      <c r="AH1432" s="275">
        <v>10</v>
      </c>
      <c r="AJ1432" s="275" t="s">
        <v>8546</v>
      </c>
      <c r="AK1432" s="276">
        <v>989</v>
      </c>
      <c r="AL1432" s="275" t="s">
        <v>8032</v>
      </c>
    </row>
    <row r="1433" spans="1:38" s="275" customFormat="1">
      <c r="A1433" s="275" t="str">
        <f t="shared" si="22"/>
        <v>0451300420放課後等デイサービス</v>
      </c>
      <c r="B1433" s="275" t="s">
        <v>2283</v>
      </c>
      <c r="C1433" s="275" t="s">
        <v>2284</v>
      </c>
      <c r="D1433" s="276">
        <v>9895508</v>
      </c>
      <c r="E1433" s="275" t="s">
        <v>5719</v>
      </c>
      <c r="F1433" s="275" t="s">
        <v>2286</v>
      </c>
      <c r="G1433" s="275" t="s">
        <v>2287</v>
      </c>
      <c r="H1433" s="275" t="s">
        <v>63</v>
      </c>
      <c r="I1433" s="275" t="s">
        <v>2288</v>
      </c>
      <c r="J1433" s="275" t="s">
        <v>6965</v>
      </c>
      <c r="K1433" s="275" t="s">
        <v>5733</v>
      </c>
      <c r="L1433" s="275" t="s">
        <v>5733</v>
      </c>
      <c r="M1433" s="275" t="s">
        <v>5734</v>
      </c>
      <c r="N1433" s="276">
        <v>9895164</v>
      </c>
      <c r="O1433" s="275" t="s">
        <v>2193</v>
      </c>
      <c r="P1433" s="275" t="s">
        <v>4840</v>
      </c>
      <c r="Q1433" s="275" t="s">
        <v>4841</v>
      </c>
      <c r="R1433" s="275" t="s">
        <v>4842</v>
      </c>
      <c r="T1433" s="275" t="s">
        <v>5221</v>
      </c>
      <c r="U1433" s="275" t="s">
        <v>74</v>
      </c>
      <c r="V1433" s="275" t="s">
        <v>5735</v>
      </c>
      <c r="W1433" s="275" t="s">
        <v>6486</v>
      </c>
      <c r="X1433" s="277">
        <v>44835</v>
      </c>
      <c r="Y1433" s="275" t="s">
        <v>6487</v>
      </c>
      <c r="AA1433" s="277">
        <v>42522</v>
      </c>
      <c r="AB1433" s="277">
        <v>42522</v>
      </c>
      <c r="AH1433" s="275">
        <v>10</v>
      </c>
      <c r="AJ1433" s="275" t="s">
        <v>8546</v>
      </c>
      <c r="AK1433" s="276">
        <v>989</v>
      </c>
      <c r="AL1433" s="275" t="s">
        <v>8032</v>
      </c>
    </row>
    <row r="1434" spans="1:38" s="275" customFormat="1">
      <c r="A1434" s="275" t="str">
        <f t="shared" si="22"/>
        <v>0451300420保育所等訪問支援</v>
      </c>
      <c r="B1434" s="275" t="s">
        <v>2283</v>
      </c>
      <c r="C1434" s="275" t="s">
        <v>2284</v>
      </c>
      <c r="D1434" s="276">
        <v>9895508</v>
      </c>
      <c r="E1434" s="275" t="s">
        <v>5719</v>
      </c>
      <c r="F1434" s="275" t="s">
        <v>2286</v>
      </c>
      <c r="G1434" s="275" t="s">
        <v>2287</v>
      </c>
      <c r="H1434" s="275" t="s">
        <v>63</v>
      </c>
      <c r="I1434" s="275" t="s">
        <v>2288</v>
      </c>
      <c r="J1434" s="275" t="s">
        <v>6965</v>
      </c>
      <c r="K1434" s="275" t="s">
        <v>5733</v>
      </c>
      <c r="L1434" s="275" t="s">
        <v>5738</v>
      </c>
      <c r="M1434" s="275" t="s">
        <v>5739</v>
      </c>
      <c r="N1434" s="276">
        <v>9895164</v>
      </c>
      <c r="O1434" s="275" t="s">
        <v>2193</v>
      </c>
      <c r="P1434" s="275" t="s">
        <v>4840</v>
      </c>
      <c r="Q1434" s="275" t="s">
        <v>4841</v>
      </c>
      <c r="R1434" s="275" t="s">
        <v>4842</v>
      </c>
      <c r="T1434" s="275" t="s">
        <v>5222</v>
      </c>
      <c r="U1434" s="275" t="s">
        <v>76</v>
      </c>
      <c r="V1434" s="275" t="s">
        <v>5735</v>
      </c>
      <c r="W1434" s="275" t="s">
        <v>6486</v>
      </c>
      <c r="X1434" s="277">
        <v>43586</v>
      </c>
      <c r="Y1434" s="275" t="s">
        <v>6487</v>
      </c>
      <c r="AA1434" s="277">
        <v>42522</v>
      </c>
      <c r="AB1434" s="277">
        <v>42522</v>
      </c>
      <c r="AC1434" s="277">
        <v>43586</v>
      </c>
      <c r="AJ1434" s="275" t="s">
        <v>8546</v>
      </c>
      <c r="AK1434" s="276">
        <v>989</v>
      </c>
      <c r="AL1434" s="275" t="s">
        <v>8032</v>
      </c>
    </row>
    <row r="1435" spans="1:38" s="275" customFormat="1">
      <c r="A1435" s="275" t="str">
        <f t="shared" si="22"/>
        <v>0451300453放課後等デイサービス</v>
      </c>
      <c r="B1435" s="275" t="s">
        <v>2356</v>
      </c>
      <c r="C1435" s="275" t="s">
        <v>5740</v>
      </c>
      <c r="D1435" s="276">
        <v>9895301</v>
      </c>
      <c r="E1435" s="275" t="s">
        <v>5741</v>
      </c>
      <c r="F1435" s="275" t="s">
        <v>5742</v>
      </c>
      <c r="G1435" s="275" t="s">
        <v>5743</v>
      </c>
      <c r="H1435" s="275" t="s">
        <v>129</v>
      </c>
      <c r="I1435" s="275" t="s">
        <v>2361</v>
      </c>
      <c r="J1435" s="275" t="s">
        <v>6971</v>
      </c>
      <c r="K1435" s="275" t="s">
        <v>2362</v>
      </c>
      <c r="L1435" s="275" t="s">
        <v>2362</v>
      </c>
      <c r="M1435" s="275" t="s">
        <v>5744</v>
      </c>
      <c r="N1435" s="276">
        <v>9895301</v>
      </c>
      <c r="O1435" s="275" t="s">
        <v>2193</v>
      </c>
      <c r="P1435" s="275" t="s">
        <v>5745</v>
      </c>
      <c r="Q1435" s="275" t="s">
        <v>5746</v>
      </c>
      <c r="R1435" s="275" t="s">
        <v>5747</v>
      </c>
      <c r="T1435" s="275" t="s">
        <v>5221</v>
      </c>
      <c r="U1435" s="275" t="s">
        <v>74</v>
      </c>
      <c r="V1435" s="275" t="s">
        <v>5748</v>
      </c>
      <c r="W1435" s="275" t="s">
        <v>6486</v>
      </c>
      <c r="X1435" s="277">
        <v>44927</v>
      </c>
      <c r="Y1435" s="275" t="s">
        <v>6487</v>
      </c>
      <c r="AA1435" s="277">
        <v>43101</v>
      </c>
      <c r="AB1435" s="277">
        <v>43101</v>
      </c>
      <c r="AH1435" s="275">
        <v>10</v>
      </c>
      <c r="AJ1435" s="275" t="s">
        <v>8546</v>
      </c>
      <c r="AK1435" s="276">
        <v>989</v>
      </c>
      <c r="AL1435" s="275" t="s">
        <v>8037</v>
      </c>
    </row>
    <row r="1436" spans="1:38" s="275" customFormat="1">
      <c r="A1436" s="275" t="str">
        <f t="shared" si="22"/>
        <v>0451300461児童発達支援</v>
      </c>
      <c r="B1436" s="275" t="s">
        <v>2386</v>
      </c>
      <c r="C1436" s="275" t="s">
        <v>2387</v>
      </c>
      <c r="D1436" s="276">
        <v>9895402</v>
      </c>
      <c r="E1436" s="275" t="s">
        <v>2388</v>
      </c>
      <c r="F1436" s="275" t="s">
        <v>5749</v>
      </c>
      <c r="H1436" s="275" t="s">
        <v>129</v>
      </c>
      <c r="I1436" s="275" t="s">
        <v>2390</v>
      </c>
      <c r="J1436" s="275" t="s">
        <v>6973</v>
      </c>
      <c r="K1436" s="275" t="s">
        <v>2391</v>
      </c>
      <c r="L1436" s="275" t="s">
        <v>2391</v>
      </c>
      <c r="M1436" s="275" t="s">
        <v>2392</v>
      </c>
      <c r="N1436" s="276">
        <v>9895402</v>
      </c>
      <c r="O1436" s="275" t="s">
        <v>2193</v>
      </c>
      <c r="P1436" s="275" t="s">
        <v>2393</v>
      </c>
      <c r="Q1436" s="275" t="s">
        <v>5750</v>
      </c>
      <c r="T1436" s="275" t="s">
        <v>5220</v>
      </c>
      <c r="U1436" s="275" t="s">
        <v>74</v>
      </c>
      <c r="V1436" s="275" t="s">
        <v>5751</v>
      </c>
      <c r="W1436" s="275" t="s">
        <v>6486</v>
      </c>
      <c r="X1436" s="277">
        <v>45017</v>
      </c>
      <c r="Y1436" s="275" t="s">
        <v>6487</v>
      </c>
      <c r="AA1436" s="277">
        <v>43617</v>
      </c>
      <c r="AB1436" s="277">
        <v>43617</v>
      </c>
      <c r="AF1436" s="275" t="s">
        <v>7452</v>
      </c>
      <c r="AH1436" s="275">
        <v>2</v>
      </c>
      <c r="AJ1436" s="275" t="s">
        <v>8546</v>
      </c>
      <c r="AK1436" s="276">
        <v>989</v>
      </c>
      <c r="AL1436" s="275" t="s">
        <v>8038</v>
      </c>
    </row>
    <row r="1437" spans="1:38" s="275" customFormat="1">
      <c r="A1437" s="275" t="str">
        <f t="shared" si="22"/>
        <v>0451300461児童発達支援</v>
      </c>
      <c r="B1437" s="275" t="s">
        <v>2386</v>
      </c>
      <c r="C1437" s="275" t="s">
        <v>2387</v>
      </c>
      <c r="D1437" s="276">
        <v>9895402</v>
      </c>
      <c r="E1437" s="275" t="s">
        <v>2388</v>
      </c>
      <c r="F1437" s="275" t="s">
        <v>5749</v>
      </c>
      <c r="H1437" s="275" t="s">
        <v>129</v>
      </c>
      <c r="I1437" s="275" t="s">
        <v>2390</v>
      </c>
      <c r="J1437" s="275" t="s">
        <v>6973</v>
      </c>
      <c r="K1437" s="275" t="s">
        <v>2391</v>
      </c>
      <c r="L1437" s="275" t="s">
        <v>2391</v>
      </c>
      <c r="M1437" s="275" t="s">
        <v>2392</v>
      </c>
      <c r="N1437" s="276">
        <v>9895402</v>
      </c>
      <c r="O1437" s="275" t="s">
        <v>2193</v>
      </c>
      <c r="P1437" s="275" t="s">
        <v>2393</v>
      </c>
      <c r="Q1437" s="275" t="s">
        <v>5750</v>
      </c>
      <c r="T1437" s="275" t="s">
        <v>5220</v>
      </c>
      <c r="U1437" s="275" t="s">
        <v>74</v>
      </c>
      <c r="V1437" s="275" t="s">
        <v>5751</v>
      </c>
      <c r="W1437" s="275" t="s">
        <v>6507</v>
      </c>
      <c r="X1437" s="277">
        <v>45017</v>
      </c>
      <c r="Y1437" s="275" t="s">
        <v>6487</v>
      </c>
      <c r="AA1437" s="277">
        <v>43617</v>
      </c>
      <c r="AB1437" s="277">
        <v>43617</v>
      </c>
      <c r="AF1437" s="275" t="s">
        <v>7452</v>
      </c>
      <c r="AH1437" s="275">
        <v>1</v>
      </c>
      <c r="AJ1437" s="275" t="s">
        <v>8546</v>
      </c>
      <c r="AK1437" s="276">
        <v>989</v>
      </c>
      <c r="AL1437" s="275" t="s">
        <v>8038</v>
      </c>
    </row>
    <row r="1438" spans="1:38" s="275" customFormat="1">
      <c r="A1438" s="275" t="str">
        <f t="shared" si="22"/>
        <v>0451300461放課後等デイサービス</v>
      </c>
      <c r="B1438" s="275" t="s">
        <v>2386</v>
      </c>
      <c r="C1438" s="275" t="s">
        <v>2387</v>
      </c>
      <c r="D1438" s="276">
        <v>9895402</v>
      </c>
      <c r="E1438" s="275" t="s">
        <v>2388</v>
      </c>
      <c r="F1438" s="275" t="s">
        <v>5749</v>
      </c>
      <c r="H1438" s="275" t="s">
        <v>129</v>
      </c>
      <c r="I1438" s="275" t="s">
        <v>2390</v>
      </c>
      <c r="J1438" s="275" t="s">
        <v>6973</v>
      </c>
      <c r="K1438" s="275" t="s">
        <v>2391</v>
      </c>
      <c r="L1438" s="275" t="s">
        <v>2391</v>
      </c>
      <c r="M1438" s="275" t="s">
        <v>2392</v>
      </c>
      <c r="N1438" s="276">
        <v>9895402</v>
      </c>
      <c r="O1438" s="275" t="s">
        <v>2193</v>
      </c>
      <c r="P1438" s="275" t="s">
        <v>2393</v>
      </c>
      <c r="Q1438" s="275" t="s">
        <v>5750</v>
      </c>
      <c r="T1438" s="275" t="s">
        <v>5221</v>
      </c>
      <c r="U1438" s="275" t="s">
        <v>74</v>
      </c>
      <c r="V1438" s="275" t="s">
        <v>5751</v>
      </c>
      <c r="W1438" s="275" t="s">
        <v>6486</v>
      </c>
      <c r="X1438" s="277">
        <v>45017</v>
      </c>
      <c r="Y1438" s="275" t="s">
        <v>6487</v>
      </c>
      <c r="AA1438" s="277">
        <v>43617</v>
      </c>
      <c r="AB1438" s="277">
        <v>43617</v>
      </c>
      <c r="AH1438" s="275">
        <v>2</v>
      </c>
      <c r="AJ1438" s="275" t="s">
        <v>8546</v>
      </c>
      <c r="AK1438" s="276">
        <v>989</v>
      </c>
      <c r="AL1438" s="275" t="s">
        <v>8038</v>
      </c>
    </row>
    <row r="1439" spans="1:38" s="275" customFormat="1">
      <c r="A1439" s="275" t="str">
        <f t="shared" si="22"/>
        <v>0451300479放課後等デイサービス</v>
      </c>
      <c r="B1439" s="275" t="s">
        <v>2356</v>
      </c>
      <c r="C1439" s="275" t="s">
        <v>5740</v>
      </c>
      <c r="D1439" s="276">
        <v>9895301</v>
      </c>
      <c r="E1439" s="275" t="s">
        <v>5741</v>
      </c>
      <c r="F1439" s="275" t="s">
        <v>5742</v>
      </c>
      <c r="G1439" s="275" t="s">
        <v>5743</v>
      </c>
      <c r="H1439" s="275" t="s">
        <v>129</v>
      </c>
      <c r="I1439" s="275" t="s">
        <v>2361</v>
      </c>
      <c r="J1439" s="275" t="s">
        <v>6971</v>
      </c>
      <c r="K1439" s="275" t="s">
        <v>5752</v>
      </c>
      <c r="L1439" s="275" t="s">
        <v>5752</v>
      </c>
      <c r="M1439" s="275" t="s">
        <v>5753</v>
      </c>
      <c r="N1439" s="276">
        <v>9895615</v>
      </c>
      <c r="O1439" s="275" t="s">
        <v>2193</v>
      </c>
      <c r="P1439" s="275" t="s">
        <v>2431</v>
      </c>
      <c r="Q1439" s="275" t="s">
        <v>5754</v>
      </c>
      <c r="T1439" s="275" t="s">
        <v>5221</v>
      </c>
      <c r="U1439" s="275" t="s">
        <v>74</v>
      </c>
      <c r="V1439" s="275" t="s">
        <v>5755</v>
      </c>
      <c r="W1439" s="275" t="s">
        <v>6486</v>
      </c>
      <c r="X1439" s="277">
        <v>44927</v>
      </c>
      <c r="Y1439" s="275" t="s">
        <v>6487</v>
      </c>
      <c r="AA1439" s="277">
        <v>44378</v>
      </c>
      <c r="AB1439" s="277">
        <v>44378</v>
      </c>
      <c r="AH1439" s="275">
        <v>10</v>
      </c>
      <c r="AJ1439" s="275" t="s">
        <v>8546</v>
      </c>
      <c r="AK1439" s="276">
        <v>989</v>
      </c>
      <c r="AL1439" s="275" t="s">
        <v>8037</v>
      </c>
    </row>
    <row r="1440" spans="1:38" s="275" customFormat="1">
      <c r="A1440" s="275" t="str">
        <f t="shared" si="22"/>
        <v>0451300487放課後等デイサービス</v>
      </c>
      <c r="B1440" s="275" t="s">
        <v>5756</v>
      </c>
      <c r="C1440" s="275" t="s">
        <v>5757</v>
      </c>
      <c r="D1440" s="276">
        <v>9872252</v>
      </c>
      <c r="E1440" s="275" t="s">
        <v>5758</v>
      </c>
      <c r="F1440" s="275" t="s">
        <v>5759</v>
      </c>
      <c r="G1440" s="275" t="s">
        <v>5760</v>
      </c>
      <c r="H1440" s="275" t="s">
        <v>319</v>
      </c>
      <c r="I1440" s="275" t="s">
        <v>5761</v>
      </c>
      <c r="J1440" s="275" t="s">
        <v>7600</v>
      </c>
      <c r="K1440" s="275" t="s">
        <v>5762</v>
      </c>
      <c r="L1440" s="275" t="s">
        <v>5762</v>
      </c>
      <c r="M1440" s="275" t="s">
        <v>5763</v>
      </c>
      <c r="N1440" s="276">
        <v>9895603</v>
      </c>
      <c r="O1440" s="275" t="s">
        <v>2193</v>
      </c>
      <c r="P1440" s="275" t="s">
        <v>5764</v>
      </c>
      <c r="Q1440" s="275" t="s">
        <v>5765</v>
      </c>
      <c r="R1440" s="275" t="s">
        <v>5766</v>
      </c>
      <c r="T1440" s="275" t="s">
        <v>5221</v>
      </c>
      <c r="U1440" s="275" t="s">
        <v>74</v>
      </c>
      <c r="V1440" s="275" t="s">
        <v>5767</v>
      </c>
      <c r="W1440" s="275" t="s">
        <v>6486</v>
      </c>
      <c r="X1440" s="277">
        <v>44927</v>
      </c>
      <c r="Y1440" s="275" t="s">
        <v>6487</v>
      </c>
      <c r="AA1440" s="277">
        <v>44409</v>
      </c>
      <c r="AB1440" s="277">
        <v>44409</v>
      </c>
      <c r="AH1440" s="275">
        <v>10</v>
      </c>
      <c r="AJ1440" s="275" t="s">
        <v>8546</v>
      </c>
      <c r="AK1440" s="276">
        <v>987</v>
      </c>
      <c r="AL1440" s="275" t="s">
        <v>8028</v>
      </c>
    </row>
    <row r="1441" spans="1:38" s="275" customFormat="1">
      <c r="A1441" s="275" t="str">
        <f t="shared" si="22"/>
        <v>0451400238児童発達支援</v>
      </c>
      <c r="B1441" s="275" t="s">
        <v>2434</v>
      </c>
      <c r="C1441" s="275" t="s">
        <v>5768</v>
      </c>
      <c r="D1441" s="276">
        <v>9810505</v>
      </c>
      <c r="E1441" s="275" t="s">
        <v>5769</v>
      </c>
      <c r="F1441" s="275" t="s">
        <v>2437</v>
      </c>
      <c r="G1441" s="275" t="s">
        <v>2438</v>
      </c>
      <c r="H1441" s="275" t="s">
        <v>63</v>
      </c>
      <c r="I1441" s="275" t="s">
        <v>5770</v>
      </c>
      <c r="J1441" s="275" t="s">
        <v>7601</v>
      </c>
      <c r="K1441" s="275" t="s">
        <v>5771</v>
      </c>
      <c r="L1441" s="275" t="s">
        <v>5771</v>
      </c>
      <c r="M1441" s="275" t="s">
        <v>5772</v>
      </c>
      <c r="N1441" s="276">
        <v>9810503</v>
      </c>
      <c r="O1441" s="275" t="s">
        <v>2442</v>
      </c>
      <c r="P1441" s="275" t="s">
        <v>5773</v>
      </c>
      <c r="Q1441" s="275" t="s">
        <v>4878</v>
      </c>
      <c r="R1441" s="275" t="s">
        <v>4879</v>
      </c>
      <c r="T1441" s="275" t="s">
        <v>5220</v>
      </c>
      <c r="U1441" s="275" t="s">
        <v>74</v>
      </c>
      <c r="V1441" s="275" t="s">
        <v>5774</v>
      </c>
      <c r="W1441" s="275" t="s">
        <v>6486</v>
      </c>
      <c r="X1441" s="277">
        <v>44835</v>
      </c>
      <c r="Y1441" s="275" t="s">
        <v>6487</v>
      </c>
      <c r="AA1441" s="277">
        <v>41000</v>
      </c>
      <c r="AB1441" s="277">
        <v>41000</v>
      </c>
      <c r="AF1441" s="275" t="s">
        <v>7522</v>
      </c>
      <c r="AH1441" s="275">
        <v>24</v>
      </c>
      <c r="AJ1441" s="275" t="s">
        <v>8546</v>
      </c>
      <c r="AK1441" s="276">
        <v>981</v>
      </c>
      <c r="AL1441" s="275" t="s">
        <v>8042</v>
      </c>
    </row>
    <row r="1442" spans="1:38" s="275" customFormat="1">
      <c r="A1442" s="275" t="str">
        <f t="shared" si="22"/>
        <v>0451400238放課後等デイサービス</v>
      </c>
      <c r="B1442" s="275" t="s">
        <v>2434</v>
      </c>
      <c r="C1442" s="275" t="s">
        <v>5768</v>
      </c>
      <c r="D1442" s="276">
        <v>9810505</v>
      </c>
      <c r="E1442" s="275" t="s">
        <v>5769</v>
      </c>
      <c r="F1442" s="275" t="s">
        <v>2437</v>
      </c>
      <c r="G1442" s="275" t="s">
        <v>2438</v>
      </c>
      <c r="H1442" s="275" t="s">
        <v>63</v>
      </c>
      <c r="I1442" s="275" t="s">
        <v>5770</v>
      </c>
      <c r="J1442" s="275" t="s">
        <v>7601</v>
      </c>
      <c r="K1442" s="275" t="s">
        <v>5771</v>
      </c>
      <c r="L1442" s="275" t="s">
        <v>5771</v>
      </c>
      <c r="M1442" s="275" t="s">
        <v>5772</v>
      </c>
      <c r="N1442" s="276">
        <v>9810504</v>
      </c>
      <c r="O1442" s="275" t="s">
        <v>2442</v>
      </c>
      <c r="P1442" s="275" t="s">
        <v>5775</v>
      </c>
      <c r="Q1442" s="275" t="s">
        <v>5776</v>
      </c>
      <c r="T1442" s="275" t="s">
        <v>5221</v>
      </c>
      <c r="U1442" s="275" t="s">
        <v>74</v>
      </c>
      <c r="V1442" s="275" t="s">
        <v>5774</v>
      </c>
      <c r="W1442" s="275" t="s">
        <v>6486</v>
      </c>
      <c r="X1442" s="277">
        <v>44835</v>
      </c>
      <c r="Y1442" s="275" t="s">
        <v>6487</v>
      </c>
      <c r="AA1442" s="277">
        <v>41395</v>
      </c>
      <c r="AB1442" s="277">
        <v>41395</v>
      </c>
      <c r="AC1442" s="277">
        <v>42369</v>
      </c>
      <c r="AE1442" s="277">
        <v>42461</v>
      </c>
      <c r="AH1442" s="275">
        <v>10</v>
      </c>
      <c r="AJ1442" s="275" t="s">
        <v>8546</v>
      </c>
      <c r="AK1442" s="276">
        <v>981</v>
      </c>
      <c r="AL1442" s="275" t="s">
        <v>8042</v>
      </c>
    </row>
    <row r="1443" spans="1:38" s="275" customFormat="1">
      <c r="A1443" s="275" t="str">
        <f t="shared" si="22"/>
        <v>0451400238保育所等訪問支援</v>
      </c>
      <c r="B1443" s="275" t="s">
        <v>2434</v>
      </c>
      <c r="C1443" s="275" t="s">
        <v>5768</v>
      </c>
      <c r="D1443" s="276">
        <v>9810505</v>
      </c>
      <c r="E1443" s="275" t="s">
        <v>5769</v>
      </c>
      <c r="F1443" s="275" t="s">
        <v>2437</v>
      </c>
      <c r="G1443" s="275" t="s">
        <v>2438</v>
      </c>
      <c r="H1443" s="275" t="s">
        <v>63</v>
      </c>
      <c r="I1443" s="275" t="s">
        <v>5770</v>
      </c>
      <c r="J1443" s="275" t="s">
        <v>7601</v>
      </c>
      <c r="K1443" s="275" t="s">
        <v>5771</v>
      </c>
      <c r="L1443" s="275" t="s">
        <v>5771</v>
      </c>
      <c r="M1443" s="275" t="s">
        <v>5772</v>
      </c>
      <c r="N1443" s="276">
        <v>9810503</v>
      </c>
      <c r="O1443" s="275" t="s">
        <v>2442</v>
      </c>
      <c r="P1443" s="275" t="s">
        <v>5773</v>
      </c>
      <c r="Q1443" s="275" t="s">
        <v>4878</v>
      </c>
      <c r="R1443" s="275" t="s">
        <v>4879</v>
      </c>
      <c r="T1443" s="275" t="s">
        <v>5222</v>
      </c>
      <c r="U1443" s="275" t="s">
        <v>74</v>
      </c>
      <c r="V1443" s="275" t="s">
        <v>5774</v>
      </c>
      <c r="W1443" s="275" t="s">
        <v>6486</v>
      </c>
      <c r="X1443" s="277">
        <v>44287</v>
      </c>
      <c r="Y1443" s="275" t="s">
        <v>6487</v>
      </c>
      <c r="AA1443" s="277">
        <v>41000</v>
      </c>
      <c r="AB1443" s="277">
        <v>41000</v>
      </c>
      <c r="AJ1443" s="275" t="s">
        <v>8546</v>
      </c>
      <c r="AK1443" s="276">
        <v>981</v>
      </c>
      <c r="AL1443" s="275" t="s">
        <v>8042</v>
      </c>
    </row>
    <row r="1444" spans="1:38" s="275" customFormat="1">
      <c r="A1444" s="275" t="str">
        <f t="shared" si="22"/>
        <v>0451400279放課後等デイサービス</v>
      </c>
      <c r="B1444" s="275" t="s">
        <v>5777</v>
      </c>
      <c r="C1444" s="275" t="s">
        <v>5778</v>
      </c>
      <c r="D1444" s="276">
        <v>9810305</v>
      </c>
      <c r="E1444" s="275" t="s">
        <v>5779</v>
      </c>
      <c r="F1444" s="275" t="s">
        <v>2502</v>
      </c>
      <c r="G1444" s="275" t="s">
        <v>2503</v>
      </c>
      <c r="H1444" s="275" t="s">
        <v>402</v>
      </c>
      <c r="I1444" s="275" t="s">
        <v>5780</v>
      </c>
      <c r="J1444" s="275" t="s">
        <v>7602</v>
      </c>
      <c r="K1444" s="275" t="s">
        <v>5781</v>
      </c>
      <c r="L1444" s="275" t="s">
        <v>5781</v>
      </c>
      <c r="M1444" s="275" t="s">
        <v>5782</v>
      </c>
      <c r="N1444" s="276">
        <v>9810501</v>
      </c>
      <c r="O1444" s="275" t="s">
        <v>2442</v>
      </c>
      <c r="P1444" s="275" t="s">
        <v>5783</v>
      </c>
      <c r="Q1444" s="275" t="s">
        <v>2502</v>
      </c>
      <c r="R1444" s="275" t="s">
        <v>2503</v>
      </c>
      <c r="T1444" s="275" t="s">
        <v>5221</v>
      </c>
      <c r="U1444" s="275" t="s">
        <v>74</v>
      </c>
      <c r="V1444" s="275" t="s">
        <v>5784</v>
      </c>
      <c r="W1444" s="275" t="s">
        <v>6486</v>
      </c>
      <c r="X1444" s="277">
        <v>44287</v>
      </c>
      <c r="Y1444" s="275" t="s">
        <v>6487</v>
      </c>
      <c r="AA1444" s="277">
        <v>41456</v>
      </c>
      <c r="AB1444" s="277">
        <v>41456</v>
      </c>
      <c r="AH1444" s="275">
        <v>10</v>
      </c>
      <c r="AJ1444" s="275" t="s">
        <v>8546</v>
      </c>
      <c r="AK1444" s="276">
        <v>981</v>
      </c>
      <c r="AL1444" s="275" t="s">
        <v>8047</v>
      </c>
    </row>
    <row r="1445" spans="1:38" s="275" customFormat="1">
      <c r="A1445" s="275" t="str">
        <f t="shared" si="22"/>
        <v>0451400287放課後等デイサービス</v>
      </c>
      <c r="B1445" s="275" t="s">
        <v>5785</v>
      </c>
      <c r="C1445" s="275" t="s">
        <v>5786</v>
      </c>
      <c r="D1445" s="276">
        <v>9810503</v>
      </c>
      <c r="E1445" s="275" t="s">
        <v>4869</v>
      </c>
      <c r="F1445" s="275" t="s">
        <v>5787</v>
      </c>
      <c r="G1445" s="275" t="s">
        <v>5787</v>
      </c>
      <c r="H1445" s="275" t="s">
        <v>129</v>
      </c>
      <c r="I1445" s="275" t="s">
        <v>5788</v>
      </c>
      <c r="J1445" s="275" t="s">
        <v>7603</v>
      </c>
      <c r="K1445" s="275" t="s">
        <v>5789</v>
      </c>
      <c r="L1445" s="275" t="s">
        <v>5789</v>
      </c>
      <c r="M1445" s="275" t="s">
        <v>5790</v>
      </c>
      <c r="N1445" s="276">
        <v>9810503</v>
      </c>
      <c r="O1445" s="275" t="s">
        <v>2442</v>
      </c>
      <c r="P1445" s="275" t="s">
        <v>4869</v>
      </c>
      <c r="Q1445" s="275" t="s">
        <v>5791</v>
      </c>
      <c r="R1445" s="275" t="s">
        <v>5791</v>
      </c>
      <c r="T1445" s="275" t="s">
        <v>5221</v>
      </c>
      <c r="U1445" s="275" t="s">
        <v>74</v>
      </c>
      <c r="V1445" s="275" t="s">
        <v>5792</v>
      </c>
      <c r="W1445" s="275" t="s">
        <v>6486</v>
      </c>
      <c r="X1445" s="277">
        <v>44287</v>
      </c>
      <c r="Y1445" s="275" t="s">
        <v>6487</v>
      </c>
      <c r="AA1445" s="277">
        <v>42079</v>
      </c>
      <c r="AB1445" s="277">
        <v>42079</v>
      </c>
      <c r="AH1445" s="275">
        <v>10</v>
      </c>
      <c r="AJ1445" s="275" t="s">
        <v>8546</v>
      </c>
      <c r="AK1445" s="276">
        <v>981</v>
      </c>
      <c r="AL1445" s="275" t="s">
        <v>8043</v>
      </c>
    </row>
    <row r="1446" spans="1:38" s="275" customFormat="1">
      <c r="A1446" s="275" t="str">
        <f t="shared" si="22"/>
        <v>0451400303児童発達支援</v>
      </c>
      <c r="B1446" s="275" t="s">
        <v>5223</v>
      </c>
      <c r="C1446" s="275" t="s">
        <v>5224</v>
      </c>
      <c r="D1446" s="276">
        <v>9860805</v>
      </c>
      <c r="E1446" s="275" t="s">
        <v>5793</v>
      </c>
      <c r="F1446" s="275" t="s">
        <v>5230</v>
      </c>
      <c r="G1446" s="275" t="s">
        <v>5230</v>
      </c>
      <c r="H1446" s="275" t="s">
        <v>402</v>
      </c>
      <c r="I1446" s="275" t="s">
        <v>275</v>
      </c>
      <c r="J1446" s="275" t="s">
        <v>6535</v>
      </c>
      <c r="K1446" s="275" t="s">
        <v>5794</v>
      </c>
      <c r="L1446" s="275" t="s">
        <v>5794</v>
      </c>
      <c r="M1446" s="275" t="s">
        <v>5795</v>
      </c>
      <c r="N1446" s="276">
        <v>9810503</v>
      </c>
      <c r="O1446" s="275" t="s">
        <v>2442</v>
      </c>
      <c r="P1446" s="275" t="s">
        <v>5796</v>
      </c>
      <c r="Q1446" s="275" t="s">
        <v>5797</v>
      </c>
      <c r="R1446" s="275" t="s">
        <v>5797</v>
      </c>
      <c r="T1446" s="275" t="s">
        <v>5220</v>
      </c>
      <c r="U1446" s="275" t="s">
        <v>74</v>
      </c>
      <c r="V1446" s="275" t="s">
        <v>5798</v>
      </c>
      <c r="W1446" s="275" t="s">
        <v>6486</v>
      </c>
      <c r="X1446" s="277">
        <v>44835</v>
      </c>
      <c r="Y1446" s="275" t="s">
        <v>6487</v>
      </c>
      <c r="AA1446" s="277">
        <v>44306</v>
      </c>
      <c r="AB1446" s="277">
        <v>44306</v>
      </c>
      <c r="AF1446" s="275" t="s">
        <v>7452</v>
      </c>
      <c r="AH1446" s="275">
        <v>2</v>
      </c>
      <c r="AJ1446" s="275" t="s">
        <v>8546</v>
      </c>
      <c r="AK1446" s="276">
        <v>986</v>
      </c>
      <c r="AL1446" s="275" t="s">
        <v>8076</v>
      </c>
    </row>
    <row r="1447" spans="1:38" s="275" customFormat="1">
      <c r="A1447" s="275" t="str">
        <f t="shared" si="22"/>
        <v>0451400303放課後等デイサービス</v>
      </c>
      <c r="B1447" s="275" t="s">
        <v>5223</v>
      </c>
      <c r="C1447" s="275" t="s">
        <v>5224</v>
      </c>
      <c r="D1447" s="276">
        <v>9860805</v>
      </c>
      <c r="E1447" s="275" t="s">
        <v>5793</v>
      </c>
      <c r="F1447" s="275" t="s">
        <v>5230</v>
      </c>
      <c r="G1447" s="275" t="s">
        <v>5230</v>
      </c>
      <c r="H1447" s="275" t="s">
        <v>402</v>
      </c>
      <c r="I1447" s="275" t="s">
        <v>275</v>
      </c>
      <c r="J1447" s="275" t="s">
        <v>6535</v>
      </c>
      <c r="K1447" s="275" t="s">
        <v>5794</v>
      </c>
      <c r="L1447" s="275" t="s">
        <v>5794</v>
      </c>
      <c r="M1447" s="275" t="s">
        <v>5795</v>
      </c>
      <c r="N1447" s="276">
        <v>9810503</v>
      </c>
      <c r="O1447" s="275" t="s">
        <v>2442</v>
      </c>
      <c r="P1447" s="275" t="s">
        <v>5796</v>
      </c>
      <c r="Q1447" s="275" t="s">
        <v>5797</v>
      </c>
      <c r="R1447" s="275" t="s">
        <v>5797</v>
      </c>
      <c r="T1447" s="275" t="s">
        <v>5221</v>
      </c>
      <c r="U1447" s="275" t="s">
        <v>74</v>
      </c>
      <c r="V1447" s="275" t="s">
        <v>5798</v>
      </c>
      <c r="W1447" s="275" t="s">
        <v>6486</v>
      </c>
      <c r="X1447" s="277">
        <v>44835</v>
      </c>
      <c r="Y1447" s="275" t="s">
        <v>6487</v>
      </c>
      <c r="AA1447" s="277">
        <v>44306</v>
      </c>
      <c r="AB1447" s="277">
        <v>44306</v>
      </c>
      <c r="AH1447" s="275">
        <v>8</v>
      </c>
      <c r="AJ1447" s="275" t="s">
        <v>8546</v>
      </c>
      <c r="AK1447" s="276">
        <v>986</v>
      </c>
      <c r="AL1447" s="275" t="s">
        <v>8076</v>
      </c>
    </row>
    <row r="1448" spans="1:38" s="275" customFormat="1">
      <c r="A1448" s="275" t="str">
        <f t="shared" si="22"/>
        <v>0451500011知的障害児通園施設</v>
      </c>
      <c r="B1448" s="275" t="s">
        <v>4927</v>
      </c>
      <c r="C1448" s="275" t="s">
        <v>4928</v>
      </c>
      <c r="D1448" s="276">
        <v>9896174</v>
      </c>
      <c r="E1448" s="275" t="s">
        <v>5802</v>
      </c>
      <c r="F1448" s="275" t="s">
        <v>4930</v>
      </c>
      <c r="G1448" s="275" t="s">
        <v>4931</v>
      </c>
      <c r="H1448" s="275" t="s">
        <v>5803</v>
      </c>
      <c r="I1448" s="275" t="s">
        <v>5804</v>
      </c>
      <c r="J1448" s="275" t="s">
        <v>7604</v>
      </c>
      <c r="K1448" s="275" t="s">
        <v>4933</v>
      </c>
      <c r="L1448" s="275" t="s">
        <v>4933</v>
      </c>
      <c r="M1448" s="275" t="s">
        <v>4934</v>
      </c>
      <c r="N1448" s="276">
        <v>9896322</v>
      </c>
      <c r="O1448" s="275" t="s">
        <v>2545</v>
      </c>
      <c r="P1448" s="275" t="s">
        <v>5805</v>
      </c>
      <c r="Q1448" s="275" t="s">
        <v>4936</v>
      </c>
      <c r="T1448" s="275" t="s">
        <v>7596</v>
      </c>
      <c r="U1448" s="275" t="s">
        <v>74</v>
      </c>
      <c r="V1448" s="275" t="s">
        <v>7605</v>
      </c>
      <c r="W1448" s="275" t="s">
        <v>6486</v>
      </c>
      <c r="X1448" s="277">
        <v>39904</v>
      </c>
      <c r="Y1448" s="275" t="s">
        <v>6487</v>
      </c>
      <c r="AA1448" s="277">
        <v>38991</v>
      </c>
      <c r="AB1448" s="277">
        <v>38991</v>
      </c>
      <c r="AG1448" s="275" t="s">
        <v>7606</v>
      </c>
      <c r="AH1448" s="275">
        <v>30</v>
      </c>
      <c r="AI1448" s="275">
        <v>30</v>
      </c>
      <c r="AJ1448" s="275" t="s">
        <v>8546</v>
      </c>
      <c r="AK1448" s="276">
        <v>989</v>
      </c>
      <c r="AL1448" s="275" t="s">
        <v>8159</v>
      </c>
    </row>
    <row r="1449" spans="1:38" s="275" customFormat="1">
      <c r="A1449" s="275" t="str">
        <f t="shared" si="22"/>
        <v>0451500508児童発達支援</v>
      </c>
      <c r="B1449" s="275" t="s">
        <v>5689</v>
      </c>
      <c r="C1449" s="275" t="s">
        <v>5690</v>
      </c>
      <c r="D1449" s="276">
        <v>9896143</v>
      </c>
      <c r="E1449" s="275" t="s">
        <v>5691</v>
      </c>
      <c r="F1449" s="275" t="s">
        <v>5692</v>
      </c>
      <c r="G1449" s="275" t="s">
        <v>5693</v>
      </c>
      <c r="H1449" s="275" t="s">
        <v>63</v>
      </c>
      <c r="I1449" s="275" t="s">
        <v>5694</v>
      </c>
      <c r="J1449" s="275" t="s">
        <v>7572</v>
      </c>
      <c r="K1449" s="275" t="s">
        <v>5799</v>
      </c>
      <c r="L1449" s="275" t="s">
        <v>5799</v>
      </c>
      <c r="M1449" s="275" t="s">
        <v>5800</v>
      </c>
      <c r="N1449" s="276">
        <v>9896203</v>
      </c>
      <c r="O1449" s="275" t="s">
        <v>2545</v>
      </c>
      <c r="P1449" s="275" t="s">
        <v>5809</v>
      </c>
      <c r="Q1449" s="275" t="s">
        <v>8597</v>
      </c>
      <c r="R1449" s="275" t="s">
        <v>8597</v>
      </c>
      <c r="T1449" s="275" t="s">
        <v>5220</v>
      </c>
      <c r="U1449" s="275" t="s">
        <v>74</v>
      </c>
      <c r="V1449" s="275" t="s">
        <v>5801</v>
      </c>
      <c r="W1449" s="275" t="s">
        <v>6486</v>
      </c>
      <c r="X1449" s="277">
        <v>45017</v>
      </c>
      <c r="Y1449" s="275" t="s">
        <v>6487</v>
      </c>
      <c r="AA1449" s="277">
        <v>41000</v>
      </c>
      <c r="AB1449" s="277">
        <v>41000</v>
      </c>
      <c r="AF1449" s="275" t="s">
        <v>7452</v>
      </c>
      <c r="AH1449" s="275">
        <v>10</v>
      </c>
      <c r="AJ1449" s="275" t="s">
        <v>8546</v>
      </c>
      <c r="AK1449" s="276">
        <v>989</v>
      </c>
      <c r="AL1449" s="275" t="s">
        <v>8158</v>
      </c>
    </row>
    <row r="1450" spans="1:38" s="275" customFormat="1">
      <c r="A1450" s="275" t="str">
        <f t="shared" si="22"/>
        <v>0451500508保育所等訪問支援</v>
      </c>
      <c r="B1450" s="275" t="s">
        <v>5689</v>
      </c>
      <c r="C1450" s="275" t="s">
        <v>5690</v>
      </c>
      <c r="D1450" s="276">
        <v>9896143</v>
      </c>
      <c r="E1450" s="275" t="s">
        <v>5691</v>
      </c>
      <c r="F1450" s="275" t="s">
        <v>5692</v>
      </c>
      <c r="G1450" s="275" t="s">
        <v>5693</v>
      </c>
      <c r="H1450" s="275" t="s">
        <v>63</v>
      </c>
      <c r="I1450" s="275" t="s">
        <v>5694</v>
      </c>
      <c r="J1450" s="275" t="s">
        <v>7572</v>
      </c>
      <c r="K1450" s="275" t="s">
        <v>5799</v>
      </c>
      <c r="L1450" s="275" t="s">
        <v>5799</v>
      </c>
      <c r="M1450" s="275" t="s">
        <v>5800</v>
      </c>
      <c r="N1450" s="276">
        <v>9896203</v>
      </c>
      <c r="O1450" s="275" t="s">
        <v>2545</v>
      </c>
      <c r="P1450" s="275" t="s">
        <v>5809</v>
      </c>
      <c r="Q1450" s="275" t="s">
        <v>8597</v>
      </c>
      <c r="R1450" s="275" t="s">
        <v>8597</v>
      </c>
      <c r="T1450" s="275" t="s">
        <v>5222</v>
      </c>
      <c r="U1450" s="275" t="s">
        <v>74</v>
      </c>
      <c r="V1450" s="275" t="s">
        <v>5801</v>
      </c>
      <c r="W1450" s="275" t="s">
        <v>6486</v>
      </c>
      <c r="X1450" s="277">
        <v>45017</v>
      </c>
      <c r="Y1450" s="275" t="s">
        <v>6487</v>
      </c>
      <c r="AA1450" s="277">
        <v>41275</v>
      </c>
      <c r="AB1450" s="277">
        <v>41275</v>
      </c>
      <c r="AJ1450" s="275" t="s">
        <v>8546</v>
      </c>
      <c r="AK1450" s="276">
        <v>989</v>
      </c>
      <c r="AL1450" s="275" t="s">
        <v>8158</v>
      </c>
    </row>
    <row r="1451" spans="1:38" s="275" customFormat="1">
      <c r="A1451" s="275" t="str">
        <f t="shared" si="22"/>
        <v>0451500524児童発達支援</v>
      </c>
      <c r="B1451" s="275" t="s">
        <v>4927</v>
      </c>
      <c r="C1451" s="275" t="s">
        <v>4928</v>
      </c>
      <c r="D1451" s="276">
        <v>9896174</v>
      </c>
      <c r="E1451" s="275" t="s">
        <v>5802</v>
      </c>
      <c r="F1451" s="275" t="s">
        <v>4930</v>
      </c>
      <c r="G1451" s="275" t="s">
        <v>4931</v>
      </c>
      <c r="H1451" s="275" t="s">
        <v>5803</v>
      </c>
      <c r="I1451" s="275" t="s">
        <v>5804</v>
      </c>
      <c r="J1451" s="275" t="s">
        <v>7604</v>
      </c>
      <c r="K1451" s="275" t="s">
        <v>4933</v>
      </c>
      <c r="L1451" s="275" t="s">
        <v>4933</v>
      </c>
      <c r="M1451" s="275" t="s">
        <v>4934</v>
      </c>
      <c r="N1451" s="276">
        <v>9896322</v>
      </c>
      <c r="O1451" s="275" t="s">
        <v>2545</v>
      </c>
      <c r="P1451" s="275" t="s">
        <v>5805</v>
      </c>
      <c r="Q1451" s="275" t="s">
        <v>4936</v>
      </c>
      <c r="T1451" s="275" t="s">
        <v>5220</v>
      </c>
      <c r="U1451" s="275" t="s">
        <v>74</v>
      </c>
      <c r="V1451" s="275" t="s">
        <v>5806</v>
      </c>
      <c r="W1451" s="275" t="s">
        <v>6486</v>
      </c>
      <c r="X1451" s="277">
        <v>44440</v>
      </c>
      <c r="Y1451" s="275" t="s">
        <v>6487</v>
      </c>
      <c r="AA1451" s="277">
        <v>41000</v>
      </c>
      <c r="AB1451" s="277">
        <v>41000</v>
      </c>
      <c r="AF1451" s="275" t="s">
        <v>7522</v>
      </c>
      <c r="AH1451" s="275">
        <v>30</v>
      </c>
      <c r="AJ1451" s="275" t="s">
        <v>8546</v>
      </c>
      <c r="AK1451" s="276">
        <v>989</v>
      </c>
      <c r="AL1451" s="275" t="s">
        <v>8159</v>
      </c>
    </row>
    <row r="1452" spans="1:38" s="275" customFormat="1">
      <c r="A1452" s="275" t="str">
        <f t="shared" si="22"/>
        <v>0451500524保育所等訪問支援</v>
      </c>
      <c r="B1452" s="275" t="s">
        <v>4927</v>
      </c>
      <c r="C1452" s="275" t="s">
        <v>4928</v>
      </c>
      <c r="D1452" s="276">
        <v>9896174</v>
      </c>
      <c r="E1452" s="275" t="s">
        <v>5802</v>
      </c>
      <c r="F1452" s="275" t="s">
        <v>4930</v>
      </c>
      <c r="G1452" s="275" t="s">
        <v>4931</v>
      </c>
      <c r="H1452" s="275" t="s">
        <v>5803</v>
      </c>
      <c r="I1452" s="275" t="s">
        <v>5804</v>
      </c>
      <c r="J1452" s="275" t="s">
        <v>7604</v>
      </c>
      <c r="K1452" s="275" t="s">
        <v>4933</v>
      </c>
      <c r="L1452" s="275" t="s">
        <v>4933</v>
      </c>
      <c r="M1452" s="275" t="s">
        <v>4934</v>
      </c>
      <c r="N1452" s="276">
        <v>9896322</v>
      </c>
      <c r="O1452" s="275" t="s">
        <v>2545</v>
      </c>
      <c r="P1452" s="275" t="s">
        <v>5805</v>
      </c>
      <c r="Q1452" s="275" t="s">
        <v>4936</v>
      </c>
      <c r="T1452" s="275" t="s">
        <v>5222</v>
      </c>
      <c r="U1452" s="275" t="s">
        <v>74</v>
      </c>
      <c r="V1452" s="275" t="s">
        <v>5806</v>
      </c>
      <c r="W1452" s="275" t="s">
        <v>6486</v>
      </c>
      <c r="X1452" s="277">
        <v>44287</v>
      </c>
      <c r="Y1452" s="275" t="s">
        <v>6487</v>
      </c>
      <c r="AA1452" s="277">
        <v>41365</v>
      </c>
      <c r="AB1452" s="277">
        <v>41365</v>
      </c>
      <c r="AJ1452" s="275" t="s">
        <v>8546</v>
      </c>
      <c r="AK1452" s="276">
        <v>989</v>
      </c>
      <c r="AL1452" s="275" t="s">
        <v>8159</v>
      </c>
    </row>
    <row r="1453" spans="1:38" s="275" customFormat="1">
      <c r="A1453" s="275" t="str">
        <f t="shared" si="22"/>
        <v>0451500532放課後等デイサービス</v>
      </c>
      <c r="B1453" s="275" t="s">
        <v>5689</v>
      </c>
      <c r="C1453" s="275" t="s">
        <v>5690</v>
      </c>
      <c r="D1453" s="276">
        <v>9896143</v>
      </c>
      <c r="E1453" s="275" t="s">
        <v>5691</v>
      </c>
      <c r="F1453" s="275" t="s">
        <v>5692</v>
      </c>
      <c r="G1453" s="275" t="s">
        <v>5693</v>
      </c>
      <c r="H1453" s="275" t="s">
        <v>63</v>
      </c>
      <c r="I1453" s="275" t="s">
        <v>5694</v>
      </c>
      <c r="J1453" s="275" t="s">
        <v>7572</v>
      </c>
      <c r="K1453" s="275" t="s">
        <v>5807</v>
      </c>
      <c r="L1453" s="275" t="s">
        <v>5807</v>
      </c>
      <c r="M1453" s="275" t="s">
        <v>5808</v>
      </c>
      <c r="N1453" s="276">
        <v>9896143</v>
      </c>
      <c r="O1453" s="275" t="s">
        <v>2545</v>
      </c>
      <c r="P1453" s="275" t="s">
        <v>8598</v>
      </c>
      <c r="Q1453" s="275" t="s">
        <v>5692</v>
      </c>
      <c r="R1453" s="275" t="s">
        <v>5693</v>
      </c>
      <c r="T1453" s="275" t="s">
        <v>5221</v>
      </c>
      <c r="U1453" s="275" t="s">
        <v>74</v>
      </c>
      <c r="V1453" s="275" t="s">
        <v>5810</v>
      </c>
      <c r="W1453" s="275" t="s">
        <v>6486</v>
      </c>
      <c r="X1453" s="277">
        <v>45017</v>
      </c>
      <c r="Y1453" s="275" t="s">
        <v>6487</v>
      </c>
      <c r="AA1453" s="277">
        <v>41000</v>
      </c>
      <c r="AB1453" s="277">
        <v>41000</v>
      </c>
      <c r="AH1453" s="275">
        <v>20</v>
      </c>
      <c r="AJ1453" s="275" t="s">
        <v>8546</v>
      </c>
      <c r="AK1453" s="276">
        <v>989</v>
      </c>
      <c r="AL1453" s="275" t="s">
        <v>8158</v>
      </c>
    </row>
    <row r="1454" spans="1:38" s="275" customFormat="1">
      <c r="A1454" s="275" t="str">
        <f t="shared" si="22"/>
        <v>0451500532放課後等デイサービス</v>
      </c>
      <c r="B1454" s="275" t="s">
        <v>5689</v>
      </c>
      <c r="C1454" s="275" t="s">
        <v>5690</v>
      </c>
      <c r="D1454" s="276">
        <v>9896143</v>
      </c>
      <c r="E1454" s="275" t="s">
        <v>5691</v>
      </c>
      <c r="F1454" s="275" t="s">
        <v>5692</v>
      </c>
      <c r="G1454" s="275" t="s">
        <v>5693</v>
      </c>
      <c r="H1454" s="275" t="s">
        <v>63</v>
      </c>
      <c r="I1454" s="275" t="s">
        <v>5694</v>
      </c>
      <c r="J1454" s="275" t="s">
        <v>7572</v>
      </c>
      <c r="K1454" s="275" t="s">
        <v>5807</v>
      </c>
      <c r="L1454" s="275" t="s">
        <v>5807</v>
      </c>
      <c r="M1454" s="275" t="s">
        <v>5808</v>
      </c>
      <c r="N1454" s="276">
        <v>9896143</v>
      </c>
      <c r="O1454" s="275" t="s">
        <v>2545</v>
      </c>
      <c r="P1454" s="275" t="s">
        <v>8598</v>
      </c>
      <c r="Q1454" s="275" t="s">
        <v>5692</v>
      </c>
      <c r="R1454" s="275" t="s">
        <v>5693</v>
      </c>
      <c r="T1454" s="275" t="s">
        <v>5221</v>
      </c>
      <c r="U1454" s="275" t="s">
        <v>74</v>
      </c>
      <c r="V1454" s="275" t="s">
        <v>5810</v>
      </c>
      <c r="W1454" s="275" t="s">
        <v>6507</v>
      </c>
      <c r="X1454" s="277">
        <v>41913</v>
      </c>
      <c r="Y1454" s="275" t="s">
        <v>6501</v>
      </c>
      <c r="AA1454" s="277">
        <v>41000</v>
      </c>
      <c r="AB1454" s="277">
        <v>41671</v>
      </c>
      <c r="AD1454" s="277">
        <v>41913</v>
      </c>
      <c r="AH1454" s="275">
        <v>5</v>
      </c>
      <c r="AJ1454" s="275" t="s">
        <v>8546</v>
      </c>
      <c r="AK1454" s="276">
        <v>989</v>
      </c>
      <c r="AL1454" s="275" t="s">
        <v>8158</v>
      </c>
    </row>
    <row r="1455" spans="1:38" s="275" customFormat="1">
      <c r="A1455" s="275" t="str">
        <f t="shared" si="22"/>
        <v>0451500581放課後等デイサービス</v>
      </c>
      <c r="B1455" s="275" t="s">
        <v>2550</v>
      </c>
      <c r="C1455" s="275" t="s">
        <v>5811</v>
      </c>
      <c r="D1455" s="276">
        <v>9896251</v>
      </c>
      <c r="E1455" s="275" t="s">
        <v>5812</v>
      </c>
      <c r="F1455" s="275" t="s">
        <v>2553</v>
      </c>
      <c r="G1455" s="275" t="s">
        <v>2554</v>
      </c>
      <c r="H1455" s="275" t="s">
        <v>63</v>
      </c>
      <c r="I1455" s="275" t="s">
        <v>5813</v>
      </c>
      <c r="J1455" s="275" t="s">
        <v>7607</v>
      </c>
      <c r="K1455" s="275" t="s">
        <v>2581</v>
      </c>
      <c r="L1455" s="275" t="s">
        <v>2581</v>
      </c>
      <c r="M1455" s="275" t="s">
        <v>2582</v>
      </c>
      <c r="N1455" s="276">
        <v>9896321</v>
      </c>
      <c r="O1455" s="275" t="s">
        <v>2545</v>
      </c>
      <c r="P1455" s="275" t="s">
        <v>5814</v>
      </c>
      <c r="Q1455" s="275" t="s">
        <v>2584</v>
      </c>
      <c r="R1455" s="275" t="s">
        <v>2585</v>
      </c>
      <c r="T1455" s="275" t="s">
        <v>5221</v>
      </c>
      <c r="U1455" s="275" t="s">
        <v>74</v>
      </c>
      <c r="V1455" s="275" t="s">
        <v>5815</v>
      </c>
      <c r="W1455" s="275" t="s">
        <v>6486</v>
      </c>
      <c r="X1455" s="277">
        <v>45017</v>
      </c>
      <c r="Y1455" s="275" t="s">
        <v>6487</v>
      </c>
      <c r="AA1455" s="277">
        <v>41030</v>
      </c>
      <c r="AB1455" s="277">
        <v>41030</v>
      </c>
      <c r="AH1455" s="275">
        <v>10</v>
      </c>
      <c r="AJ1455" s="275" t="s">
        <v>8546</v>
      </c>
      <c r="AK1455" s="276">
        <v>989</v>
      </c>
      <c r="AL1455" s="275" t="s">
        <v>8052</v>
      </c>
    </row>
    <row r="1456" spans="1:38" s="275" customFormat="1">
      <c r="A1456" s="275" t="str">
        <f t="shared" si="22"/>
        <v>0451500680児童発達支援</v>
      </c>
      <c r="B1456" s="275" t="s">
        <v>5816</v>
      </c>
      <c r="C1456" s="275" t="s">
        <v>5817</v>
      </c>
      <c r="D1456" s="276">
        <v>9830021</v>
      </c>
      <c r="E1456" s="275" t="s">
        <v>5818</v>
      </c>
      <c r="F1456" s="275" t="s">
        <v>2762</v>
      </c>
      <c r="G1456" s="275" t="s">
        <v>2763</v>
      </c>
      <c r="H1456" s="275" t="s">
        <v>63</v>
      </c>
      <c r="I1456" s="275" t="s">
        <v>8599</v>
      </c>
      <c r="J1456" s="275" t="s">
        <v>8600</v>
      </c>
      <c r="K1456" s="275" t="s">
        <v>5819</v>
      </c>
      <c r="L1456" s="275" t="s">
        <v>5823</v>
      </c>
      <c r="M1456" s="275" t="s">
        <v>5824</v>
      </c>
      <c r="N1456" s="276">
        <v>9896105</v>
      </c>
      <c r="O1456" s="275" t="s">
        <v>2545</v>
      </c>
      <c r="P1456" s="275" t="s">
        <v>5820</v>
      </c>
      <c r="Q1456" s="275" t="s">
        <v>5821</v>
      </c>
      <c r="R1456" s="275" t="s">
        <v>2768</v>
      </c>
      <c r="T1456" s="275" t="s">
        <v>5220</v>
      </c>
      <c r="U1456" s="275" t="s">
        <v>74</v>
      </c>
      <c r="V1456" s="275" t="s">
        <v>5822</v>
      </c>
      <c r="W1456" s="275" t="s">
        <v>6486</v>
      </c>
      <c r="X1456" s="277">
        <v>44835</v>
      </c>
      <c r="Y1456" s="275" t="s">
        <v>6487</v>
      </c>
      <c r="AA1456" s="277">
        <v>41789</v>
      </c>
      <c r="AB1456" s="277">
        <v>41789</v>
      </c>
      <c r="AF1456" s="275" t="s">
        <v>7522</v>
      </c>
      <c r="AH1456" s="275">
        <v>10</v>
      </c>
      <c r="AJ1456" s="275" t="s">
        <v>8546</v>
      </c>
      <c r="AK1456" s="276">
        <v>983</v>
      </c>
      <c r="AL1456" s="275" t="s">
        <v>8062</v>
      </c>
    </row>
    <row r="1457" spans="1:38" s="275" customFormat="1">
      <c r="A1457" s="275" t="str">
        <f t="shared" si="22"/>
        <v>0451500680放課後等デイサービス</v>
      </c>
      <c r="B1457" s="275" t="s">
        <v>5816</v>
      </c>
      <c r="C1457" s="275" t="s">
        <v>5817</v>
      </c>
      <c r="D1457" s="276">
        <v>9830021</v>
      </c>
      <c r="E1457" s="275" t="s">
        <v>5818</v>
      </c>
      <c r="F1457" s="275" t="s">
        <v>2762</v>
      </c>
      <c r="G1457" s="275" t="s">
        <v>2763</v>
      </c>
      <c r="H1457" s="275" t="s">
        <v>63</v>
      </c>
      <c r="I1457" s="275" t="s">
        <v>8599</v>
      </c>
      <c r="J1457" s="275" t="s">
        <v>8600</v>
      </c>
      <c r="K1457" s="275" t="s">
        <v>5819</v>
      </c>
      <c r="L1457" s="275" t="s">
        <v>5825</v>
      </c>
      <c r="M1457" s="275" t="s">
        <v>5826</v>
      </c>
      <c r="N1457" s="276">
        <v>9896105</v>
      </c>
      <c r="O1457" s="275" t="s">
        <v>2545</v>
      </c>
      <c r="P1457" s="275" t="s">
        <v>5820</v>
      </c>
      <c r="Q1457" s="275" t="s">
        <v>5821</v>
      </c>
      <c r="R1457" s="275" t="s">
        <v>2768</v>
      </c>
      <c r="T1457" s="275" t="s">
        <v>5221</v>
      </c>
      <c r="U1457" s="275" t="s">
        <v>74</v>
      </c>
      <c r="V1457" s="275" t="s">
        <v>5822</v>
      </c>
      <c r="W1457" s="275" t="s">
        <v>6486</v>
      </c>
      <c r="X1457" s="277">
        <v>44835</v>
      </c>
      <c r="Y1457" s="275" t="s">
        <v>6487</v>
      </c>
      <c r="AA1457" s="277">
        <v>41789</v>
      </c>
      <c r="AB1457" s="277">
        <v>41789</v>
      </c>
      <c r="AH1457" s="275">
        <v>20</v>
      </c>
      <c r="AJ1457" s="275" t="s">
        <v>8546</v>
      </c>
      <c r="AK1457" s="276">
        <v>983</v>
      </c>
      <c r="AL1457" s="275" t="s">
        <v>8062</v>
      </c>
    </row>
    <row r="1458" spans="1:38" s="275" customFormat="1">
      <c r="A1458" s="275" t="str">
        <f t="shared" si="22"/>
        <v>0451500680保育所等訪問支援</v>
      </c>
      <c r="B1458" s="275" t="s">
        <v>5816</v>
      </c>
      <c r="C1458" s="275" t="s">
        <v>5817</v>
      </c>
      <c r="D1458" s="276">
        <v>9830021</v>
      </c>
      <c r="E1458" s="275" t="s">
        <v>5818</v>
      </c>
      <c r="F1458" s="275" t="s">
        <v>2762</v>
      </c>
      <c r="G1458" s="275" t="s">
        <v>2763</v>
      </c>
      <c r="H1458" s="275" t="s">
        <v>63</v>
      </c>
      <c r="I1458" s="275" t="s">
        <v>8599</v>
      </c>
      <c r="J1458" s="275" t="s">
        <v>8600</v>
      </c>
      <c r="K1458" s="275" t="s">
        <v>5819</v>
      </c>
      <c r="L1458" s="275" t="s">
        <v>5827</v>
      </c>
      <c r="M1458" s="275" t="s">
        <v>5828</v>
      </c>
      <c r="N1458" s="276">
        <v>9896105</v>
      </c>
      <c r="O1458" s="275" t="s">
        <v>2545</v>
      </c>
      <c r="P1458" s="275" t="s">
        <v>5820</v>
      </c>
      <c r="Q1458" s="275" t="s">
        <v>5821</v>
      </c>
      <c r="R1458" s="275" t="s">
        <v>2768</v>
      </c>
      <c r="T1458" s="275" t="s">
        <v>5222</v>
      </c>
      <c r="U1458" s="275" t="s">
        <v>74</v>
      </c>
      <c r="V1458" s="275" t="s">
        <v>5822</v>
      </c>
      <c r="W1458" s="275" t="s">
        <v>6486</v>
      </c>
      <c r="X1458" s="277">
        <v>44287</v>
      </c>
      <c r="Y1458" s="275" t="s">
        <v>6487</v>
      </c>
      <c r="AA1458" s="277">
        <v>41789</v>
      </c>
      <c r="AB1458" s="277">
        <v>41789</v>
      </c>
      <c r="AJ1458" s="275" t="s">
        <v>8546</v>
      </c>
      <c r="AK1458" s="276">
        <v>983</v>
      </c>
      <c r="AL1458" s="275" t="s">
        <v>8062</v>
      </c>
    </row>
    <row r="1459" spans="1:38" s="275" customFormat="1">
      <c r="A1459" s="275" t="str">
        <f t="shared" si="22"/>
        <v>0451500698放課後等デイサービス</v>
      </c>
      <c r="B1459" s="275" t="s">
        <v>5829</v>
      </c>
      <c r="C1459" s="275" t="s">
        <v>5830</v>
      </c>
      <c r="D1459" s="276">
        <v>9896225</v>
      </c>
      <c r="E1459" s="275" t="s">
        <v>5831</v>
      </c>
      <c r="F1459" s="275" t="s">
        <v>5832</v>
      </c>
      <c r="H1459" s="275" t="s">
        <v>63</v>
      </c>
      <c r="I1459" s="275" t="s">
        <v>5833</v>
      </c>
      <c r="J1459" s="275" t="s">
        <v>7608</v>
      </c>
      <c r="K1459" s="275" t="s">
        <v>5834</v>
      </c>
      <c r="L1459" s="275" t="s">
        <v>5834</v>
      </c>
      <c r="M1459" s="275" t="s">
        <v>5835</v>
      </c>
      <c r="N1459" s="276">
        <v>9896225</v>
      </c>
      <c r="O1459" s="275" t="s">
        <v>2545</v>
      </c>
      <c r="P1459" s="275" t="s">
        <v>5836</v>
      </c>
      <c r="Q1459" s="275" t="s">
        <v>5837</v>
      </c>
      <c r="R1459" s="275" t="s">
        <v>5837</v>
      </c>
      <c r="T1459" s="275" t="s">
        <v>5221</v>
      </c>
      <c r="U1459" s="275" t="s">
        <v>74</v>
      </c>
      <c r="V1459" s="275" t="s">
        <v>5838</v>
      </c>
      <c r="W1459" s="275" t="s">
        <v>6486</v>
      </c>
      <c r="X1459" s="277">
        <v>45017</v>
      </c>
      <c r="Y1459" s="275" t="s">
        <v>6487</v>
      </c>
      <c r="AA1459" s="277">
        <v>41883</v>
      </c>
      <c r="AB1459" s="277">
        <v>41883</v>
      </c>
      <c r="AH1459" s="275">
        <v>10</v>
      </c>
      <c r="AJ1459" s="275" t="s">
        <v>8546</v>
      </c>
      <c r="AK1459" s="276">
        <v>989</v>
      </c>
      <c r="AL1459" s="275" t="s">
        <v>8160</v>
      </c>
    </row>
    <row r="1460" spans="1:38" s="275" customFormat="1">
      <c r="A1460" s="275" t="str">
        <f t="shared" si="22"/>
        <v>0451500706放課後等デイサービス</v>
      </c>
      <c r="B1460" s="275" t="s">
        <v>2699</v>
      </c>
      <c r="C1460" s="275" t="s">
        <v>2700</v>
      </c>
      <c r="D1460" s="276">
        <v>9896436</v>
      </c>
      <c r="E1460" s="275" t="s">
        <v>4382</v>
      </c>
      <c r="F1460" s="275" t="s">
        <v>2710</v>
      </c>
      <c r="G1460" s="275" t="s">
        <v>2710</v>
      </c>
      <c r="H1460" s="275" t="s">
        <v>63</v>
      </c>
      <c r="I1460" s="275" t="s">
        <v>5839</v>
      </c>
      <c r="J1460" s="275" t="s">
        <v>7609</v>
      </c>
      <c r="K1460" s="275" t="s">
        <v>5840</v>
      </c>
      <c r="L1460" s="275" t="s">
        <v>5840</v>
      </c>
      <c r="M1460" s="275" t="s">
        <v>5841</v>
      </c>
      <c r="N1460" s="276">
        <v>9896802</v>
      </c>
      <c r="O1460" s="275" t="s">
        <v>2545</v>
      </c>
      <c r="P1460" s="275" t="s">
        <v>2706</v>
      </c>
      <c r="Q1460" s="275" t="s">
        <v>5842</v>
      </c>
      <c r="R1460" s="275" t="s">
        <v>5842</v>
      </c>
      <c r="T1460" s="275" t="s">
        <v>5221</v>
      </c>
      <c r="U1460" s="275" t="s">
        <v>74</v>
      </c>
      <c r="V1460" s="275" t="s">
        <v>5843</v>
      </c>
      <c r="W1460" s="275" t="s">
        <v>6486</v>
      </c>
      <c r="X1460" s="277">
        <v>44287</v>
      </c>
      <c r="Y1460" s="275" t="s">
        <v>6487</v>
      </c>
      <c r="AA1460" s="277">
        <v>41913</v>
      </c>
      <c r="AB1460" s="277">
        <v>41913</v>
      </c>
      <c r="AH1460" s="275">
        <v>10</v>
      </c>
      <c r="AJ1460" s="275" t="s">
        <v>8546</v>
      </c>
      <c r="AK1460" s="276">
        <v>989</v>
      </c>
      <c r="AL1460" s="275" t="s">
        <v>8058</v>
      </c>
    </row>
    <row r="1461" spans="1:38" s="275" customFormat="1">
      <c r="A1461" s="275" t="str">
        <f t="shared" si="22"/>
        <v>0451500714放課後等デイサービス</v>
      </c>
      <c r="B1461" s="275" t="s">
        <v>5844</v>
      </c>
      <c r="C1461" s="275" t="s">
        <v>5845</v>
      </c>
      <c r="D1461" s="276">
        <v>9896135</v>
      </c>
      <c r="E1461" s="275" t="s">
        <v>5846</v>
      </c>
      <c r="F1461" s="275" t="s">
        <v>5847</v>
      </c>
      <c r="G1461" s="275" t="s">
        <v>5847</v>
      </c>
      <c r="H1461" s="275" t="s">
        <v>402</v>
      </c>
      <c r="I1461" s="275" t="s">
        <v>5848</v>
      </c>
      <c r="J1461" s="275" t="s">
        <v>7610</v>
      </c>
      <c r="K1461" s="275" t="s">
        <v>5849</v>
      </c>
      <c r="L1461" s="275" t="s">
        <v>5849</v>
      </c>
      <c r="M1461" s="275" t="s">
        <v>5850</v>
      </c>
      <c r="N1461" s="276">
        <v>9896135</v>
      </c>
      <c r="O1461" s="275" t="s">
        <v>2545</v>
      </c>
      <c r="P1461" s="275" t="s">
        <v>5846</v>
      </c>
      <c r="Q1461" s="275" t="s">
        <v>5847</v>
      </c>
      <c r="R1461" s="275" t="s">
        <v>5847</v>
      </c>
      <c r="T1461" s="275" t="s">
        <v>5221</v>
      </c>
      <c r="U1461" s="275" t="s">
        <v>74</v>
      </c>
      <c r="V1461" s="275" t="s">
        <v>5851</v>
      </c>
      <c r="W1461" s="275" t="s">
        <v>6486</v>
      </c>
      <c r="X1461" s="277">
        <v>44652</v>
      </c>
      <c r="Y1461" s="275" t="s">
        <v>6487</v>
      </c>
      <c r="AA1461" s="277">
        <v>42290</v>
      </c>
      <c r="AB1461" s="277">
        <v>42290</v>
      </c>
      <c r="AH1461" s="275">
        <v>10</v>
      </c>
      <c r="AJ1461" s="275" t="s">
        <v>8546</v>
      </c>
      <c r="AK1461" s="276">
        <v>989</v>
      </c>
      <c r="AL1461" s="275" t="s">
        <v>8161</v>
      </c>
    </row>
    <row r="1462" spans="1:38" s="275" customFormat="1">
      <c r="A1462" s="275" t="str">
        <f t="shared" si="22"/>
        <v>0451500722児童発達支援</v>
      </c>
      <c r="B1462" s="275" t="s">
        <v>5852</v>
      </c>
      <c r="C1462" s="275" t="s">
        <v>5853</v>
      </c>
      <c r="D1462" s="276">
        <v>9200901</v>
      </c>
      <c r="E1462" s="275" t="s">
        <v>5854</v>
      </c>
      <c r="F1462" s="275" t="s">
        <v>5855</v>
      </c>
      <c r="G1462" s="275" t="s">
        <v>5856</v>
      </c>
      <c r="H1462" s="275" t="s">
        <v>129</v>
      </c>
      <c r="I1462" s="275" t="s">
        <v>5857</v>
      </c>
      <c r="J1462" s="275" t="s">
        <v>7611</v>
      </c>
      <c r="K1462" s="275" t="s">
        <v>5858</v>
      </c>
      <c r="L1462" s="275" t="s">
        <v>5858</v>
      </c>
      <c r="M1462" s="275" t="s">
        <v>5859</v>
      </c>
      <c r="N1462" s="276">
        <v>9896202</v>
      </c>
      <c r="O1462" s="275" t="s">
        <v>2545</v>
      </c>
      <c r="P1462" s="275" t="s">
        <v>8601</v>
      </c>
      <c r="Q1462" s="275" t="s">
        <v>5862</v>
      </c>
      <c r="R1462" s="275" t="s">
        <v>5860</v>
      </c>
      <c r="T1462" s="275" t="s">
        <v>5220</v>
      </c>
      <c r="U1462" s="275" t="s">
        <v>74</v>
      </c>
      <c r="V1462" s="275" t="s">
        <v>5861</v>
      </c>
      <c r="W1462" s="275" t="s">
        <v>6486</v>
      </c>
      <c r="X1462" s="277">
        <v>44835</v>
      </c>
      <c r="Y1462" s="275" t="s">
        <v>6487</v>
      </c>
      <c r="AA1462" s="277">
        <v>42522</v>
      </c>
      <c r="AB1462" s="277">
        <v>42522</v>
      </c>
      <c r="AF1462" s="275" t="s">
        <v>7452</v>
      </c>
      <c r="AH1462" s="275">
        <v>10</v>
      </c>
      <c r="AJ1462" s="275" t="s">
        <v>8546</v>
      </c>
      <c r="AK1462" s="276">
        <v>920</v>
      </c>
      <c r="AL1462" s="275" t="s">
        <v>8162</v>
      </c>
    </row>
    <row r="1463" spans="1:38" s="275" customFormat="1">
      <c r="A1463" s="275" t="str">
        <f t="shared" si="22"/>
        <v>0451500722放課後等デイサービス</v>
      </c>
      <c r="B1463" s="275" t="s">
        <v>5852</v>
      </c>
      <c r="C1463" s="275" t="s">
        <v>5853</v>
      </c>
      <c r="D1463" s="276">
        <v>9200901</v>
      </c>
      <c r="E1463" s="275" t="s">
        <v>5854</v>
      </c>
      <c r="F1463" s="275" t="s">
        <v>5855</v>
      </c>
      <c r="G1463" s="275" t="s">
        <v>5856</v>
      </c>
      <c r="H1463" s="275" t="s">
        <v>129</v>
      </c>
      <c r="I1463" s="275" t="s">
        <v>5857</v>
      </c>
      <c r="J1463" s="275" t="s">
        <v>7611</v>
      </c>
      <c r="K1463" s="275" t="s">
        <v>5858</v>
      </c>
      <c r="L1463" s="275" t="s">
        <v>5858</v>
      </c>
      <c r="M1463" s="275" t="s">
        <v>5859</v>
      </c>
      <c r="N1463" s="276">
        <v>9896202</v>
      </c>
      <c r="O1463" s="275" t="s">
        <v>2545</v>
      </c>
      <c r="P1463" s="275" t="s">
        <v>8601</v>
      </c>
      <c r="Q1463" s="275" t="s">
        <v>5862</v>
      </c>
      <c r="R1463" s="275" t="s">
        <v>5860</v>
      </c>
      <c r="T1463" s="275" t="s">
        <v>5221</v>
      </c>
      <c r="U1463" s="275" t="s">
        <v>74</v>
      </c>
      <c r="V1463" s="275" t="s">
        <v>5861</v>
      </c>
      <c r="W1463" s="275" t="s">
        <v>6486</v>
      </c>
      <c r="X1463" s="277">
        <v>44835</v>
      </c>
      <c r="Y1463" s="275" t="s">
        <v>6487</v>
      </c>
      <c r="AA1463" s="277">
        <v>42522</v>
      </c>
      <c r="AB1463" s="277">
        <v>42522</v>
      </c>
      <c r="AH1463" s="275">
        <v>10</v>
      </c>
      <c r="AJ1463" s="275" t="s">
        <v>8546</v>
      </c>
      <c r="AK1463" s="276">
        <v>920</v>
      </c>
      <c r="AL1463" s="275" t="s">
        <v>8162</v>
      </c>
    </row>
    <row r="1464" spans="1:38" s="275" customFormat="1">
      <c r="A1464" s="275" t="str">
        <f t="shared" si="22"/>
        <v>0451500730放課後等デイサービス</v>
      </c>
      <c r="B1464" s="275" t="s">
        <v>2883</v>
      </c>
      <c r="C1464" s="275" t="s">
        <v>5863</v>
      </c>
      <c r="D1464" s="276">
        <v>9896114</v>
      </c>
      <c r="E1464" s="275" t="s">
        <v>2885</v>
      </c>
      <c r="F1464" s="275" t="s">
        <v>5864</v>
      </c>
      <c r="H1464" s="275" t="s">
        <v>319</v>
      </c>
      <c r="I1464" s="275" t="s">
        <v>2887</v>
      </c>
      <c r="J1464" s="275" t="s">
        <v>7093</v>
      </c>
      <c r="K1464" s="275" t="s">
        <v>5865</v>
      </c>
      <c r="L1464" s="275" t="s">
        <v>5865</v>
      </c>
      <c r="M1464" s="275" t="s">
        <v>5866</v>
      </c>
      <c r="N1464" s="276">
        <v>9896233</v>
      </c>
      <c r="O1464" s="275" t="s">
        <v>2545</v>
      </c>
      <c r="P1464" s="275" t="s">
        <v>5867</v>
      </c>
      <c r="Q1464" s="275" t="s">
        <v>5868</v>
      </c>
      <c r="R1464" s="275" t="s">
        <v>5869</v>
      </c>
      <c r="T1464" s="275" t="s">
        <v>5221</v>
      </c>
      <c r="U1464" s="275" t="s">
        <v>74</v>
      </c>
      <c r="V1464" s="275" t="s">
        <v>5870</v>
      </c>
      <c r="W1464" s="275" t="s">
        <v>6486</v>
      </c>
      <c r="X1464" s="277">
        <v>44652</v>
      </c>
      <c r="Y1464" s="275" t="s">
        <v>6487</v>
      </c>
      <c r="AA1464" s="277">
        <v>42585</v>
      </c>
      <c r="AB1464" s="277">
        <v>42585</v>
      </c>
      <c r="AH1464" s="275">
        <v>10</v>
      </c>
      <c r="AJ1464" s="275" t="s">
        <v>8546</v>
      </c>
      <c r="AK1464" s="276">
        <v>989</v>
      </c>
      <c r="AL1464" s="275" t="s">
        <v>8071</v>
      </c>
    </row>
    <row r="1465" spans="1:38" s="275" customFormat="1">
      <c r="A1465" s="275" t="str">
        <f t="shared" si="22"/>
        <v>0451500748放課後等デイサービス</v>
      </c>
      <c r="B1465" s="275" t="s">
        <v>397</v>
      </c>
      <c r="C1465" s="275" t="s">
        <v>398</v>
      </c>
      <c r="D1465" s="276">
        <v>1700013</v>
      </c>
      <c r="E1465" s="275" t="s">
        <v>5684</v>
      </c>
      <c r="F1465" s="275" t="s">
        <v>400</v>
      </c>
      <c r="G1465" s="275" t="s">
        <v>401</v>
      </c>
      <c r="H1465" s="275" t="s">
        <v>402</v>
      </c>
      <c r="I1465" s="275" t="s">
        <v>403</v>
      </c>
      <c r="J1465" s="275" t="s">
        <v>6552</v>
      </c>
      <c r="K1465" s="275" t="s">
        <v>5871</v>
      </c>
      <c r="L1465" s="275" t="s">
        <v>5871</v>
      </c>
      <c r="M1465" s="275" t="s">
        <v>5872</v>
      </c>
      <c r="N1465" s="276">
        <v>9894414</v>
      </c>
      <c r="O1465" s="275" t="s">
        <v>2545</v>
      </c>
      <c r="P1465" s="275" t="s">
        <v>5873</v>
      </c>
      <c r="Q1465" s="275" t="s">
        <v>5874</v>
      </c>
      <c r="R1465" s="275" t="s">
        <v>5875</v>
      </c>
      <c r="T1465" s="275" t="s">
        <v>5221</v>
      </c>
      <c r="U1465" s="275" t="s">
        <v>74</v>
      </c>
      <c r="V1465" s="275" t="s">
        <v>5876</v>
      </c>
      <c r="W1465" s="275" t="s">
        <v>6486</v>
      </c>
      <c r="X1465" s="277">
        <v>44835</v>
      </c>
      <c r="Y1465" s="275" t="s">
        <v>6487</v>
      </c>
      <c r="AA1465" s="277">
        <v>43076</v>
      </c>
      <c r="AB1465" s="277">
        <v>43076</v>
      </c>
      <c r="AH1465" s="275">
        <v>10</v>
      </c>
      <c r="AJ1465" s="275" t="s">
        <v>8546</v>
      </c>
      <c r="AK1465" s="276">
        <v>170</v>
      </c>
      <c r="AL1465" s="275" t="s">
        <v>7928</v>
      </c>
    </row>
    <row r="1466" spans="1:38" s="275" customFormat="1">
      <c r="A1466" s="275" t="str">
        <f t="shared" si="22"/>
        <v>0451500763放課後等デイサービス</v>
      </c>
      <c r="B1466" s="275" t="s">
        <v>5852</v>
      </c>
      <c r="C1466" s="275" t="s">
        <v>5853</v>
      </c>
      <c r="D1466" s="276">
        <v>9200901</v>
      </c>
      <c r="E1466" s="275" t="s">
        <v>5854</v>
      </c>
      <c r="F1466" s="275" t="s">
        <v>5855</v>
      </c>
      <c r="G1466" s="275" t="s">
        <v>5856</v>
      </c>
      <c r="H1466" s="275" t="s">
        <v>129</v>
      </c>
      <c r="I1466" s="275" t="s">
        <v>5857</v>
      </c>
      <c r="J1466" s="275" t="s">
        <v>7611</v>
      </c>
      <c r="K1466" s="275" t="s">
        <v>5877</v>
      </c>
      <c r="L1466" s="275" t="s">
        <v>5877</v>
      </c>
      <c r="M1466" s="275" t="s">
        <v>5878</v>
      </c>
      <c r="N1466" s="276">
        <v>9896202</v>
      </c>
      <c r="O1466" s="275" t="s">
        <v>2545</v>
      </c>
      <c r="P1466" s="275" t="s">
        <v>8602</v>
      </c>
      <c r="Q1466" s="275" t="s">
        <v>5862</v>
      </c>
      <c r="R1466" s="275" t="s">
        <v>5860</v>
      </c>
      <c r="T1466" s="275" t="s">
        <v>5221</v>
      </c>
      <c r="U1466" s="275" t="s">
        <v>74</v>
      </c>
      <c r="V1466" s="275" t="s">
        <v>5879</v>
      </c>
      <c r="W1466" s="275" t="s">
        <v>6486</v>
      </c>
      <c r="X1466" s="277">
        <v>44835</v>
      </c>
      <c r="Y1466" s="275" t="s">
        <v>6487</v>
      </c>
      <c r="AA1466" s="277">
        <v>43556</v>
      </c>
      <c r="AB1466" s="277">
        <v>43556</v>
      </c>
      <c r="AH1466" s="275">
        <v>10</v>
      </c>
      <c r="AJ1466" s="275" t="s">
        <v>8546</v>
      </c>
      <c r="AK1466" s="276">
        <v>920</v>
      </c>
      <c r="AL1466" s="275" t="s">
        <v>8162</v>
      </c>
    </row>
    <row r="1467" spans="1:38" s="275" customFormat="1">
      <c r="A1467" s="275" t="str">
        <f t="shared" si="22"/>
        <v>0451500771放課後等デイサービス</v>
      </c>
      <c r="B1467" s="275" t="s">
        <v>5880</v>
      </c>
      <c r="C1467" s="275" t="s">
        <v>5881</v>
      </c>
      <c r="D1467" s="276">
        <v>9896156</v>
      </c>
      <c r="E1467" s="275" t="s">
        <v>2851</v>
      </c>
      <c r="F1467" s="275" t="s">
        <v>2852</v>
      </c>
      <c r="H1467" s="275" t="s">
        <v>63</v>
      </c>
      <c r="I1467" s="275" t="s">
        <v>2854</v>
      </c>
      <c r="J1467" s="275" t="s">
        <v>7091</v>
      </c>
      <c r="K1467" s="275" t="s">
        <v>5882</v>
      </c>
      <c r="L1467" s="275" t="s">
        <v>5882</v>
      </c>
      <c r="M1467" s="275" t="s">
        <v>5883</v>
      </c>
      <c r="N1467" s="276">
        <v>9896156</v>
      </c>
      <c r="O1467" s="275" t="s">
        <v>2545</v>
      </c>
      <c r="P1467" s="275" t="s">
        <v>2851</v>
      </c>
      <c r="Q1467" s="275" t="s">
        <v>2852</v>
      </c>
      <c r="T1467" s="275" t="s">
        <v>5221</v>
      </c>
      <c r="U1467" s="275" t="s">
        <v>74</v>
      </c>
      <c r="V1467" s="275" t="s">
        <v>5884</v>
      </c>
      <c r="W1467" s="275" t="s">
        <v>6486</v>
      </c>
      <c r="X1467" s="277">
        <v>45017</v>
      </c>
      <c r="Y1467" s="275" t="s">
        <v>6487</v>
      </c>
      <c r="AA1467" s="277">
        <v>43709</v>
      </c>
      <c r="AB1467" s="277">
        <v>43709</v>
      </c>
      <c r="AH1467" s="275">
        <v>10</v>
      </c>
      <c r="AJ1467" s="275" t="s">
        <v>8546</v>
      </c>
      <c r="AK1467" s="276">
        <v>989</v>
      </c>
      <c r="AL1467" s="275" t="s">
        <v>8069</v>
      </c>
    </row>
    <row r="1468" spans="1:38" s="275" customFormat="1">
      <c r="A1468" s="275" t="str">
        <f t="shared" si="22"/>
        <v>0451500789放課後等デイサービス</v>
      </c>
      <c r="B1468" s="275" t="s">
        <v>5885</v>
      </c>
      <c r="C1468" s="275" t="s">
        <v>5886</v>
      </c>
      <c r="D1468" s="276">
        <v>9896811</v>
      </c>
      <c r="E1468" s="275" t="s">
        <v>5887</v>
      </c>
      <c r="F1468" s="275" t="s">
        <v>5888</v>
      </c>
      <c r="G1468" s="275" t="s">
        <v>5888</v>
      </c>
      <c r="H1468" s="275" t="s">
        <v>402</v>
      </c>
      <c r="I1468" s="275" t="s">
        <v>5889</v>
      </c>
      <c r="J1468" s="275" t="s">
        <v>7612</v>
      </c>
      <c r="K1468" s="275" t="s">
        <v>5890</v>
      </c>
      <c r="L1468" s="275" t="s">
        <v>5890</v>
      </c>
      <c r="M1468" s="275" t="s">
        <v>5891</v>
      </c>
      <c r="N1468" s="276">
        <v>9896802</v>
      </c>
      <c r="O1468" s="275" t="s">
        <v>2545</v>
      </c>
      <c r="P1468" s="275" t="s">
        <v>5892</v>
      </c>
      <c r="Q1468" s="275" t="s">
        <v>5893</v>
      </c>
      <c r="R1468" s="275" t="s">
        <v>5893</v>
      </c>
      <c r="T1468" s="275" t="s">
        <v>5221</v>
      </c>
      <c r="U1468" s="275" t="s">
        <v>74</v>
      </c>
      <c r="V1468" s="275" t="s">
        <v>5894</v>
      </c>
      <c r="W1468" s="275" t="s">
        <v>6486</v>
      </c>
      <c r="X1468" s="277">
        <v>45017</v>
      </c>
      <c r="Y1468" s="275" t="s">
        <v>6487</v>
      </c>
      <c r="AA1468" s="277">
        <v>43922</v>
      </c>
      <c r="AB1468" s="277">
        <v>43922</v>
      </c>
      <c r="AH1468" s="275">
        <v>10</v>
      </c>
      <c r="AJ1468" s="275" t="s">
        <v>8546</v>
      </c>
      <c r="AK1468" s="276">
        <v>989</v>
      </c>
      <c r="AL1468" s="275" t="s">
        <v>8163</v>
      </c>
    </row>
    <row r="1469" spans="1:38" s="275" customFormat="1">
      <c r="A1469" s="275" t="str">
        <f t="shared" si="22"/>
        <v>0451500797放課後等デイサービス</v>
      </c>
      <c r="B1469" s="275" t="s">
        <v>5844</v>
      </c>
      <c r="C1469" s="275" t="s">
        <v>5845</v>
      </c>
      <c r="D1469" s="276">
        <v>9896135</v>
      </c>
      <c r="E1469" s="275" t="s">
        <v>5846</v>
      </c>
      <c r="F1469" s="275" t="s">
        <v>5847</v>
      </c>
      <c r="G1469" s="275" t="s">
        <v>5847</v>
      </c>
      <c r="H1469" s="275" t="s">
        <v>402</v>
      </c>
      <c r="I1469" s="275" t="s">
        <v>5848</v>
      </c>
      <c r="J1469" s="275" t="s">
        <v>7610</v>
      </c>
      <c r="K1469" s="275" t="s">
        <v>5895</v>
      </c>
      <c r="L1469" s="275" t="s">
        <v>5895</v>
      </c>
      <c r="M1469" s="275" t="s">
        <v>5896</v>
      </c>
      <c r="N1469" s="276">
        <v>9896435</v>
      </c>
      <c r="O1469" s="275" t="s">
        <v>2545</v>
      </c>
      <c r="P1469" s="275" t="s">
        <v>5897</v>
      </c>
      <c r="Q1469" s="275" t="s">
        <v>5898</v>
      </c>
      <c r="R1469" s="275" t="s">
        <v>5898</v>
      </c>
      <c r="T1469" s="275" t="s">
        <v>5221</v>
      </c>
      <c r="U1469" s="275" t="s">
        <v>74</v>
      </c>
      <c r="V1469" s="275" t="s">
        <v>5899</v>
      </c>
      <c r="W1469" s="275" t="s">
        <v>6486</v>
      </c>
      <c r="X1469" s="277">
        <v>44652</v>
      </c>
      <c r="Y1469" s="275" t="s">
        <v>6487</v>
      </c>
      <c r="AA1469" s="277">
        <v>44166</v>
      </c>
      <c r="AB1469" s="277">
        <v>44166</v>
      </c>
      <c r="AH1469" s="275">
        <v>10</v>
      </c>
      <c r="AJ1469" s="275" t="s">
        <v>8546</v>
      </c>
      <c r="AK1469" s="276">
        <v>989</v>
      </c>
      <c r="AL1469" s="275" t="s">
        <v>8161</v>
      </c>
    </row>
    <row r="1470" spans="1:38" s="275" customFormat="1">
      <c r="A1470" s="275" t="str">
        <f t="shared" si="22"/>
        <v>0451500805児童発達支援</v>
      </c>
      <c r="B1470" s="275" t="s">
        <v>5706</v>
      </c>
      <c r="C1470" s="275" t="s">
        <v>5707</v>
      </c>
      <c r="D1470" s="276">
        <v>9870401</v>
      </c>
      <c r="E1470" s="275" t="s">
        <v>5708</v>
      </c>
      <c r="F1470" s="275" t="s">
        <v>4809</v>
      </c>
      <c r="G1470" s="275" t="s">
        <v>4806</v>
      </c>
      <c r="H1470" s="275" t="s">
        <v>63</v>
      </c>
      <c r="I1470" s="275" t="s">
        <v>2146</v>
      </c>
      <c r="J1470" s="275" t="s">
        <v>7391</v>
      </c>
      <c r="K1470" s="275" t="s">
        <v>7095</v>
      </c>
      <c r="L1470" s="275" t="s">
        <v>7095</v>
      </c>
      <c r="M1470" s="275" t="s">
        <v>7096</v>
      </c>
      <c r="N1470" s="276">
        <v>9896136</v>
      </c>
      <c r="O1470" s="275" t="s">
        <v>2545</v>
      </c>
      <c r="P1470" s="275" t="s">
        <v>7097</v>
      </c>
      <c r="Q1470" s="275" t="s">
        <v>7098</v>
      </c>
      <c r="R1470" s="275" t="s">
        <v>7099</v>
      </c>
      <c r="T1470" s="275" t="s">
        <v>5220</v>
      </c>
      <c r="U1470" s="275" t="s">
        <v>74</v>
      </c>
      <c r="V1470" s="275" t="s">
        <v>7613</v>
      </c>
      <c r="W1470" s="275" t="s">
        <v>6486</v>
      </c>
      <c r="X1470" s="277">
        <v>45078</v>
      </c>
      <c r="Y1470" s="275" t="s">
        <v>6487</v>
      </c>
      <c r="AA1470" s="277">
        <v>44621</v>
      </c>
      <c r="AB1470" s="277">
        <v>44621</v>
      </c>
      <c r="AF1470" s="275" t="s">
        <v>7452</v>
      </c>
      <c r="AH1470" s="275">
        <v>5</v>
      </c>
      <c r="AJ1470" s="275" t="s">
        <v>8546</v>
      </c>
      <c r="AK1470" s="276">
        <v>987</v>
      </c>
      <c r="AL1470" s="275" t="s">
        <v>8133</v>
      </c>
    </row>
    <row r="1471" spans="1:38" s="275" customFormat="1">
      <c r="A1471" s="275" t="str">
        <f t="shared" si="22"/>
        <v>0451500805放課後等デイサービス</v>
      </c>
      <c r="B1471" s="275" t="s">
        <v>5706</v>
      </c>
      <c r="C1471" s="275" t="s">
        <v>5707</v>
      </c>
      <c r="D1471" s="276">
        <v>9870401</v>
      </c>
      <c r="E1471" s="275" t="s">
        <v>5708</v>
      </c>
      <c r="F1471" s="275" t="s">
        <v>4809</v>
      </c>
      <c r="G1471" s="275" t="s">
        <v>4806</v>
      </c>
      <c r="H1471" s="275" t="s">
        <v>63</v>
      </c>
      <c r="I1471" s="275" t="s">
        <v>2146</v>
      </c>
      <c r="J1471" s="275" t="s">
        <v>7391</v>
      </c>
      <c r="K1471" s="275" t="s">
        <v>7095</v>
      </c>
      <c r="L1471" s="275" t="s">
        <v>7095</v>
      </c>
      <c r="M1471" s="275" t="s">
        <v>7096</v>
      </c>
      <c r="N1471" s="276">
        <v>9896136</v>
      </c>
      <c r="O1471" s="275" t="s">
        <v>2545</v>
      </c>
      <c r="P1471" s="275" t="s">
        <v>7097</v>
      </c>
      <c r="Q1471" s="275" t="s">
        <v>7098</v>
      </c>
      <c r="R1471" s="275" t="s">
        <v>7099</v>
      </c>
      <c r="T1471" s="275" t="s">
        <v>5221</v>
      </c>
      <c r="U1471" s="275" t="s">
        <v>74</v>
      </c>
      <c r="V1471" s="275" t="s">
        <v>7613</v>
      </c>
      <c r="W1471" s="275" t="s">
        <v>6486</v>
      </c>
      <c r="X1471" s="277">
        <v>45078</v>
      </c>
      <c r="Y1471" s="275" t="s">
        <v>6487</v>
      </c>
      <c r="AA1471" s="277">
        <v>44621</v>
      </c>
      <c r="AB1471" s="277">
        <v>44621</v>
      </c>
      <c r="AH1471" s="275">
        <v>5</v>
      </c>
      <c r="AJ1471" s="275" t="s">
        <v>8546</v>
      </c>
      <c r="AK1471" s="276">
        <v>987</v>
      </c>
      <c r="AL1471" s="275" t="s">
        <v>8133</v>
      </c>
    </row>
    <row r="1472" spans="1:38" s="275" customFormat="1">
      <c r="A1472" s="275" t="str">
        <f t="shared" si="22"/>
        <v>0451500813放課後等デイサービス</v>
      </c>
      <c r="B1472" s="275" t="s">
        <v>2883</v>
      </c>
      <c r="C1472" s="275" t="s">
        <v>5863</v>
      </c>
      <c r="D1472" s="276">
        <v>9896114</v>
      </c>
      <c r="E1472" s="275" t="s">
        <v>2885</v>
      </c>
      <c r="F1472" s="275" t="s">
        <v>5864</v>
      </c>
      <c r="H1472" s="275" t="s">
        <v>319</v>
      </c>
      <c r="I1472" s="275" t="s">
        <v>2887</v>
      </c>
      <c r="J1472" s="275" t="s">
        <v>7093</v>
      </c>
      <c r="K1472" s="275" t="s">
        <v>7614</v>
      </c>
      <c r="L1472" s="275" t="s">
        <v>7614</v>
      </c>
      <c r="M1472" s="275" t="s">
        <v>7615</v>
      </c>
      <c r="N1472" s="276">
        <v>9896136</v>
      </c>
      <c r="O1472" s="275" t="s">
        <v>2545</v>
      </c>
      <c r="P1472" s="275" t="s">
        <v>7616</v>
      </c>
      <c r="Q1472" s="275" t="s">
        <v>7617</v>
      </c>
      <c r="R1472" s="275" t="s">
        <v>7618</v>
      </c>
      <c r="T1472" s="275" t="s">
        <v>5221</v>
      </c>
      <c r="U1472" s="275" t="s">
        <v>74</v>
      </c>
      <c r="V1472" s="275" t="s">
        <v>7619</v>
      </c>
      <c r="W1472" s="275" t="s">
        <v>6486</v>
      </c>
      <c r="X1472" s="277">
        <v>45017</v>
      </c>
      <c r="Y1472" s="275" t="s">
        <v>6487</v>
      </c>
      <c r="AA1472" s="277">
        <v>44652</v>
      </c>
      <c r="AB1472" s="277">
        <v>44652</v>
      </c>
      <c r="AH1472" s="275">
        <v>10</v>
      </c>
      <c r="AJ1472" s="275" t="s">
        <v>8546</v>
      </c>
      <c r="AK1472" s="276">
        <v>989</v>
      </c>
      <c r="AL1472" s="275" t="s">
        <v>8071</v>
      </c>
    </row>
    <row r="1473" spans="1:38" s="275" customFormat="1">
      <c r="A1473" s="275" t="str">
        <f t="shared" si="22"/>
        <v>0451500821放課後等デイサービス</v>
      </c>
      <c r="B1473" s="275" t="s">
        <v>6166</v>
      </c>
      <c r="C1473" s="275" t="s">
        <v>6167</v>
      </c>
      <c r="D1473" s="276">
        <v>9870121</v>
      </c>
      <c r="E1473" s="275" t="s">
        <v>6168</v>
      </c>
      <c r="F1473" s="275" t="s">
        <v>6169</v>
      </c>
      <c r="G1473" s="275" t="s">
        <v>6169</v>
      </c>
      <c r="H1473" s="275" t="s">
        <v>402</v>
      </c>
      <c r="I1473" s="275" t="s">
        <v>6170</v>
      </c>
      <c r="J1473" s="275" t="s">
        <v>7620</v>
      </c>
      <c r="K1473" s="275" t="s">
        <v>7621</v>
      </c>
      <c r="L1473" s="275" t="s">
        <v>7621</v>
      </c>
      <c r="M1473" s="275" t="s">
        <v>7622</v>
      </c>
      <c r="N1473" s="276">
        <v>9871303</v>
      </c>
      <c r="O1473" s="275" t="s">
        <v>2545</v>
      </c>
      <c r="P1473" s="275" t="s">
        <v>7623</v>
      </c>
      <c r="Q1473" s="275" t="s">
        <v>6169</v>
      </c>
      <c r="R1473" s="275" t="s">
        <v>6169</v>
      </c>
      <c r="T1473" s="275" t="s">
        <v>5221</v>
      </c>
      <c r="U1473" s="275" t="s">
        <v>74</v>
      </c>
      <c r="V1473" s="275" t="s">
        <v>7624</v>
      </c>
      <c r="W1473" s="275" t="s">
        <v>6486</v>
      </c>
      <c r="X1473" s="277">
        <v>44652</v>
      </c>
      <c r="Y1473" s="275" t="s">
        <v>6554</v>
      </c>
      <c r="AA1473" s="277">
        <v>44652</v>
      </c>
      <c r="AB1473" s="277">
        <v>44652</v>
      </c>
      <c r="AH1473" s="275">
        <v>10</v>
      </c>
      <c r="AJ1473" s="275" t="s">
        <v>8546</v>
      </c>
      <c r="AK1473" s="276">
        <v>987</v>
      </c>
      <c r="AL1473" s="275" t="s">
        <v>8119</v>
      </c>
    </row>
    <row r="1474" spans="1:38" s="275" customFormat="1">
      <c r="A1474" s="275" t="str">
        <f t="shared" si="22"/>
        <v>0451500839放課後等デイサービス</v>
      </c>
      <c r="B1474" s="275" t="s">
        <v>7625</v>
      </c>
      <c r="C1474" s="275" t="s">
        <v>7626</v>
      </c>
      <c r="D1474" s="276">
        <v>9896204</v>
      </c>
      <c r="E1474" s="275" t="s">
        <v>7627</v>
      </c>
      <c r="H1474" s="275" t="s">
        <v>129</v>
      </c>
      <c r="I1474" s="275" t="s">
        <v>7628</v>
      </c>
      <c r="J1474" s="275" t="s">
        <v>7629</v>
      </c>
      <c r="K1474" s="275" t="s">
        <v>6210</v>
      </c>
      <c r="L1474" s="275" t="s">
        <v>6210</v>
      </c>
      <c r="M1474" s="275" t="s">
        <v>6211</v>
      </c>
      <c r="N1474" s="276">
        <v>9896321</v>
      </c>
      <c r="O1474" s="275" t="s">
        <v>2545</v>
      </c>
      <c r="P1474" s="275" t="s">
        <v>7630</v>
      </c>
      <c r="Q1474" s="275" t="s">
        <v>7631</v>
      </c>
      <c r="R1474" s="275" t="s">
        <v>7632</v>
      </c>
      <c r="T1474" s="275" t="s">
        <v>5221</v>
      </c>
      <c r="U1474" s="275" t="s">
        <v>74</v>
      </c>
      <c r="V1474" s="275" t="s">
        <v>7633</v>
      </c>
      <c r="W1474" s="275" t="s">
        <v>6486</v>
      </c>
      <c r="X1474" s="277">
        <v>45078</v>
      </c>
      <c r="Y1474" s="275" t="s">
        <v>6487</v>
      </c>
      <c r="AA1474" s="277">
        <v>44835</v>
      </c>
      <c r="AB1474" s="277">
        <v>44835</v>
      </c>
      <c r="AH1474" s="275">
        <v>10</v>
      </c>
      <c r="AJ1474" s="275" t="s">
        <v>8546</v>
      </c>
      <c r="AK1474" s="276">
        <v>989</v>
      </c>
      <c r="AL1474" s="275" t="s">
        <v>8164</v>
      </c>
    </row>
    <row r="1475" spans="1:38" s="275" customFormat="1">
      <c r="A1475" s="275" t="str">
        <f t="shared" ref="A1475:A1538" si="23">V1475&amp;T1475</f>
        <v>0451600043放課後等デイサービス</v>
      </c>
      <c r="B1475" s="275" t="s">
        <v>8603</v>
      </c>
      <c r="C1475" s="275" t="s">
        <v>8604</v>
      </c>
      <c r="D1475" s="276">
        <v>9813205</v>
      </c>
      <c r="E1475" s="275" t="s">
        <v>5900</v>
      </c>
      <c r="F1475" s="275" t="s">
        <v>5901</v>
      </c>
      <c r="G1475" s="275" t="s">
        <v>5901</v>
      </c>
      <c r="H1475" s="275" t="s">
        <v>129</v>
      </c>
      <c r="I1475" s="275" t="s">
        <v>8605</v>
      </c>
      <c r="J1475" s="275" t="s">
        <v>8606</v>
      </c>
      <c r="K1475" s="275" t="s">
        <v>5902</v>
      </c>
      <c r="L1475" s="275" t="s">
        <v>5902</v>
      </c>
      <c r="M1475" s="275" t="s">
        <v>5903</v>
      </c>
      <c r="N1475" s="276">
        <v>9813332</v>
      </c>
      <c r="O1475" s="275" t="s">
        <v>2920</v>
      </c>
      <c r="P1475" s="275" t="s">
        <v>5904</v>
      </c>
      <c r="Q1475" s="275" t="s">
        <v>5905</v>
      </c>
      <c r="R1475" s="275" t="s">
        <v>5905</v>
      </c>
      <c r="T1475" s="275" t="s">
        <v>5221</v>
      </c>
      <c r="U1475" s="275" t="s">
        <v>74</v>
      </c>
      <c r="V1475" s="275" t="s">
        <v>5906</v>
      </c>
      <c r="W1475" s="275" t="s">
        <v>6486</v>
      </c>
      <c r="X1475" s="277">
        <v>44835</v>
      </c>
      <c r="Y1475" s="275" t="s">
        <v>6487</v>
      </c>
      <c r="AA1475" s="277">
        <v>43191</v>
      </c>
      <c r="AB1475" s="277">
        <v>43191</v>
      </c>
      <c r="AH1475" s="275">
        <v>10</v>
      </c>
      <c r="AJ1475" s="275" t="s">
        <v>8546</v>
      </c>
      <c r="AK1475" s="276">
        <v>981</v>
      </c>
      <c r="AL1475" s="275" t="s">
        <v>8074</v>
      </c>
    </row>
    <row r="1476" spans="1:38" s="275" customFormat="1">
      <c r="A1476" s="275" t="str">
        <f t="shared" si="23"/>
        <v>0451600050児童発達支援</v>
      </c>
      <c r="B1476" s="275" t="s">
        <v>5907</v>
      </c>
      <c r="C1476" s="275" t="s">
        <v>5908</v>
      </c>
      <c r="D1476" s="276">
        <v>1760013</v>
      </c>
      <c r="E1476" s="275" t="s">
        <v>5909</v>
      </c>
      <c r="F1476" s="275" t="s">
        <v>5910</v>
      </c>
      <c r="G1476" s="275" t="s">
        <v>5911</v>
      </c>
      <c r="H1476" s="275" t="s">
        <v>129</v>
      </c>
      <c r="I1476" s="275" t="s">
        <v>5912</v>
      </c>
      <c r="J1476" s="275" t="s">
        <v>7634</v>
      </c>
      <c r="K1476" s="275" t="s">
        <v>5913</v>
      </c>
      <c r="L1476" s="275" t="s">
        <v>5913</v>
      </c>
      <c r="M1476" s="275" t="s">
        <v>5914</v>
      </c>
      <c r="N1476" s="276">
        <v>9813328</v>
      </c>
      <c r="O1476" s="275" t="s">
        <v>2920</v>
      </c>
      <c r="P1476" s="275" t="s">
        <v>5915</v>
      </c>
      <c r="Q1476" s="275" t="s">
        <v>5917</v>
      </c>
      <c r="R1476" s="275" t="s">
        <v>5918</v>
      </c>
      <c r="T1476" s="275" t="s">
        <v>5220</v>
      </c>
      <c r="U1476" s="275" t="s">
        <v>74</v>
      </c>
      <c r="V1476" s="275" t="s">
        <v>5916</v>
      </c>
      <c r="W1476" s="275" t="s">
        <v>6486</v>
      </c>
      <c r="X1476" s="277">
        <v>44835</v>
      </c>
      <c r="Y1476" s="275" t="s">
        <v>6487</v>
      </c>
      <c r="AA1476" s="277">
        <v>44501</v>
      </c>
      <c r="AB1476" s="277">
        <v>44501</v>
      </c>
      <c r="AF1476" s="275" t="s">
        <v>7452</v>
      </c>
      <c r="AH1476" s="275">
        <v>10</v>
      </c>
      <c r="AJ1476" s="275" t="s">
        <v>8546</v>
      </c>
      <c r="AK1476" s="276">
        <v>176</v>
      </c>
      <c r="AL1476" s="275" t="s">
        <v>7928</v>
      </c>
    </row>
    <row r="1477" spans="1:38" s="275" customFormat="1">
      <c r="A1477" s="275" t="str">
        <f t="shared" si="23"/>
        <v>0451600050放課後等デイサービス</v>
      </c>
      <c r="B1477" s="275" t="s">
        <v>5907</v>
      </c>
      <c r="C1477" s="275" t="s">
        <v>5908</v>
      </c>
      <c r="D1477" s="276">
        <v>1760013</v>
      </c>
      <c r="E1477" s="275" t="s">
        <v>5909</v>
      </c>
      <c r="F1477" s="275" t="s">
        <v>5910</v>
      </c>
      <c r="G1477" s="275" t="s">
        <v>5911</v>
      </c>
      <c r="H1477" s="275" t="s">
        <v>129</v>
      </c>
      <c r="I1477" s="275" t="s">
        <v>5912</v>
      </c>
      <c r="J1477" s="275" t="s">
        <v>7634</v>
      </c>
      <c r="K1477" s="275" t="s">
        <v>5913</v>
      </c>
      <c r="L1477" s="275" t="s">
        <v>5913</v>
      </c>
      <c r="M1477" s="275" t="s">
        <v>5914</v>
      </c>
      <c r="N1477" s="276">
        <v>9813328</v>
      </c>
      <c r="O1477" s="275" t="s">
        <v>2920</v>
      </c>
      <c r="P1477" s="275" t="s">
        <v>5915</v>
      </c>
      <c r="Q1477" s="275" t="s">
        <v>5917</v>
      </c>
      <c r="R1477" s="275" t="s">
        <v>5918</v>
      </c>
      <c r="T1477" s="275" t="s">
        <v>5221</v>
      </c>
      <c r="U1477" s="275" t="s">
        <v>74</v>
      </c>
      <c r="V1477" s="275" t="s">
        <v>5916</v>
      </c>
      <c r="W1477" s="275" t="s">
        <v>6486</v>
      </c>
      <c r="X1477" s="277">
        <v>44835</v>
      </c>
      <c r="Y1477" s="275" t="s">
        <v>6487</v>
      </c>
      <c r="AA1477" s="277">
        <v>44501</v>
      </c>
      <c r="AB1477" s="277">
        <v>44501</v>
      </c>
      <c r="AH1477" s="275">
        <v>10</v>
      </c>
      <c r="AJ1477" s="275" t="s">
        <v>8546</v>
      </c>
      <c r="AK1477" s="276">
        <v>176</v>
      </c>
      <c r="AL1477" s="275" t="s">
        <v>7928</v>
      </c>
    </row>
    <row r="1478" spans="1:38" s="275" customFormat="1">
      <c r="A1478" s="275" t="str">
        <f t="shared" si="23"/>
        <v>0451600068児童発達支援</v>
      </c>
      <c r="B1478" s="275" t="s">
        <v>7635</v>
      </c>
      <c r="C1478" s="275" t="s">
        <v>7636</v>
      </c>
      <c r="D1478" s="276">
        <v>9813352</v>
      </c>
      <c r="E1478" s="275" t="s">
        <v>7637</v>
      </c>
      <c r="F1478" s="275" t="s">
        <v>7638</v>
      </c>
      <c r="G1478" s="275" t="s">
        <v>7639</v>
      </c>
      <c r="H1478" s="275" t="s">
        <v>129</v>
      </c>
      <c r="I1478" s="275" t="s">
        <v>7640</v>
      </c>
      <c r="J1478" s="275" t="s">
        <v>7641</v>
      </c>
      <c r="K1478" s="275" t="s">
        <v>7642</v>
      </c>
      <c r="L1478" s="275" t="s">
        <v>7642</v>
      </c>
      <c r="M1478" s="275" t="s">
        <v>7643</v>
      </c>
      <c r="N1478" s="276">
        <v>9813352</v>
      </c>
      <c r="O1478" s="275" t="s">
        <v>2920</v>
      </c>
      <c r="P1478" s="275" t="s">
        <v>7644</v>
      </c>
      <c r="Q1478" s="275" t="s">
        <v>7638</v>
      </c>
      <c r="R1478" s="275" t="s">
        <v>7639</v>
      </c>
      <c r="T1478" s="275" t="s">
        <v>5220</v>
      </c>
      <c r="U1478" s="275" t="s">
        <v>74</v>
      </c>
      <c r="V1478" s="275" t="s">
        <v>7645</v>
      </c>
      <c r="W1478" s="275" t="s">
        <v>6486</v>
      </c>
      <c r="X1478" s="277">
        <v>45017</v>
      </c>
      <c r="Y1478" s="275" t="s">
        <v>6487</v>
      </c>
      <c r="AA1478" s="277">
        <v>44652</v>
      </c>
      <c r="AB1478" s="277">
        <v>44652</v>
      </c>
      <c r="AF1478" s="275" t="s">
        <v>7452</v>
      </c>
      <c r="AH1478" s="275">
        <v>5</v>
      </c>
      <c r="AJ1478" s="275" t="s">
        <v>8546</v>
      </c>
      <c r="AK1478" s="276">
        <v>981</v>
      </c>
      <c r="AL1478" s="275" t="s">
        <v>8165</v>
      </c>
    </row>
    <row r="1479" spans="1:38" s="275" customFormat="1">
      <c r="A1479" s="275" t="str">
        <f t="shared" si="23"/>
        <v>0451600068放課後等デイサービス</v>
      </c>
      <c r="B1479" s="275" t="s">
        <v>7635</v>
      </c>
      <c r="C1479" s="275" t="s">
        <v>7636</v>
      </c>
      <c r="D1479" s="276">
        <v>9813352</v>
      </c>
      <c r="E1479" s="275" t="s">
        <v>7637</v>
      </c>
      <c r="F1479" s="275" t="s">
        <v>7638</v>
      </c>
      <c r="G1479" s="275" t="s">
        <v>7639</v>
      </c>
      <c r="H1479" s="275" t="s">
        <v>129</v>
      </c>
      <c r="I1479" s="275" t="s">
        <v>7640</v>
      </c>
      <c r="J1479" s="275" t="s">
        <v>7641</v>
      </c>
      <c r="K1479" s="275" t="s">
        <v>7642</v>
      </c>
      <c r="L1479" s="275" t="s">
        <v>7642</v>
      </c>
      <c r="M1479" s="275" t="s">
        <v>7643</v>
      </c>
      <c r="N1479" s="276">
        <v>9813352</v>
      </c>
      <c r="O1479" s="275" t="s">
        <v>2920</v>
      </c>
      <c r="P1479" s="275" t="s">
        <v>7644</v>
      </c>
      <c r="Q1479" s="275" t="s">
        <v>7638</v>
      </c>
      <c r="R1479" s="275" t="s">
        <v>7639</v>
      </c>
      <c r="T1479" s="275" t="s">
        <v>5221</v>
      </c>
      <c r="U1479" s="275" t="s">
        <v>74</v>
      </c>
      <c r="V1479" s="275" t="s">
        <v>7645</v>
      </c>
      <c r="W1479" s="275" t="s">
        <v>6486</v>
      </c>
      <c r="X1479" s="277">
        <v>45017</v>
      </c>
      <c r="Y1479" s="275" t="s">
        <v>6487</v>
      </c>
      <c r="AA1479" s="277">
        <v>44652</v>
      </c>
      <c r="AB1479" s="277">
        <v>44652</v>
      </c>
      <c r="AH1479" s="275">
        <v>10</v>
      </c>
      <c r="AJ1479" s="275" t="s">
        <v>8546</v>
      </c>
      <c r="AK1479" s="276">
        <v>981</v>
      </c>
      <c r="AL1479" s="275" t="s">
        <v>8165</v>
      </c>
    </row>
    <row r="1480" spans="1:38" s="275" customFormat="1">
      <c r="A1480" s="275" t="str">
        <f t="shared" si="23"/>
        <v>0451600076児童発達支援</v>
      </c>
      <c r="B1480" s="275" t="s">
        <v>7646</v>
      </c>
      <c r="C1480" s="275" t="s">
        <v>7647</v>
      </c>
      <c r="D1480" s="276">
        <v>9810952</v>
      </c>
      <c r="E1480" s="275" t="s">
        <v>7648</v>
      </c>
      <c r="F1480" s="275" t="s">
        <v>6213</v>
      </c>
      <c r="G1480" s="275" t="s">
        <v>6214</v>
      </c>
      <c r="H1480" s="275" t="s">
        <v>129</v>
      </c>
      <c r="I1480" s="275" t="s">
        <v>6215</v>
      </c>
      <c r="J1480" s="275" t="s">
        <v>7649</v>
      </c>
      <c r="K1480" s="275" t="s">
        <v>7650</v>
      </c>
      <c r="L1480" s="275" t="s">
        <v>7650</v>
      </c>
      <c r="M1480" s="275" t="s">
        <v>7651</v>
      </c>
      <c r="N1480" s="276">
        <v>9813351</v>
      </c>
      <c r="O1480" s="275" t="s">
        <v>2920</v>
      </c>
      <c r="P1480" s="275" t="s">
        <v>7652</v>
      </c>
      <c r="Q1480" s="275" t="s">
        <v>7653</v>
      </c>
      <c r="R1480" s="275" t="s">
        <v>7654</v>
      </c>
      <c r="T1480" s="275" t="s">
        <v>5220</v>
      </c>
      <c r="U1480" s="275" t="s">
        <v>74</v>
      </c>
      <c r="V1480" s="275" t="s">
        <v>7655</v>
      </c>
      <c r="W1480" s="275" t="s">
        <v>6486</v>
      </c>
      <c r="X1480" s="277">
        <v>45017</v>
      </c>
      <c r="Y1480" s="275" t="s">
        <v>6487</v>
      </c>
      <c r="AA1480" s="277">
        <v>44774</v>
      </c>
      <c r="AB1480" s="277">
        <v>44774</v>
      </c>
      <c r="AF1480" s="275" t="s">
        <v>7452</v>
      </c>
      <c r="AH1480" s="275">
        <v>10</v>
      </c>
      <c r="AJ1480" s="275" t="s">
        <v>8546</v>
      </c>
      <c r="AK1480" s="276">
        <v>981</v>
      </c>
      <c r="AL1480" s="275" t="s">
        <v>8109</v>
      </c>
    </row>
    <row r="1481" spans="1:38" s="275" customFormat="1">
      <c r="A1481" s="275" t="str">
        <f t="shared" si="23"/>
        <v>0451600076放課後等デイサービス</v>
      </c>
      <c r="B1481" s="275" t="s">
        <v>7646</v>
      </c>
      <c r="C1481" s="275" t="s">
        <v>7647</v>
      </c>
      <c r="D1481" s="276">
        <v>9810952</v>
      </c>
      <c r="E1481" s="275" t="s">
        <v>7648</v>
      </c>
      <c r="F1481" s="275" t="s">
        <v>6213</v>
      </c>
      <c r="G1481" s="275" t="s">
        <v>6214</v>
      </c>
      <c r="H1481" s="275" t="s">
        <v>129</v>
      </c>
      <c r="I1481" s="275" t="s">
        <v>6215</v>
      </c>
      <c r="J1481" s="275" t="s">
        <v>7649</v>
      </c>
      <c r="K1481" s="275" t="s">
        <v>7650</v>
      </c>
      <c r="L1481" s="275" t="s">
        <v>7650</v>
      </c>
      <c r="M1481" s="275" t="s">
        <v>7651</v>
      </c>
      <c r="N1481" s="276">
        <v>9813351</v>
      </c>
      <c r="O1481" s="275" t="s">
        <v>2920</v>
      </c>
      <c r="P1481" s="275" t="s">
        <v>7652</v>
      </c>
      <c r="Q1481" s="275" t="s">
        <v>7653</v>
      </c>
      <c r="R1481" s="275" t="s">
        <v>7654</v>
      </c>
      <c r="T1481" s="275" t="s">
        <v>5221</v>
      </c>
      <c r="U1481" s="275" t="s">
        <v>74</v>
      </c>
      <c r="V1481" s="275" t="s">
        <v>7655</v>
      </c>
      <c r="W1481" s="275" t="s">
        <v>6486</v>
      </c>
      <c r="X1481" s="277">
        <v>45017</v>
      </c>
      <c r="Y1481" s="275" t="s">
        <v>6487</v>
      </c>
      <c r="AA1481" s="277">
        <v>44774</v>
      </c>
      <c r="AB1481" s="277">
        <v>44774</v>
      </c>
      <c r="AH1481" s="275">
        <v>10</v>
      </c>
      <c r="AJ1481" s="275" t="s">
        <v>8546</v>
      </c>
      <c r="AK1481" s="276">
        <v>981</v>
      </c>
      <c r="AL1481" s="275" t="s">
        <v>8109</v>
      </c>
    </row>
    <row r="1482" spans="1:38" s="275" customFormat="1">
      <c r="A1482" s="275" t="str">
        <f t="shared" si="23"/>
        <v>0452100019放課後等デイサービス</v>
      </c>
      <c r="B1482" s="275" t="s">
        <v>5919</v>
      </c>
      <c r="C1482" s="275" t="s">
        <v>5920</v>
      </c>
      <c r="D1482" s="276">
        <v>9890851</v>
      </c>
      <c r="E1482" s="275" t="s">
        <v>5921</v>
      </c>
      <c r="F1482" s="275" t="s">
        <v>5922</v>
      </c>
      <c r="G1482" s="275" t="s">
        <v>5923</v>
      </c>
      <c r="H1482" s="275" t="s">
        <v>129</v>
      </c>
      <c r="I1482" s="275" t="s">
        <v>5924</v>
      </c>
      <c r="J1482" s="275" t="s">
        <v>7656</v>
      </c>
      <c r="K1482" s="275" t="s">
        <v>5925</v>
      </c>
      <c r="L1482" s="275" t="s">
        <v>5925</v>
      </c>
      <c r="M1482" s="275" t="s">
        <v>5926</v>
      </c>
      <c r="N1482" s="276">
        <v>9890842</v>
      </c>
      <c r="O1482" s="275" t="s">
        <v>2976</v>
      </c>
      <c r="P1482" s="275" t="s">
        <v>5927</v>
      </c>
      <c r="Q1482" s="275" t="s">
        <v>5928</v>
      </c>
      <c r="R1482" s="275" t="s">
        <v>5929</v>
      </c>
      <c r="T1482" s="275" t="s">
        <v>5221</v>
      </c>
      <c r="U1482" s="275" t="s">
        <v>74</v>
      </c>
      <c r="V1482" s="275" t="s">
        <v>5930</v>
      </c>
      <c r="W1482" s="275" t="s">
        <v>6486</v>
      </c>
      <c r="X1482" s="277">
        <v>45108</v>
      </c>
      <c r="Y1482" s="275" t="s">
        <v>6487</v>
      </c>
      <c r="AA1482" s="277">
        <v>44166</v>
      </c>
      <c r="AB1482" s="277">
        <v>44166</v>
      </c>
      <c r="AH1482" s="275">
        <v>10</v>
      </c>
      <c r="AJ1482" s="275" t="s">
        <v>8546</v>
      </c>
      <c r="AK1482" s="276">
        <v>989</v>
      </c>
      <c r="AL1482" s="275" t="s">
        <v>8166</v>
      </c>
    </row>
    <row r="1483" spans="1:38" s="275" customFormat="1">
      <c r="A1483" s="275" t="str">
        <f t="shared" si="23"/>
        <v>0452200355児童発達支援</v>
      </c>
      <c r="B1483" s="275" t="s">
        <v>5931</v>
      </c>
      <c r="C1483" s="275" t="s">
        <v>5932</v>
      </c>
      <c r="D1483" s="276">
        <v>9891601</v>
      </c>
      <c r="E1483" s="275" t="s">
        <v>5933</v>
      </c>
      <c r="F1483" s="275" t="s">
        <v>5934</v>
      </c>
      <c r="G1483" s="275" t="s">
        <v>5935</v>
      </c>
      <c r="H1483" s="275" t="s">
        <v>3282</v>
      </c>
      <c r="I1483" s="275" t="s">
        <v>5936</v>
      </c>
      <c r="J1483" s="275" t="s">
        <v>7657</v>
      </c>
      <c r="K1483" s="275" t="s">
        <v>5937</v>
      </c>
      <c r="L1483" s="275" t="s">
        <v>5937</v>
      </c>
      <c r="M1483" s="275" t="s">
        <v>5938</v>
      </c>
      <c r="N1483" s="276">
        <v>9891741</v>
      </c>
      <c r="O1483" s="275" t="s">
        <v>3007</v>
      </c>
      <c r="P1483" s="275" t="s">
        <v>5939</v>
      </c>
      <c r="Q1483" s="275" t="s">
        <v>5940</v>
      </c>
      <c r="R1483" s="275" t="s">
        <v>5941</v>
      </c>
      <c r="T1483" s="275" t="s">
        <v>5220</v>
      </c>
      <c r="U1483" s="275" t="s">
        <v>74</v>
      </c>
      <c r="V1483" s="275" t="s">
        <v>5942</v>
      </c>
      <c r="W1483" s="275" t="s">
        <v>6486</v>
      </c>
      <c r="X1483" s="277">
        <v>44287</v>
      </c>
      <c r="Y1483" s="275" t="s">
        <v>6487</v>
      </c>
      <c r="AA1483" s="277">
        <v>41000</v>
      </c>
      <c r="AB1483" s="277">
        <v>41000</v>
      </c>
      <c r="AF1483" s="275" t="s">
        <v>7452</v>
      </c>
      <c r="AH1483" s="275">
        <v>20</v>
      </c>
      <c r="AJ1483" s="275" t="s">
        <v>8546</v>
      </c>
      <c r="AK1483" s="276">
        <v>989</v>
      </c>
      <c r="AL1483" s="275" t="s">
        <v>8019</v>
      </c>
    </row>
    <row r="1484" spans="1:38" s="275" customFormat="1">
      <c r="A1484" s="275" t="str">
        <f t="shared" si="23"/>
        <v>0452210024放課後等デイサービス</v>
      </c>
      <c r="B1484" s="275" t="s">
        <v>5943</v>
      </c>
      <c r="C1484" s="275" t="s">
        <v>5944</v>
      </c>
      <c r="D1484" s="276">
        <v>9891201</v>
      </c>
      <c r="E1484" s="275" t="s">
        <v>5945</v>
      </c>
      <c r="F1484" s="275" t="s">
        <v>5946</v>
      </c>
      <c r="G1484" s="275" t="s">
        <v>5946</v>
      </c>
      <c r="H1484" s="275" t="s">
        <v>63</v>
      </c>
      <c r="I1484" s="275" t="s">
        <v>5947</v>
      </c>
      <c r="J1484" s="275" t="s">
        <v>7658</v>
      </c>
      <c r="K1484" s="275" t="s">
        <v>5948</v>
      </c>
      <c r="L1484" s="275" t="s">
        <v>5948</v>
      </c>
      <c r="M1484" s="275" t="s">
        <v>5950</v>
      </c>
      <c r="N1484" s="276">
        <v>9891201</v>
      </c>
      <c r="O1484" s="275" t="s">
        <v>3030</v>
      </c>
      <c r="P1484" s="275" t="s">
        <v>5945</v>
      </c>
      <c r="Q1484" s="275" t="s">
        <v>5946</v>
      </c>
      <c r="R1484" s="275" t="s">
        <v>5946</v>
      </c>
      <c r="T1484" s="275" t="s">
        <v>5221</v>
      </c>
      <c r="U1484" s="275" t="s">
        <v>74</v>
      </c>
      <c r="V1484" s="275" t="s">
        <v>5949</v>
      </c>
      <c r="W1484" s="275" t="s">
        <v>6486</v>
      </c>
      <c r="X1484" s="277">
        <v>44287</v>
      </c>
      <c r="Y1484" s="275" t="s">
        <v>6487</v>
      </c>
      <c r="AA1484" s="277">
        <v>41487</v>
      </c>
      <c r="AB1484" s="277">
        <v>41487</v>
      </c>
      <c r="AH1484" s="275">
        <v>10</v>
      </c>
      <c r="AJ1484" s="275" t="s">
        <v>8546</v>
      </c>
      <c r="AK1484" s="276">
        <v>989</v>
      </c>
      <c r="AL1484" s="275" t="s">
        <v>8167</v>
      </c>
    </row>
    <row r="1485" spans="1:38" s="275" customFormat="1">
      <c r="A1485" s="275" t="str">
        <f t="shared" si="23"/>
        <v>0452220031放課後等デイサービス</v>
      </c>
      <c r="B1485" s="275" t="s">
        <v>3089</v>
      </c>
      <c r="C1485" s="275" t="s">
        <v>3090</v>
      </c>
      <c r="D1485" s="276">
        <v>9890841</v>
      </c>
      <c r="E1485" s="275" t="s">
        <v>3091</v>
      </c>
      <c r="F1485" s="275" t="s">
        <v>3092</v>
      </c>
      <c r="H1485" s="275" t="s">
        <v>129</v>
      </c>
      <c r="I1485" s="275" t="s">
        <v>3093</v>
      </c>
      <c r="J1485" s="275" t="s">
        <v>7174</v>
      </c>
      <c r="K1485" s="275" t="s">
        <v>5951</v>
      </c>
      <c r="L1485" s="275" t="s">
        <v>5953</v>
      </c>
      <c r="M1485" s="275" t="s">
        <v>5954</v>
      </c>
      <c r="N1485" s="276">
        <v>9891604</v>
      </c>
      <c r="O1485" s="275" t="s">
        <v>3007</v>
      </c>
      <c r="P1485" s="275" t="s">
        <v>5955</v>
      </c>
      <c r="Q1485" s="275" t="s">
        <v>5570</v>
      </c>
      <c r="R1485" s="275" t="s">
        <v>5956</v>
      </c>
      <c r="T1485" s="275" t="s">
        <v>5221</v>
      </c>
      <c r="U1485" s="275" t="s">
        <v>74</v>
      </c>
      <c r="V1485" s="275" t="s">
        <v>5952</v>
      </c>
      <c r="W1485" s="275" t="s">
        <v>6486</v>
      </c>
      <c r="X1485" s="277">
        <v>45017</v>
      </c>
      <c r="Y1485" s="275" t="s">
        <v>6487</v>
      </c>
      <c r="AA1485" s="277">
        <v>42125</v>
      </c>
      <c r="AB1485" s="277">
        <v>42125</v>
      </c>
      <c r="AH1485" s="275">
        <v>10</v>
      </c>
      <c r="AJ1485" s="275" t="s">
        <v>8546</v>
      </c>
      <c r="AK1485" s="276">
        <v>989</v>
      </c>
      <c r="AL1485" s="275" t="s">
        <v>8003</v>
      </c>
    </row>
    <row r="1486" spans="1:38" s="275" customFormat="1">
      <c r="A1486" s="275" t="str">
        <f t="shared" si="23"/>
        <v>0452220072放課後等デイサービス</v>
      </c>
      <c r="B1486" s="275" t="s">
        <v>3066</v>
      </c>
      <c r="C1486" s="275" t="s">
        <v>3067</v>
      </c>
      <c r="D1486" s="276">
        <v>9891273</v>
      </c>
      <c r="E1486" s="275" t="s">
        <v>3068</v>
      </c>
      <c r="H1486" s="275" t="s">
        <v>129</v>
      </c>
      <c r="I1486" s="275" t="s">
        <v>5957</v>
      </c>
      <c r="J1486" s="275" t="s">
        <v>7173</v>
      </c>
      <c r="K1486" s="275" t="s">
        <v>5958</v>
      </c>
      <c r="L1486" s="275" t="s">
        <v>5958</v>
      </c>
      <c r="M1486" s="275" t="s">
        <v>5959</v>
      </c>
      <c r="N1486" s="276">
        <v>9891273</v>
      </c>
      <c r="O1486" s="275" t="s">
        <v>3030</v>
      </c>
      <c r="P1486" s="275" t="s">
        <v>8607</v>
      </c>
      <c r="Q1486" s="275" t="s">
        <v>8608</v>
      </c>
      <c r="R1486" s="275" t="s">
        <v>8608</v>
      </c>
      <c r="T1486" s="275" t="s">
        <v>5221</v>
      </c>
      <c r="U1486" s="275" t="s">
        <v>74</v>
      </c>
      <c r="V1486" s="275" t="s">
        <v>5960</v>
      </c>
      <c r="W1486" s="275" t="s">
        <v>6486</v>
      </c>
      <c r="X1486" s="277">
        <v>44835</v>
      </c>
      <c r="Y1486" s="275" t="s">
        <v>6487</v>
      </c>
      <c r="AA1486" s="277">
        <v>42736</v>
      </c>
      <c r="AB1486" s="277">
        <v>42736</v>
      </c>
      <c r="AH1486" s="275">
        <v>10</v>
      </c>
      <c r="AJ1486" s="275" t="s">
        <v>8546</v>
      </c>
      <c r="AK1486" s="276">
        <v>989</v>
      </c>
      <c r="AL1486" s="275" t="s">
        <v>8083</v>
      </c>
    </row>
    <row r="1487" spans="1:38" s="275" customFormat="1">
      <c r="A1487" s="275" t="str">
        <f t="shared" si="23"/>
        <v>0452220080放課後等デイサービス</v>
      </c>
      <c r="B1487" s="275" t="s">
        <v>3177</v>
      </c>
      <c r="C1487" s="275" t="s">
        <v>3178</v>
      </c>
      <c r="D1487" s="276">
        <v>9891273</v>
      </c>
      <c r="E1487" s="275" t="s">
        <v>3179</v>
      </c>
      <c r="F1487" s="275" t="s">
        <v>3069</v>
      </c>
      <c r="G1487" s="275" t="s">
        <v>3070</v>
      </c>
      <c r="H1487" s="275" t="s">
        <v>129</v>
      </c>
      <c r="I1487" s="275" t="s">
        <v>3071</v>
      </c>
      <c r="J1487" s="275" t="s">
        <v>7173</v>
      </c>
      <c r="K1487" s="275" t="s">
        <v>3180</v>
      </c>
      <c r="L1487" s="275" t="s">
        <v>3180</v>
      </c>
      <c r="M1487" s="275" t="s">
        <v>3181</v>
      </c>
      <c r="N1487" s="276">
        <v>9891272</v>
      </c>
      <c r="O1487" s="275" t="s">
        <v>3030</v>
      </c>
      <c r="P1487" s="275" t="s">
        <v>3158</v>
      </c>
      <c r="Q1487" s="275" t="s">
        <v>3101</v>
      </c>
      <c r="R1487" s="275" t="s">
        <v>3102</v>
      </c>
      <c r="T1487" s="275" t="s">
        <v>5221</v>
      </c>
      <c r="U1487" s="275" t="s">
        <v>74</v>
      </c>
      <c r="V1487" s="275" t="s">
        <v>5961</v>
      </c>
      <c r="W1487" s="275" t="s">
        <v>6486</v>
      </c>
      <c r="X1487" s="277">
        <v>45017</v>
      </c>
      <c r="Y1487" s="275" t="s">
        <v>6487</v>
      </c>
      <c r="AA1487" s="277">
        <v>44044</v>
      </c>
      <c r="AB1487" s="277">
        <v>44044</v>
      </c>
      <c r="AH1487" s="275">
        <v>23</v>
      </c>
      <c r="AJ1487" s="275" t="s">
        <v>8546</v>
      </c>
      <c r="AK1487" s="276">
        <v>989</v>
      </c>
      <c r="AL1487" s="275" t="s">
        <v>8083</v>
      </c>
    </row>
    <row r="1488" spans="1:38" s="275" customFormat="1">
      <c r="A1488" s="275" t="str">
        <f t="shared" si="23"/>
        <v>0452220098放課後等デイサービス</v>
      </c>
      <c r="B1488" s="275" t="s">
        <v>4106</v>
      </c>
      <c r="C1488" s="275" t="s">
        <v>5962</v>
      </c>
      <c r="D1488" s="276">
        <v>9891754</v>
      </c>
      <c r="E1488" s="275" t="s">
        <v>5963</v>
      </c>
      <c r="F1488" s="275" t="s">
        <v>3156</v>
      </c>
      <c r="G1488" s="275" t="s">
        <v>4108</v>
      </c>
      <c r="H1488" s="275" t="s">
        <v>129</v>
      </c>
      <c r="I1488" s="275" t="s">
        <v>3140</v>
      </c>
      <c r="J1488" s="275" t="s">
        <v>7044</v>
      </c>
      <c r="K1488" s="275" t="s">
        <v>5964</v>
      </c>
      <c r="L1488" s="275" t="s">
        <v>5964</v>
      </c>
      <c r="M1488" s="275" t="s">
        <v>5965</v>
      </c>
      <c r="N1488" s="276">
        <v>9891754</v>
      </c>
      <c r="O1488" s="275" t="s">
        <v>3007</v>
      </c>
      <c r="P1488" s="275" t="s">
        <v>5963</v>
      </c>
      <c r="Q1488" s="275" t="s">
        <v>3156</v>
      </c>
      <c r="R1488" s="275" t="s">
        <v>4108</v>
      </c>
      <c r="T1488" s="275" t="s">
        <v>5221</v>
      </c>
      <c r="U1488" s="275" t="s">
        <v>74</v>
      </c>
      <c r="V1488" s="275" t="s">
        <v>5966</v>
      </c>
      <c r="W1488" s="275" t="s">
        <v>6486</v>
      </c>
      <c r="X1488" s="277">
        <v>45078</v>
      </c>
      <c r="Y1488" s="275" t="s">
        <v>6487</v>
      </c>
      <c r="AA1488" s="277">
        <v>44075</v>
      </c>
      <c r="AB1488" s="277">
        <v>44075</v>
      </c>
      <c r="AH1488" s="275">
        <v>10</v>
      </c>
      <c r="AJ1488" s="275" t="s">
        <v>8546</v>
      </c>
      <c r="AK1488" s="276">
        <v>989</v>
      </c>
      <c r="AL1488" s="275" t="s">
        <v>8049</v>
      </c>
    </row>
    <row r="1489" spans="1:38" s="275" customFormat="1">
      <c r="A1489" s="275" t="str">
        <f t="shared" si="23"/>
        <v>0452220106放課後等デイサービス</v>
      </c>
      <c r="B1489" s="275" t="s">
        <v>4106</v>
      </c>
      <c r="C1489" s="275" t="s">
        <v>5962</v>
      </c>
      <c r="D1489" s="276">
        <v>9891754</v>
      </c>
      <c r="E1489" s="275" t="s">
        <v>5963</v>
      </c>
      <c r="F1489" s="275" t="s">
        <v>3156</v>
      </c>
      <c r="G1489" s="275" t="s">
        <v>4108</v>
      </c>
      <c r="H1489" s="275" t="s">
        <v>129</v>
      </c>
      <c r="I1489" s="275" t="s">
        <v>3140</v>
      </c>
      <c r="J1489" s="275" t="s">
        <v>7044</v>
      </c>
      <c r="K1489" s="275" t="s">
        <v>5967</v>
      </c>
      <c r="L1489" s="275" t="s">
        <v>5967</v>
      </c>
      <c r="M1489" s="275" t="s">
        <v>5968</v>
      </c>
      <c r="N1489" s="276">
        <v>9891601</v>
      </c>
      <c r="O1489" s="275" t="s">
        <v>3007</v>
      </c>
      <c r="P1489" s="275" t="s">
        <v>3185</v>
      </c>
      <c r="Q1489" s="275" t="s">
        <v>3186</v>
      </c>
      <c r="R1489" s="275" t="s">
        <v>3187</v>
      </c>
      <c r="T1489" s="275" t="s">
        <v>5221</v>
      </c>
      <c r="U1489" s="275" t="s">
        <v>74</v>
      </c>
      <c r="V1489" s="275" t="s">
        <v>5969</v>
      </c>
      <c r="W1489" s="275" t="s">
        <v>6486</v>
      </c>
      <c r="X1489" s="277">
        <v>44835</v>
      </c>
      <c r="Y1489" s="275" t="s">
        <v>6487</v>
      </c>
      <c r="AA1489" s="277">
        <v>44166</v>
      </c>
      <c r="AB1489" s="277">
        <v>44166</v>
      </c>
      <c r="AH1489" s="275">
        <v>10</v>
      </c>
      <c r="AJ1489" s="275" t="s">
        <v>8546</v>
      </c>
      <c r="AK1489" s="276">
        <v>989</v>
      </c>
      <c r="AL1489" s="275" t="s">
        <v>8049</v>
      </c>
    </row>
    <row r="1490" spans="1:38" s="275" customFormat="1">
      <c r="A1490" s="275" t="str">
        <f t="shared" si="23"/>
        <v>0452220114児童発達支援</v>
      </c>
      <c r="B1490" s="275" t="s">
        <v>8609</v>
      </c>
      <c r="C1490" s="275" t="s">
        <v>8610</v>
      </c>
      <c r="D1490" s="276">
        <v>9891274</v>
      </c>
      <c r="E1490" s="275" t="s">
        <v>8611</v>
      </c>
      <c r="F1490" s="275" t="s">
        <v>8612</v>
      </c>
      <c r="G1490" s="275" t="s">
        <v>8612</v>
      </c>
      <c r="H1490" s="275" t="s">
        <v>319</v>
      </c>
      <c r="I1490" s="275" t="s">
        <v>8613</v>
      </c>
      <c r="J1490" s="275" t="s">
        <v>8614</v>
      </c>
      <c r="K1490" s="275" t="s">
        <v>8615</v>
      </c>
      <c r="L1490" s="275" t="s">
        <v>8615</v>
      </c>
      <c r="M1490" s="275" t="s">
        <v>8616</v>
      </c>
      <c r="N1490" s="276">
        <v>9891274</v>
      </c>
      <c r="O1490" s="275" t="s">
        <v>3030</v>
      </c>
      <c r="P1490" s="275" t="s">
        <v>8611</v>
      </c>
      <c r="Q1490" s="275" t="s">
        <v>8612</v>
      </c>
      <c r="R1490" s="275" t="s">
        <v>8612</v>
      </c>
      <c r="T1490" s="275" t="s">
        <v>5220</v>
      </c>
      <c r="U1490" s="275" t="s">
        <v>74</v>
      </c>
      <c r="V1490" s="275" t="s">
        <v>8617</v>
      </c>
      <c r="W1490" s="275" t="s">
        <v>6486</v>
      </c>
      <c r="X1490" s="277">
        <v>45017</v>
      </c>
      <c r="Y1490" s="275" t="s">
        <v>6487</v>
      </c>
      <c r="AA1490" s="277">
        <v>44958</v>
      </c>
      <c r="AB1490" s="277">
        <v>44958</v>
      </c>
      <c r="AF1490" s="275" t="s">
        <v>7452</v>
      </c>
      <c r="AH1490" s="275">
        <v>5</v>
      </c>
      <c r="AJ1490" s="275" t="s">
        <v>8546</v>
      </c>
      <c r="AK1490" s="276">
        <v>989</v>
      </c>
      <c r="AL1490" s="275" t="s">
        <v>8618</v>
      </c>
    </row>
    <row r="1491" spans="1:38" s="275" customFormat="1">
      <c r="A1491" s="275" t="str">
        <f t="shared" si="23"/>
        <v>0452220114児童発達支援</v>
      </c>
      <c r="B1491" s="275" t="s">
        <v>8609</v>
      </c>
      <c r="C1491" s="275" t="s">
        <v>8610</v>
      </c>
      <c r="D1491" s="276">
        <v>9891274</v>
      </c>
      <c r="E1491" s="275" t="s">
        <v>8611</v>
      </c>
      <c r="F1491" s="275" t="s">
        <v>8612</v>
      </c>
      <c r="G1491" s="275" t="s">
        <v>8612</v>
      </c>
      <c r="H1491" s="275" t="s">
        <v>319</v>
      </c>
      <c r="I1491" s="275" t="s">
        <v>8613</v>
      </c>
      <c r="J1491" s="275" t="s">
        <v>8614</v>
      </c>
      <c r="K1491" s="275" t="s">
        <v>8615</v>
      </c>
      <c r="L1491" s="275" t="s">
        <v>8615</v>
      </c>
      <c r="M1491" s="275" t="s">
        <v>8616</v>
      </c>
      <c r="N1491" s="276">
        <v>9891274</v>
      </c>
      <c r="O1491" s="275" t="s">
        <v>3030</v>
      </c>
      <c r="P1491" s="275" t="s">
        <v>8611</v>
      </c>
      <c r="Q1491" s="275" t="s">
        <v>8612</v>
      </c>
      <c r="R1491" s="275" t="s">
        <v>8612</v>
      </c>
      <c r="T1491" s="275" t="s">
        <v>5220</v>
      </c>
      <c r="U1491" s="275" t="s">
        <v>74</v>
      </c>
      <c r="V1491" s="275" t="s">
        <v>8617</v>
      </c>
      <c r="W1491" s="275" t="s">
        <v>6507</v>
      </c>
      <c r="X1491" s="277">
        <v>45017</v>
      </c>
      <c r="Y1491" s="275" t="s">
        <v>6554</v>
      </c>
      <c r="AA1491" s="277">
        <v>44958</v>
      </c>
      <c r="AB1491" s="277">
        <v>45017</v>
      </c>
      <c r="AF1491" s="275" t="s">
        <v>7452</v>
      </c>
      <c r="AH1491" s="275">
        <v>5</v>
      </c>
      <c r="AJ1491" s="275" t="s">
        <v>8546</v>
      </c>
      <c r="AK1491" s="276">
        <v>989</v>
      </c>
      <c r="AL1491" s="275" t="s">
        <v>8618</v>
      </c>
    </row>
    <row r="1492" spans="1:38" s="275" customFormat="1">
      <c r="A1492" s="275" t="str">
        <f t="shared" si="23"/>
        <v>0452220114放課後等デイサービス</v>
      </c>
      <c r="B1492" s="275" t="s">
        <v>8609</v>
      </c>
      <c r="C1492" s="275" t="s">
        <v>8610</v>
      </c>
      <c r="D1492" s="276">
        <v>9891274</v>
      </c>
      <c r="E1492" s="275" t="s">
        <v>8611</v>
      </c>
      <c r="F1492" s="275" t="s">
        <v>8612</v>
      </c>
      <c r="G1492" s="275" t="s">
        <v>8612</v>
      </c>
      <c r="H1492" s="275" t="s">
        <v>319</v>
      </c>
      <c r="I1492" s="275" t="s">
        <v>8613</v>
      </c>
      <c r="J1492" s="275" t="s">
        <v>8614</v>
      </c>
      <c r="K1492" s="275" t="s">
        <v>8615</v>
      </c>
      <c r="L1492" s="275" t="s">
        <v>8615</v>
      </c>
      <c r="M1492" s="275" t="s">
        <v>8616</v>
      </c>
      <c r="N1492" s="276">
        <v>9891274</v>
      </c>
      <c r="O1492" s="275" t="s">
        <v>3030</v>
      </c>
      <c r="P1492" s="275" t="s">
        <v>8611</v>
      </c>
      <c r="Q1492" s="275" t="s">
        <v>8612</v>
      </c>
      <c r="R1492" s="275" t="s">
        <v>8612</v>
      </c>
      <c r="T1492" s="275" t="s">
        <v>5221</v>
      </c>
      <c r="U1492" s="275" t="s">
        <v>74</v>
      </c>
      <c r="V1492" s="275" t="s">
        <v>8617</v>
      </c>
      <c r="W1492" s="275" t="s">
        <v>6486</v>
      </c>
      <c r="X1492" s="277">
        <v>45017</v>
      </c>
      <c r="Y1492" s="275" t="s">
        <v>6487</v>
      </c>
      <c r="AA1492" s="277">
        <v>44958</v>
      </c>
      <c r="AB1492" s="277">
        <v>44958</v>
      </c>
      <c r="AH1492" s="275">
        <v>5</v>
      </c>
      <c r="AJ1492" s="275" t="s">
        <v>8546</v>
      </c>
      <c r="AK1492" s="276">
        <v>989</v>
      </c>
      <c r="AL1492" s="275" t="s">
        <v>8618</v>
      </c>
    </row>
    <row r="1493" spans="1:38" s="275" customFormat="1">
      <c r="A1493" s="275" t="str">
        <f t="shared" si="23"/>
        <v>0452220114放課後等デイサービス</v>
      </c>
      <c r="B1493" s="275" t="s">
        <v>8609</v>
      </c>
      <c r="C1493" s="275" t="s">
        <v>8610</v>
      </c>
      <c r="D1493" s="276">
        <v>9891274</v>
      </c>
      <c r="E1493" s="275" t="s">
        <v>8611</v>
      </c>
      <c r="F1493" s="275" t="s">
        <v>8612</v>
      </c>
      <c r="G1493" s="275" t="s">
        <v>8612</v>
      </c>
      <c r="H1493" s="275" t="s">
        <v>319</v>
      </c>
      <c r="I1493" s="275" t="s">
        <v>8613</v>
      </c>
      <c r="J1493" s="275" t="s">
        <v>8614</v>
      </c>
      <c r="K1493" s="275" t="s">
        <v>8615</v>
      </c>
      <c r="L1493" s="275" t="s">
        <v>8615</v>
      </c>
      <c r="M1493" s="275" t="s">
        <v>8616</v>
      </c>
      <c r="N1493" s="276">
        <v>9891274</v>
      </c>
      <c r="O1493" s="275" t="s">
        <v>3030</v>
      </c>
      <c r="P1493" s="275" t="s">
        <v>8611</v>
      </c>
      <c r="Q1493" s="275" t="s">
        <v>8612</v>
      </c>
      <c r="R1493" s="275" t="s">
        <v>8612</v>
      </c>
      <c r="T1493" s="275" t="s">
        <v>5221</v>
      </c>
      <c r="U1493" s="275" t="s">
        <v>74</v>
      </c>
      <c r="V1493" s="275" t="s">
        <v>8617</v>
      </c>
      <c r="W1493" s="275" t="s">
        <v>6507</v>
      </c>
      <c r="X1493" s="277">
        <v>45017</v>
      </c>
      <c r="Y1493" s="275" t="s">
        <v>6554</v>
      </c>
      <c r="AA1493" s="277">
        <v>44958</v>
      </c>
      <c r="AB1493" s="277">
        <v>45017</v>
      </c>
      <c r="AH1493" s="275">
        <v>5</v>
      </c>
      <c r="AJ1493" s="275" t="s">
        <v>8546</v>
      </c>
      <c r="AK1493" s="276">
        <v>989</v>
      </c>
      <c r="AL1493" s="275" t="s">
        <v>8618</v>
      </c>
    </row>
    <row r="1494" spans="1:38" s="275" customFormat="1">
      <c r="A1494" s="275" t="str">
        <f t="shared" si="23"/>
        <v>0452220122児童発達支援</v>
      </c>
      <c r="B1494" s="275" t="s">
        <v>8619</v>
      </c>
      <c r="C1494" s="275" t="s">
        <v>8620</v>
      </c>
      <c r="D1494" s="276">
        <v>9891621</v>
      </c>
      <c r="E1494" s="275" t="s">
        <v>8621</v>
      </c>
      <c r="F1494" s="275" t="s">
        <v>8622</v>
      </c>
      <c r="G1494" s="275" t="s">
        <v>8622</v>
      </c>
      <c r="H1494" s="275" t="s">
        <v>319</v>
      </c>
      <c r="I1494" s="275" t="s">
        <v>8623</v>
      </c>
      <c r="J1494" s="275" t="s">
        <v>8624</v>
      </c>
      <c r="K1494" s="275" t="s">
        <v>8625</v>
      </c>
      <c r="L1494" s="275" t="s">
        <v>8625</v>
      </c>
      <c r="M1494" s="275" t="s">
        <v>8626</v>
      </c>
      <c r="N1494" s="276">
        <v>9891621</v>
      </c>
      <c r="O1494" s="275" t="s">
        <v>3007</v>
      </c>
      <c r="P1494" s="275" t="s">
        <v>8621</v>
      </c>
      <c r="Q1494" s="275" t="s">
        <v>8622</v>
      </c>
      <c r="R1494" s="275" t="s">
        <v>8622</v>
      </c>
      <c r="T1494" s="275" t="s">
        <v>5220</v>
      </c>
      <c r="U1494" s="275" t="s">
        <v>74</v>
      </c>
      <c r="V1494" s="275" t="s">
        <v>8627</v>
      </c>
      <c r="W1494" s="275" t="s">
        <v>6486</v>
      </c>
      <c r="X1494" s="277">
        <v>45078</v>
      </c>
      <c r="Y1494" s="275" t="s">
        <v>6554</v>
      </c>
      <c r="AA1494" s="277">
        <v>45078</v>
      </c>
      <c r="AB1494" s="277">
        <v>45078</v>
      </c>
      <c r="AF1494" s="275" t="s">
        <v>7452</v>
      </c>
      <c r="AH1494" s="275">
        <v>10</v>
      </c>
      <c r="AJ1494" s="275" t="s">
        <v>8546</v>
      </c>
      <c r="AK1494" s="276">
        <v>989</v>
      </c>
      <c r="AL1494" s="275" t="s">
        <v>8082</v>
      </c>
    </row>
    <row r="1495" spans="1:38" s="275" customFormat="1">
      <c r="A1495" s="275" t="str">
        <f t="shared" si="23"/>
        <v>0452220130児童発達支援</v>
      </c>
      <c r="B1495" s="275" t="s">
        <v>3107</v>
      </c>
      <c r="C1495" s="275" t="s">
        <v>3108</v>
      </c>
      <c r="D1495" s="276">
        <v>9891261</v>
      </c>
      <c r="E1495" s="275" t="s">
        <v>3109</v>
      </c>
      <c r="F1495" s="275" t="s">
        <v>8628</v>
      </c>
      <c r="G1495" s="275" t="s">
        <v>3110</v>
      </c>
      <c r="H1495" s="275" t="s">
        <v>402</v>
      </c>
      <c r="I1495" s="275" t="s">
        <v>3111</v>
      </c>
      <c r="J1495" s="275" t="s">
        <v>7175</v>
      </c>
      <c r="K1495" s="275" t="s">
        <v>8629</v>
      </c>
      <c r="L1495" s="275" t="s">
        <v>8629</v>
      </c>
      <c r="M1495" s="275" t="s">
        <v>8630</v>
      </c>
      <c r="N1495" s="276">
        <v>9891247</v>
      </c>
      <c r="O1495" s="275" t="s">
        <v>3030</v>
      </c>
      <c r="P1495" s="275" t="s">
        <v>8631</v>
      </c>
      <c r="Q1495" s="275" t="s">
        <v>8632</v>
      </c>
      <c r="R1495" s="275" t="s">
        <v>8632</v>
      </c>
      <c r="T1495" s="275" t="s">
        <v>5220</v>
      </c>
      <c r="U1495" s="275" t="s">
        <v>74</v>
      </c>
      <c r="V1495" s="275" t="s">
        <v>8633</v>
      </c>
      <c r="W1495" s="275" t="s">
        <v>6486</v>
      </c>
      <c r="X1495" s="277">
        <v>45078</v>
      </c>
      <c r="Y1495" s="275" t="s">
        <v>6554</v>
      </c>
      <c r="AA1495" s="277">
        <v>45078</v>
      </c>
      <c r="AB1495" s="277">
        <v>45078</v>
      </c>
      <c r="AF1495" s="275" t="s">
        <v>7452</v>
      </c>
      <c r="AH1495" s="275">
        <v>5</v>
      </c>
      <c r="AJ1495" s="275" t="s">
        <v>8546</v>
      </c>
      <c r="AK1495" s="276">
        <v>989</v>
      </c>
      <c r="AL1495" s="275" t="s">
        <v>8084</v>
      </c>
    </row>
    <row r="1496" spans="1:38" s="275" customFormat="1">
      <c r="A1496" s="275" t="str">
        <f t="shared" si="23"/>
        <v>0452220130放課後等デイサービス</v>
      </c>
      <c r="B1496" s="275" t="s">
        <v>3107</v>
      </c>
      <c r="C1496" s="275" t="s">
        <v>3108</v>
      </c>
      <c r="D1496" s="276">
        <v>9891261</v>
      </c>
      <c r="E1496" s="275" t="s">
        <v>3109</v>
      </c>
      <c r="F1496" s="275" t="s">
        <v>8628</v>
      </c>
      <c r="G1496" s="275" t="s">
        <v>3110</v>
      </c>
      <c r="H1496" s="275" t="s">
        <v>402</v>
      </c>
      <c r="I1496" s="275" t="s">
        <v>3111</v>
      </c>
      <c r="J1496" s="275" t="s">
        <v>7175</v>
      </c>
      <c r="K1496" s="275" t="s">
        <v>8629</v>
      </c>
      <c r="L1496" s="275" t="s">
        <v>8629</v>
      </c>
      <c r="M1496" s="275" t="s">
        <v>8630</v>
      </c>
      <c r="N1496" s="276">
        <v>9891247</v>
      </c>
      <c r="O1496" s="275" t="s">
        <v>3030</v>
      </c>
      <c r="P1496" s="275" t="s">
        <v>8631</v>
      </c>
      <c r="Q1496" s="275" t="s">
        <v>8632</v>
      </c>
      <c r="R1496" s="275" t="s">
        <v>8632</v>
      </c>
      <c r="T1496" s="275" t="s">
        <v>5221</v>
      </c>
      <c r="U1496" s="275" t="s">
        <v>74</v>
      </c>
      <c r="V1496" s="275" t="s">
        <v>8633</v>
      </c>
      <c r="W1496" s="275" t="s">
        <v>6486</v>
      </c>
      <c r="X1496" s="277">
        <v>45078</v>
      </c>
      <c r="Y1496" s="275" t="s">
        <v>6554</v>
      </c>
      <c r="AA1496" s="277">
        <v>45078</v>
      </c>
      <c r="AB1496" s="277">
        <v>45078</v>
      </c>
      <c r="AH1496" s="275">
        <v>5</v>
      </c>
      <c r="AJ1496" s="275" t="s">
        <v>8546</v>
      </c>
      <c r="AK1496" s="276">
        <v>989</v>
      </c>
      <c r="AL1496" s="275" t="s">
        <v>8084</v>
      </c>
    </row>
    <row r="1497" spans="1:38" s="275" customFormat="1">
      <c r="A1497" s="275" t="str">
        <f t="shared" si="23"/>
        <v>0452220148放課後等デイサービス</v>
      </c>
      <c r="B1497" s="275" t="s">
        <v>4106</v>
      </c>
      <c r="C1497" s="275" t="s">
        <v>5962</v>
      </c>
      <c r="D1497" s="276">
        <v>9891754</v>
      </c>
      <c r="E1497" s="275" t="s">
        <v>5963</v>
      </c>
      <c r="F1497" s="275" t="s">
        <v>3156</v>
      </c>
      <c r="G1497" s="275" t="s">
        <v>4108</v>
      </c>
      <c r="H1497" s="275" t="s">
        <v>129</v>
      </c>
      <c r="I1497" s="275" t="s">
        <v>3140</v>
      </c>
      <c r="J1497" s="275" t="s">
        <v>7044</v>
      </c>
      <c r="K1497" s="275" t="s">
        <v>8634</v>
      </c>
      <c r="L1497" s="275" t="s">
        <v>8634</v>
      </c>
      <c r="M1497" s="275" t="s">
        <v>8635</v>
      </c>
      <c r="N1497" s="276">
        <v>9891754</v>
      </c>
      <c r="O1497" s="275" t="s">
        <v>3007</v>
      </c>
      <c r="P1497" s="275" t="s">
        <v>8636</v>
      </c>
      <c r="Q1497" s="275" t="s">
        <v>8637</v>
      </c>
      <c r="T1497" s="275" t="s">
        <v>5221</v>
      </c>
      <c r="U1497" s="275" t="s">
        <v>74</v>
      </c>
      <c r="V1497" s="275" t="s">
        <v>8638</v>
      </c>
      <c r="W1497" s="275" t="s">
        <v>6486</v>
      </c>
      <c r="X1497" s="277">
        <v>45078</v>
      </c>
      <c r="Y1497" s="275" t="s">
        <v>6554</v>
      </c>
      <c r="AA1497" s="277">
        <v>45078</v>
      </c>
      <c r="AB1497" s="277">
        <v>45078</v>
      </c>
      <c r="AH1497" s="275">
        <v>10</v>
      </c>
      <c r="AJ1497" s="275" t="s">
        <v>8546</v>
      </c>
      <c r="AK1497" s="276">
        <v>989</v>
      </c>
      <c r="AL1497" s="275" t="s">
        <v>8049</v>
      </c>
    </row>
    <row r="1498" spans="1:38" s="275" customFormat="1">
      <c r="A1498" s="275" t="str">
        <f t="shared" si="23"/>
        <v>0452400179児童発達支援</v>
      </c>
      <c r="B1498" s="275" t="s">
        <v>3196</v>
      </c>
      <c r="C1498" s="275" t="s">
        <v>3197</v>
      </c>
      <c r="D1498" s="276">
        <v>9892333</v>
      </c>
      <c r="E1498" s="275" t="s">
        <v>5970</v>
      </c>
      <c r="F1498" s="275" t="s">
        <v>3199</v>
      </c>
      <c r="G1498" s="275" t="s">
        <v>3200</v>
      </c>
      <c r="H1498" s="275" t="s">
        <v>3282</v>
      </c>
      <c r="I1498" s="275" t="s">
        <v>3202</v>
      </c>
      <c r="J1498" s="275" t="s">
        <v>7659</v>
      </c>
      <c r="K1498" s="275" t="s">
        <v>5971</v>
      </c>
      <c r="L1498" s="275" t="s">
        <v>5971</v>
      </c>
      <c r="M1498" s="275" t="s">
        <v>5972</v>
      </c>
      <c r="N1498" s="276">
        <v>9892371</v>
      </c>
      <c r="O1498" s="275" t="s">
        <v>3205</v>
      </c>
      <c r="P1498" s="275" t="s">
        <v>5973</v>
      </c>
      <c r="Q1498" s="275" t="s">
        <v>5974</v>
      </c>
      <c r="R1498" s="275" t="s">
        <v>5974</v>
      </c>
      <c r="T1498" s="275" t="s">
        <v>5220</v>
      </c>
      <c r="U1498" s="275" t="s">
        <v>74</v>
      </c>
      <c r="V1498" s="275" t="s">
        <v>5975</v>
      </c>
      <c r="W1498" s="275" t="s">
        <v>6486</v>
      </c>
      <c r="X1498" s="277">
        <v>44287</v>
      </c>
      <c r="Y1498" s="275" t="s">
        <v>6487</v>
      </c>
      <c r="AA1498" s="277">
        <v>41000</v>
      </c>
      <c r="AB1498" s="277">
        <v>41000</v>
      </c>
      <c r="AF1498" s="275" t="s">
        <v>7452</v>
      </c>
      <c r="AH1498" s="275">
        <v>10</v>
      </c>
      <c r="AJ1498" s="275" t="s">
        <v>8546</v>
      </c>
      <c r="AK1498" s="276">
        <v>989</v>
      </c>
      <c r="AL1498" s="275" t="s">
        <v>8168</v>
      </c>
    </row>
    <row r="1499" spans="1:38" s="275" customFormat="1">
      <c r="A1499" s="275" t="str">
        <f t="shared" si="23"/>
        <v>0452405012指定医療機関（重心障害児）</v>
      </c>
      <c r="B1499" s="275" t="s">
        <v>5976</v>
      </c>
      <c r="C1499" s="275" t="s">
        <v>5977</v>
      </c>
      <c r="D1499" s="276">
        <v>9892202</v>
      </c>
      <c r="E1499" s="275" t="s">
        <v>5978</v>
      </c>
      <c r="F1499" s="275" t="s">
        <v>5979</v>
      </c>
      <c r="G1499" s="275" t="s">
        <v>5980</v>
      </c>
      <c r="H1499" s="275" t="s">
        <v>4125</v>
      </c>
      <c r="I1499" s="275" t="s">
        <v>5981</v>
      </c>
      <c r="J1499" s="275" t="s">
        <v>7660</v>
      </c>
      <c r="K1499" s="275" t="s">
        <v>5976</v>
      </c>
      <c r="L1499" s="275" t="s">
        <v>5976</v>
      </c>
      <c r="M1499" s="275" t="s">
        <v>5977</v>
      </c>
      <c r="N1499" s="276">
        <v>9892202</v>
      </c>
      <c r="O1499" s="275" t="s">
        <v>3217</v>
      </c>
      <c r="P1499" s="275" t="s">
        <v>5978</v>
      </c>
      <c r="Q1499" s="275" t="s">
        <v>5979</v>
      </c>
      <c r="R1499" s="275" t="s">
        <v>5980</v>
      </c>
      <c r="T1499" s="275" t="s">
        <v>7661</v>
      </c>
      <c r="U1499" s="275" t="s">
        <v>74</v>
      </c>
      <c r="V1499" s="275" t="s">
        <v>5982</v>
      </c>
      <c r="W1499" s="275" t="s">
        <v>6486</v>
      </c>
      <c r="X1499" s="277">
        <v>40152</v>
      </c>
      <c r="Y1499" s="275" t="s">
        <v>6487</v>
      </c>
      <c r="AA1499" s="277">
        <v>38991</v>
      </c>
      <c r="AB1499" s="277">
        <v>38991</v>
      </c>
      <c r="AI1499" s="275">
        <v>120</v>
      </c>
      <c r="AJ1499" s="275" t="s">
        <v>8546</v>
      </c>
      <c r="AK1499" s="276">
        <v>989</v>
      </c>
      <c r="AL1499" s="275" t="s">
        <v>8088</v>
      </c>
    </row>
    <row r="1500" spans="1:38" s="275" customFormat="1">
      <c r="A1500" s="275" t="str">
        <f t="shared" si="23"/>
        <v>0452405012医療型障害児入所支援</v>
      </c>
      <c r="B1500" s="275" t="s">
        <v>5976</v>
      </c>
      <c r="C1500" s="275" t="s">
        <v>5977</v>
      </c>
      <c r="D1500" s="276">
        <v>9892202</v>
      </c>
      <c r="E1500" s="275" t="s">
        <v>5978</v>
      </c>
      <c r="F1500" s="275" t="s">
        <v>5979</v>
      </c>
      <c r="G1500" s="275" t="s">
        <v>5980</v>
      </c>
      <c r="H1500" s="275" t="s">
        <v>4125</v>
      </c>
      <c r="I1500" s="275" t="s">
        <v>5981</v>
      </c>
      <c r="J1500" s="275" t="s">
        <v>7660</v>
      </c>
      <c r="K1500" s="275" t="s">
        <v>5976</v>
      </c>
      <c r="L1500" s="275" t="s">
        <v>5976</v>
      </c>
      <c r="M1500" s="275" t="s">
        <v>5977</v>
      </c>
      <c r="N1500" s="276">
        <v>9892202</v>
      </c>
      <c r="O1500" s="275" t="s">
        <v>3217</v>
      </c>
      <c r="P1500" s="275" t="s">
        <v>5978</v>
      </c>
      <c r="Q1500" s="275" t="s">
        <v>5979</v>
      </c>
      <c r="R1500" s="275" t="s">
        <v>5980</v>
      </c>
      <c r="T1500" s="275" t="s">
        <v>5983</v>
      </c>
      <c r="U1500" s="275" t="s">
        <v>74</v>
      </c>
      <c r="V1500" s="275" t="s">
        <v>5982</v>
      </c>
      <c r="W1500" s="275" t="s">
        <v>6486</v>
      </c>
      <c r="X1500" s="277">
        <v>44287</v>
      </c>
      <c r="Y1500" s="275" t="s">
        <v>6487</v>
      </c>
      <c r="AA1500" s="277">
        <v>41000</v>
      </c>
      <c r="AB1500" s="277">
        <v>41000</v>
      </c>
      <c r="AF1500" s="275" t="s">
        <v>7662</v>
      </c>
      <c r="AJ1500" s="275" t="s">
        <v>8546</v>
      </c>
      <c r="AK1500" s="276">
        <v>989</v>
      </c>
      <c r="AL1500" s="275" t="s">
        <v>8088</v>
      </c>
    </row>
    <row r="1501" spans="1:38" s="275" customFormat="1">
      <c r="A1501" s="275" t="str">
        <f t="shared" si="23"/>
        <v>0452405137児童発達支援</v>
      </c>
      <c r="B1501" s="275" t="s">
        <v>5984</v>
      </c>
      <c r="C1501" s="275" t="s">
        <v>5985</v>
      </c>
      <c r="D1501" s="276">
        <v>9892351</v>
      </c>
      <c r="E1501" s="275" t="s">
        <v>5986</v>
      </c>
      <c r="F1501" s="275" t="s">
        <v>5987</v>
      </c>
      <c r="G1501" s="275" t="s">
        <v>5988</v>
      </c>
      <c r="H1501" s="275" t="s">
        <v>402</v>
      </c>
      <c r="I1501" s="275" t="s">
        <v>5989</v>
      </c>
      <c r="J1501" s="275" t="s">
        <v>7663</v>
      </c>
      <c r="K1501" s="275" t="s">
        <v>5990</v>
      </c>
      <c r="L1501" s="275" t="s">
        <v>5990</v>
      </c>
      <c r="M1501" s="275" t="s">
        <v>5991</v>
      </c>
      <c r="N1501" s="276">
        <v>9892351</v>
      </c>
      <c r="O1501" s="275" t="s">
        <v>3205</v>
      </c>
      <c r="P1501" s="275" t="s">
        <v>5986</v>
      </c>
      <c r="Q1501" s="275" t="s">
        <v>5987</v>
      </c>
      <c r="R1501" s="275" t="s">
        <v>5988</v>
      </c>
      <c r="T1501" s="275" t="s">
        <v>5220</v>
      </c>
      <c r="U1501" s="275" t="s">
        <v>74</v>
      </c>
      <c r="V1501" s="275" t="s">
        <v>5992</v>
      </c>
      <c r="W1501" s="275" t="s">
        <v>6486</v>
      </c>
      <c r="X1501" s="277">
        <v>45108</v>
      </c>
      <c r="Y1501" s="275" t="s">
        <v>6554</v>
      </c>
      <c r="AA1501" s="277">
        <v>45108</v>
      </c>
      <c r="AB1501" s="277">
        <v>45108</v>
      </c>
      <c r="AF1501" s="275" t="s">
        <v>7452</v>
      </c>
      <c r="AH1501" s="275">
        <v>5</v>
      </c>
      <c r="AJ1501" s="275" t="s">
        <v>8546</v>
      </c>
      <c r="AK1501" s="276">
        <v>989</v>
      </c>
      <c r="AL1501" s="275" t="s">
        <v>8087</v>
      </c>
    </row>
    <row r="1502" spans="1:38" s="275" customFormat="1">
      <c r="A1502" s="275" t="str">
        <f t="shared" si="23"/>
        <v>0452405137放課後等デイサービス</v>
      </c>
      <c r="B1502" s="275" t="s">
        <v>5984</v>
      </c>
      <c r="C1502" s="275" t="s">
        <v>5985</v>
      </c>
      <c r="D1502" s="276">
        <v>9892351</v>
      </c>
      <c r="E1502" s="275" t="s">
        <v>5986</v>
      </c>
      <c r="F1502" s="275" t="s">
        <v>5987</v>
      </c>
      <c r="G1502" s="275" t="s">
        <v>5988</v>
      </c>
      <c r="H1502" s="275" t="s">
        <v>402</v>
      </c>
      <c r="I1502" s="275" t="s">
        <v>5989</v>
      </c>
      <c r="J1502" s="275" t="s">
        <v>7663</v>
      </c>
      <c r="K1502" s="275" t="s">
        <v>5990</v>
      </c>
      <c r="L1502" s="275" t="s">
        <v>5990</v>
      </c>
      <c r="M1502" s="275" t="s">
        <v>5991</v>
      </c>
      <c r="N1502" s="276">
        <v>9892351</v>
      </c>
      <c r="O1502" s="275" t="s">
        <v>3205</v>
      </c>
      <c r="P1502" s="275" t="s">
        <v>5986</v>
      </c>
      <c r="Q1502" s="275" t="s">
        <v>5987</v>
      </c>
      <c r="R1502" s="275" t="s">
        <v>5988</v>
      </c>
      <c r="T1502" s="275" t="s">
        <v>5221</v>
      </c>
      <c r="U1502" s="275" t="s">
        <v>74</v>
      </c>
      <c r="V1502" s="275" t="s">
        <v>5992</v>
      </c>
      <c r="W1502" s="275" t="s">
        <v>6486</v>
      </c>
      <c r="X1502" s="277">
        <v>45108</v>
      </c>
      <c r="Y1502" s="275" t="s">
        <v>6487</v>
      </c>
      <c r="AA1502" s="277">
        <v>43466</v>
      </c>
      <c r="AB1502" s="277">
        <v>43466</v>
      </c>
      <c r="AH1502" s="275">
        <v>5</v>
      </c>
      <c r="AJ1502" s="275" t="s">
        <v>8546</v>
      </c>
      <c r="AK1502" s="276">
        <v>989</v>
      </c>
      <c r="AL1502" s="275" t="s">
        <v>8087</v>
      </c>
    </row>
    <row r="1503" spans="1:38" s="275" customFormat="1">
      <c r="A1503" s="275" t="str">
        <f t="shared" si="23"/>
        <v>0452405145放課後等デイサービス</v>
      </c>
      <c r="B1503" s="275" t="s">
        <v>5653</v>
      </c>
      <c r="C1503" s="275" t="s">
        <v>5654</v>
      </c>
      <c r="D1503" s="276">
        <v>9813124</v>
      </c>
      <c r="E1503" s="275" t="s">
        <v>7552</v>
      </c>
      <c r="F1503" s="275" t="s">
        <v>5655</v>
      </c>
      <c r="G1503" s="275" t="s">
        <v>5656</v>
      </c>
      <c r="H1503" s="275" t="s">
        <v>129</v>
      </c>
      <c r="I1503" s="275" t="s">
        <v>5657</v>
      </c>
      <c r="J1503" s="275" t="s">
        <v>7553</v>
      </c>
      <c r="K1503" s="275" t="s">
        <v>5993</v>
      </c>
      <c r="L1503" s="275" t="s">
        <v>5993</v>
      </c>
      <c r="M1503" s="275" t="s">
        <v>5994</v>
      </c>
      <c r="N1503" s="276">
        <v>9892383</v>
      </c>
      <c r="O1503" s="275" t="s">
        <v>3205</v>
      </c>
      <c r="P1503" s="275" t="s">
        <v>5995</v>
      </c>
      <c r="Q1503" s="275" t="s">
        <v>5996</v>
      </c>
      <c r="R1503" s="275" t="s">
        <v>5997</v>
      </c>
      <c r="T1503" s="275" t="s">
        <v>5221</v>
      </c>
      <c r="U1503" s="275" t="s">
        <v>74</v>
      </c>
      <c r="V1503" s="275" t="s">
        <v>5998</v>
      </c>
      <c r="W1503" s="275" t="s">
        <v>6486</v>
      </c>
      <c r="X1503" s="277">
        <v>45078</v>
      </c>
      <c r="Y1503" s="275" t="s">
        <v>6487</v>
      </c>
      <c r="AA1503" s="277">
        <v>43678</v>
      </c>
      <c r="AB1503" s="277">
        <v>43678</v>
      </c>
      <c r="AH1503" s="275">
        <v>10</v>
      </c>
      <c r="AJ1503" s="275" t="s">
        <v>8546</v>
      </c>
      <c r="AK1503" s="276">
        <v>981</v>
      </c>
      <c r="AL1503" s="275" t="s">
        <v>8078</v>
      </c>
    </row>
    <row r="1504" spans="1:38" s="275" customFormat="1">
      <c r="A1504" s="275" t="str">
        <f t="shared" si="23"/>
        <v>0452405152放課後等デイサービス</v>
      </c>
      <c r="B1504" s="275" t="s">
        <v>3268</v>
      </c>
      <c r="C1504" s="275" t="s">
        <v>3269</v>
      </c>
      <c r="D1504" s="276">
        <v>9810134</v>
      </c>
      <c r="E1504" s="275" t="s">
        <v>3270</v>
      </c>
      <c r="F1504" s="275" t="s">
        <v>3271</v>
      </c>
      <c r="G1504" s="275" t="s">
        <v>3272</v>
      </c>
      <c r="H1504" s="275" t="s">
        <v>63</v>
      </c>
      <c r="I1504" s="275" t="s">
        <v>8355</v>
      </c>
      <c r="J1504" s="275" t="s">
        <v>8356</v>
      </c>
      <c r="K1504" s="275" t="s">
        <v>5999</v>
      </c>
      <c r="L1504" s="275" t="s">
        <v>5999</v>
      </c>
      <c r="M1504" s="275" t="s">
        <v>6000</v>
      </c>
      <c r="N1504" s="276">
        <v>9892381</v>
      </c>
      <c r="O1504" s="275" t="s">
        <v>3205</v>
      </c>
      <c r="P1504" s="275" t="s">
        <v>6001</v>
      </c>
      <c r="Q1504" s="275" t="s">
        <v>6002</v>
      </c>
      <c r="R1504" s="275" t="s">
        <v>6002</v>
      </c>
      <c r="T1504" s="275" t="s">
        <v>5221</v>
      </c>
      <c r="U1504" s="275" t="s">
        <v>74</v>
      </c>
      <c r="V1504" s="275" t="s">
        <v>6003</v>
      </c>
      <c r="W1504" s="275" t="s">
        <v>6486</v>
      </c>
      <c r="X1504" s="277">
        <v>44713</v>
      </c>
      <c r="Y1504" s="275" t="s">
        <v>6487</v>
      </c>
      <c r="AA1504" s="277">
        <v>43952</v>
      </c>
      <c r="AB1504" s="277">
        <v>43952</v>
      </c>
      <c r="AH1504" s="275">
        <v>10</v>
      </c>
      <c r="AJ1504" s="275" t="s">
        <v>8546</v>
      </c>
      <c r="AK1504" s="276">
        <v>981</v>
      </c>
      <c r="AL1504" s="275" t="s">
        <v>8090</v>
      </c>
    </row>
    <row r="1505" spans="1:38" s="275" customFormat="1">
      <c r="A1505" s="275" t="str">
        <f t="shared" si="23"/>
        <v>0452405160児童発達支援</v>
      </c>
      <c r="B1505" s="275" t="s">
        <v>6004</v>
      </c>
      <c r="C1505" s="275" t="s">
        <v>6005</v>
      </c>
      <c r="D1505" s="276">
        <v>9892201</v>
      </c>
      <c r="E1505" s="275" t="s">
        <v>6006</v>
      </c>
      <c r="F1505" s="275" t="s">
        <v>6007</v>
      </c>
      <c r="H1505" s="275" t="s">
        <v>402</v>
      </c>
      <c r="I1505" s="275" t="s">
        <v>6008</v>
      </c>
      <c r="J1505" s="275" t="s">
        <v>7664</v>
      </c>
      <c r="K1505" s="275" t="s">
        <v>6009</v>
      </c>
      <c r="L1505" s="275" t="s">
        <v>6009</v>
      </c>
      <c r="M1505" s="275" t="s">
        <v>6010</v>
      </c>
      <c r="N1505" s="276">
        <v>9892201</v>
      </c>
      <c r="O1505" s="275" t="s">
        <v>3217</v>
      </c>
      <c r="P1505" s="275" t="s">
        <v>6006</v>
      </c>
      <c r="Q1505" s="275" t="s">
        <v>6007</v>
      </c>
      <c r="T1505" s="275" t="s">
        <v>5220</v>
      </c>
      <c r="U1505" s="275" t="s">
        <v>74</v>
      </c>
      <c r="V1505" s="275" t="s">
        <v>6011</v>
      </c>
      <c r="W1505" s="275" t="s">
        <v>6486</v>
      </c>
      <c r="X1505" s="277">
        <v>45017</v>
      </c>
      <c r="Y1505" s="275" t="s">
        <v>6487</v>
      </c>
      <c r="AA1505" s="277">
        <v>44287</v>
      </c>
      <c r="AB1505" s="277">
        <v>44287</v>
      </c>
      <c r="AF1505" s="275" t="s">
        <v>7452</v>
      </c>
      <c r="AH1505" s="275">
        <v>10</v>
      </c>
      <c r="AJ1505" s="275" t="s">
        <v>8546</v>
      </c>
      <c r="AK1505" s="276">
        <v>989</v>
      </c>
      <c r="AL1505" s="275" t="s">
        <v>8096</v>
      </c>
    </row>
    <row r="1506" spans="1:38" s="275" customFormat="1">
      <c r="A1506" s="275" t="str">
        <f t="shared" si="23"/>
        <v>0452405160放課後等デイサービス</v>
      </c>
      <c r="B1506" s="275" t="s">
        <v>6004</v>
      </c>
      <c r="C1506" s="275" t="s">
        <v>6005</v>
      </c>
      <c r="D1506" s="276">
        <v>9892201</v>
      </c>
      <c r="E1506" s="275" t="s">
        <v>6006</v>
      </c>
      <c r="F1506" s="275" t="s">
        <v>6007</v>
      </c>
      <c r="H1506" s="275" t="s">
        <v>402</v>
      </c>
      <c r="I1506" s="275" t="s">
        <v>6008</v>
      </c>
      <c r="J1506" s="275" t="s">
        <v>7664</v>
      </c>
      <c r="K1506" s="275" t="s">
        <v>6009</v>
      </c>
      <c r="L1506" s="275" t="s">
        <v>6009</v>
      </c>
      <c r="M1506" s="275" t="s">
        <v>6010</v>
      </c>
      <c r="N1506" s="276">
        <v>9892201</v>
      </c>
      <c r="O1506" s="275" t="s">
        <v>3217</v>
      </c>
      <c r="P1506" s="275" t="s">
        <v>6006</v>
      </c>
      <c r="Q1506" s="275" t="s">
        <v>6007</v>
      </c>
      <c r="T1506" s="275" t="s">
        <v>5221</v>
      </c>
      <c r="U1506" s="275" t="s">
        <v>74</v>
      </c>
      <c r="V1506" s="275" t="s">
        <v>6011</v>
      </c>
      <c r="W1506" s="275" t="s">
        <v>6486</v>
      </c>
      <c r="X1506" s="277">
        <v>45017</v>
      </c>
      <c r="Y1506" s="275" t="s">
        <v>6487</v>
      </c>
      <c r="AA1506" s="277">
        <v>44287</v>
      </c>
      <c r="AB1506" s="277">
        <v>44287</v>
      </c>
      <c r="AH1506" s="275">
        <v>10</v>
      </c>
      <c r="AJ1506" s="275" t="s">
        <v>8546</v>
      </c>
      <c r="AK1506" s="276">
        <v>989</v>
      </c>
      <c r="AL1506" s="275" t="s">
        <v>8096</v>
      </c>
    </row>
    <row r="1507" spans="1:38" s="275" customFormat="1">
      <c r="A1507" s="275" t="str">
        <f t="shared" si="23"/>
        <v>0452405178児童発達支援</v>
      </c>
      <c r="B1507" s="275" t="s">
        <v>7665</v>
      </c>
      <c r="C1507" s="275" t="s">
        <v>7666</v>
      </c>
      <c r="D1507" s="276">
        <v>9820011</v>
      </c>
      <c r="E1507" s="275" t="s">
        <v>7667</v>
      </c>
      <c r="F1507" s="275" t="s">
        <v>7668</v>
      </c>
      <c r="G1507" s="275" t="s">
        <v>7669</v>
      </c>
      <c r="H1507" s="275" t="s">
        <v>730</v>
      </c>
      <c r="I1507" s="275" t="s">
        <v>7670</v>
      </c>
      <c r="J1507" s="275" t="s">
        <v>7671</v>
      </c>
      <c r="K1507" s="275" t="s">
        <v>7672</v>
      </c>
      <c r="L1507" s="275" t="s">
        <v>7672</v>
      </c>
      <c r="M1507" s="275" t="s">
        <v>7673</v>
      </c>
      <c r="N1507" s="276">
        <v>9820007</v>
      </c>
      <c r="O1507" s="275" t="s">
        <v>3205</v>
      </c>
      <c r="P1507" s="275" t="s">
        <v>7674</v>
      </c>
      <c r="Q1507" s="275" t="s">
        <v>7675</v>
      </c>
      <c r="T1507" s="275" t="s">
        <v>5220</v>
      </c>
      <c r="U1507" s="275" t="s">
        <v>74</v>
      </c>
      <c r="V1507" s="275" t="s">
        <v>7676</v>
      </c>
      <c r="W1507" s="275" t="s">
        <v>6486</v>
      </c>
      <c r="X1507" s="277">
        <v>45017</v>
      </c>
      <c r="Y1507" s="275" t="s">
        <v>6487</v>
      </c>
      <c r="AA1507" s="277">
        <v>44652</v>
      </c>
      <c r="AB1507" s="277">
        <v>44652</v>
      </c>
      <c r="AF1507" s="275" t="s">
        <v>7452</v>
      </c>
      <c r="AH1507" s="275">
        <v>10</v>
      </c>
      <c r="AJ1507" s="275" t="s">
        <v>8546</v>
      </c>
      <c r="AK1507" s="276">
        <v>982</v>
      </c>
      <c r="AL1507" s="275" t="s">
        <v>7988</v>
      </c>
    </row>
    <row r="1508" spans="1:38" s="275" customFormat="1">
      <c r="A1508" s="275" t="str">
        <f t="shared" si="23"/>
        <v>0452405186放課後等デイサービス</v>
      </c>
      <c r="B1508" s="275" t="s">
        <v>5653</v>
      </c>
      <c r="C1508" s="275" t="s">
        <v>5654</v>
      </c>
      <c r="D1508" s="276">
        <v>9813124</v>
      </c>
      <c r="E1508" s="275" t="s">
        <v>7552</v>
      </c>
      <c r="F1508" s="275" t="s">
        <v>5655</v>
      </c>
      <c r="G1508" s="275" t="s">
        <v>5656</v>
      </c>
      <c r="H1508" s="275" t="s">
        <v>129</v>
      </c>
      <c r="I1508" s="275" t="s">
        <v>5657</v>
      </c>
      <c r="J1508" s="275" t="s">
        <v>7553</v>
      </c>
      <c r="K1508" s="275" t="s">
        <v>7677</v>
      </c>
      <c r="L1508" s="275" t="s">
        <v>7677</v>
      </c>
      <c r="M1508" s="275" t="s">
        <v>7678</v>
      </c>
      <c r="N1508" s="276">
        <v>9892431</v>
      </c>
      <c r="O1508" s="275" t="s">
        <v>3205</v>
      </c>
      <c r="P1508" s="275" t="s">
        <v>7679</v>
      </c>
      <c r="Q1508" s="275" t="s">
        <v>7680</v>
      </c>
      <c r="R1508" s="275" t="s">
        <v>7681</v>
      </c>
      <c r="T1508" s="275" t="s">
        <v>5221</v>
      </c>
      <c r="U1508" s="275" t="s">
        <v>74</v>
      </c>
      <c r="V1508" s="275" t="s">
        <v>7682</v>
      </c>
      <c r="W1508" s="275" t="s">
        <v>6486</v>
      </c>
      <c r="X1508" s="277">
        <v>45108</v>
      </c>
      <c r="Y1508" s="275" t="s">
        <v>6487</v>
      </c>
      <c r="AA1508" s="277">
        <v>44652</v>
      </c>
      <c r="AB1508" s="277">
        <v>44652</v>
      </c>
      <c r="AH1508" s="275">
        <v>10</v>
      </c>
      <c r="AJ1508" s="275" t="s">
        <v>8546</v>
      </c>
      <c r="AK1508" s="276">
        <v>981</v>
      </c>
      <c r="AL1508" s="275" t="s">
        <v>8078</v>
      </c>
    </row>
    <row r="1509" spans="1:38" s="275" customFormat="1">
      <c r="A1509" s="275" t="str">
        <f t="shared" si="23"/>
        <v>0452405194児童発達支援</v>
      </c>
      <c r="B1509" s="275" t="s">
        <v>1811</v>
      </c>
      <c r="C1509" s="275" t="s">
        <v>1812</v>
      </c>
      <c r="D1509" s="276">
        <v>9892432</v>
      </c>
      <c r="E1509" s="275" t="s">
        <v>5517</v>
      </c>
      <c r="F1509" s="275" t="s">
        <v>5518</v>
      </c>
      <c r="H1509" s="275" t="s">
        <v>129</v>
      </c>
      <c r="I1509" s="275" t="s">
        <v>1816</v>
      </c>
      <c r="J1509" s="275" t="s">
        <v>6888</v>
      </c>
      <c r="K1509" s="275" t="s">
        <v>7683</v>
      </c>
      <c r="L1509" s="275" t="s">
        <v>7683</v>
      </c>
      <c r="M1509" s="275" t="s">
        <v>7684</v>
      </c>
      <c r="N1509" s="276">
        <v>9892331</v>
      </c>
      <c r="O1509" s="275" t="s">
        <v>3205</v>
      </c>
      <c r="P1509" s="275" t="s">
        <v>7685</v>
      </c>
      <c r="Q1509" s="275" t="s">
        <v>5518</v>
      </c>
      <c r="T1509" s="275" t="s">
        <v>5220</v>
      </c>
      <c r="U1509" s="275" t="s">
        <v>74</v>
      </c>
      <c r="V1509" s="275" t="s">
        <v>7686</v>
      </c>
      <c r="W1509" s="275" t="s">
        <v>6486</v>
      </c>
      <c r="X1509" s="277">
        <v>45017</v>
      </c>
      <c r="Y1509" s="275" t="s">
        <v>6487</v>
      </c>
      <c r="AA1509" s="277">
        <v>44652</v>
      </c>
      <c r="AB1509" s="277">
        <v>44652</v>
      </c>
      <c r="AF1509" s="275" t="s">
        <v>7452</v>
      </c>
      <c r="AH1509" s="275">
        <v>10</v>
      </c>
      <c r="AJ1509" s="275" t="s">
        <v>8546</v>
      </c>
      <c r="AK1509" s="276">
        <v>989</v>
      </c>
      <c r="AL1509" s="275" t="s">
        <v>8009</v>
      </c>
    </row>
    <row r="1510" spans="1:38" s="275" customFormat="1">
      <c r="A1510" s="275" t="str">
        <f t="shared" si="23"/>
        <v>0452405194放課後等デイサービス</v>
      </c>
      <c r="B1510" s="275" t="s">
        <v>1811</v>
      </c>
      <c r="C1510" s="275" t="s">
        <v>1812</v>
      </c>
      <c r="D1510" s="276">
        <v>9892432</v>
      </c>
      <c r="E1510" s="275" t="s">
        <v>5517</v>
      </c>
      <c r="F1510" s="275" t="s">
        <v>5518</v>
      </c>
      <c r="H1510" s="275" t="s">
        <v>129</v>
      </c>
      <c r="I1510" s="275" t="s">
        <v>1816</v>
      </c>
      <c r="J1510" s="275" t="s">
        <v>6888</v>
      </c>
      <c r="K1510" s="275" t="s">
        <v>7683</v>
      </c>
      <c r="L1510" s="275" t="s">
        <v>7683</v>
      </c>
      <c r="M1510" s="275" t="s">
        <v>7684</v>
      </c>
      <c r="N1510" s="276">
        <v>9892331</v>
      </c>
      <c r="O1510" s="275" t="s">
        <v>3205</v>
      </c>
      <c r="P1510" s="275" t="s">
        <v>7685</v>
      </c>
      <c r="Q1510" s="275" t="s">
        <v>5518</v>
      </c>
      <c r="T1510" s="275" t="s">
        <v>5221</v>
      </c>
      <c r="U1510" s="275" t="s">
        <v>74</v>
      </c>
      <c r="V1510" s="275" t="s">
        <v>7686</v>
      </c>
      <c r="W1510" s="275" t="s">
        <v>6486</v>
      </c>
      <c r="X1510" s="277">
        <v>45017</v>
      </c>
      <c r="Y1510" s="275" t="s">
        <v>6487</v>
      </c>
      <c r="AA1510" s="277">
        <v>44652</v>
      </c>
      <c r="AB1510" s="277">
        <v>44652</v>
      </c>
      <c r="AH1510" s="275">
        <v>10</v>
      </c>
      <c r="AJ1510" s="275" t="s">
        <v>8546</v>
      </c>
      <c r="AK1510" s="276">
        <v>989</v>
      </c>
      <c r="AL1510" s="275" t="s">
        <v>8009</v>
      </c>
    </row>
    <row r="1511" spans="1:38" s="275" customFormat="1">
      <c r="A1511" s="275" t="str">
        <f t="shared" si="23"/>
        <v>0452600216放課後等デイサービス</v>
      </c>
      <c r="B1511" s="275" t="s">
        <v>5350</v>
      </c>
      <c r="C1511" s="275" t="s">
        <v>3385</v>
      </c>
      <c r="D1511" s="276">
        <v>9810112</v>
      </c>
      <c r="E1511" s="275" t="s">
        <v>3520</v>
      </c>
      <c r="F1511" s="275" t="s">
        <v>3521</v>
      </c>
      <c r="G1511" s="275" t="s">
        <v>3522</v>
      </c>
      <c r="H1511" s="275" t="s">
        <v>402</v>
      </c>
      <c r="I1511" s="275" t="s">
        <v>8359</v>
      </c>
      <c r="J1511" s="275" t="s">
        <v>8360</v>
      </c>
      <c r="K1511" s="275" t="s">
        <v>3388</v>
      </c>
      <c r="L1511" s="275" t="s">
        <v>6013</v>
      </c>
      <c r="M1511" s="275" t="s">
        <v>6014</v>
      </c>
      <c r="N1511" s="276">
        <v>9810123</v>
      </c>
      <c r="O1511" s="275" t="s">
        <v>734</v>
      </c>
      <c r="P1511" s="275" t="s">
        <v>7258</v>
      </c>
      <c r="Q1511" s="275" t="s">
        <v>3387</v>
      </c>
      <c r="T1511" s="275" t="s">
        <v>5221</v>
      </c>
      <c r="U1511" s="275" t="s">
        <v>74</v>
      </c>
      <c r="V1511" s="275" t="s">
        <v>6012</v>
      </c>
      <c r="W1511" s="275" t="s">
        <v>6486</v>
      </c>
      <c r="X1511" s="277">
        <v>44835</v>
      </c>
      <c r="Y1511" s="275" t="s">
        <v>6487</v>
      </c>
      <c r="AA1511" s="277">
        <v>41365</v>
      </c>
      <c r="AB1511" s="277">
        <v>41365</v>
      </c>
      <c r="AH1511" s="275">
        <v>10</v>
      </c>
      <c r="AJ1511" s="275" t="s">
        <v>8546</v>
      </c>
      <c r="AK1511" s="276">
        <v>981</v>
      </c>
      <c r="AL1511" s="275" t="s">
        <v>8059</v>
      </c>
    </row>
    <row r="1512" spans="1:38" s="275" customFormat="1">
      <c r="A1512" s="275" t="str">
        <f t="shared" si="23"/>
        <v>0452600265放課後等デイサービス</v>
      </c>
      <c r="B1512" s="275" t="s">
        <v>3411</v>
      </c>
      <c r="C1512" s="275" t="s">
        <v>6015</v>
      </c>
      <c r="D1512" s="276">
        <v>9810104</v>
      </c>
      <c r="E1512" s="275" t="s">
        <v>3413</v>
      </c>
      <c r="F1512" s="275" t="s">
        <v>3414</v>
      </c>
      <c r="G1512" s="275" t="s">
        <v>3415</v>
      </c>
      <c r="H1512" s="275" t="s">
        <v>144</v>
      </c>
      <c r="I1512" s="275" t="s">
        <v>3416</v>
      </c>
      <c r="J1512" s="275" t="s">
        <v>7238</v>
      </c>
      <c r="K1512" s="275" t="s">
        <v>6016</v>
      </c>
      <c r="L1512" s="275" t="s">
        <v>6016</v>
      </c>
      <c r="M1512" s="275" t="s">
        <v>6017</v>
      </c>
      <c r="N1512" s="276">
        <v>9810104</v>
      </c>
      <c r="O1512" s="275" t="s">
        <v>734</v>
      </c>
      <c r="P1512" s="275" t="s">
        <v>6019</v>
      </c>
      <c r="Q1512" s="275" t="s">
        <v>3414</v>
      </c>
      <c r="R1512" s="275" t="s">
        <v>3415</v>
      </c>
      <c r="T1512" s="275" t="s">
        <v>5221</v>
      </c>
      <c r="U1512" s="275" t="s">
        <v>74</v>
      </c>
      <c r="V1512" s="275" t="s">
        <v>6018</v>
      </c>
      <c r="W1512" s="275" t="s">
        <v>6486</v>
      </c>
      <c r="X1512" s="277">
        <v>45017</v>
      </c>
      <c r="Y1512" s="275" t="s">
        <v>6487</v>
      </c>
      <c r="AA1512" s="277">
        <v>41000</v>
      </c>
      <c r="AB1512" s="277">
        <v>41000</v>
      </c>
      <c r="AH1512" s="275">
        <v>10</v>
      </c>
      <c r="AJ1512" s="275" t="s">
        <v>8546</v>
      </c>
      <c r="AK1512" s="276">
        <v>981</v>
      </c>
      <c r="AL1512" s="275" t="s">
        <v>8098</v>
      </c>
    </row>
    <row r="1513" spans="1:38" s="275" customFormat="1">
      <c r="A1513" s="275" t="str">
        <f t="shared" si="23"/>
        <v>0452600273児童発達支援</v>
      </c>
      <c r="B1513" s="275" t="s">
        <v>5350</v>
      </c>
      <c r="C1513" s="275" t="s">
        <v>3385</v>
      </c>
      <c r="D1513" s="276">
        <v>9810112</v>
      </c>
      <c r="E1513" s="275" t="s">
        <v>3520</v>
      </c>
      <c r="F1513" s="275" t="s">
        <v>3521</v>
      </c>
      <c r="G1513" s="275" t="s">
        <v>3522</v>
      </c>
      <c r="H1513" s="275" t="s">
        <v>402</v>
      </c>
      <c r="I1513" s="275" t="s">
        <v>8359</v>
      </c>
      <c r="J1513" s="275" t="s">
        <v>8360</v>
      </c>
      <c r="K1513" s="275" t="s">
        <v>6020</v>
      </c>
      <c r="L1513" s="275" t="s">
        <v>6022</v>
      </c>
      <c r="M1513" s="275" t="s">
        <v>6023</v>
      </c>
      <c r="N1513" s="276">
        <v>9810112</v>
      </c>
      <c r="O1513" s="275" t="s">
        <v>734</v>
      </c>
      <c r="P1513" s="275" t="s">
        <v>3520</v>
      </c>
      <c r="Q1513" s="275" t="s">
        <v>3521</v>
      </c>
      <c r="R1513" s="275" t="s">
        <v>3522</v>
      </c>
      <c r="T1513" s="275" t="s">
        <v>5220</v>
      </c>
      <c r="U1513" s="275" t="s">
        <v>74</v>
      </c>
      <c r="V1513" s="275" t="s">
        <v>6021</v>
      </c>
      <c r="W1513" s="275" t="s">
        <v>6486</v>
      </c>
      <c r="X1513" s="277">
        <v>44835</v>
      </c>
      <c r="Y1513" s="275" t="s">
        <v>6487</v>
      </c>
      <c r="AA1513" s="277">
        <v>41000</v>
      </c>
      <c r="AB1513" s="277">
        <v>41000</v>
      </c>
      <c r="AC1513" s="277">
        <v>42095</v>
      </c>
      <c r="AE1513" s="277">
        <v>42826</v>
      </c>
      <c r="AF1513" s="275" t="s">
        <v>7452</v>
      </c>
      <c r="AH1513" s="275">
        <v>10</v>
      </c>
      <c r="AJ1513" s="275" t="s">
        <v>8546</v>
      </c>
      <c r="AK1513" s="276">
        <v>981</v>
      </c>
      <c r="AL1513" s="275" t="s">
        <v>8059</v>
      </c>
    </row>
    <row r="1514" spans="1:38" s="275" customFormat="1">
      <c r="A1514" s="275" t="str">
        <f t="shared" si="23"/>
        <v>0452600273放課後等デイサービス</v>
      </c>
      <c r="B1514" s="275" t="s">
        <v>5350</v>
      </c>
      <c r="C1514" s="275" t="s">
        <v>3385</v>
      </c>
      <c r="D1514" s="276">
        <v>9810112</v>
      </c>
      <c r="E1514" s="275" t="s">
        <v>3520</v>
      </c>
      <c r="F1514" s="275" t="s">
        <v>3521</v>
      </c>
      <c r="G1514" s="275" t="s">
        <v>3522</v>
      </c>
      <c r="H1514" s="275" t="s">
        <v>402</v>
      </c>
      <c r="I1514" s="275" t="s">
        <v>8359</v>
      </c>
      <c r="J1514" s="275" t="s">
        <v>8360</v>
      </c>
      <c r="K1514" s="275" t="s">
        <v>6020</v>
      </c>
      <c r="L1514" s="275" t="s">
        <v>6024</v>
      </c>
      <c r="M1514" s="275" t="s">
        <v>6025</v>
      </c>
      <c r="N1514" s="276">
        <v>9810112</v>
      </c>
      <c r="O1514" s="275" t="s">
        <v>734</v>
      </c>
      <c r="P1514" s="275" t="s">
        <v>6026</v>
      </c>
      <c r="Q1514" s="275" t="s">
        <v>3521</v>
      </c>
      <c r="R1514" s="275" t="s">
        <v>3522</v>
      </c>
      <c r="T1514" s="275" t="s">
        <v>5221</v>
      </c>
      <c r="U1514" s="275" t="s">
        <v>74</v>
      </c>
      <c r="V1514" s="275" t="s">
        <v>6021</v>
      </c>
      <c r="W1514" s="275" t="s">
        <v>6486</v>
      </c>
      <c r="X1514" s="277">
        <v>44835</v>
      </c>
      <c r="Y1514" s="275" t="s">
        <v>6487</v>
      </c>
      <c r="AA1514" s="277">
        <v>41365</v>
      </c>
      <c r="AB1514" s="277">
        <v>41365</v>
      </c>
      <c r="AH1514" s="275">
        <v>10</v>
      </c>
      <c r="AJ1514" s="275" t="s">
        <v>8546</v>
      </c>
      <c r="AK1514" s="276">
        <v>981</v>
      </c>
      <c r="AL1514" s="275" t="s">
        <v>8059</v>
      </c>
    </row>
    <row r="1515" spans="1:38" s="275" customFormat="1">
      <c r="A1515" s="275" t="str">
        <f t="shared" si="23"/>
        <v>0452600273保育所等訪問支援</v>
      </c>
      <c r="B1515" s="275" t="s">
        <v>5350</v>
      </c>
      <c r="C1515" s="275" t="s">
        <v>3385</v>
      </c>
      <c r="D1515" s="276">
        <v>9810112</v>
      </c>
      <c r="E1515" s="275" t="s">
        <v>3520</v>
      </c>
      <c r="F1515" s="275" t="s">
        <v>3521</v>
      </c>
      <c r="G1515" s="275" t="s">
        <v>3522</v>
      </c>
      <c r="H1515" s="275" t="s">
        <v>402</v>
      </c>
      <c r="I1515" s="275" t="s">
        <v>8359</v>
      </c>
      <c r="J1515" s="275" t="s">
        <v>8360</v>
      </c>
      <c r="K1515" s="275" t="s">
        <v>6020</v>
      </c>
      <c r="L1515" s="275" t="s">
        <v>6027</v>
      </c>
      <c r="M1515" s="275" t="s">
        <v>6028</v>
      </c>
      <c r="N1515" s="276">
        <v>9810112</v>
      </c>
      <c r="O1515" s="275" t="s">
        <v>734</v>
      </c>
      <c r="P1515" s="275" t="s">
        <v>3520</v>
      </c>
      <c r="Q1515" s="275" t="s">
        <v>3521</v>
      </c>
      <c r="R1515" s="275" t="s">
        <v>3522</v>
      </c>
      <c r="T1515" s="275" t="s">
        <v>5222</v>
      </c>
      <c r="U1515" s="275" t="s">
        <v>74</v>
      </c>
      <c r="V1515" s="275" t="s">
        <v>6021</v>
      </c>
      <c r="W1515" s="275" t="s">
        <v>6486</v>
      </c>
      <c r="X1515" s="277">
        <v>45017</v>
      </c>
      <c r="Y1515" s="275" t="s">
        <v>6487</v>
      </c>
      <c r="AA1515" s="277">
        <v>42826</v>
      </c>
      <c r="AB1515" s="277">
        <v>42826</v>
      </c>
      <c r="AJ1515" s="275" t="s">
        <v>8546</v>
      </c>
      <c r="AK1515" s="276">
        <v>981</v>
      </c>
      <c r="AL1515" s="275" t="s">
        <v>8059</v>
      </c>
    </row>
    <row r="1516" spans="1:38" s="275" customFormat="1">
      <c r="A1516" s="275" t="str">
        <f t="shared" si="23"/>
        <v>0452600299児童発達支援</v>
      </c>
      <c r="B1516" s="275" t="s">
        <v>7248</v>
      </c>
      <c r="C1516" s="275" t="s">
        <v>7249</v>
      </c>
      <c r="D1516" s="276">
        <v>9893121</v>
      </c>
      <c r="E1516" s="275" t="s">
        <v>7250</v>
      </c>
      <c r="F1516" s="275" t="s">
        <v>7251</v>
      </c>
      <c r="G1516" s="275" t="s">
        <v>7251</v>
      </c>
      <c r="H1516" s="275" t="s">
        <v>129</v>
      </c>
      <c r="I1516" s="275" t="s">
        <v>7687</v>
      </c>
      <c r="J1516" s="275" t="s">
        <v>7253</v>
      </c>
      <c r="K1516" s="275" t="s">
        <v>7254</v>
      </c>
      <c r="L1516" s="275" t="s">
        <v>7254</v>
      </c>
      <c r="M1516" s="275" t="s">
        <v>7255</v>
      </c>
      <c r="N1516" s="276">
        <v>9810111</v>
      </c>
      <c r="O1516" s="275" t="s">
        <v>734</v>
      </c>
      <c r="P1516" s="275" t="s">
        <v>7688</v>
      </c>
      <c r="Q1516" s="275" t="s">
        <v>5388</v>
      </c>
      <c r="R1516" s="275" t="s">
        <v>5389</v>
      </c>
      <c r="T1516" s="275" t="s">
        <v>5220</v>
      </c>
      <c r="U1516" s="275" t="s">
        <v>6525</v>
      </c>
      <c r="V1516" s="275" t="s">
        <v>7689</v>
      </c>
      <c r="W1516" s="275" t="s">
        <v>6486</v>
      </c>
      <c r="X1516" s="277">
        <v>41364</v>
      </c>
      <c r="Y1516" s="275" t="s">
        <v>6501</v>
      </c>
      <c r="AA1516" s="277">
        <v>41000</v>
      </c>
      <c r="AB1516" s="277">
        <v>41000</v>
      </c>
      <c r="AD1516" s="277">
        <v>41364</v>
      </c>
      <c r="AF1516" s="275" t="s">
        <v>7452</v>
      </c>
      <c r="AH1516" s="275">
        <v>5</v>
      </c>
      <c r="AJ1516" s="275" t="s">
        <v>8546</v>
      </c>
      <c r="AK1516" s="276">
        <v>989</v>
      </c>
      <c r="AL1516" s="275" t="s">
        <v>7950</v>
      </c>
    </row>
    <row r="1517" spans="1:38" s="275" customFormat="1">
      <c r="A1517" s="275" t="str">
        <f t="shared" si="23"/>
        <v>0452600307放課後等デイサービス</v>
      </c>
      <c r="B1517" s="275" t="s">
        <v>7248</v>
      </c>
      <c r="C1517" s="275" t="s">
        <v>7249</v>
      </c>
      <c r="D1517" s="276">
        <v>9893121</v>
      </c>
      <c r="E1517" s="275" t="s">
        <v>7250</v>
      </c>
      <c r="F1517" s="275" t="s">
        <v>7251</v>
      </c>
      <c r="G1517" s="275" t="s">
        <v>7251</v>
      </c>
      <c r="H1517" s="275" t="s">
        <v>129</v>
      </c>
      <c r="I1517" s="275" t="s">
        <v>7687</v>
      </c>
      <c r="J1517" s="275" t="s">
        <v>7253</v>
      </c>
      <c r="K1517" s="275" t="s">
        <v>7254</v>
      </c>
      <c r="L1517" s="275" t="s">
        <v>7254</v>
      </c>
      <c r="M1517" s="275" t="s">
        <v>7255</v>
      </c>
      <c r="N1517" s="276">
        <v>9810111</v>
      </c>
      <c r="O1517" s="275" t="s">
        <v>734</v>
      </c>
      <c r="P1517" s="275" t="s">
        <v>7690</v>
      </c>
      <c r="Q1517" s="275" t="s">
        <v>5388</v>
      </c>
      <c r="R1517" s="275" t="s">
        <v>5389</v>
      </c>
      <c r="T1517" s="275" t="s">
        <v>5221</v>
      </c>
      <c r="U1517" s="275" t="s">
        <v>6525</v>
      </c>
      <c r="V1517" s="275" t="s">
        <v>7691</v>
      </c>
      <c r="W1517" s="275" t="s">
        <v>6486</v>
      </c>
      <c r="X1517" s="277">
        <v>41364</v>
      </c>
      <c r="Y1517" s="275" t="s">
        <v>6501</v>
      </c>
      <c r="AA1517" s="277">
        <v>41000</v>
      </c>
      <c r="AB1517" s="277">
        <v>41000</v>
      </c>
      <c r="AD1517" s="277">
        <v>41364</v>
      </c>
      <c r="AH1517" s="275">
        <v>5</v>
      </c>
      <c r="AJ1517" s="275" t="s">
        <v>8546</v>
      </c>
      <c r="AK1517" s="276">
        <v>989</v>
      </c>
      <c r="AL1517" s="275" t="s">
        <v>7950</v>
      </c>
    </row>
    <row r="1518" spans="1:38" s="275" customFormat="1">
      <c r="A1518" s="275" t="str">
        <f t="shared" si="23"/>
        <v>0452610033放課後等デイサービス</v>
      </c>
      <c r="B1518" s="275" t="s">
        <v>5382</v>
      </c>
      <c r="C1518" s="275" t="s">
        <v>5383</v>
      </c>
      <c r="D1518" s="276">
        <v>9850005</v>
      </c>
      <c r="E1518" s="275" t="s">
        <v>717</v>
      </c>
      <c r="F1518" s="275" t="s">
        <v>718</v>
      </c>
      <c r="G1518" s="275" t="s">
        <v>719</v>
      </c>
      <c r="H1518" s="275" t="s">
        <v>63</v>
      </c>
      <c r="I1518" s="275" t="s">
        <v>5384</v>
      </c>
      <c r="J1518" s="275" t="s">
        <v>7499</v>
      </c>
      <c r="K1518" s="275" t="s">
        <v>3449</v>
      </c>
      <c r="L1518" s="275" t="s">
        <v>3449</v>
      </c>
      <c r="M1518" s="275" t="s">
        <v>6029</v>
      </c>
      <c r="N1518" s="276">
        <v>9810111</v>
      </c>
      <c r="O1518" s="275" t="s">
        <v>734</v>
      </c>
      <c r="P1518" s="275" t="s">
        <v>6030</v>
      </c>
      <c r="Q1518" s="275" t="s">
        <v>3452</v>
      </c>
      <c r="R1518" s="275" t="s">
        <v>3453</v>
      </c>
      <c r="T1518" s="275" t="s">
        <v>5221</v>
      </c>
      <c r="U1518" s="275" t="s">
        <v>74</v>
      </c>
      <c r="V1518" s="275" t="s">
        <v>6031</v>
      </c>
      <c r="W1518" s="275" t="s">
        <v>6486</v>
      </c>
      <c r="X1518" s="277">
        <v>44287</v>
      </c>
      <c r="Y1518" s="275" t="s">
        <v>6487</v>
      </c>
      <c r="AA1518" s="277">
        <v>41153</v>
      </c>
      <c r="AB1518" s="277">
        <v>41153</v>
      </c>
      <c r="AH1518" s="275">
        <v>10</v>
      </c>
      <c r="AJ1518" s="275" t="s">
        <v>8546</v>
      </c>
      <c r="AK1518" s="276">
        <v>985</v>
      </c>
      <c r="AL1518" s="275" t="s">
        <v>7942</v>
      </c>
    </row>
    <row r="1519" spans="1:38" s="275" customFormat="1">
      <c r="A1519" s="275" t="str">
        <f t="shared" si="23"/>
        <v>0452630023児童発達支援</v>
      </c>
      <c r="B1519" s="275" t="s">
        <v>3506</v>
      </c>
      <c r="C1519" s="275" t="s">
        <v>3507</v>
      </c>
      <c r="D1519" s="276">
        <v>9810132</v>
      </c>
      <c r="E1519" s="275" t="s">
        <v>7457</v>
      </c>
      <c r="F1519" s="275" t="s">
        <v>3509</v>
      </c>
      <c r="G1519" s="275" t="s">
        <v>3510</v>
      </c>
      <c r="H1519" s="275" t="s">
        <v>210</v>
      </c>
      <c r="I1519" s="275" t="s">
        <v>3511</v>
      </c>
      <c r="J1519" s="275" t="s">
        <v>7263</v>
      </c>
      <c r="K1519" s="275" t="s">
        <v>6032</v>
      </c>
      <c r="L1519" s="275" t="s">
        <v>6032</v>
      </c>
      <c r="M1519" s="275" t="s">
        <v>6033</v>
      </c>
      <c r="N1519" s="276">
        <v>9810132</v>
      </c>
      <c r="O1519" s="275" t="s">
        <v>734</v>
      </c>
      <c r="P1519" s="275" t="s">
        <v>6035</v>
      </c>
      <c r="Q1519" s="275" t="s">
        <v>3515</v>
      </c>
      <c r="R1519" s="275" t="s">
        <v>3516</v>
      </c>
      <c r="T1519" s="275" t="s">
        <v>5220</v>
      </c>
      <c r="U1519" s="275" t="s">
        <v>74</v>
      </c>
      <c r="V1519" s="275" t="s">
        <v>6034</v>
      </c>
      <c r="W1519" s="275" t="s">
        <v>6486</v>
      </c>
      <c r="X1519" s="277">
        <v>44866</v>
      </c>
      <c r="Y1519" s="275" t="s">
        <v>6487</v>
      </c>
      <c r="AA1519" s="277">
        <v>41821</v>
      </c>
      <c r="AB1519" s="277">
        <v>41821</v>
      </c>
      <c r="AF1519" s="275" t="s">
        <v>7452</v>
      </c>
      <c r="AH1519" s="275">
        <v>5</v>
      </c>
      <c r="AJ1519" s="275" t="s">
        <v>8546</v>
      </c>
      <c r="AK1519" s="276">
        <v>981</v>
      </c>
      <c r="AL1519" s="275" t="s">
        <v>8146</v>
      </c>
    </row>
    <row r="1520" spans="1:38" s="275" customFormat="1">
      <c r="A1520" s="275" t="str">
        <f t="shared" si="23"/>
        <v>0452630023放課後等デイサービス</v>
      </c>
      <c r="B1520" s="275" t="s">
        <v>3506</v>
      </c>
      <c r="C1520" s="275" t="s">
        <v>3507</v>
      </c>
      <c r="D1520" s="276">
        <v>9810132</v>
      </c>
      <c r="E1520" s="275" t="s">
        <v>7457</v>
      </c>
      <c r="F1520" s="275" t="s">
        <v>3509</v>
      </c>
      <c r="G1520" s="275" t="s">
        <v>3510</v>
      </c>
      <c r="H1520" s="275" t="s">
        <v>210</v>
      </c>
      <c r="I1520" s="275" t="s">
        <v>3511</v>
      </c>
      <c r="J1520" s="275" t="s">
        <v>7263</v>
      </c>
      <c r="K1520" s="275" t="s">
        <v>6032</v>
      </c>
      <c r="L1520" s="275" t="s">
        <v>6032</v>
      </c>
      <c r="M1520" s="275" t="s">
        <v>6033</v>
      </c>
      <c r="N1520" s="276">
        <v>9810132</v>
      </c>
      <c r="O1520" s="275" t="s">
        <v>734</v>
      </c>
      <c r="P1520" s="275" t="s">
        <v>6035</v>
      </c>
      <c r="Q1520" s="275" t="s">
        <v>3515</v>
      </c>
      <c r="R1520" s="275" t="s">
        <v>3516</v>
      </c>
      <c r="T1520" s="275" t="s">
        <v>5221</v>
      </c>
      <c r="U1520" s="275" t="s">
        <v>74</v>
      </c>
      <c r="V1520" s="275" t="s">
        <v>6034</v>
      </c>
      <c r="W1520" s="275" t="s">
        <v>6486</v>
      </c>
      <c r="X1520" s="277">
        <v>44835</v>
      </c>
      <c r="Y1520" s="275" t="s">
        <v>6487</v>
      </c>
      <c r="AA1520" s="277">
        <v>41821</v>
      </c>
      <c r="AB1520" s="277">
        <v>41821</v>
      </c>
      <c r="AH1520" s="275">
        <v>5</v>
      </c>
      <c r="AJ1520" s="275" t="s">
        <v>8546</v>
      </c>
      <c r="AK1520" s="276">
        <v>981</v>
      </c>
      <c r="AL1520" s="275" t="s">
        <v>8146</v>
      </c>
    </row>
    <row r="1521" spans="1:38" s="275" customFormat="1">
      <c r="A1521" s="275" t="str">
        <f t="shared" si="23"/>
        <v>0452630023放課後等デイサービス</v>
      </c>
      <c r="B1521" s="275" t="s">
        <v>3506</v>
      </c>
      <c r="C1521" s="275" t="s">
        <v>3507</v>
      </c>
      <c r="D1521" s="276">
        <v>9810132</v>
      </c>
      <c r="E1521" s="275" t="s">
        <v>7457</v>
      </c>
      <c r="F1521" s="275" t="s">
        <v>3509</v>
      </c>
      <c r="G1521" s="275" t="s">
        <v>3510</v>
      </c>
      <c r="H1521" s="275" t="s">
        <v>210</v>
      </c>
      <c r="I1521" s="275" t="s">
        <v>3511</v>
      </c>
      <c r="J1521" s="275" t="s">
        <v>7263</v>
      </c>
      <c r="K1521" s="275" t="s">
        <v>6032</v>
      </c>
      <c r="L1521" s="275" t="s">
        <v>6032</v>
      </c>
      <c r="M1521" s="275" t="s">
        <v>6033</v>
      </c>
      <c r="N1521" s="276">
        <v>9810132</v>
      </c>
      <c r="O1521" s="275" t="s">
        <v>734</v>
      </c>
      <c r="P1521" s="275" t="s">
        <v>6035</v>
      </c>
      <c r="Q1521" s="275" t="s">
        <v>3515</v>
      </c>
      <c r="R1521" s="275" t="s">
        <v>3516</v>
      </c>
      <c r="T1521" s="275" t="s">
        <v>5221</v>
      </c>
      <c r="U1521" s="275" t="s">
        <v>74</v>
      </c>
      <c r="V1521" s="275" t="s">
        <v>6034</v>
      </c>
      <c r="W1521" s="275" t="s">
        <v>6507</v>
      </c>
      <c r="X1521" s="277">
        <v>44835</v>
      </c>
      <c r="Y1521" s="275" t="s">
        <v>6487</v>
      </c>
      <c r="AA1521" s="277">
        <v>41821</v>
      </c>
      <c r="AB1521" s="277">
        <v>42156</v>
      </c>
      <c r="AH1521" s="275">
        <v>5</v>
      </c>
      <c r="AJ1521" s="275" t="s">
        <v>8546</v>
      </c>
      <c r="AK1521" s="276">
        <v>981</v>
      </c>
      <c r="AL1521" s="275" t="s">
        <v>8146</v>
      </c>
    </row>
    <row r="1522" spans="1:38" s="275" customFormat="1">
      <c r="A1522" s="275" t="str">
        <f t="shared" si="23"/>
        <v>0452630031放課後等デイサービス</v>
      </c>
      <c r="B1522" s="275" t="s">
        <v>6036</v>
      </c>
      <c r="C1522" s="275" t="s">
        <v>6037</v>
      </c>
      <c r="D1522" s="276">
        <v>9813215</v>
      </c>
      <c r="E1522" s="275" t="s">
        <v>6038</v>
      </c>
      <c r="F1522" s="275" t="s">
        <v>5470</v>
      </c>
      <c r="G1522" s="275" t="s">
        <v>5470</v>
      </c>
      <c r="H1522" s="275" t="s">
        <v>129</v>
      </c>
      <c r="I1522" s="275" t="s">
        <v>6039</v>
      </c>
      <c r="J1522" s="275" t="s">
        <v>7692</v>
      </c>
      <c r="K1522" s="275" t="s">
        <v>6040</v>
      </c>
      <c r="L1522" s="275" t="s">
        <v>6040</v>
      </c>
      <c r="M1522" s="275" t="s">
        <v>6041</v>
      </c>
      <c r="N1522" s="276">
        <v>9810132</v>
      </c>
      <c r="O1522" s="275" t="s">
        <v>734</v>
      </c>
      <c r="P1522" s="275" t="s">
        <v>6042</v>
      </c>
      <c r="Q1522" s="275" t="s">
        <v>6043</v>
      </c>
      <c r="R1522" s="275" t="s">
        <v>6044</v>
      </c>
      <c r="T1522" s="275" t="s">
        <v>5221</v>
      </c>
      <c r="U1522" s="275" t="s">
        <v>74</v>
      </c>
      <c r="V1522" s="275" t="s">
        <v>6045</v>
      </c>
      <c r="W1522" s="275" t="s">
        <v>6486</v>
      </c>
      <c r="X1522" s="277">
        <v>45017</v>
      </c>
      <c r="Y1522" s="275" t="s">
        <v>6487</v>
      </c>
      <c r="AA1522" s="277">
        <v>42095</v>
      </c>
      <c r="AB1522" s="277">
        <v>42095</v>
      </c>
      <c r="AH1522" s="275">
        <v>10</v>
      </c>
      <c r="AJ1522" s="275" t="s">
        <v>8546</v>
      </c>
      <c r="AK1522" s="276">
        <v>981</v>
      </c>
      <c r="AL1522" s="275" t="s">
        <v>8169</v>
      </c>
    </row>
    <row r="1523" spans="1:38" s="275" customFormat="1">
      <c r="A1523" s="275" t="str">
        <f t="shared" si="23"/>
        <v>0452630064放課後等デイサービス</v>
      </c>
      <c r="B1523" s="275" t="s">
        <v>6046</v>
      </c>
      <c r="C1523" s="275" t="s">
        <v>6047</v>
      </c>
      <c r="D1523" s="276">
        <v>9813111</v>
      </c>
      <c r="E1523" s="275" t="s">
        <v>5100</v>
      </c>
      <c r="F1523" s="275" t="s">
        <v>6048</v>
      </c>
      <c r="G1523" s="275" t="s">
        <v>5101</v>
      </c>
      <c r="H1523" s="275" t="s">
        <v>129</v>
      </c>
      <c r="I1523" s="275" t="s">
        <v>5102</v>
      </c>
      <c r="J1523" s="275" t="s">
        <v>7443</v>
      </c>
      <c r="K1523" s="275" t="s">
        <v>6049</v>
      </c>
      <c r="L1523" s="275" t="s">
        <v>6049</v>
      </c>
      <c r="M1523" s="275" t="s">
        <v>6050</v>
      </c>
      <c r="N1523" s="276">
        <v>9810111</v>
      </c>
      <c r="O1523" s="275" t="s">
        <v>734</v>
      </c>
      <c r="P1523" s="275" t="s">
        <v>6051</v>
      </c>
      <c r="Q1523" s="275" t="s">
        <v>5106</v>
      </c>
      <c r="R1523" s="275" t="s">
        <v>5106</v>
      </c>
      <c r="T1523" s="275" t="s">
        <v>5221</v>
      </c>
      <c r="U1523" s="275" t="s">
        <v>74</v>
      </c>
      <c r="V1523" s="275" t="s">
        <v>6052</v>
      </c>
      <c r="W1523" s="275" t="s">
        <v>6486</v>
      </c>
      <c r="X1523" s="277">
        <v>45017</v>
      </c>
      <c r="Y1523" s="275" t="s">
        <v>6487</v>
      </c>
      <c r="AA1523" s="277">
        <v>43556</v>
      </c>
      <c r="AB1523" s="277">
        <v>43556</v>
      </c>
      <c r="AH1523" s="275">
        <v>10</v>
      </c>
      <c r="AJ1523" s="275" t="s">
        <v>8546</v>
      </c>
      <c r="AK1523" s="276">
        <v>981</v>
      </c>
      <c r="AL1523" s="275" t="s">
        <v>8141</v>
      </c>
    </row>
    <row r="1524" spans="1:38" s="275" customFormat="1">
      <c r="A1524" s="275" t="str">
        <f t="shared" si="23"/>
        <v>0452630072児童発達支援</v>
      </c>
      <c r="B1524" s="275" t="s">
        <v>1243</v>
      </c>
      <c r="C1524" s="275" t="s">
        <v>5477</v>
      </c>
      <c r="D1524" s="276">
        <v>9820011</v>
      </c>
      <c r="E1524" s="275" t="s">
        <v>8560</v>
      </c>
      <c r="F1524" s="275" t="s">
        <v>1246</v>
      </c>
      <c r="G1524" s="275" t="s">
        <v>1247</v>
      </c>
      <c r="H1524" s="275" t="s">
        <v>1475</v>
      </c>
      <c r="I1524" s="275" t="s">
        <v>5478</v>
      </c>
      <c r="J1524" s="275" t="s">
        <v>7506</v>
      </c>
      <c r="K1524" s="275" t="s">
        <v>6053</v>
      </c>
      <c r="L1524" s="275" t="s">
        <v>6053</v>
      </c>
      <c r="M1524" s="275" t="s">
        <v>6054</v>
      </c>
      <c r="N1524" s="276">
        <v>9810132</v>
      </c>
      <c r="O1524" s="275" t="s">
        <v>734</v>
      </c>
      <c r="P1524" s="275" t="s">
        <v>6059</v>
      </c>
      <c r="Q1524" s="275" t="s">
        <v>6056</v>
      </c>
      <c r="R1524" s="275" t="s">
        <v>6057</v>
      </c>
      <c r="T1524" s="275" t="s">
        <v>5220</v>
      </c>
      <c r="U1524" s="275" t="s">
        <v>74</v>
      </c>
      <c r="V1524" s="275" t="s">
        <v>6058</v>
      </c>
      <c r="W1524" s="275" t="s">
        <v>6486</v>
      </c>
      <c r="X1524" s="277">
        <v>44835</v>
      </c>
      <c r="Y1524" s="275" t="s">
        <v>6487</v>
      </c>
      <c r="AA1524" s="277">
        <v>44075</v>
      </c>
      <c r="AB1524" s="277">
        <v>44075</v>
      </c>
      <c r="AF1524" s="275" t="s">
        <v>7452</v>
      </c>
      <c r="AH1524" s="275">
        <v>10</v>
      </c>
      <c r="AJ1524" s="275" t="s">
        <v>8546</v>
      </c>
      <c r="AK1524" s="276">
        <v>982</v>
      </c>
      <c r="AL1524" s="275" t="s">
        <v>7988</v>
      </c>
    </row>
    <row r="1525" spans="1:38" s="275" customFormat="1">
      <c r="A1525" s="275" t="str">
        <f t="shared" si="23"/>
        <v>0452630072放課後等デイサービス</v>
      </c>
      <c r="B1525" s="275" t="s">
        <v>1243</v>
      </c>
      <c r="C1525" s="275" t="s">
        <v>5477</v>
      </c>
      <c r="D1525" s="276">
        <v>9820011</v>
      </c>
      <c r="E1525" s="275" t="s">
        <v>8560</v>
      </c>
      <c r="F1525" s="275" t="s">
        <v>1246</v>
      </c>
      <c r="G1525" s="275" t="s">
        <v>1247</v>
      </c>
      <c r="H1525" s="275" t="s">
        <v>1475</v>
      </c>
      <c r="I1525" s="275" t="s">
        <v>5478</v>
      </c>
      <c r="J1525" s="275" t="s">
        <v>7506</v>
      </c>
      <c r="K1525" s="275" t="s">
        <v>6053</v>
      </c>
      <c r="L1525" s="275" t="s">
        <v>6053</v>
      </c>
      <c r="M1525" s="275" t="s">
        <v>6054</v>
      </c>
      <c r="N1525" s="276">
        <v>9810132</v>
      </c>
      <c r="O1525" s="275" t="s">
        <v>734</v>
      </c>
      <c r="P1525" s="275" t="s">
        <v>6055</v>
      </c>
      <c r="Q1525" s="275" t="s">
        <v>6056</v>
      </c>
      <c r="R1525" s="275" t="s">
        <v>6057</v>
      </c>
      <c r="T1525" s="275" t="s">
        <v>5221</v>
      </c>
      <c r="U1525" s="275" t="s">
        <v>74</v>
      </c>
      <c r="V1525" s="275" t="s">
        <v>6058</v>
      </c>
      <c r="W1525" s="275" t="s">
        <v>6486</v>
      </c>
      <c r="X1525" s="277">
        <v>45047</v>
      </c>
      <c r="Y1525" s="275" t="s">
        <v>6487</v>
      </c>
      <c r="AA1525" s="277">
        <v>43770</v>
      </c>
      <c r="AB1525" s="277">
        <v>43770</v>
      </c>
      <c r="AH1525" s="275">
        <v>10</v>
      </c>
      <c r="AJ1525" s="275" t="s">
        <v>8546</v>
      </c>
      <c r="AK1525" s="276">
        <v>982</v>
      </c>
      <c r="AL1525" s="275" t="s">
        <v>7988</v>
      </c>
    </row>
    <row r="1526" spans="1:38" s="275" customFormat="1">
      <c r="A1526" s="275" t="str">
        <f t="shared" si="23"/>
        <v>0452630080放課後等デイサービス</v>
      </c>
      <c r="B1526" s="275" t="s">
        <v>8603</v>
      </c>
      <c r="C1526" s="275" t="s">
        <v>8604</v>
      </c>
      <c r="D1526" s="276">
        <v>9813205</v>
      </c>
      <c r="E1526" s="275" t="s">
        <v>5900</v>
      </c>
      <c r="F1526" s="275" t="s">
        <v>5901</v>
      </c>
      <c r="G1526" s="275" t="s">
        <v>5901</v>
      </c>
      <c r="H1526" s="275" t="s">
        <v>129</v>
      </c>
      <c r="I1526" s="275" t="s">
        <v>8605</v>
      </c>
      <c r="J1526" s="275" t="s">
        <v>8606</v>
      </c>
      <c r="K1526" s="275" t="s">
        <v>6060</v>
      </c>
      <c r="L1526" s="275" t="s">
        <v>6060</v>
      </c>
      <c r="M1526" s="275" t="s">
        <v>6061</v>
      </c>
      <c r="N1526" s="276">
        <v>9810133</v>
      </c>
      <c r="O1526" s="275" t="s">
        <v>734</v>
      </c>
      <c r="P1526" s="275" t="s">
        <v>6062</v>
      </c>
      <c r="Q1526" s="275" t="s">
        <v>6063</v>
      </c>
      <c r="R1526" s="275" t="s">
        <v>6063</v>
      </c>
      <c r="T1526" s="275" t="s">
        <v>5221</v>
      </c>
      <c r="U1526" s="275" t="s">
        <v>74</v>
      </c>
      <c r="V1526" s="275" t="s">
        <v>6064</v>
      </c>
      <c r="W1526" s="275" t="s">
        <v>6486</v>
      </c>
      <c r="X1526" s="277">
        <v>44835</v>
      </c>
      <c r="Y1526" s="275" t="s">
        <v>6487</v>
      </c>
      <c r="AA1526" s="277">
        <v>43922</v>
      </c>
      <c r="AB1526" s="277">
        <v>43922</v>
      </c>
      <c r="AH1526" s="275">
        <v>10</v>
      </c>
      <c r="AJ1526" s="275" t="s">
        <v>8546</v>
      </c>
      <c r="AK1526" s="276">
        <v>981</v>
      </c>
      <c r="AL1526" s="275" t="s">
        <v>8074</v>
      </c>
    </row>
    <row r="1527" spans="1:38" s="275" customFormat="1">
      <c r="A1527" s="275" t="str">
        <f t="shared" si="23"/>
        <v>0452630098放課後等デイサービス</v>
      </c>
      <c r="B1527" s="275" t="s">
        <v>6065</v>
      </c>
      <c r="C1527" s="275" t="s">
        <v>6066</v>
      </c>
      <c r="D1527" s="276">
        <v>9810413</v>
      </c>
      <c r="E1527" s="275" t="s">
        <v>3567</v>
      </c>
      <c r="F1527" s="275" t="s">
        <v>3568</v>
      </c>
      <c r="H1527" s="275" t="s">
        <v>402</v>
      </c>
      <c r="I1527" s="275" t="s">
        <v>3569</v>
      </c>
      <c r="J1527" s="275" t="s">
        <v>7267</v>
      </c>
      <c r="K1527" s="275" t="s">
        <v>3570</v>
      </c>
      <c r="L1527" s="275" t="s">
        <v>6068</v>
      </c>
      <c r="M1527" s="275" t="s">
        <v>6069</v>
      </c>
      <c r="N1527" s="276">
        <v>9810103</v>
      </c>
      <c r="O1527" s="275" t="s">
        <v>734</v>
      </c>
      <c r="P1527" s="275" t="s">
        <v>3571</v>
      </c>
      <c r="Q1527" s="275" t="s">
        <v>3572</v>
      </c>
      <c r="R1527" s="275" t="s">
        <v>3573</v>
      </c>
      <c r="T1527" s="275" t="s">
        <v>5221</v>
      </c>
      <c r="U1527" s="275" t="s">
        <v>74</v>
      </c>
      <c r="V1527" s="275" t="s">
        <v>6067</v>
      </c>
      <c r="W1527" s="275" t="s">
        <v>6486</v>
      </c>
      <c r="X1527" s="277">
        <v>44835</v>
      </c>
      <c r="Y1527" s="275" t="s">
        <v>6487</v>
      </c>
      <c r="AA1527" s="277">
        <v>44075</v>
      </c>
      <c r="AB1527" s="277">
        <v>44075</v>
      </c>
      <c r="AH1527" s="275">
        <v>10</v>
      </c>
      <c r="AJ1527" s="275" t="s">
        <v>8546</v>
      </c>
      <c r="AK1527" s="276">
        <v>981</v>
      </c>
      <c r="AL1527" s="275" t="s">
        <v>8067</v>
      </c>
    </row>
    <row r="1528" spans="1:38" s="275" customFormat="1">
      <c r="A1528" s="275" t="str">
        <f t="shared" si="23"/>
        <v>0452630106児童発達支援</v>
      </c>
      <c r="B1528" s="275" t="s">
        <v>6070</v>
      </c>
      <c r="C1528" s="275" t="s">
        <v>6071</v>
      </c>
      <c r="D1528" s="276">
        <v>9810104</v>
      </c>
      <c r="E1528" s="275" t="s">
        <v>6072</v>
      </c>
      <c r="F1528" s="275" t="s">
        <v>6073</v>
      </c>
      <c r="G1528" s="275" t="s">
        <v>6074</v>
      </c>
      <c r="H1528" s="275" t="s">
        <v>129</v>
      </c>
      <c r="I1528" s="275" t="s">
        <v>6075</v>
      </c>
      <c r="J1528" s="275" t="s">
        <v>7693</v>
      </c>
      <c r="K1528" s="275" t="s">
        <v>6076</v>
      </c>
      <c r="L1528" s="275" t="s">
        <v>6076</v>
      </c>
      <c r="M1528" s="275" t="s">
        <v>6077</v>
      </c>
      <c r="N1528" s="276">
        <v>9810104</v>
      </c>
      <c r="O1528" s="275" t="s">
        <v>734</v>
      </c>
      <c r="P1528" s="275" t="s">
        <v>6072</v>
      </c>
      <c r="Q1528" s="275" t="s">
        <v>6073</v>
      </c>
      <c r="R1528" s="275" t="s">
        <v>6074</v>
      </c>
      <c r="T1528" s="275" t="s">
        <v>5220</v>
      </c>
      <c r="U1528" s="275" t="s">
        <v>74</v>
      </c>
      <c r="V1528" s="275" t="s">
        <v>6078</v>
      </c>
      <c r="W1528" s="275" t="s">
        <v>6486</v>
      </c>
      <c r="X1528" s="277">
        <v>44287</v>
      </c>
      <c r="Y1528" s="275" t="s">
        <v>6487</v>
      </c>
      <c r="AA1528" s="277">
        <v>44105</v>
      </c>
      <c r="AB1528" s="277">
        <v>44105</v>
      </c>
      <c r="AF1528" s="275" t="s">
        <v>7452</v>
      </c>
      <c r="AH1528" s="275">
        <v>10</v>
      </c>
      <c r="AJ1528" s="275" t="s">
        <v>8546</v>
      </c>
      <c r="AK1528" s="276">
        <v>981</v>
      </c>
      <c r="AL1528" s="275" t="s">
        <v>8098</v>
      </c>
    </row>
    <row r="1529" spans="1:38" s="275" customFormat="1">
      <c r="A1529" s="275" t="str">
        <f t="shared" si="23"/>
        <v>0452630106放課後等デイサービス</v>
      </c>
      <c r="B1529" s="275" t="s">
        <v>6070</v>
      </c>
      <c r="C1529" s="275" t="s">
        <v>6071</v>
      </c>
      <c r="D1529" s="276">
        <v>9810104</v>
      </c>
      <c r="E1529" s="275" t="s">
        <v>6072</v>
      </c>
      <c r="F1529" s="275" t="s">
        <v>6073</v>
      </c>
      <c r="G1529" s="275" t="s">
        <v>6074</v>
      </c>
      <c r="H1529" s="275" t="s">
        <v>129</v>
      </c>
      <c r="I1529" s="275" t="s">
        <v>6075</v>
      </c>
      <c r="J1529" s="275" t="s">
        <v>7693</v>
      </c>
      <c r="K1529" s="275" t="s">
        <v>6076</v>
      </c>
      <c r="L1529" s="275" t="s">
        <v>6076</v>
      </c>
      <c r="M1529" s="275" t="s">
        <v>6077</v>
      </c>
      <c r="N1529" s="276">
        <v>9810104</v>
      </c>
      <c r="O1529" s="275" t="s">
        <v>734</v>
      </c>
      <c r="P1529" s="275" t="s">
        <v>6072</v>
      </c>
      <c r="Q1529" s="275" t="s">
        <v>6073</v>
      </c>
      <c r="R1529" s="275" t="s">
        <v>6074</v>
      </c>
      <c r="T1529" s="275" t="s">
        <v>5221</v>
      </c>
      <c r="U1529" s="275" t="s">
        <v>74</v>
      </c>
      <c r="V1529" s="275" t="s">
        <v>6078</v>
      </c>
      <c r="W1529" s="275" t="s">
        <v>6486</v>
      </c>
      <c r="X1529" s="277">
        <v>44287</v>
      </c>
      <c r="Y1529" s="275" t="s">
        <v>6487</v>
      </c>
      <c r="AA1529" s="277">
        <v>44105</v>
      </c>
      <c r="AB1529" s="277">
        <v>44105</v>
      </c>
      <c r="AH1529" s="275">
        <v>10</v>
      </c>
      <c r="AJ1529" s="275" t="s">
        <v>8546</v>
      </c>
      <c r="AK1529" s="276">
        <v>981</v>
      </c>
      <c r="AL1529" s="275" t="s">
        <v>8098</v>
      </c>
    </row>
    <row r="1530" spans="1:38" s="275" customFormat="1">
      <c r="A1530" s="275" t="str">
        <f t="shared" si="23"/>
        <v>0452630114児童発達支援</v>
      </c>
      <c r="B1530" s="275" t="s">
        <v>6070</v>
      </c>
      <c r="C1530" s="275" t="s">
        <v>6071</v>
      </c>
      <c r="D1530" s="276">
        <v>9810104</v>
      </c>
      <c r="E1530" s="275" t="s">
        <v>6072</v>
      </c>
      <c r="F1530" s="275" t="s">
        <v>6073</v>
      </c>
      <c r="G1530" s="275" t="s">
        <v>6074</v>
      </c>
      <c r="H1530" s="275" t="s">
        <v>129</v>
      </c>
      <c r="I1530" s="275" t="s">
        <v>6075</v>
      </c>
      <c r="J1530" s="275" t="s">
        <v>7693</v>
      </c>
      <c r="K1530" s="275" t="s">
        <v>7694</v>
      </c>
      <c r="L1530" s="275" t="s">
        <v>7694</v>
      </c>
      <c r="M1530" s="275" t="s">
        <v>7695</v>
      </c>
      <c r="N1530" s="276">
        <v>9810111</v>
      </c>
      <c r="O1530" s="275" t="s">
        <v>734</v>
      </c>
      <c r="P1530" s="275" t="s">
        <v>7696</v>
      </c>
      <c r="Q1530" s="275" t="s">
        <v>6073</v>
      </c>
      <c r="R1530" s="275" t="s">
        <v>6074</v>
      </c>
      <c r="T1530" s="275" t="s">
        <v>5220</v>
      </c>
      <c r="U1530" s="275" t="s">
        <v>74</v>
      </c>
      <c r="V1530" s="275" t="s">
        <v>7697</v>
      </c>
      <c r="W1530" s="275" t="s">
        <v>6486</v>
      </c>
      <c r="X1530" s="277">
        <v>44713</v>
      </c>
      <c r="Y1530" s="275" t="s">
        <v>6487</v>
      </c>
      <c r="AA1530" s="277">
        <v>44652</v>
      </c>
      <c r="AB1530" s="277">
        <v>44652</v>
      </c>
      <c r="AF1530" s="275" t="s">
        <v>7452</v>
      </c>
      <c r="AH1530" s="275">
        <v>5</v>
      </c>
      <c r="AJ1530" s="275" t="s">
        <v>8546</v>
      </c>
      <c r="AK1530" s="276">
        <v>981</v>
      </c>
      <c r="AL1530" s="275" t="s">
        <v>8098</v>
      </c>
    </row>
    <row r="1531" spans="1:38" s="275" customFormat="1">
      <c r="A1531" s="275" t="str">
        <f t="shared" si="23"/>
        <v>0452630114放課後等デイサービス</v>
      </c>
      <c r="B1531" s="275" t="s">
        <v>6070</v>
      </c>
      <c r="C1531" s="275" t="s">
        <v>6071</v>
      </c>
      <c r="D1531" s="276">
        <v>9810104</v>
      </c>
      <c r="E1531" s="275" t="s">
        <v>6072</v>
      </c>
      <c r="F1531" s="275" t="s">
        <v>6073</v>
      </c>
      <c r="G1531" s="275" t="s">
        <v>6074</v>
      </c>
      <c r="H1531" s="275" t="s">
        <v>129</v>
      </c>
      <c r="I1531" s="275" t="s">
        <v>6075</v>
      </c>
      <c r="J1531" s="275" t="s">
        <v>7693</v>
      </c>
      <c r="K1531" s="275" t="s">
        <v>7694</v>
      </c>
      <c r="L1531" s="275" t="s">
        <v>7694</v>
      </c>
      <c r="M1531" s="275" t="s">
        <v>7695</v>
      </c>
      <c r="N1531" s="276">
        <v>9810111</v>
      </c>
      <c r="O1531" s="275" t="s">
        <v>734</v>
      </c>
      <c r="P1531" s="275" t="s">
        <v>7696</v>
      </c>
      <c r="Q1531" s="275" t="s">
        <v>6073</v>
      </c>
      <c r="R1531" s="275" t="s">
        <v>6074</v>
      </c>
      <c r="T1531" s="275" t="s">
        <v>5221</v>
      </c>
      <c r="U1531" s="275" t="s">
        <v>74</v>
      </c>
      <c r="V1531" s="275" t="s">
        <v>7697</v>
      </c>
      <c r="W1531" s="275" t="s">
        <v>6486</v>
      </c>
      <c r="X1531" s="277">
        <v>44713</v>
      </c>
      <c r="Y1531" s="275" t="s">
        <v>6487</v>
      </c>
      <c r="AA1531" s="277">
        <v>44652</v>
      </c>
      <c r="AB1531" s="277">
        <v>44652</v>
      </c>
      <c r="AH1531" s="275">
        <v>5</v>
      </c>
      <c r="AJ1531" s="275" t="s">
        <v>8546</v>
      </c>
      <c r="AK1531" s="276">
        <v>981</v>
      </c>
      <c r="AL1531" s="275" t="s">
        <v>8098</v>
      </c>
    </row>
    <row r="1532" spans="1:38" s="275" customFormat="1">
      <c r="A1532" s="275" t="str">
        <f t="shared" si="23"/>
        <v>0452700495放課後等デイサービス</v>
      </c>
      <c r="B1532" s="275" t="s">
        <v>2569</v>
      </c>
      <c r="C1532" s="275" t="s">
        <v>2570</v>
      </c>
      <c r="D1532" s="276">
        <v>9813621</v>
      </c>
      <c r="E1532" s="275" t="s">
        <v>6079</v>
      </c>
      <c r="F1532" s="275" t="s">
        <v>2572</v>
      </c>
      <c r="G1532" s="275" t="s">
        <v>2573</v>
      </c>
      <c r="H1532" s="275" t="s">
        <v>63</v>
      </c>
      <c r="I1532" s="275" t="s">
        <v>2574</v>
      </c>
      <c r="J1532" s="275" t="s">
        <v>7698</v>
      </c>
      <c r="K1532" s="275" t="s">
        <v>3607</v>
      </c>
      <c r="L1532" s="275" t="s">
        <v>3607</v>
      </c>
      <c r="M1532" s="275" t="s">
        <v>3608</v>
      </c>
      <c r="N1532" s="276">
        <v>9813311</v>
      </c>
      <c r="O1532" s="275" t="s">
        <v>2920</v>
      </c>
      <c r="P1532" s="275" t="s">
        <v>3609</v>
      </c>
      <c r="Q1532" s="275" t="s">
        <v>3610</v>
      </c>
      <c r="R1532" s="275" t="s">
        <v>3611</v>
      </c>
      <c r="T1532" s="275" t="s">
        <v>5221</v>
      </c>
      <c r="U1532" s="275" t="s">
        <v>74</v>
      </c>
      <c r="V1532" s="275" t="s">
        <v>6080</v>
      </c>
      <c r="W1532" s="275" t="s">
        <v>6486</v>
      </c>
      <c r="X1532" s="277">
        <v>44835</v>
      </c>
      <c r="Y1532" s="275" t="s">
        <v>6487</v>
      </c>
      <c r="AA1532" s="277">
        <v>41000</v>
      </c>
      <c r="AB1532" s="277">
        <v>41000</v>
      </c>
      <c r="AH1532" s="275">
        <v>10</v>
      </c>
      <c r="AJ1532" s="275" t="s">
        <v>8546</v>
      </c>
      <c r="AK1532" s="276">
        <v>981</v>
      </c>
      <c r="AL1532" s="275" t="s">
        <v>8053</v>
      </c>
    </row>
    <row r="1533" spans="1:38" s="275" customFormat="1">
      <c r="A1533" s="275" t="str">
        <f t="shared" si="23"/>
        <v>0452700529児童発達支援</v>
      </c>
      <c r="B1533" s="275" t="s">
        <v>3642</v>
      </c>
      <c r="C1533" s="275" t="s">
        <v>3643</v>
      </c>
      <c r="D1533" s="276">
        <v>9800011</v>
      </c>
      <c r="E1533" s="275" t="s">
        <v>4132</v>
      </c>
      <c r="F1533" s="275" t="s">
        <v>3645</v>
      </c>
      <c r="G1533" s="275" t="s">
        <v>3646</v>
      </c>
      <c r="H1533" s="275" t="s">
        <v>144</v>
      </c>
      <c r="I1533" s="275" t="s">
        <v>3647</v>
      </c>
      <c r="J1533" s="275" t="s">
        <v>7284</v>
      </c>
      <c r="K1533" s="275" t="s">
        <v>6081</v>
      </c>
      <c r="L1533" s="275" t="s">
        <v>6081</v>
      </c>
      <c r="M1533" s="275" t="s">
        <v>6082</v>
      </c>
      <c r="N1533" s="276">
        <v>9813621</v>
      </c>
      <c r="O1533" s="275" t="s">
        <v>3604</v>
      </c>
      <c r="P1533" s="275" t="s">
        <v>3650</v>
      </c>
      <c r="Q1533" s="275" t="s">
        <v>3651</v>
      </c>
      <c r="R1533" s="275" t="s">
        <v>3652</v>
      </c>
      <c r="T1533" s="275" t="s">
        <v>5220</v>
      </c>
      <c r="U1533" s="275" t="s">
        <v>74</v>
      </c>
      <c r="V1533" s="275" t="s">
        <v>6083</v>
      </c>
      <c r="W1533" s="275" t="s">
        <v>6486</v>
      </c>
      <c r="X1533" s="277">
        <v>45017</v>
      </c>
      <c r="Y1533" s="275" t="s">
        <v>6487</v>
      </c>
      <c r="AA1533" s="277">
        <v>41000</v>
      </c>
      <c r="AB1533" s="277">
        <v>41000</v>
      </c>
      <c r="AF1533" s="275" t="s">
        <v>7452</v>
      </c>
      <c r="AH1533" s="275">
        <v>10</v>
      </c>
      <c r="AJ1533" s="275" t="s">
        <v>8546</v>
      </c>
      <c r="AK1533" s="276">
        <v>980</v>
      </c>
      <c r="AL1533" s="275" t="s">
        <v>7988</v>
      </c>
    </row>
    <row r="1534" spans="1:38" s="275" customFormat="1">
      <c r="A1534" s="275" t="str">
        <f t="shared" si="23"/>
        <v>0452700529放課後等デイサービス</v>
      </c>
      <c r="B1534" s="275" t="s">
        <v>3642</v>
      </c>
      <c r="C1534" s="275" t="s">
        <v>3643</v>
      </c>
      <c r="D1534" s="276">
        <v>9800011</v>
      </c>
      <c r="E1534" s="275" t="s">
        <v>4132</v>
      </c>
      <c r="F1534" s="275" t="s">
        <v>3645</v>
      </c>
      <c r="G1534" s="275" t="s">
        <v>3646</v>
      </c>
      <c r="H1534" s="275" t="s">
        <v>144</v>
      </c>
      <c r="I1534" s="275" t="s">
        <v>3647</v>
      </c>
      <c r="J1534" s="275" t="s">
        <v>7284</v>
      </c>
      <c r="K1534" s="275" t="s">
        <v>6081</v>
      </c>
      <c r="L1534" s="275" t="s">
        <v>6084</v>
      </c>
      <c r="M1534" s="275" t="s">
        <v>6085</v>
      </c>
      <c r="N1534" s="276">
        <v>9813621</v>
      </c>
      <c r="O1534" s="275" t="s">
        <v>3604</v>
      </c>
      <c r="P1534" s="275" t="s">
        <v>3650</v>
      </c>
      <c r="Q1534" s="275" t="s">
        <v>3651</v>
      </c>
      <c r="R1534" s="275" t="s">
        <v>3652</v>
      </c>
      <c r="T1534" s="275" t="s">
        <v>5221</v>
      </c>
      <c r="U1534" s="275" t="s">
        <v>74</v>
      </c>
      <c r="V1534" s="275" t="s">
        <v>6083</v>
      </c>
      <c r="W1534" s="275" t="s">
        <v>6486</v>
      </c>
      <c r="X1534" s="277">
        <v>45017</v>
      </c>
      <c r="Y1534" s="275" t="s">
        <v>6487</v>
      </c>
      <c r="AA1534" s="277">
        <v>41000</v>
      </c>
      <c r="AB1534" s="277">
        <v>41000</v>
      </c>
      <c r="AH1534" s="275">
        <v>10</v>
      </c>
      <c r="AJ1534" s="275" t="s">
        <v>8546</v>
      </c>
      <c r="AK1534" s="276">
        <v>980</v>
      </c>
      <c r="AL1534" s="275" t="s">
        <v>7988</v>
      </c>
    </row>
    <row r="1535" spans="1:38" s="275" customFormat="1">
      <c r="A1535" s="275" t="str">
        <f t="shared" si="23"/>
        <v>0452700545放課後等デイサービス</v>
      </c>
      <c r="B1535" s="275" t="s">
        <v>4943</v>
      </c>
      <c r="C1535" s="275" t="s">
        <v>6086</v>
      </c>
      <c r="D1535" s="276">
        <v>9840063</v>
      </c>
      <c r="E1535" s="275" t="s">
        <v>6087</v>
      </c>
      <c r="F1535" s="275" t="s">
        <v>4123</v>
      </c>
      <c r="G1535" s="275" t="s">
        <v>4124</v>
      </c>
      <c r="H1535" s="275" t="s">
        <v>63</v>
      </c>
      <c r="I1535" s="275" t="s">
        <v>8475</v>
      </c>
      <c r="J1535" s="275" t="s">
        <v>8476</v>
      </c>
      <c r="K1535" s="275" t="s">
        <v>4946</v>
      </c>
      <c r="L1535" s="275" t="s">
        <v>4946</v>
      </c>
      <c r="M1535" s="275" t="s">
        <v>4947</v>
      </c>
      <c r="N1535" s="276">
        <v>9813352</v>
      </c>
      <c r="O1535" s="275" t="s">
        <v>2920</v>
      </c>
      <c r="P1535" s="275" t="s">
        <v>6088</v>
      </c>
      <c r="Q1535" s="275" t="s">
        <v>4948</v>
      </c>
      <c r="T1535" s="275" t="s">
        <v>5221</v>
      </c>
      <c r="U1535" s="275" t="s">
        <v>74</v>
      </c>
      <c r="V1535" s="275" t="s">
        <v>6089</v>
      </c>
      <c r="W1535" s="275" t="s">
        <v>6486</v>
      </c>
      <c r="X1535" s="277">
        <v>44835</v>
      </c>
      <c r="Y1535" s="275" t="s">
        <v>6487</v>
      </c>
      <c r="AA1535" s="277">
        <v>41000</v>
      </c>
      <c r="AB1535" s="277">
        <v>41000</v>
      </c>
      <c r="AH1535" s="275">
        <v>10</v>
      </c>
      <c r="AJ1535" s="275" t="s">
        <v>8546</v>
      </c>
      <c r="AK1535" s="276">
        <v>984</v>
      </c>
      <c r="AL1535" s="275" t="s">
        <v>8136</v>
      </c>
    </row>
    <row r="1536" spans="1:38" s="275" customFormat="1">
      <c r="A1536" s="275" t="str">
        <f t="shared" si="23"/>
        <v>0452700610放課後等デイサービス</v>
      </c>
      <c r="B1536" s="275" t="s">
        <v>6090</v>
      </c>
      <c r="C1536" s="275" t="s">
        <v>6091</v>
      </c>
      <c r="D1536" s="276">
        <v>9813341</v>
      </c>
      <c r="E1536" s="275" t="s">
        <v>6092</v>
      </c>
      <c r="F1536" s="275" t="s">
        <v>6093</v>
      </c>
      <c r="G1536" s="275" t="s">
        <v>6094</v>
      </c>
      <c r="H1536" s="275" t="s">
        <v>129</v>
      </c>
      <c r="I1536" s="275" t="s">
        <v>8639</v>
      </c>
      <c r="J1536" s="275" t="s">
        <v>8640</v>
      </c>
      <c r="K1536" s="275" t="s">
        <v>6095</v>
      </c>
      <c r="L1536" s="275" t="s">
        <v>6095</v>
      </c>
      <c r="M1536" s="275" t="s">
        <v>6096</v>
      </c>
      <c r="N1536" s="276">
        <v>9813341</v>
      </c>
      <c r="O1536" s="275" t="s">
        <v>2920</v>
      </c>
      <c r="P1536" s="275" t="s">
        <v>6092</v>
      </c>
      <c r="Q1536" s="275" t="s">
        <v>6093</v>
      </c>
      <c r="R1536" s="275" t="s">
        <v>6094</v>
      </c>
      <c r="T1536" s="275" t="s">
        <v>5221</v>
      </c>
      <c r="U1536" s="275" t="s">
        <v>74</v>
      </c>
      <c r="V1536" s="275" t="s">
        <v>6097</v>
      </c>
      <c r="W1536" s="275" t="s">
        <v>6486</v>
      </c>
      <c r="X1536" s="277">
        <v>45017</v>
      </c>
      <c r="Y1536" s="275" t="s">
        <v>6487</v>
      </c>
      <c r="AA1536" s="277">
        <v>41699</v>
      </c>
      <c r="AB1536" s="277">
        <v>41699</v>
      </c>
      <c r="AH1536" s="275">
        <v>10</v>
      </c>
      <c r="AJ1536" s="275" t="s">
        <v>8546</v>
      </c>
      <c r="AK1536" s="276">
        <v>981</v>
      </c>
      <c r="AL1536" s="275" t="s">
        <v>8075</v>
      </c>
    </row>
    <row r="1537" spans="1:38" s="275" customFormat="1">
      <c r="A1537" s="275" t="str">
        <f t="shared" si="23"/>
        <v>0452700677児童発達支援</v>
      </c>
      <c r="B1537" s="275" t="s">
        <v>5350</v>
      </c>
      <c r="C1537" s="275" t="s">
        <v>3385</v>
      </c>
      <c r="D1537" s="276">
        <v>9810112</v>
      </c>
      <c r="E1537" s="275" t="s">
        <v>3520</v>
      </c>
      <c r="F1537" s="275" t="s">
        <v>3521</v>
      </c>
      <c r="G1537" s="275" t="s">
        <v>3522</v>
      </c>
      <c r="H1537" s="275" t="s">
        <v>402</v>
      </c>
      <c r="I1537" s="275" t="s">
        <v>8359</v>
      </c>
      <c r="J1537" s="275" t="s">
        <v>8360</v>
      </c>
      <c r="K1537" s="275" t="s">
        <v>6098</v>
      </c>
      <c r="L1537" s="275" t="s">
        <v>6098</v>
      </c>
      <c r="M1537" s="275" t="s">
        <v>6099</v>
      </c>
      <c r="N1537" s="276">
        <v>9813332</v>
      </c>
      <c r="O1537" s="275" t="s">
        <v>2920</v>
      </c>
      <c r="P1537" s="275" t="s">
        <v>6100</v>
      </c>
      <c r="Q1537" s="275" t="s">
        <v>6101</v>
      </c>
      <c r="R1537" s="275" t="s">
        <v>5142</v>
      </c>
      <c r="T1537" s="275" t="s">
        <v>5220</v>
      </c>
      <c r="U1537" s="275" t="s">
        <v>74</v>
      </c>
      <c r="V1537" s="275" t="s">
        <v>6102</v>
      </c>
      <c r="W1537" s="275" t="s">
        <v>6486</v>
      </c>
      <c r="X1537" s="277">
        <v>44835</v>
      </c>
      <c r="Y1537" s="275" t="s">
        <v>6487</v>
      </c>
      <c r="AA1537" s="277">
        <v>42095</v>
      </c>
      <c r="AB1537" s="277">
        <v>42095</v>
      </c>
      <c r="AF1537" s="275" t="s">
        <v>7522</v>
      </c>
      <c r="AH1537" s="275">
        <v>30</v>
      </c>
      <c r="AJ1537" s="275" t="s">
        <v>8546</v>
      </c>
      <c r="AK1537" s="276">
        <v>981</v>
      </c>
      <c r="AL1537" s="275" t="s">
        <v>8059</v>
      </c>
    </row>
    <row r="1538" spans="1:38" s="275" customFormat="1">
      <c r="A1538" s="275" t="str">
        <f t="shared" si="23"/>
        <v>0452700677放課後等デイサービス</v>
      </c>
      <c r="B1538" s="275" t="s">
        <v>5350</v>
      </c>
      <c r="C1538" s="275" t="s">
        <v>3385</v>
      </c>
      <c r="D1538" s="276">
        <v>9810112</v>
      </c>
      <c r="E1538" s="275" t="s">
        <v>3520</v>
      </c>
      <c r="F1538" s="275" t="s">
        <v>3521</v>
      </c>
      <c r="G1538" s="275" t="s">
        <v>3522</v>
      </c>
      <c r="H1538" s="275" t="s">
        <v>402</v>
      </c>
      <c r="I1538" s="275" t="s">
        <v>8359</v>
      </c>
      <c r="J1538" s="275" t="s">
        <v>8360</v>
      </c>
      <c r="K1538" s="275" t="s">
        <v>6098</v>
      </c>
      <c r="L1538" s="275" t="s">
        <v>6103</v>
      </c>
      <c r="M1538" s="275" t="s">
        <v>6104</v>
      </c>
      <c r="N1538" s="276">
        <v>9813332</v>
      </c>
      <c r="O1538" s="275" t="s">
        <v>2920</v>
      </c>
      <c r="P1538" s="275" t="s">
        <v>6100</v>
      </c>
      <c r="Q1538" s="275" t="s">
        <v>6101</v>
      </c>
      <c r="R1538" s="275" t="s">
        <v>5142</v>
      </c>
      <c r="T1538" s="275" t="s">
        <v>5221</v>
      </c>
      <c r="U1538" s="275" t="s">
        <v>74</v>
      </c>
      <c r="V1538" s="275" t="s">
        <v>6102</v>
      </c>
      <c r="W1538" s="275" t="s">
        <v>6486</v>
      </c>
      <c r="X1538" s="277">
        <v>45017</v>
      </c>
      <c r="Y1538" s="275" t="s">
        <v>6487</v>
      </c>
      <c r="AA1538" s="277">
        <v>42095</v>
      </c>
      <c r="AB1538" s="277">
        <v>42095</v>
      </c>
      <c r="AH1538" s="275">
        <v>10</v>
      </c>
      <c r="AJ1538" s="275" t="s">
        <v>8546</v>
      </c>
      <c r="AK1538" s="276">
        <v>981</v>
      </c>
      <c r="AL1538" s="275" t="s">
        <v>8059</v>
      </c>
    </row>
    <row r="1539" spans="1:38" s="275" customFormat="1">
      <c r="A1539" s="275" t="str">
        <f t="shared" ref="A1539:A1602" si="24">V1539&amp;T1539</f>
        <v>0452700677保育所等訪問支援</v>
      </c>
      <c r="B1539" s="275" t="s">
        <v>5350</v>
      </c>
      <c r="C1539" s="275" t="s">
        <v>3385</v>
      </c>
      <c r="D1539" s="276">
        <v>9810112</v>
      </c>
      <c r="E1539" s="275" t="s">
        <v>3520</v>
      </c>
      <c r="F1539" s="275" t="s">
        <v>3521</v>
      </c>
      <c r="G1539" s="275" t="s">
        <v>3522</v>
      </c>
      <c r="H1539" s="275" t="s">
        <v>402</v>
      </c>
      <c r="I1539" s="275" t="s">
        <v>8359</v>
      </c>
      <c r="J1539" s="275" t="s">
        <v>8360</v>
      </c>
      <c r="K1539" s="275" t="s">
        <v>6098</v>
      </c>
      <c r="L1539" s="275" t="s">
        <v>6105</v>
      </c>
      <c r="M1539" s="275" t="s">
        <v>6106</v>
      </c>
      <c r="N1539" s="276">
        <v>9813332</v>
      </c>
      <c r="O1539" s="275" t="s">
        <v>2920</v>
      </c>
      <c r="P1539" s="275" t="s">
        <v>6100</v>
      </c>
      <c r="Q1539" s="275" t="s">
        <v>6101</v>
      </c>
      <c r="R1539" s="275" t="s">
        <v>5142</v>
      </c>
      <c r="T1539" s="275" t="s">
        <v>5222</v>
      </c>
      <c r="U1539" s="275" t="s">
        <v>74</v>
      </c>
      <c r="V1539" s="275" t="s">
        <v>6102</v>
      </c>
      <c r="W1539" s="275" t="s">
        <v>6486</v>
      </c>
      <c r="X1539" s="277">
        <v>44835</v>
      </c>
      <c r="Y1539" s="275" t="s">
        <v>6487</v>
      </c>
      <c r="AA1539" s="277">
        <v>42095</v>
      </c>
      <c r="AB1539" s="277">
        <v>42095</v>
      </c>
      <c r="AJ1539" s="275" t="s">
        <v>8546</v>
      </c>
      <c r="AK1539" s="276">
        <v>981</v>
      </c>
      <c r="AL1539" s="275" t="s">
        <v>8059</v>
      </c>
    </row>
    <row r="1540" spans="1:38" s="275" customFormat="1">
      <c r="A1540" s="275" t="str">
        <f t="shared" si="24"/>
        <v>0452700677居宅訪問型児童発達支援</v>
      </c>
      <c r="B1540" s="275" t="s">
        <v>5350</v>
      </c>
      <c r="C1540" s="275" t="s">
        <v>3385</v>
      </c>
      <c r="D1540" s="276">
        <v>9810112</v>
      </c>
      <c r="E1540" s="275" t="s">
        <v>3520</v>
      </c>
      <c r="F1540" s="275" t="s">
        <v>3521</v>
      </c>
      <c r="G1540" s="275" t="s">
        <v>3522</v>
      </c>
      <c r="H1540" s="275" t="s">
        <v>402</v>
      </c>
      <c r="I1540" s="275" t="s">
        <v>8359</v>
      </c>
      <c r="J1540" s="275" t="s">
        <v>8360</v>
      </c>
      <c r="K1540" s="275" t="s">
        <v>6098</v>
      </c>
      <c r="L1540" s="275" t="s">
        <v>6107</v>
      </c>
      <c r="M1540" s="275" t="s">
        <v>6108</v>
      </c>
      <c r="N1540" s="276">
        <v>9813332</v>
      </c>
      <c r="O1540" s="275" t="s">
        <v>2920</v>
      </c>
      <c r="P1540" s="275" t="s">
        <v>6109</v>
      </c>
      <c r="Q1540" s="275" t="s">
        <v>6101</v>
      </c>
      <c r="R1540" s="275" t="s">
        <v>5142</v>
      </c>
      <c r="T1540" s="275" t="s">
        <v>5439</v>
      </c>
      <c r="U1540" s="275" t="s">
        <v>74</v>
      </c>
      <c r="V1540" s="275" t="s">
        <v>6102</v>
      </c>
      <c r="W1540" s="275" t="s">
        <v>6486</v>
      </c>
      <c r="X1540" s="277">
        <v>44835</v>
      </c>
      <c r="Y1540" s="275" t="s">
        <v>6487</v>
      </c>
      <c r="AA1540" s="277">
        <v>43374</v>
      </c>
      <c r="AB1540" s="277">
        <v>43374</v>
      </c>
      <c r="AJ1540" s="275" t="s">
        <v>8546</v>
      </c>
      <c r="AK1540" s="276">
        <v>981</v>
      </c>
      <c r="AL1540" s="275" t="s">
        <v>8059</v>
      </c>
    </row>
    <row r="1541" spans="1:38" s="275" customFormat="1">
      <c r="A1541" s="275" t="str">
        <f t="shared" si="24"/>
        <v>0452700693児童発達支援</v>
      </c>
      <c r="B1541" s="275" t="s">
        <v>4110</v>
      </c>
      <c r="C1541" s="275" t="s">
        <v>6110</v>
      </c>
      <c r="D1541" s="276">
        <v>4300944</v>
      </c>
      <c r="E1541" s="275" t="s">
        <v>4111</v>
      </c>
      <c r="F1541" s="275" t="s">
        <v>4112</v>
      </c>
      <c r="G1541" s="275" t="s">
        <v>4113</v>
      </c>
      <c r="H1541" s="275" t="s">
        <v>129</v>
      </c>
      <c r="I1541" s="275" t="s">
        <v>4114</v>
      </c>
      <c r="J1541" s="275" t="s">
        <v>7699</v>
      </c>
      <c r="K1541" s="275" t="s">
        <v>6111</v>
      </c>
      <c r="L1541" s="275" t="s">
        <v>6111</v>
      </c>
      <c r="M1541" s="275" t="s">
        <v>6112</v>
      </c>
      <c r="N1541" s="276">
        <v>9813341</v>
      </c>
      <c r="O1541" s="275" t="s">
        <v>2920</v>
      </c>
      <c r="P1541" s="275" t="s">
        <v>6113</v>
      </c>
      <c r="Q1541" s="275" t="s">
        <v>6114</v>
      </c>
      <c r="R1541" s="275" t="s">
        <v>6114</v>
      </c>
      <c r="T1541" s="275" t="s">
        <v>5220</v>
      </c>
      <c r="U1541" s="275" t="s">
        <v>74</v>
      </c>
      <c r="V1541" s="275" t="s">
        <v>6115</v>
      </c>
      <c r="W1541" s="275" t="s">
        <v>6486</v>
      </c>
      <c r="X1541" s="277">
        <v>45078</v>
      </c>
      <c r="Y1541" s="275" t="s">
        <v>6487</v>
      </c>
      <c r="AA1541" s="277">
        <v>42552</v>
      </c>
      <c r="AB1541" s="277">
        <v>42552</v>
      </c>
      <c r="AF1541" s="275" t="s">
        <v>7452</v>
      </c>
      <c r="AH1541" s="275">
        <v>10</v>
      </c>
      <c r="AJ1541" s="275" t="s">
        <v>8546</v>
      </c>
      <c r="AK1541" s="276">
        <v>430</v>
      </c>
      <c r="AL1541" s="275" t="s">
        <v>8170</v>
      </c>
    </row>
    <row r="1542" spans="1:38" s="275" customFormat="1">
      <c r="A1542" s="275" t="str">
        <f t="shared" si="24"/>
        <v>0452700693放課後等デイサービス</v>
      </c>
      <c r="B1542" s="275" t="s">
        <v>4110</v>
      </c>
      <c r="C1542" s="275" t="s">
        <v>6110</v>
      </c>
      <c r="D1542" s="276">
        <v>4300944</v>
      </c>
      <c r="E1542" s="275" t="s">
        <v>4111</v>
      </c>
      <c r="F1542" s="275" t="s">
        <v>4112</v>
      </c>
      <c r="G1542" s="275" t="s">
        <v>4113</v>
      </c>
      <c r="H1542" s="275" t="s">
        <v>129</v>
      </c>
      <c r="I1542" s="275" t="s">
        <v>4114</v>
      </c>
      <c r="J1542" s="275" t="s">
        <v>7699</v>
      </c>
      <c r="K1542" s="275" t="s">
        <v>6111</v>
      </c>
      <c r="L1542" s="275" t="s">
        <v>6111</v>
      </c>
      <c r="M1542" s="275" t="s">
        <v>6112</v>
      </c>
      <c r="N1542" s="276">
        <v>9813341</v>
      </c>
      <c r="O1542" s="275" t="s">
        <v>2920</v>
      </c>
      <c r="P1542" s="275" t="s">
        <v>6113</v>
      </c>
      <c r="Q1542" s="275" t="s">
        <v>6114</v>
      </c>
      <c r="R1542" s="275" t="s">
        <v>6114</v>
      </c>
      <c r="T1542" s="275" t="s">
        <v>5221</v>
      </c>
      <c r="U1542" s="275" t="s">
        <v>74</v>
      </c>
      <c r="V1542" s="275" t="s">
        <v>6115</v>
      </c>
      <c r="W1542" s="275" t="s">
        <v>6486</v>
      </c>
      <c r="X1542" s="277">
        <v>45078</v>
      </c>
      <c r="Y1542" s="275" t="s">
        <v>6487</v>
      </c>
      <c r="AA1542" s="277">
        <v>42552</v>
      </c>
      <c r="AB1542" s="277">
        <v>42552</v>
      </c>
      <c r="AH1542" s="275">
        <v>10</v>
      </c>
      <c r="AJ1542" s="275" t="s">
        <v>8546</v>
      </c>
      <c r="AK1542" s="276">
        <v>430</v>
      </c>
      <c r="AL1542" s="275" t="s">
        <v>8170</v>
      </c>
    </row>
    <row r="1543" spans="1:38" s="275" customFormat="1">
      <c r="A1543" s="275" t="str">
        <f t="shared" si="24"/>
        <v>0452700693保育所等訪問支援</v>
      </c>
      <c r="B1543" s="275" t="s">
        <v>4110</v>
      </c>
      <c r="C1543" s="275" t="s">
        <v>6110</v>
      </c>
      <c r="D1543" s="276">
        <v>4300944</v>
      </c>
      <c r="E1543" s="275" t="s">
        <v>4111</v>
      </c>
      <c r="F1543" s="275" t="s">
        <v>4112</v>
      </c>
      <c r="G1543" s="275" t="s">
        <v>4113</v>
      </c>
      <c r="H1543" s="275" t="s">
        <v>129</v>
      </c>
      <c r="I1543" s="275" t="s">
        <v>4114</v>
      </c>
      <c r="J1543" s="275" t="s">
        <v>7699</v>
      </c>
      <c r="K1543" s="275" t="s">
        <v>6111</v>
      </c>
      <c r="L1543" s="275" t="s">
        <v>6111</v>
      </c>
      <c r="M1543" s="275" t="s">
        <v>6112</v>
      </c>
      <c r="N1543" s="276">
        <v>9813341</v>
      </c>
      <c r="O1543" s="275" t="s">
        <v>2920</v>
      </c>
      <c r="P1543" s="275" t="s">
        <v>7700</v>
      </c>
      <c r="Q1543" s="275" t="s">
        <v>6114</v>
      </c>
      <c r="R1543" s="275" t="s">
        <v>6114</v>
      </c>
      <c r="T1543" s="275" t="s">
        <v>5222</v>
      </c>
      <c r="U1543" s="275" t="s">
        <v>74</v>
      </c>
      <c r="V1543" s="275" t="s">
        <v>6115</v>
      </c>
      <c r="W1543" s="275" t="s">
        <v>6486</v>
      </c>
      <c r="X1543" s="277">
        <v>44866</v>
      </c>
      <c r="Y1543" s="275" t="s">
        <v>6554</v>
      </c>
      <c r="AA1543" s="277">
        <v>44866</v>
      </c>
      <c r="AB1543" s="277">
        <v>44866</v>
      </c>
      <c r="AJ1543" s="275" t="s">
        <v>8546</v>
      </c>
      <c r="AK1543" s="276">
        <v>430</v>
      </c>
      <c r="AL1543" s="275" t="s">
        <v>8170</v>
      </c>
    </row>
    <row r="1544" spans="1:38" s="275" customFormat="1">
      <c r="A1544" s="275" t="str">
        <f t="shared" si="24"/>
        <v>0452700701放課後等デイサービス</v>
      </c>
      <c r="B1544" s="275" t="s">
        <v>6116</v>
      </c>
      <c r="C1544" s="275" t="s">
        <v>6117</v>
      </c>
      <c r="D1544" s="276">
        <v>9893202</v>
      </c>
      <c r="E1544" s="275" t="s">
        <v>7701</v>
      </c>
      <c r="F1544" s="275" t="s">
        <v>6118</v>
      </c>
      <c r="G1544" s="275" t="s">
        <v>7702</v>
      </c>
      <c r="H1544" s="275" t="s">
        <v>129</v>
      </c>
      <c r="I1544" s="275" t="s">
        <v>6119</v>
      </c>
      <c r="J1544" s="275" t="s">
        <v>7703</v>
      </c>
      <c r="K1544" s="275" t="s">
        <v>6120</v>
      </c>
      <c r="L1544" s="275" t="s">
        <v>6120</v>
      </c>
      <c r="M1544" s="275" t="s">
        <v>6121</v>
      </c>
      <c r="N1544" s="276">
        <v>9813361</v>
      </c>
      <c r="O1544" s="275" t="s">
        <v>2920</v>
      </c>
      <c r="P1544" s="275" t="s">
        <v>6122</v>
      </c>
      <c r="Q1544" s="275" t="s">
        <v>6123</v>
      </c>
      <c r="R1544" s="275" t="s">
        <v>7704</v>
      </c>
      <c r="T1544" s="275" t="s">
        <v>5221</v>
      </c>
      <c r="U1544" s="275" t="s">
        <v>74</v>
      </c>
      <c r="V1544" s="275" t="s">
        <v>6124</v>
      </c>
      <c r="W1544" s="275" t="s">
        <v>6486</v>
      </c>
      <c r="X1544" s="277">
        <v>45017</v>
      </c>
      <c r="Y1544" s="275" t="s">
        <v>6487</v>
      </c>
      <c r="AA1544" s="277">
        <v>42644</v>
      </c>
      <c r="AB1544" s="277">
        <v>42644</v>
      </c>
      <c r="AH1544" s="275">
        <v>10</v>
      </c>
      <c r="AJ1544" s="275" t="s">
        <v>8546</v>
      </c>
      <c r="AK1544" s="276">
        <v>989</v>
      </c>
      <c r="AL1544" s="275" t="s">
        <v>8171</v>
      </c>
    </row>
    <row r="1545" spans="1:38" s="275" customFormat="1">
      <c r="A1545" s="275" t="str">
        <f t="shared" si="24"/>
        <v>0452700727放課後等デイサービス</v>
      </c>
      <c r="B1545" s="275" t="s">
        <v>6090</v>
      </c>
      <c r="C1545" s="275" t="s">
        <v>6091</v>
      </c>
      <c r="D1545" s="276">
        <v>9813341</v>
      </c>
      <c r="E1545" s="275" t="s">
        <v>6092</v>
      </c>
      <c r="F1545" s="275" t="s">
        <v>6093</v>
      </c>
      <c r="G1545" s="275" t="s">
        <v>6094</v>
      </c>
      <c r="H1545" s="275" t="s">
        <v>129</v>
      </c>
      <c r="I1545" s="275" t="s">
        <v>8639</v>
      </c>
      <c r="J1545" s="275" t="s">
        <v>8640</v>
      </c>
      <c r="K1545" s="275" t="s">
        <v>6125</v>
      </c>
      <c r="L1545" s="275" t="s">
        <v>6125</v>
      </c>
      <c r="M1545" s="275" t="s">
        <v>6126</v>
      </c>
      <c r="N1545" s="276">
        <v>9813626</v>
      </c>
      <c r="O1545" s="275" t="s">
        <v>3604</v>
      </c>
      <c r="P1545" s="275" t="s">
        <v>6127</v>
      </c>
      <c r="Q1545" s="275" t="s">
        <v>6128</v>
      </c>
      <c r="R1545" s="275" t="s">
        <v>6129</v>
      </c>
      <c r="T1545" s="275" t="s">
        <v>5221</v>
      </c>
      <c r="U1545" s="275" t="s">
        <v>74</v>
      </c>
      <c r="V1545" s="275" t="s">
        <v>6130</v>
      </c>
      <c r="W1545" s="275" t="s">
        <v>6486</v>
      </c>
      <c r="X1545" s="277">
        <v>44835</v>
      </c>
      <c r="Y1545" s="275" t="s">
        <v>6487</v>
      </c>
      <c r="AA1545" s="277">
        <v>42795</v>
      </c>
      <c r="AB1545" s="277">
        <v>42795</v>
      </c>
      <c r="AH1545" s="275">
        <v>10</v>
      </c>
      <c r="AJ1545" s="275" t="s">
        <v>8546</v>
      </c>
      <c r="AK1545" s="276">
        <v>981</v>
      </c>
      <c r="AL1545" s="275" t="s">
        <v>8075</v>
      </c>
    </row>
    <row r="1546" spans="1:38" s="275" customFormat="1">
      <c r="A1546" s="275" t="str">
        <f t="shared" si="24"/>
        <v>0452700735放課後等デイサービス</v>
      </c>
      <c r="B1546" s="275" t="s">
        <v>6131</v>
      </c>
      <c r="C1546" s="275" t="s">
        <v>6132</v>
      </c>
      <c r="D1546" s="276">
        <v>9813522</v>
      </c>
      <c r="E1546" s="275" t="s">
        <v>6133</v>
      </c>
      <c r="F1546" s="275" t="s">
        <v>6134</v>
      </c>
      <c r="G1546" s="275" t="s">
        <v>6136</v>
      </c>
      <c r="H1546" s="275" t="s">
        <v>402</v>
      </c>
      <c r="I1546" s="275" t="s">
        <v>6135</v>
      </c>
      <c r="J1546" s="275" t="s">
        <v>8363</v>
      </c>
      <c r="K1546" s="275" t="s">
        <v>8641</v>
      </c>
      <c r="L1546" s="275" t="s">
        <v>8642</v>
      </c>
      <c r="M1546" s="275" t="s">
        <v>8643</v>
      </c>
      <c r="N1546" s="276">
        <v>9813513</v>
      </c>
      <c r="O1546" s="275" t="s">
        <v>3627</v>
      </c>
      <c r="P1546" s="275" t="s">
        <v>8644</v>
      </c>
      <c r="Q1546" s="275" t="s">
        <v>6134</v>
      </c>
      <c r="R1546" s="275" t="s">
        <v>6136</v>
      </c>
      <c r="T1546" s="275" t="s">
        <v>5221</v>
      </c>
      <c r="U1546" s="275" t="s">
        <v>74</v>
      </c>
      <c r="V1546" s="275" t="s">
        <v>6137</v>
      </c>
      <c r="W1546" s="275" t="s">
        <v>6486</v>
      </c>
      <c r="X1546" s="277">
        <v>45078</v>
      </c>
      <c r="Y1546" s="275" t="s">
        <v>6487</v>
      </c>
      <c r="AA1546" s="277">
        <v>42826</v>
      </c>
      <c r="AB1546" s="277">
        <v>42826</v>
      </c>
      <c r="AH1546" s="275">
        <v>10</v>
      </c>
      <c r="AJ1546" s="275" t="s">
        <v>8546</v>
      </c>
      <c r="AK1546" s="276">
        <v>981</v>
      </c>
      <c r="AL1546" s="275" t="s">
        <v>8172</v>
      </c>
    </row>
    <row r="1547" spans="1:38" s="275" customFormat="1">
      <c r="A1547" s="275" t="str">
        <f t="shared" si="24"/>
        <v>0452700735放課後等デイサービス</v>
      </c>
      <c r="B1547" s="275" t="s">
        <v>6131</v>
      </c>
      <c r="C1547" s="275" t="s">
        <v>6132</v>
      </c>
      <c r="D1547" s="276">
        <v>9813522</v>
      </c>
      <c r="E1547" s="275" t="s">
        <v>6133</v>
      </c>
      <c r="F1547" s="275" t="s">
        <v>6134</v>
      </c>
      <c r="G1547" s="275" t="s">
        <v>6136</v>
      </c>
      <c r="H1547" s="275" t="s">
        <v>402</v>
      </c>
      <c r="I1547" s="275" t="s">
        <v>6135</v>
      </c>
      <c r="J1547" s="275" t="s">
        <v>8363</v>
      </c>
      <c r="K1547" s="275" t="s">
        <v>8641</v>
      </c>
      <c r="L1547" s="275" t="s">
        <v>8642</v>
      </c>
      <c r="M1547" s="275" t="s">
        <v>8643</v>
      </c>
      <c r="N1547" s="276">
        <v>9813513</v>
      </c>
      <c r="O1547" s="275" t="s">
        <v>3627</v>
      </c>
      <c r="P1547" s="275" t="s">
        <v>8644</v>
      </c>
      <c r="Q1547" s="275" t="s">
        <v>6134</v>
      </c>
      <c r="R1547" s="275" t="s">
        <v>6136</v>
      </c>
      <c r="T1547" s="275" t="s">
        <v>5221</v>
      </c>
      <c r="U1547" s="275" t="s">
        <v>74</v>
      </c>
      <c r="V1547" s="275" t="s">
        <v>6137</v>
      </c>
      <c r="W1547" s="275" t="s">
        <v>6507</v>
      </c>
      <c r="X1547" s="277">
        <v>45078</v>
      </c>
      <c r="Y1547" s="275" t="s">
        <v>6487</v>
      </c>
      <c r="AA1547" s="277">
        <v>42826</v>
      </c>
      <c r="AB1547" s="277">
        <v>43344</v>
      </c>
      <c r="AH1547" s="275">
        <v>10</v>
      </c>
      <c r="AJ1547" s="275" t="s">
        <v>8546</v>
      </c>
      <c r="AK1547" s="276">
        <v>981</v>
      </c>
      <c r="AL1547" s="275" t="s">
        <v>8172</v>
      </c>
    </row>
    <row r="1548" spans="1:38" s="275" customFormat="1">
      <c r="A1548" s="275" t="str">
        <f t="shared" si="24"/>
        <v>0452700735放課後等デイサービス</v>
      </c>
      <c r="B1548" s="275" t="s">
        <v>6131</v>
      </c>
      <c r="C1548" s="275" t="s">
        <v>6132</v>
      </c>
      <c r="D1548" s="276">
        <v>9813522</v>
      </c>
      <c r="E1548" s="275" t="s">
        <v>6133</v>
      </c>
      <c r="F1548" s="275" t="s">
        <v>6134</v>
      </c>
      <c r="G1548" s="275" t="s">
        <v>6136</v>
      </c>
      <c r="H1548" s="275" t="s">
        <v>402</v>
      </c>
      <c r="I1548" s="275" t="s">
        <v>6135</v>
      </c>
      <c r="J1548" s="275" t="s">
        <v>8363</v>
      </c>
      <c r="K1548" s="275" t="s">
        <v>8641</v>
      </c>
      <c r="L1548" s="275" t="s">
        <v>8642</v>
      </c>
      <c r="M1548" s="275" t="s">
        <v>8643</v>
      </c>
      <c r="N1548" s="276">
        <v>9813513</v>
      </c>
      <c r="O1548" s="275" t="s">
        <v>3627</v>
      </c>
      <c r="P1548" s="275" t="s">
        <v>8644</v>
      </c>
      <c r="Q1548" s="275" t="s">
        <v>6134</v>
      </c>
      <c r="R1548" s="275" t="s">
        <v>6136</v>
      </c>
      <c r="T1548" s="275" t="s">
        <v>5221</v>
      </c>
      <c r="U1548" s="275" t="s">
        <v>74</v>
      </c>
      <c r="V1548" s="275" t="s">
        <v>6137</v>
      </c>
      <c r="W1548" s="275" t="s">
        <v>6598</v>
      </c>
      <c r="X1548" s="277">
        <v>45017</v>
      </c>
      <c r="Y1548" s="275" t="s">
        <v>6554</v>
      </c>
      <c r="AA1548" s="277">
        <v>42826</v>
      </c>
      <c r="AB1548" s="277">
        <v>45017</v>
      </c>
      <c r="AH1548" s="275">
        <v>10</v>
      </c>
      <c r="AJ1548" s="275" t="s">
        <v>8546</v>
      </c>
      <c r="AK1548" s="276">
        <v>981</v>
      </c>
      <c r="AL1548" s="275" t="s">
        <v>8172</v>
      </c>
    </row>
    <row r="1549" spans="1:38" s="275" customFormat="1">
      <c r="A1549" s="275" t="str">
        <f t="shared" si="24"/>
        <v>0452700743放課後等デイサービス</v>
      </c>
      <c r="B1549" s="275" t="s">
        <v>6138</v>
      </c>
      <c r="C1549" s="275" t="s">
        <v>6139</v>
      </c>
      <c r="D1549" s="276">
        <v>9813626</v>
      </c>
      <c r="E1549" s="275" t="s">
        <v>6140</v>
      </c>
      <c r="F1549" s="275" t="s">
        <v>6141</v>
      </c>
      <c r="G1549" s="275" t="s">
        <v>6142</v>
      </c>
      <c r="H1549" s="275" t="s">
        <v>319</v>
      </c>
      <c r="I1549" s="275" t="s">
        <v>6143</v>
      </c>
      <c r="J1549" s="275" t="s">
        <v>7705</v>
      </c>
      <c r="K1549" s="275" t="s">
        <v>6144</v>
      </c>
      <c r="L1549" s="275" t="s">
        <v>6144</v>
      </c>
      <c r="M1549" s="275" t="s">
        <v>6145</v>
      </c>
      <c r="N1549" s="276">
        <v>9813626</v>
      </c>
      <c r="O1549" s="275" t="s">
        <v>3604</v>
      </c>
      <c r="P1549" s="275" t="s">
        <v>6140</v>
      </c>
      <c r="Q1549" s="275" t="s">
        <v>6141</v>
      </c>
      <c r="R1549" s="275" t="s">
        <v>6142</v>
      </c>
      <c r="T1549" s="275" t="s">
        <v>5221</v>
      </c>
      <c r="U1549" s="275" t="s">
        <v>74</v>
      </c>
      <c r="V1549" s="275" t="s">
        <v>6146</v>
      </c>
      <c r="W1549" s="275" t="s">
        <v>6486</v>
      </c>
      <c r="X1549" s="277">
        <v>44287</v>
      </c>
      <c r="Y1549" s="275" t="s">
        <v>6487</v>
      </c>
      <c r="AA1549" s="277">
        <v>43739</v>
      </c>
      <c r="AB1549" s="277">
        <v>43739</v>
      </c>
      <c r="AH1549" s="275">
        <v>10</v>
      </c>
      <c r="AJ1549" s="275" t="s">
        <v>8546</v>
      </c>
      <c r="AK1549" s="276">
        <v>981</v>
      </c>
      <c r="AL1549" s="275" t="s">
        <v>8173</v>
      </c>
    </row>
    <row r="1550" spans="1:38" s="275" customFormat="1">
      <c r="A1550" s="275" t="str">
        <f t="shared" si="24"/>
        <v>0452700750児童発達支援</v>
      </c>
      <c r="B1550" s="275" t="s">
        <v>6131</v>
      </c>
      <c r="C1550" s="275" t="s">
        <v>6132</v>
      </c>
      <c r="D1550" s="276">
        <v>9813522</v>
      </c>
      <c r="E1550" s="275" t="s">
        <v>6133</v>
      </c>
      <c r="F1550" s="275" t="s">
        <v>6134</v>
      </c>
      <c r="G1550" s="275" t="s">
        <v>6136</v>
      </c>
      <c r="H1550" s="275" t="s">
        <v>402</v>
      </c>
      <c r="I1550" s="275" t="s">
        <v>6135</v>
      </c>
      <c r="J1550" s="275" t="s">
        <v>8363</v>
      </c>
      <c r="K1550" s="275" t="s">
        <v>6147</v>
      </c>
      <c r="L1550" s="275" t="s">
        <v>6147</v>
      </c>
      <c r="M1550" s="275" t="s">
        <v>6148</v>
      </c>
      <c r="N1550" s="276">
        <v>9813511</v>
      </c>
      <c r="O1550" s="275" t="s">
        <v>3627</v>
      </c>
      <c r="P1550" s="275" t="s">
        <v>6149</v>
      </c>
      <c r="Q1550" s="275" t="s">
        <v>6151</v>
      </c>
      <c r="T1550" s="275" t="s">
        <v>5220</v>
      </c>
      <c r="U1550" s="275" t="s">
        <v>74</v>
      </c>
      <c r="V1550" s="275" t="s">
        <v>6150</v>
      </c>
      <c r="W1550" s="275" t="s">
        <v>6486</v>
      </c>
      <c r="X1550" s="277">
        <v>45078</v>
      </c>
      <c r="Y1550" s="275" t="s">
        <v>6487</v>
      </c>
      <c r="AA1550" s="277">
        <v>43922</v>
      </c>
      <c r="AB1550" s="277">
        <v>43922</v>
      </c>
      <c r="AF1550" s="275" t="s">
        <v>7452</v>
      </c>
      <c r="AH1550" s="275">
        <v>10</v>
      </c>
      <c r="AJ1550" s="275" t="s">
        <v>8546</v>
      </c>
      <c r="AK1550" s="276">
        <v>981</v>
      </c>
      <c r="AL1550" s="275" t="s">
        <v>8172</v>
      </c>
    </row>
    <row r="1551" spans="1:38" s="275" customFormat="1">
      <c r="A1551" s="275" t="str">
        <f t="shared" si="24"/>
        <v>0452700750放課後等デイサービス</v>
      </c>
      <c r="B1551" s="275" t="s">
        <v>6131</v>
      </c>
      <c r="C1551" s="275" t="s">
        <v>6132</v>
      </c>
      <c r="D1551" s="276">
        <v>9813522</v>
      </c>
      <c r="E1551" s="275" t="s">
        <v>6133</v>
      </c>
      <c r="F1551" s="275" t="s">
        <v>6134</v>
      </c>
      <c r="G1551" s="275" t="s">
        <v>6136</v>
      </c>
      <c r="H1551" s="275" t="s">
        <v>402</v>
      </c>
      <c r="I1551" s="275" t="s">
        <v>6135</v>
      </c>
      <c r="J1551" s="275" t="s">
        <v>8363</v>
      </c>
      <c r="K1551" s="275" t="s">
        <v>6147</v>
      </c>
      <c r="L1551" s="275" t="s">
        <v>6147</v>
      </c>
      <c r="M1551" s="275" t="s">
        <v>6148</v>
      </c>
      <c r="N1551" s="276">
        <v>9813511</v>
      </c>
      <c r="O1551" s="275" t="s">
        <v>3627</v>
      </c>
      <c r="P1551" s="275" t="s">
        <v>6149</v>
      </c>
      <c r="Q1551" s="275" t="s">
        <v>6151</v>
      </c>
      <c r="T1551" s="275" t="s">
        <v>5221</v>
      </c>
      <c r="U1551" s="275" t="s">
        <v>74</v>
      </c>
      <c r="V1551" s="275" t="s">
        <v>6150</v>
      </c>
      <c r="W1551" s="275" t="s">
        <v>6486</v>
      </c>
      <c r="X1551" s="277">
        <v>45078</v>
      </c>
      <c r="Y1551" s="275" t="s">
        <v>6487</v>
      </c>
      <c r="AA1551" s="277">
        <v>43922</v>
      </c>
      <c r="AB1551" s="277">
        <v>43922</v>
      </c>
      <c r="AH1551" s="275">
        <v>10</v>
      </c>
      <c r="AJ1551" s="275" t="s">
        <v>8546</v>
      </c>
      <c r="AK1551" s="276">
        <v>981</v>
      </c>
      <c r="AL1551" s="275" t="s">
        <v>8172</v>
      </c>
    </row>
    <row r="1552" spans="1:38" s="275" customFormat="1">
      <c r="A1552" s="275" t="str">
        <f t="shared" si="24"/>
        <v>0452700768放課後等デイサービス</v>
      </c>
      <c r="B1552" s="275" t="s">
        <v>3824</v>
      </c>
      <c r="C1552" s="275" t="s">
        <v>3825</v>
      </c>
      <c r="D1552" s="276">
        <v>7150019</v>
      </c>
      <c r="E1552" s="275" t="s">
        <v>8645</v>
      </c>
      <c r="F1552" s="275" t="s">
        <v>3827</v>
      </c>
      <c r="H1552" s="275" t="s">
        <v>129</v>
      </c>
      <c r="I1552" s="275" t="s">
        <v>8646</v>
      </c>
      <c r="J1552" s="275" t="s">
        <v>8647</v>
      </c>
      <c r="K1552" s="275" t="s">
        <v>8373</v>
      </c>
      <c r="L1552" s="275" t="s">
        <v>8373</v>
      </c>
      <c r="M1552" s="275" t="s">
        <v>8374</v>
      </c>
      <c r="N1552" s="276">
        <v>9813403</v>
      </c>
      <c r="O1552" s="275" t="s">
        <v>3604</v>
      </c>
      <c r="P1552" s="275" t="s">
        <v>8375</v>
      </c>
      <c r="Q1552" s="275" t="s">
        <v>8648</v>
      </c>
      <c r="T1552" s="275" t="s">
        <v>5221</v>
      </c>
      <c r="U1552" s="275" t="s">
        <v>74</v>
      </c>
      <c r="V1552" s="275" t="s">
        <v>8649</v>
      </c>
      <c r="W1552" s="275" t="s">
        <v>6486</v>
      </c>
      <c r="X1552" s="277">
        <v>45047</v>
      </c>
      <c r="Y1552" s="275" t="s">
        <v>6554</v>
      </c>
      <c r="AA1552" s="277">
        <v>45047</v>
      </c>
      <c r="AB1552" s="277">
        <v>45047</v>
      </c>
      <c r="AH1552" s="275">
        <v>20</v>
      </c>
      <c r="AJ1552" s="275" t="s">
        <v>8546</v>
      </c>
      <c r="AK1552" s="276">
        <v>715</v>
      </c>
      <c r="AL1552" s="275" t="s">
        <v>8650</v>
      </c>
    </row>
    <row r="1553" spans="1:38" s="275" customFormat="1">
      <c r="A1553" s="275" t="str">
        <f t="shared" si="24"/>
        <v>0452800188児童発達支援</v>
      </c>
      <c r="B1553" s="275" t="s">
        <v>6153</v>
      </c>
      <c r="C1553" s="275" t="s">
        <v>6154</v>
      </c>
      <c r="D1553" s="276">
        <v>9871304</v>
      </c>
      <c r="E1553" s="275" t="s">
        <v>8651</v>
      </c>
      <c r="F1553" s="275" t="s">
        <v>6155</v>
      </c>
      <c r="H1553" s="275" t="s">
        <v>63</v>
      </c>
      <c r="I1553" s="275" t="s">
        <v>6156</v>
      </c>
      <c r="J1553" s="275" t="s">
        <v>7706</v>
      </c>
      <c r="K1553" s="275" t="s">
        <v>6157</v>
      </c>
      <c r="L1553" s="275" t="s">
        <v>6157</v>
      </c>
      <c r="M1553" s="275" t="s">
        <v>6158</v>
      </c>
      <c r="N1553" s="276">
        <v>9814261</v>
      </c>
      <c r="O1553" s="275" t="s">
        <v>3846</v>
      </c>
      <c r="P1553" s="275" t="s">
        <v>6159</v>
      </c>
      <c r="Q1553" s="275" t="s">
        <v>8652</v>
      </c>
      <c r="T1553" s="275" t="s">
        <v>5220</v>
      </c>
      <c r="U1553" s="275" t="s">
        <v>74</v>
      </c>
      <c r="V1553" s="275" t="s">
        <v>6160</v>
      </c>
      <c r="W1553" s="275" t="s">
        <v>6486</v>
      </c>
      <c r="X1553" s="277">
        <v>45017</v>
      </c>
      <c r="Y1553" s="275" t="s">
        <v>6554</v>
      </c>
      <c r="AA1553" s="277">
        <v>45017</v>
      </c>
      <c r="AB1553" s="277">
        <v>45017</v>
      </c>
      <c r="AF1553" s="275" t="s">
        <v>7452</v>
      </c>
      <c r="AH1553" s="275">
        <v>10</v>
      </c>
      <c r="AJ1553" s="275" t="s">
        <v>8546</v>
      </c>
      <c r="AK1553" s="276">
        <v>987</v>
      </c>
      <c r="AL1553" s="275" t="s">
        <v>8174</v>
      </c>
    </row>
    <row r="1554" spans="1:38" s="275" customFormat="1">
      <c r="A1554" s="275" t="str">
        <f t="shared" si="24"/>
        <v>0452800188放課後等デイサービス</v>
      </c>
      <c r="B1554" s="275" t="s">
        <v>6153</v>
      </c>
      <c r="C1554" s="275" t="s">
        <v>6154</v>
      </c>
      <c r="D1554" s="276">
        <v>9871304</v>
      </c>
      <c r="E1554" s="275" t="s">
        <v>8651</v>
      </c>
      <c r="F1554" s="275" t="s">
        <v>6155</v>
      </c>
      <c r="H1554" s="275" t="s">
        <v>63</v>
      </c>
      <c r="I1554" s="275" t="s">
        <v>6156</v>
      </c>
      <c r="J1554" s="275" t="s">
        <v>7706</v>
      </c>
      <c r="K1554" s="275" t="s">
        <v>6157</v>
      </c>
      <c r="L1554" s="275" t="s">
        <v>6157</v>
      </c>
      <c r="M1554" s="275" t="s">
        <v>6158</v>
      </c>
      <c r="N1554" s="276">
        <v>9814261</v>
      </c>
      <c r="O1554" s="275" t="s">
        <v>3846</v>
      </c>
      <c r="P1554" s="275" t="s">
        <v>6159</v>
      </c>
      <c r="Q1554" s="275" t="s">
        <v>6155</v>
      </c>
      <c r="T1554" s="275" t="s">
        <v>5221</v>
      </c>
      <c r="U1554" s="275" t="s">
        <v>74</v>
      </c>
      <c r="V1554" s="275" t="s">
        <v>6160</v>
      </c>
      <c r="W1554" s="275" t="s">
        <v>6486</v>
      </c>
      <c r="X1554" s="277">
        <v>45017</v>
      </c>
      <c r="Y1554" s="275" t="s">
        <v>6487</v>
      </c>
      <c r="AA1554" s="277">
        <v>43333</v>
      </c>
      <c r="AB1554" s="277">
        <v>43333</v>
      </c>
      <c r="AH1554" s="275">
        <v>10</v>
      </c>
      <c r="AJ1554" s="275" t="s">
        <v>8546</v>
      </c>
      <c r="AK1554" s="276">
        <v>987</v>
      </c>
      <c r="AL1554" s="275" t="s">
        <v>8174</v>
      </c>
    </row>
    <row r="1555" spans="1:38" s="275" customFormat="1">
      <c r="A1555" s="275" t="str">
        <f t="shared" si="24"/>
        <v>0452800196放課後等デイサービス</v>
      </c>
      <c r="B1555" s="275" t="s">
        <v>5706</v>
      </c>
      <c r="C1555" s="275" t="s">
        <v>5707</v>
      </c>
      <c r="D1555" s="276">
        <v>9870401</v>
      </c>
      <c r="E1555" s="275" t="s">
        <v>5708</v>
      </c>
      <c r="F1555" s="275" t="s">
        <v>4809</v>
      </c>
      <c r="G1555" s="275" t="s">
        <v>4806</v>
      </c>
      <c r="H1555" s="275" t="s">
        <v>63</v>
      </c>
      <c r="I1555" s="275" t="s">
        <v>2146</v>
      </c>
      <c r="J1555" s="275" t="s">
        <v>7391</v>
      </c>
      <c r="K1555" s="275" t="s">
        <v>6161</v>
      </c>
      <c r="L1555" s="275" t="s">
        <v>6161</v>
      </c>
      <c r="M1555" s="275" t="s">
        <v>6162</v>
      </c>
      <c r="N1555" s="276">
        <v>9814212</v>
      </c>
      <c r="O1555" s="275" t="s">
        <v>3846</v>
      </c>
      <c r="P1555" s="275" t="s">
        <v>6163</v>
      </c>
      <c r="Q1555" s="275" t="s">
        <v>6164</v>
      </c>
      <c r="R1555" s="275" t="s">
        <v>6164</v>
      </c>
      <c r="T1555" s="275" t="s">
        <v>5221</v>
      </c>
      <c r="U1555" s="275" t="s">
        <v>76</v>
      </c>
      <c r="V1555" s="275" t="s">
        <v>6165</v>
      </c>
      <c r="W1555" s="275" t="s">
        <v>6486</v>
      </c>
      <c r="X1555" s="277">
        <v>45017</v>
      </c>
      <c r="Y1555" s="275" t="s">
        <v>6487</v>
      </c>
      <c r="AA1555" s="277">
        <v>43556</v>
      </c>
      <c r="AB1555" s="277">
        <v>43556</v>
      </c>
      <c r="AC1555" s="277">
        <v>45017</v>
      </c>
      <c r="AH1555" s="275">
        <v>5</v>
      </c>
      <c r="AJ1555" s="275" t="s">
        <v>8546</v>
      </c>
      <c r="AK1555" s="276">
        <v>987</v>
      </c>
      <c r="AL1555" s="275" t="s">
        <v>8133</v>
      </c>
    </row>
    <row r="1556" spans="1:38" s="275" customFormat="1">
      <c r="A1556" s="275" t="str">
        <f t="shared" si="24"/>
        <v>0452800204放課後等デイサービス</v>
      </c>
      <c r="B1556" s="275" t="s">
        <v>6153</v>
      </c>
      <c r="C1556" s="275" t="s">
        <v>6154</v>
      </c>
      <c r="D1556" s="276">
        <v>9871304</v>
      </c>
      <c r="E1556" s="275" t="s">
        <v>8651</v>
      </c>
      <c r="F1556" s="275" t="s">
        <v>6155</v>
      </c>
      <c r="H1556" s="275" t="s">
        <v>63</v>
      </c>
      <c r="I1556" s="275" t="s">
        <v>6156</v>
      </c>
      <c r="J1556" s="275" t="s">
        <v>7706</v>
      </c>
      <c r="K1556" s="275" t="s">
        <v>7707</v>
      </c>
      <c r="L1556" s="275" t="s">
        <v>7707</v>
      </c>
      <c r="M1556" s="275" t="s">
        <v>7708</v>
      </c>
      <c r="N1556" s="276">
        <v>9814261</v>
      </c>
      <c r="O1556" s="275" t="s">
        <v>3846</v>
      </c>
      <c r="P1556" s="275" t="s">
        <v>7709</v>
      </c>
      <c r="Q1556" s="275" t="s">
        <v>7710</v>
      </c>
      <c r="R1556" s="275" t="s">
        <v>7711</v>
      </c>
      <c r="T1556" s="275" t="s">
        <v>5221</v>
      </c>
      <c r="U1556" s="275" t="s">
        <v>74</v>
      </c>
      <c r="V1556" s="275" t="s">
        <v>7712</v>
      </c>
      <c r="W1556" s="275" t="s">
        <v>6486</v>
      </c>
      <c r="X1556" s="277">
        <v>45017</v>
      </c>
      <c r="Y1556" s="275" t="s">
        <v>6487</v>
      </c>
      <c r="AA1556" s="277">
        <v>44652</v>
      </c>
      <c r="AB1556" s="277">
        <v>44652</v>
      </c>
      <c r="AH1556" s="275">
        <v>10</v>
      </c>
      <c r="AJ1556" s="275" t="s">
        <v>8546</v>
      </c>
      <c r="AK1556" s="276">
        <v>987</v>
      </c>
      <c r="AL1556" s="275" t="s">
        <v>8174</v>
      </c>
    </row>
    <row r="1557" spans="1:38" s="275" customFormat="1">
      <c r="A1557" s="275" t="str">
        <f t="shared" si="24"/>
        <v>0452800212放課後等デイサービス</v>
      </c>
      <c r="B1557" s="275" t="s">
        <v>8653</v>
      </c>
      <c r="C1557" s="275" t="s">
        <v>8654</v>
      </c>
      <c r="D1557" s="276">
        <v>9814221</v>
      </c>
      <c r="E1557" s="275" t="s">
        <v>8655</v>
      </c>
      <c r="H1557" s="275" t="s">
        <v>319</v>
      </c>
      <c r="I1557" s="275" t="s">
        <v>8656</v>
      </c>
      <c r="J1557" s="275" t="s">
        <v>8657</v>
      </c>
      <c r="K1557" s="275" t="s">
        <v>8658</v>
      </c>
      <c r="L1557" s="275" t="s">
        <v>8658</v>
      </c>
      <c r="M1557" s="275" t="s">
        <v>8659</v>
      </c>
      <c r="N1557" s="276">
        <v>9814221</v>
      </c>
      <c r="O1557" s="275" t="s">
        <v>3846</v>
      </c>
      <c r="P1557" s="275" t="s">
        <v>8655</v>
      </c>
      <c r="Q1557" s="275" t="s">
        <v>8660</v>
      </c>
      <c r="R1557" s="275" t="s">
        <v>8661</v>
      </c>
      <c r="T1557" s="275" t="s">
        <v>5221</v>
      </c>
      <c r="U1557" s="275" t="s">
        <v>74</v>
      </c>
      <c r="V1557" s="275" t="s">
        <v>8662</v>
      </c>
      <c r="W1557" s="275" t="s">
        <v>6486</v>
      </c>
      <c r="X1557" s="277">
        <v>45017</v>
      </c>
      <c r="Y1557" s="275" t="s">
        <v>6554</v>
      </c>
      <c r="AA1557" s="277">
        <v>45017</v>
      </c>
      <c r="AB1557" s="277">
        <v>45017</v>
      </c>
      <c r="AH1557" s="275">
        <v>10</v>
      </c>
      <c r="AJ1557" s="275" t="s">
        <v>8546</v>
      </c>
      <c r="AK1557" s="276">
        <v>981</v>
      </c>
      <c r="AL1557" s="275" t="s">
        <v>8663</v>
      </c>
    </row>
    <row r="1558" spans="1:38" s="275" customFormat="1">
      <c r="A1558" s="275" t="str">
        <f t="shared" si="24"/>
        <v>0452800220児童発達支援</v>
      </c>
      <c r="B1558" s="275" t="s">
        <v>8664</v>
      </c>
      <c r="C1558" s="275" t="s">
        <v>8665</v>
      </c>
      <c r="D1558" s="276">
        <v>9814265</v>
      </c>
      <c r="E1558" s="275" t="s">
        <v>8666</v>
      </c>
      <c r="F1558" s="275" t="s">
        <v>8667</v>
      </c>
      <c r="G1558" s="275" t="s">
        <v>8668</v>
      </c>
      <c r="H1558" s="275" t="s">
        <v>63</v>
      </c>
      <c r="I1558" s="275" t="s">
        <v>8669</v>
      </c>
      <c r="J1558" s="275" t="s">
        <v>8670</v>
      </c>
      <c r="K1558" s="275" t="s">
        <v>8671</v>
      </c>
      <c r="L1558" s="275" t="s">
        <v>8671</v>
      </c>
      <c r="M1558" s="275" t="s">
        <v>8672</v>
      </c>
      <c r="N1558" s="276">
        <v>9814265</v>
      </c>
      <c r="O1558" s="275" t="s">
        <v>3846</v>
      </c>
      <c r="P1558" s="275" t="s">
        <v>8666</v>
      </c>
      <c r="Q1558" s="275" t="s">
        <v>8667</v>
      </c>
      <c r="R1558" s="275" t="s">
        <v>8668</v>
      </c>
      <c r="T1558" s="275" t="s">
        <v>5220</v>
      </c>
      <c r="U1558" s="275" t="s">
        <v>74</v>
      </c>
      <c r="V1558" s="275" t="s">
        <v>8673</v>
      </c>
      <c r="W1558" s="275" t="s">
        <v>6486</v>
      </c>
      <c r="X1558" s="277">
        <v>45017</v>
      </c>
      <c r="Y1558" s="275" t="s">
        <v>6554</v>
      </c>
      <c r="AA1558" s="277">
        <v>45017</v>
      </c>
      <c r="AB1558" s="277">
        <v>45017</v>
      </c>
      <c r="AF1558" s="275" t="s">
        <v>7452</v>
      </c>
      <c r="AH1558" s="275">
        <v>10</v>
      </c>
      <c r="AJ1558" s="275" t="s">
        <v>8546</v>
      </c>
      <c r="AK1558" s="276">
        <v>981</v>
      </c>
      <c r="AL1558" s="275" t="s">
        <v>8674</v>
      </c>
    </row>
    <row r="1559" spans="1:38" s="275" customFormat="1">
      <c r="A1559" s="275" t="str">
        <f t="shared" si="24"/>
        <v>0452800220保育所等訪問支援</v>
      </c>
      <c r="B1559" s="275" t="s">
        <v>8664</v>
      </c>
      <c r="C1559" s="275" t="s">
        <v>8665</v>
      </c>
      <c r="D1559" s="276">
        <v>9814265</v>
      </c>
      <c r="E1559" s="275" t="s">
        <v>8666</v>
      </c>
      <c r="F1559" s="275" t="s">
        <v>8667</v>
      </c>
      <c r="G1559" s="275" t="s">
        <v>8668</v>
      </c>
      <c r="H1559" s="275" t="s">
        <v>63</v>
      </c>
      <c r="I1559" s="275" t="s">
        <v>8669</v>
      </c>
      <c r="J1559" s="275" t="s">
        <v>8670</v>
      </c>
      <c r="K1559" s="275" t="s">
        <v>8671</v>
      </c>
      <c r="L1559" s="275" t="s">
        <v>8671</v>
      </c>
      <c r="M1559" s="275" t="s">
        <v>8672</v>
      </c>
      <c r="N1559" s="276">
        <v>9814265</v>
      </c>
      <c r="O1559" s="275" t="s">
        <v>3846</v>
      </c>
      <c r="P1559" s="275" t="s">
        <v>8666</v>
      </c>
      <c r="Q1559" s="275" t="s">
        <v>8667</v>
      </c>
      <c r="R1559" s="275" t="s">
        <v>8668</v>
      </c>
      <c r="T1559" s="275" t="s">
        <v>5222</v>
      </c>
      <c r="U1559" s="275" t="s">
        <v>74</v>
      </c>
      <c r="V1559" s="275" t="s">
        <v>8673</v>
      </c>
      <c r="W1559" s="275" t="s">
        <v>6486</v>
      </c>
      <c r="X1559" s="277">
        <v>45017</v>
      </c>
      <c r="Y1559" s="275" t="s">
        <v>6554</v>
      </c>
      <c r="AA1559" s="277">
        <v>45017</v>
      </c>
      <c r="AB1559" s="277">
        <v>45017</v>
      </c>
      <c r="AJ1559" s="275" t="s">
        <v>8546</v>
      </c>
      <c r="AK1559" s="276">
        <v>981</v>
      </c>
      <c r="AL1559" s="275" t="s">
        <v>8674</v>
      </c>
    </row>
    <row r="1560" spans="1:38" s="275" customFormat="1">
      <c r="A1560" s="275" t="str">
        <f t="shared" si="24"/>
        <v>0452800238放課後等デイサービス</v>
      </c>
      <c r="B1560" s="275" t="s">
        <v>8675</v>
      </c>
      <c r="C1560" s="275" t="s">
        <v>8676</v>
      </c>
      <c r="D1560" s="276">
        <v>9814131</v>
      </c>
      <c r="E1560" s="275" t="s">
        <v>8677</v>
      </c>
      <c r="F1560" s="275" t="s">
        <v>8678</v>
      </c>
      <c r="H1560" s="275" t="s">
        <v>129</v>
      </c>
      <c r="I1560" s="275" t="s">
        <v>8679</v>
      </c>
      <c r="J1560" s="275" t="s">
        <v>8680</v>
      </c>
      <c r="K1560" s="275" t="s">
        <v>8681</v>
      </c>
      <c r="L1560" s="275" t="s">
        <v>8681</v>
      </c>
      <c r="M1560" s="275" t="s">
        <v>8682</v>
      </c>
      <c r="N1560" s="276">
        <v>9814131</v>
      </c>
      <c r="O1560" s="275" t="s">
        <v>3837</v>
      </c>
      <c r="P1560" s="275" t="s">
        <v>8677</v>
      </c>
      <c r="Q1560" s="275" t="s">
        <v>8678</v>
      </c>
      <c r="T1560" s="275" t="s">
        <v>5221</v>
      </c>
      <c r="U1560" s="275" t="s">
        <v>74</v>
      </c>
      <c r="V1560" s="275" t="s">
        <v>8683</v>
      </c>
      <c r="W1560" s="275" t="s">
        <v>6486</v>
      </c>
      <c r="X1560" s="277">
        <v>45047</v>
      </c>
      <c r="Y1560" s="275" t="s">
        <v>6554</v>
      </c>
      <c r="AA1560" s="277">
        <v>45047</v>
      </c>
      <c r="AB1560" s="277">
        <v>45047</v>
      </c>
      <c r="AH1560" s="275">
        <v>10</v>
      </c>
      <c r="AJ1560" s="275" t="s">
        <v>8546</v>
      </c>
      <c r="AK1560" s="276">
        <v>981</v>
      </c>
      <c r="AL1560" s="275" t="s">
        <v>8684</v>
      </c>
    </row>
    <row r="1561" spans="1:38" s="275" customFormat="1">
      <c r="A1561" s="275" t="str">
        <f t="shared" si="24"/>
        <v>0453100091放課後等デイサービス</v>
      </c>
      <c r="B1561" s="275" t="s">
        <v>6166</v>
      </c>
      <c r="C1561" s="275" t="s">
        <v>6167</v>
      </c>
      <c r="D1561" s="276">
        <v>9870121</v>
      </c>
      <c r="E1561" s="275" t="s">
        <v>6168</v>
      </c>
      <c r="F1561" s="275" t="s">
        <v>6169</v>
      </c>
      <c r="G1561" s="275" t="s">
        <v>6169</v>
      </c>
      <c r="H1561" s="275" t="s">
        <v>402</v>
      </c>
      <c r="I1561" s="275" t="s">
        <v>6170</v>
      </c>
      <c r="J1561" s="275" t="s">
        <v>7620</v>
      </c>
      <c r="K1561" s="275" t="s">
        <v>6171</v>
      </c>
      <c r="L1561" s="275" t="s">
        <v>6171</v>
      </c>
      <c r="M1561" s="275" t="s">
        <v>6172</v>
      </c>
      <c r="N1561" s="276">
        <v>9870015</v>
      </c>
      <c r="O1561" s="275" t="s">
        <v>3906</v>
      </c>
      <c r="P1561" s="275" t="s">
        <v>6173</v>
      </c>
      <c r="Q1561" s="275" t="s">
        <v>6174</v>
      </c>
      <c r="R1561" s="275" t="s">
        <v>6175</v>
      </c>
      <c r="T1561" s="275" t="s">
        <v>5221</v>
      </c>
      <c r="U1561" s="275" t="s">
        <v>74</v>
      </c>
      <c r="V1561" s="275" t="s">
        <v>6176</v>
      </c>
      <c r="W1561" s="275" t="s">
        <v>6486</v>
      </c>
      <c r="X1561" s="277">
        <v>44287</v>
      </c>
      <c r="Y1561" s="275" t="s">
        <v>6487</v>
      </c>
      <c r="AA1561" s="277">
        <v>43435</v>
      </c>
      <c r="AB1561" s="277">
        <v>43435</v>
      </c>
      <c r="AH1561" s="275">
        <v>10</v>
      </c>
      <c r="AJ1561" s="275" t="s">
        <v>8546</v>
      </c>
      <c r="AK1561" s="276">
        <v>987</v>
      </c>
      <c r="AL1561" s="275" t="s">
        <v>8119</v>
      </c>
    </row>
    <row r="1562" spans="1:38" s="275" customFormat="1">
      <c r="A1562" s="275" t="str">
        <f t="shared" si="24"/>
        <v>0453100109児童発達支援</v>
      </c>
      <c r="B1562" s="275" t="s">
        <v>6166</v>
      </c>
      <c r="C1562" s="275" t="s">
        <v>6167</v>
      </c>
      <c r="D1562" s="276">
        <v>9870121</v>
      </c>
      <c r="E1562" s="275" t="s">
        <v>6168</v>
      </c>
      <c r="F1562" s="275" t="s">
        <v>6169</v>
      </c>
      <c r="G1562" s="275" t="s">
        <v>6169</v>
      </c>
      <c r="H1562" s="275" t="s">
        <v>402</v>
      </c>
      <c r="I1562" s="275" t="s">
        <v>6170</v>
      </c>
      <c r="J1562" s="275" t="s">
        <v>7620</v>
      </c>
      <c r="K1562" s="275" t="s">
        <v>6177</v>
      </c>
      <c r="L1562" s="275" t="s">
        <v>6177</v>
      </c>
      <c r="M1562" s="275" t="s">
        <v>6178</v>
      </c>
      <c r="N1562" s="276">
        <v>9870015</v>
      </c>
      <c r="O1562" s="275" t="s">
        <v>3906</v>
      </c>
      <c r="P1562" s="275" t="s">
        <v>6179</v>
      </c>
      <c r="Q1562" s="275" t="s">
        <v>6169</v>
      </c>
      <c r="R1562" s="275" t="s">
        <v>6169</v>
      </c>
      <c r="T1562" s="275" t="s">
        <v>5220</v>
      </c>
      <c r="U1562" s="275" t="s">
        <v>74</v>
      </c>
      <c r="V1562" s="275" t="s">
        <v>6180</v>
      </c>
      <c r="W1562" s="275" t="s">
        <v>6486</v>
      </c>
      <c r="X1562" s="277">
        <v>44287</v>
      </c>
      <c r="Y1562" s="275" t="s">
        <v>6487</v>
      </c>
      <c r="AA1562" s="277">
        <v>44013</v>
      </c>
      <c r="AB1562" s="277">
        <v>44013</v>
      </c>
      <c r="AF1562" s="275" t="s">
        <v>7452</v>
      </c>
      <c r="AH1562" s="275">
        <v>10</v>
      </c>
      <c r="AJ1562" s="275" t="s">
        <v>8546</v>
      </c>
      <c r="AK1562" s="276">
        <v>987</v>
      </c>
      <c r="AL1562" s="275" t="s">
        <v>8119</v>
      </c>
    </row>
    <row r="1563" spans="1:38" s="275" customFormat="1">
      <c r="A1563" s="275" t="str">
        <f t="shared" si="24"/>
        <v>0453100117放課後等デイサービス</v>
      </c>
      <c r="B1563" s="275" t="s">
        <v>6181</v>
      </c>
      <c r="C1563" s="275" t="s">
        <v>6182</v>
      </c>
      <c r="D1563" s="276">
        <v>9895613</v>
      </c>
      <c r="E1563" s="275" t="s">
        <v>6183</v>
      </c>
      <c r="F1563" s="275" t="s">
        <v>6184</v>
      </c>
      <c r="H1563" s="275" t="s">
        <v>129</v>
      </c>
      <c r="I1563" s="275" t="s">
        <v>6185</v>
      </c>
      <c r="J1563" s="275" t="s">
        <v>7713</v>
      </c>
      <c r="K1563" s="275" t="s">
        <v>6186</v>
      </c>
      <c r="L1563" s="275" t="s">
        <v>6186</v>
      </c>
      <c r="M1563" s="275" t="s">
        <v>6187</v>
      </c>
      <c r="N1563" s="276">
        <v>9870002</v>
      </c>
      <c r="O1563" s="275" t="s">
        <v>3906</v>
      </c>
      <c r="P1563" s="275" t="s">
        <v>7714</v>
      </c>
      <c r="Q1563" s="275" t="s">
        <v>6188</v>
      </c>
      <c r="R1563" s="275" t="s">
        <v>6189</v>
      </c>
      <c r="T1563" s="275" t="s">
        <v>5221</v>
      </c>
      <c r="U1563" s="275" t="s">
        <v>74</v>
      </c>
      <c r="V1563" s="275" t="s">
        <v>6190</v>
      </c>
      <c r="W1563" s="275" t="s">
        <v>6486</v>
      </c>
      <c r="X1563" s="277">
        <v>45017</v>
      </c>
      <c r="Y1563" s="275" t="s">
        <v>6487</v>
      </c>
      <c r="AA1563" s="277">
        <v>44348</v>
      </c>
      <c r="AB1563" s="277">
        <v>44348</v>
      </c>
      <c r="AH1563" s="275">
        <v>10</v>
      </c>
      <c r="AJ1563" s="275" t="s">
        <v>8546</v>
      </c>
      <c r="AK1563" s="276">
        <v>989</v>
      </c>
      <c r="AL1563" s="275" t="s">
        <v>8175</v>
      </c>
    </row>
    <row r="1564" spans="1:38" s="275" customFormat="1">
      <c r="A1564" s="275" t="str">
        <f t="shared" si="24"/>
        <v>0453100125放課後等デイサービス</v>
      </c>
      <c r="B1564" s="275" t="s">
        <v>3978</v>
      </c>
      <c r="C1564" s="275" t="s">
        <v>6191</v>
      </c>
      <c r="D1564" s="276">
        <v>9870053</v>
      </c>
      <c r="E1564" s="275" t="s">
        <v>3980</v>
      </c>
      <c r="F1564" s="275" t="s">
        <v>3981</v>
      </c>
      <c r="G1564" s="275" t="s">
        <v>3982</v>
      </c>
      <c r="H1564" s="275" t="s">
        <v>129</v>
      </c>
      <c r="I1564" s="275" t="s">
        <v>3983</v>
      </c>
      <c r="J1564" s="275" t="s">
        <v>7320</v>
      </c>
      <c r="K1564" s="275" t="s">
        <v>6192</v>
      </c>
      <c r="L1564" s="275" t="s">
        <v>6192</v>
      </c>
      <c r="M1564" s="275" t="s">
        <v>6193</v>
      </c>
      <c r="N1564" s="276">
        <v>9870162</v>
      </c>
      <c r="O1564" s="275" t="s">
        <v>3921</v>
      </c>
      <c r="P1564" s="275" t="s">
        <v>6194</v>
      </c>
      <c r="Q1564" s="275" t="s">
        <v>6195</v>
      </c>
      <c r="R1564" s="275" t="s">
        <v>6196</v>
      </c>
      <c r="T1564" s="275" t="s">
        <v>5221</v>
      </c>
      <c r="U1564" s="275" t="s">
        <v>74</v>
      </c>
      <c r="V1564" s="275" t="s">
        <v>6197</v>
      </c>
      <c r="W1564" s="275" t="s">
        <v>6486</v>
      </c>
      <c r="X1564" s="277">
        <v>45017</v>
      </c>
      <c r="Y1564" s="275" t="s">
        <v>6487</v>
      </c>
      <c r="AA1564" s="277">
        <v>44440</v>
      </c>
      <c r="AB1564" s="277">
        <v>44440</v>
      </c>
      <c r="AH1564" s="275">
        <v>10</v>
      </c>
      <c r="AJ1564" s="275" t="s">
        <v>8546</v>
      </c>
      <c r="AK1564" s="276">
        <v>987</v>
      </c>
      <c r="AL1564" s="275" t="s">
        <v>8121</v>
      </c>
    </row>
    <row r="1565" spans="1:38" s="275" customFormat="1">
      <c r="A1565" s="275" t="str">
        <f t="shared" si="24"/>
        <v>0453100133放課後等デイサービス</v>
      </c>
      <c r="B1565" s="275" t="s">
        <v>3978</v>
      </c>
      <c r="C1565" s="275" t="s">
        <v>6191</v>
      </c>
      <c r="D1565" s="276">
        <v>9870053</v>
      </c>
      <c r="E1565" s="275" t="s">
        <v>3980</v>
      </c>
      <c r="F1565" s="275" t="s">
        <v>3981</v>
      </c>
      <c r="G1565" s="275" t="s">
        <v>3982</v>
      </c>
      <c r="H1565" s="275" t="s">
        <v>129</v>
      </c>
      <c r="I1565" s="275" t="s">
        <v>3983</v>
      </c>
      <c r="J1565" s="275" t="s">
        <v>7320</v>
      </c>
      <c r="K1565" s="275" t="s">
        <v>7715</v>
      </c>
      <c r="L1565" s="275" t="s">
        <v>7715</v>
      </c>
      <c r="M1565" s="275" t="s">
        <v>7716</v>
      </c>
      <c r="N1565" s="276">
        <v>9870011</v>
      </c>
      <c r="O1565" s="275" t="s">
        <v>3906</v>
      </c>
      <c r="P1565" s="275" t="s">
        <v>7717</v>
      </c>
      <c r="Q1565" s="275" t="s">
        <v>7718</v>
      </c>
      <c r="R1565" s="275" t="s">
        <v>7719</v>
      </c>
      <c r="T1565" s="275" t="s">
        <v>5221</v>
      </c>
      <c r="U1565" s="275" t="s">
        <v>74</v>
      </c>
      <c r="V1565" s="275" t="s">
        <v>7720</v>
      </c>
      <c r="W1565" s="275" t="s">
        <v>6486</v>
      </c>
      <c r="X1565" s="277">
        <v>45017</v>
      </c>
      <c r="Y1565" s="275" t="s">
        <v>6487</v>
      </c>
      <c r="AA1565" s="277">
        <v>44652</v>
      </c>
      <c r="AB1565" s="277">
        <v>44652</v>
      </c>
      <c r="AH1565" s="275">
        <v>10</v>
      </c>
      <c r="AJ1565" s="275" t="s">
        <v>8546</v>
      </c>
      <c r="AK1565" s="276">
        <v>987</v>
      </c>
      <c r="AL1565" s="275" t="s">
        <v>8121</v>
      </c>
    </row>
    <row r="1566" spans="1:38" s="275" customFormat="1">
      <c r="A1566" s="275" t="str">
        <f t="shared" si="24"/>
        <v>0453600025放課後等デイサービス</v>
      </c>
      <c r="B1566" s="275" t="s">
        <v>6198</v>
      </c>
      <c r="C1566" s="275" t="s">
        <v>6199</v>
      </c>
      <c r="D1566" s="276">
        <v>9813111</v>
      </c>
      <c r="E1566" s="275" t="s">
        <v>8685</v>
      </c>
      <c r="F1566" s="275" t="s">
        <v>6200</v>
      </c>
      <c r="G1566" s="275" t="s">
        <v>6201</v>
      </c>
      <c r="H1566" s="275" t="s">
        <v>402</v>
      </c>
      <c r="I1566" s="275" t="s">
        <v>6202</v>
      </c>
      <c r="J1566" s="275" t="s">
        <v>7721</v>
      </c>
      <c r="K1566" s="275" t="s">
        <v>6203</v>
      </c>
      <c r="L1566" s="275" t="s">
        <v>6203</v>
      </c>
      <c r="M1566" s="275" t="s">
        <v>6204</v>
      </c>
      <c r="N1566" s="276">
        <v>9880474</v>
      </c>
      <c r="O1566" s="275" t="s">
        <v>4075</v>
      </c>
      <c r="P1566" s="275" t="s">
        <v>6205</v>
      </c>
      <c r="Q1566" s="275" t="s">
        <v>6206</v>
      </c>
      <c r="R1566" s="275" t="s">
        <v>6207</v>
      </c>
      <c r="T1566" s="275" t="s">
        <v>5221</v>
      </c>
      <c r="U1566" s="275" t="s">
        <v>74</v>
      </c>
      <c r="V1566" s="275" t="s">
        <v>6208</v>
      </c>
      <c r="W1566" s="275" t="s">
        <v>6486</v>
      </c>
      <c r="X1566" s="277">
        <v>45017</v>
      </c>
      <c r="Y1566" s="275" t="s">
        <v>6487</v>
      </c>
      <c r="AA1566" s="277">
        <v>41730</v>
      </c>
      <c r="AB1566" s="277">
        <v>41730</v>
      </c>
      <c r="AH1566" s="275">
        <v>10</v>
      </c>
      <c r="AJ1566" s="275" t="s">
        <v>8546</v>
      </c>
      <c r="AK1566" s="276">
        <v>981</v>
      </c>
      <c r="AL1566" s="275" t="s">
        <v>8141</v>
      </c>
    </row>
    <row r="1567" spans="1:38" s="275" customFormat="1">
      <c r="A1567" s="275" t="str">
        <f t="shared" si="24"/>
        <v>0453600025児童発達支援</v>
      </c>
      <c r="B1567" s="275" t="s">
        <v>6198</v>
      </c>
      <c r="C1567" s="275" t="s">
        <v>6199</v>
      </c>
      <c r="D1567" s="276">
        <v>9813111</v>
      </c>
      <c r="E1567" s="275" t="s">
        <v>8685</v>
      </c>
      <c r="F1567" s="275" t="s">
        <v>6200</v>
      </c>
      <c r="G1567" s="275" t="s">
        <v>6201</v>
      </c>
      <c r="H1567" s="275" t="s">
        <v>402</v>
      </c>
      <c r="I1567" s="275" t="s">
        <v>6202</v>
      </c>
      <c r="J1567" s="275" t="s">
        <v>7721</v>
      </c>
      <c r="K1567" s="275" t="s">
        <v>6203</v>
      </c>
      <c r="L1567" s="275" t="s">
        <v>6203</v>
      </c>
      <c r="M1567" s="275" t="s">
        <v>6204</v>
      </c>
      <c r="N1567" s="276">
        <v>9880474</v>
      </c>
      <c r="O1567" s="275" t="s">
        <v>4075</v>
      </c>
      <c r="P1567" s="275" t="s">
        <v>6205</v>
      </c>
      <c r="Q1567" s="275" t="s">
        <v>6206</v>
      </c>
      <c r="R1567" s="275" t="s">
        <v>6207</v>
      </c>
      <c r="T1567" s="275" t="s">
        <v>5220</v>
      </c>
      <c r="U1567" s="275" t="s">
        <v>76</v>
      </c>
      <c r="V1567" s="275" t="s">
        <v>6208</v>
      </c>
      <c r="W1567" s="275" t="s">
        <v>6486</v>
      </c>
      <c r="X1567" s="277">
        <v>44926</v>
      </c>
      <c r="Y1567" s="275" t="s">
        <v>6487</v>
      </c>
      <c r="AA1567" s="277">
        <v>41730</v>
      </c>
      <c r="AB1567" s="277">
        <v>41730</v>
      </c>
      <c r="AC1567" s="277">
        <v>44926</v>
      </c>
      <c r="AF1567" s="275" t="s">
        <v>7452</v>
      </c>
      <c r="AH1567" s="275">
        <v>5</v>
      </c>
      <c r="AJ1567" s="275" t="s">
        <v>8546</v>
      </c>
      <c r="AK1567" s="276">
        <v>981</v>
      </c>
      <c r="AL1567" s="275" t="s">
        <v>8141</v>
      </c>
    </row>
    <row r="1568" spans="1:38" s="275" customFormat="1">
      <c r="A1568" s="275" t="str">
        <f t="shared" si="24"/>
        <v>0470210014障害児相談支援事業</v>
      </c>
      <c r="B1568" s="275" t="s">
        <v>77</v>
      </c>
      <c r="C1568" s="275" t="s">
        <v>592</v>
      </c>
      <c r="D1568" s="276">
        <v>9860853</v>
      </c>
      <c r="E1568" s="275" t="s">
        <v>92</v>
      </c>
      <c r="F1568" s="275" t="s">
        <v>80</v>
      </c>
      <c r="G1568" s="275" t="s">
        <v>81</v>
      </c>
      <c r="H1568" s="275" t="s">
        <v>63</v>
      </c>
      <c r="I1568" s="275" t="s">
        <v>5243</v>
      </c>
      <c r="J1568" s="275" t="s">
        <v>7455</v>
      </c>
      <c r="K1568" s="275" t="s">
        <v>6216</v>
      </c>
      <c r="L1568" s="275" t="s">
        <v>6216</v>
      </c>
      <c r="M1568" s="275" t="s">
        <v>6217</v>
      </c>
      <c r="N1568" s="276">
        <v>9860825</v>
      </c>
      <c r="O1568" s="275" t="s">
        <v>66</v>
      </c>
      <c r="P1568" s="275" t="s">
        <v>4586</v>
      </c>
      <c r="Q1568" s="275" t="s">
        <v>4587</v>
      </c>
      <c r="R1568" s="275" t="s">
        <v>4588</v>
      </c>
      <c r="T1568" s="275" t="s">
        <v>7722</v>
      </c>
      <c r="U1568" s="275" t="s">
        <v>74</v>
      </c>
      <c r="V1568" s="275" t="s">
        <v>6218</v>
      </c>
      <c r="W1568" s="275" t="s">
        <v>6486</v>
      </c>
      <c r="X1568" s="277">
        <v>44287</v>
      </c>
      <c r="Y1568" s="275" t="s">
        <v>6487</v>
      </c>
      <c r="AA1568" s="277">
        <v>41000</v>
      </c>
      <c r="AB1568" s="277">
        <v>41000</v>
      </c>
      <c r="AJ1568" s="275" t="s">
        <v>8546</v>
      </c>
      <c r="AK1568" s="276">
        <v>986</v>
      </c>
      <c r="AL1568" s="275" t="s">
        <v>7909</v>
      </c>
    </row>
    <row r="1569" spans="1:38" s="275" customFormat="1">
      <c r="A1569" s="275" t="str">
        <f t="shared" si="24"/>
        <v>0470210030障害児相談支援事業</v>
      </c>
      <c r="B1569" s="275" t="s">
        <v>617</v>
      </c>
      <c r="C1569" s="275" t="s">
        <v>618</v>
      </c>
      <c r="D1569" s="276">
        <v>9860834</v>
      </c>
      <c r="E1569" s="275" t="s">
        <v>273</v>
      </c>
      <c r="F1569" s="275" t="s">
        <v>274</v>
      </c>
      <c r="G1569" s="275" t="s">
        <v>274</v>
      </c>
      <c r="H1569" s="275" t="s">
        <v>63</v>
      </c>
      <c r="I1569" s="275" t="s">
        <v>5227</v>
      </c>
      <c r="J1569" s="275" t="s">
        <v>7453</v>
      </c>
      <c r="K1569" s="275" t="s">
        <v>4594</v>
      </c>
      <c r="L1569" s="275" t="s">
        <v>4594</v>
      </c>
      <c r="M1569" s="275" t="s">
        <v>4595</v>
      </c>
      <c r="N1569" s="276">
        <v>9860834</v>
      </c>
      <c r="O1569" s="275" t="s">
        <v>66</v>
      </c>
      <c r="P1569" s="275" t="s">
        <v>273</v>
      </c>
      <c r="Q1569" s="275" t="s">
        <v>4578</v>
      </c>
      <c r="R1569" s="275" t="s">
        <v>6220</v>
      </c>
      <c r="T1569" s="275" t="s">
        <v>7722</v>
      </c>
      <c r="U1569" s="275" t="s">
        <v>74</v>
      </c>
      <c r="V1569" s="275" t="s">
        <v>6219</v>
      </c>
      <c r="W1569" s="275" t="s">
        <v>6486</v>
      </c>
      <c r="X1569" s="277">
        <v>44287</v>
      </c>
      <c r="Y1569" s="275" t="s">
        <v>6487</v>
      </c>
      <c r="AA1569" s="277">
        <v>41000</v>
      </c>
      <c r="AB1569" s="277">
        <v>41000</v>
      </c>
      <c r="AJ1569" s="275" t="s">
        <v>8546</v>
      </c>
      <c r="AK1569" s="276">
        <v>986</v>
      </c>
      <c r="AL1569" s="275" t="s">
        <v>7920</v>
      </c>
    </row>
    <row r="1570" spans="1:38" s="275" customFormat="1">
      <c r="A1570" s="275" t="str">
        <f t="shared" si="24"/>
        <v>0470210063障害児相談支援事業</v>
      </c>
      <c r="B1570" s="275" t="s">
        <v>66</v>
      </c>
      <c r="C1570" s="275" t="s">
        <v>479</v>
      </c>
      <c r="D1570" s="276">
        <v>9868501</v>
      </c>
      <c r="E1570" s="275" t="s">
        <v>5215</v>
      </c>
      <c r="F1570" s="275" t="s">
        <v>5216</v>
      </c>
      <c r="G1570" s="275" t="s">
        <v>81</v>
      </c>
      <c r="H1570" s="275" t="s">
        <v>5217</v>
      </c>
      <c r="I1570" s="275" t="s">
        <v>5218</v>
      </c>
      <c r="J1570" s="275" t="s">
        <v>7451</v>
      </c>
      <c r="K1570" s="275" t="s">
        <v>4597</v>
      </c>
      <c r="L1570" s="275" t="s">
        <v>4597</v>
      </c>
      <c r="M1570" s="275" t="s">
        <v>4598</v>
      </c>
      <c r="N1570" s="276">
        <v>9860863</v>
      </c>
      <c r="O1570" s="275" t="s">
        <v>66</v>
      </c>
      <c r="P1570" s="275" t="s">
        <v>4599</v>
      </c>
      <c r="Q1570" s="275" t="s">
        <v>4600</v>
      </c>
      <c r="R1570" s="275" t="s">
        <v>4600</v>
      </c>
      <c r="T1570" s="275" t="s">
        <v>7722</v>
      </c>
      <c r="U1570" s="275" t="s">
        <v>74</v>
      </c>
      <c r="V1570" s="275" t="s">
        <v>6221</v>
      </c>
      <c r="W1570" s="275" t="s">
        <v>6486</v>
      </c>
      <c r="X1570" s="277">
        <v>44287</v>
      </c>
      <c r="Y1570" s="275" t="s">
        <v>6487</v>
      </c>
      <c r="AA1570" s="277">
        <v>42461</v>
      </c>
      <c r="AB1570" s="277">
        <v>42461</v>
      </c>
      <c r="AJ1570" s="275" t="s">
        <v>8546</v>
      </c>
      <c r="AK1570" s="276">
        <v>986</v>
      </c>
      <c r="AL1570" s="275" t="s">
        <v>7954</v>
      </c>
    </row>
    <row r="1571" spans="1:38" s="275" customFormat="1">
      <c r="A1571" s="275" t="str">
        <f t="shared" si="24"/>
        <v>0470210089障害児相談支援事業</v>
      </c>
      <c r="B1571" s="275" t="s">
        <v>4602</v>
      </c>
      <c r="C1571" s="275" t="s">
        <v>4603</v>
      </c>
      <c r="D1571" s="276">
        <v>9860857</v>
      </c>
      <c r="E1571" s="275" t="s">
        <v>4604</v>
      </c>
      <c r="F1571" s="275" t="s">
        <v>4605</v>
      </c>
      <c r="G1571" s="275" t="s">
        <v>4606</v>
      </c>
      <c r="H1571" s="275" t="s">
        <v>402</v>
      </c>
      <c r="I1571" s="275" t="s">
        <v>4607</v>
      </c>
      <c r="J1571" s="275" t="s">
        <v>7356</v>
      </c>
      <c r="K1571" s="275" t="s">
        <v>4608</v>
      </c>
      <c r="L1571" s="275" t="s">
        <v>4608</v>
      </c>
      <c r="M1571" s="275" t="s">
        <v>4609</v>
      </c>
      <c r="N1571" s="276">
        <v>9860857</v>
      </c>
      <c r="O1571" s="275" t="s">
        <v>66</v>
      </c>
      <c r="P1571" s="275" t="s">
        <v>4604</v>
      </c>
      <c r="Q1571" s="275" t="s">
        <v>4611</v>
      </c>
      <c r="R1571" s="275" t="s">
        <v>4612</v>
      </c>
      <c r="T1571" s="275" t="s">
        <v>7722</v>
      </c>
      <c r="U1571" s="275" t="s">
        <v>74</v>
      </c>
      <c r="V1571" s="275" t="s">
        <v>6222</v>
      </c>
      <c r="W1571" s="275" t="s">
        <v>6486</v>
      </c>
      <c r="X1571" s="277">
        <v>44287</v>
      </c>
      <c r="Y1571" s="275" t="s">
        <v>6487</v>
      </c>
      <c r="AA1571" s="277">
        <v>43497</v>
      </c>
      <c r="AB1571" s="277">
        <v>43497</v>
      </c>
      <c r="AJ1571" s="275" t="s">
        <v>8546</v>
      </c>
      <c r="AK1571" s="276">
        <v>986</v>
      </c>
      <c r="AL1571" s="275" t="s">
        <v>8128</v>
      </c>
    </row>
    <row r="1572" spans="1:38" s="275" customFormat="1">
      <c r="A1572" s="275" t="str">
        <f t="shared" si="24"/>
        <v>0470210097障害児相談支援事業</v>
      </c>
      <c r="B1572" s="275" t="s">
        <v>598</v>
      </c>
      <c r="C1572" s="275" t="s">
        <v>4613</v>
      </c>
      <c r="D1572" s="276">
        <v>9810913</v>
      </c>
      <c r="E1572" s="275" t="s">
        <v>4614</v>
      </c>
      <c r="F1572" s="275" t="s">
        <v>4102</v>
      </c>
      <c r="G1572" s="275" t="s">
        <v>4103</v>
      </c>
      <c r="H1572" s="275" t="s">
        <v>402</v>
      </c>
      <c r="I1572" s="275" t="s">
        <v>4104</v>
      </c>
      <c r="J1572" s="275" t="s">
        <v>7357</v>
      </c>
      <c r="K1572" s="275" t="s">
        <v>4615</v>
      </c>
      <c r="L1572" s="275" t="s">
        <v>4615</v>
      </c>
      <c r="M1572" s="275" t="s">
        <v>4616</v>
      </c>
      <c r="N1572" s="276">
        <v>9860826</v>
      </c>
      <c r="O1572" s="275" t="s">
        <v>66</v>
      </c>
      <c r="P1572" s="275" t="s">
        <v>4617</v>
      </c>
      <c r="Q1572" s="275" t="s">
        <v>6223</v>
      </c>
      <c r="R1572" s="275" t="s">
        <v>4619</v>
      </c>
      <c r="T1572" s="275" t="s">
        <v>7722</v>
      </c>
      <c r="U1572" s="275" t="s">
        <v>74</v>
      </c>
      <c r="V1572" s="275" t="s">
        <v>6224</v>
      </c>
      <c r="W1572" s="275" t="s">
        <v>6486</v>
      </c>
      <c r="X1572" s="277">
        <v>44287</v>
      </c>
      <c r="Y1572" s="275" t="s">
        <v>6487</v>
      </c>
      <c r="AA1572" s="277">
        <v>43647</v>
      </c>
      <c r="AB1572" s="277">
        <v>43647</v>
      </c>
      <c r="AJ1572" s="275" t="s">
        <v>8546</v>
      </c>
      <c r="AK1572" s="276">
        <v>981</v>
      </c>
      <c r="AL1572" s="275" t="s">
        <v>8048</v>
      </c>
    </row>
    <row r="1573" spans="1:38" s="275" customFormat="1">
      <c r="A1573" s="275" t="str">
        <f t="shared" si="24"/>
        <v>0470210105障害児相談支援事業</v>
      </c>
      <c r="B1573" s="275" t="s">
        <v>6225</v>
      </c>
      <c r="C1573" s="275" t="s">
        <v>6226</v>
      </c>
      <c r="D1573" s="276">
        <v>9870511</v>
      </c>
      <c r="E1573" s="275" t="s">
        <v>6227</v>
      </c>
      <c r="F1573" s="275" t="s">
        <v>6228</v>
      </c>
      <c r="G1573" s="275" t="s">
        <v>2088</v>
      </c>
      <c r="H1573" s="275" t="s">
        <v>402</v>
      </c>
      <c r="I1573" s="275" t="s">
        <v>2089</v>
      </c>
      <c r="J1573" s="275" t="s">
        <v>7723</v>
      </c>
      <c r="K1573" s="275" t="s">
        <v>6229</v>
      </c>
      <c r="L1573" s="275" t="s">
        <v>6229</v>
      </c>
      <c r="M1573" s="275" t="s">
        <v>4625</v>
      </c>
      <c r="N1573" s="276">
        <v>9860813</v>
      </c>
      <c r="O1573" s="275" t="s">
        <v>66</v>
      </c>
      <c r="P1573" s="275" t="s">
        <v>4622</v>
      </c>
      <c r="Q1573" s="275" t="s">
        <v>6230</v>
      </c>
      <c r="R1573" s="275" t="s">
        <v>4627</v>
      </c>
      <c r="T1573" s="275" t="s">
        <v>7722</v>
      </c>
      <c r="U1573" s="275" t="s">
        <v>74</v>
      </c>
      <c r="V1573" s="275" t="s">
        <v>6231</v>
      </c>
      <c r="W1573" s="275" t="s">
        <v>6486</v>
      </c>
      <c r="X1573" s="277">
        <v>44287</v>
      </c>
      <c r="Y1573" s="275" t="s">
        <v>6487</v>
      </c>
      <c r="AA1573" s="277">
        <v>43936</v>
      </c>
      <c r="AB1573" s="277">
        <v>43936</v>
      </c>
      <c r="AJ1573" s="275" t="s">
        <v>8546</v>
      </c>
      <c r="AK1573" s="276">
        <v>987</v>
      </c>
      <c r="AL1573" s="275" t="s">
        <v>8015</v>
      </c>
    </row>
    <row r="1574" spans="1:38" s="275" customFormat="1">
      <c r="A1574" s="275" t="str">
        <f t="shared" si="24"/>
        <v>0470210113障害児相談支援事業</v>
      </c>
      <c r="B1574" s="275" t="s">
        <v>8401</v>
      </c>
      <c r="C1574" s="275" t="s">
        <v>8402</v>
      </c>
      <c r="D1574" s="276">
        <v>9871222</v>
      </c>
      <c r="E1574" s="275" t="s">
        <v>8686</v>
      </c>
      <c r="F1574" s="275" t="s">
        <v>8404</v>
      </c>
      <c r="H1574" s="275" t="s">
        <v>319</v>
      </c>
      <c r="I1574" s="275" t="s">
        <v>8405</v>
      </c>
      <c r="J1574" s="275" t="s">
        <v>8406</v>
      </c>
      <c r="K1574" s="275" t="s">
        <v>8407</v>
      </c>
      <c r="L1574" s="275" t="s">
        <v>8407</v>
      </c>
      <c r="M1574" s="275" t="s">
        <v>8408</v>
      </c>
      <c r="N1574" s="276">
        <v>9871222</v>
      </c>
      <c r="O1574" s="275" t="s">
        <v>66</v>
      </c>
      <c r="P1574" s="275" t="s">
        <v>8409</v>
      </c>
      <c r="Q1574" s="275" t="s">
        <v>8404</v>
      </c>
      <c r="T1574" s="275" t="s">
        <v>7722</v>
      </c>
      <c r="U1574" s="275" t="s">
        <v>74</v>
      </c>
      <c r="V1574" s="275" t="s">
        <v>8687</v>
      </c>
      <c r="W1574" s="275" t="s">
        <v>6486</v>
      </c>
      <c r="X1574" s="277">
        <v>45017</v>
      </c>
      <c r="Y1574" s="275" t="s">
        <v>6554</v>
      </c>
      <c r="AA1574" s="277">
        <v>45017</v>
      </c>
      <c r="AB1574" s="277">
        <v>45017</v>
      </c>
      <c r="AJ1574" s="275" t="s">
        <v>8546</v>
      </c>
      <c r="AK1574" s="276">
        <v>987</v>
      </c>
      <c r="AL1574" s="275" t="s">
        <v>7966</v>
      </c>
    </row>
    <row r="1575" spans="1:38" s="275" customFormat="1">
      <c r="A1575" s="275" t="str">
        <f t="shared" si="24"/>
        <v>0470300021障害児相談支援事業</v>
      </c>
      <c r="B1575" s="275" t="s">
        <v>5382</v>
      </c>
      <c r="C1575" s="275" t="s">
        <v>5383</v>
      </c>
      <c r="D1575" s="276">
        <v>9850005</v>
      </c>
      <c r="E1575" s="275" t="s">
        <v>717</v>
      </c>
      <c r="F1575" s="275" t="s">
        <v>718</v>
      </c>
      <c r="G1575" s="275" t="s">
        <v>719</v>
      </c>
      <c r="H1575" s="275" t="s">
        <v>63</v>
      </c>
      <c r="I1575" s="275" t="s">
        <v>5384</v>
      </c>
      <c r="J1575" s="275" t="s">
        <v>7499</v>
      </c>
      <c r="K1575" s="275" t="s">
        <v>4628</v>
      </c>
      <c r="L1575" s="275" t="s">
        <v>4628</v>
      </c>
      <c r="M1575" s="275" t="s">
        <v>4629</v>
      </c>
      <c r="N1575" s="276">
        <v>9850005</v>
      </c>
      <c r="O1575" s="275" t="s">
        <v>643</v>
      </c>
      <c r="P1575" s="275" t="s">
        <v>6232</v>
      </c>
      <c r="Q1575" s="275" t="s">
        <v>4630</v>
      </c>
      <c r="R1575" s="275" t="s">
        <v>719</v>
      </c>
      <c r="T1575" s="275" t="s">
        <v>7722</v>
      </c>
      <c r="U1575" s="275" t="s">
        <v>74</v>
      </c>
      <c r="V1575" s="275" t="s">
        <v>6233</v>
      </c>
      <c r="W1575" s="275" t="s">
        <v>6486</v>
      </c>
      <c r="X1575" s="277">
        <v>44287</v>
      </c>
      <c r="Y1575" s="275" t="s">
        <v>6487</v>
      </c>
      <c r="AA1575" s="277">
        <v>41153</v>
      </c>
      <c r="AB1575" s="277">
        <v>41153</v>
      </c>
      <c r="AJ1575" s="275" t="s">
        <v>8546</v>
      </c>
      <c r="AK1575" s="276">
        <v>985</v>
      </c>
      <c r="AL1575" s="275" t="s">
        <v>7942</v>
      </c>
    </row>
    <row r="1576" spans="1:38" s="275" customFormat="1">
      <c r="A1576" s="275" t="str">
        <f t="shared" si="24"/>
        <v>0470500018障害児相談支援事業</v>
      </c>
      <c r="B1576" s="275" t="s">
        <v>831</v>
      </c>
      <c r="C1576" s="275" t="s">
        <v>4638</v>
      </c>
      <c r="D1576" s="276">
        <v>9880524</v>
      </c>
      <c r="E1576" s="275" t="s">
        <v>833</v>
      </c>
      <c r="F1576" s="275" t="s">
        <v>4640</v>
      </c>
      <c r="G1576" s="275" t="s">
        <v>4641</v>
      </c>
      <c r="H1576" s="275" t="s">
        <v>63</v>
      </c>
      <c r="I1576" s="275" t="s">
        <v>4642</v>
      </c>
      <c r="J1576" s="275" t="s">
        <v>7365</v>
      </c>
      <c r="K1576" s="275" t="s">
        <v>4632</v>
      </c>
      <c r="L1576" s="275" t="s">
        <v>4632</v>
      </c>
      <c r="M1576" s="275" t="s">
        <v>4633</v>
      </c>
      <c r="N1576" s="276">
        <v>9880002</v>
      </c>
      <c r="O1576" s="275" t="s">
        <v>827</v>
      </c>
      <c r="P1576" s="275" t="s">
        <v>4643</v>
      </c>
      <c r="Q1576" s="275" t="s">
        <v>4635</v>
      </c>
      <c r="R1576" s="275" t="s">
        <v>4636</v>
      </c>
      <c r="T1576" s="275" t="s">
        <v>7722</v>
      </c>
      <c r="U1576" s="275" t="s">
        <v>74</v>
      </c>
      <c r="V1576" s="275" t="s">
        <v>6234</v>
      </c>
      <c r="W1576" s="275" t="s">
        <v>6486</v>
      </c>
      <c r="X1576" s="277">
        <v>44287</v>
      </c>
      <c r="Y1576" s="275" t="s">
        <v>6487</v>
      </c>
      <c r="AA1576" s="277">
        <v>41180</v>
      </c>
      <c r="AB1576" s="277">
        <v>41180</v>
      </c>
      <c r="AJ1576" s="275" t="s">
        <v>8546</v>
      </c>
      <c r="AK1576" s="276">
        <v>988</v>
      </c>
      <c r="AL1576" s="275" t="s">
        <v>7952</v>
      </c>
    </row>
    <row r="1577" spans="1:38" s="275" customFormat="1">
      <c r="A1577" s="275" t="str">
        <f t="shared" si="24"/>
        <v>0470500026障害児相談支援事業</v>
      </c>
      <c r="B1577" s="275" t="s">
        <v>5411</v>
      </c>
      <c r="C1577" s="275" t="s">
        <v>5412</v>
      </c>
      <c r="D1577" s="276">
        <v>9880066</v>
      </c>
      <c r="E1577" s="275" t="s">
        <v>5413</v>
      </c>
      <c r="F1577" s="275" t="s">
        <v>872</v>
      </c>
      <c r="G1577" s="275" t="s">
        <v>873</v>
      </c>
      <c r="H1577" s="275" t="s">
        <v>144</v>
      </c>
      <c r="I1577" s="275" t="s">
        <v>874</v>
      </c>
      <c r="J1577" s="275" t="s">
        <v>6676</v>
      </c>
      <c r="K1577" s="275" t="s">
        <v>4645</v>
      </c>
      <c r="L1577" s="275" t="s">
        <v>4645</v>
      </c>
      <c r="M1577" s="275" t="s">
        <v>4646</v>
      </c>
      <c r="N1577" s="276">
        <v>9880141</v>
      </c>
      <c r="O1577" s="275" t="s">
        <v>827</v>
      </c>
      <c r="P1577" s="275" t="s">
        <v>4647</v>
      </c>
      <c r="Q1577" s="275" t="s">
        <v>6235</v>
      </c>
      <c r="R1577" s="275" t="s">
        <v>895</v>
      </c>
      <c r="T1577" s="275" t="s">
        <v>7722</v>
      </c>
      <c r="U1577" s="275" t="s">
        <v>74</v>
      </c>
      <c r="V1577" s="275" t="s">
        <v>6236</v>
      </c>
      <c r="W1577" s="275" t="s">
        <v>6486</v>
      </c>
      <c r="X1577" s="277">
        <v>44287</v>
      </c>
      <c r="Y1577" s="275" t="s">
        <v>6487</v>
      </c>
      <c r="AA1577" s="277">
        <v>41365</v>
      </c>
      <c r="AB1577" s="277">
        <v>41365</v>
      </c>
      <c r="AJ1577" s="275" t="s">
        <v>8546</v>
      </c>
      <c r="AK1577" s="276">
        <v>988</v>
      </c>
      <c r="AL1577" s="275" t="s">
        <v>7955</v>
      </c>
    </row>
    <row r="1578" spans="1:38" s="275" customFormat="1">
      <c r="A1578" s="275" t="str">
        <f t="shared" si="24"/>
        <v>0470500034障害児相談支援事業</v>
      </c>
      <c r="B1578" s="275" t="s">
        <v>4649</v>
      </c>
      <c r="C1578" s="275" t="s">
        <v>6237</v>
      </c>
      <c r="D1578" s="276">
        <v>9880331</v>
      </c>
      <c r="E1578" s="275" t="s">
        <v>6238</v>
      </c>
      <c r="F1578" s="275" t="s">
        <v>5419</v>
      </c>
      <c r="H1578" s="275" t="s">
        <v>63</v>
      </c>
      <c r="I1578" s="275" t="s">
        <v>6239</v>
      </c>
      <c r="J1578" s="275" t="s">
        <v>7724</v>
      </c>
      <c r="K1578" s="275" t="s">
        <v>4653</v>
      </c>
      <c r="L1578" s="275" t="s">
        <v>4653</v>
      </c>
      <c r="M1578" s="275" t="s">
        <v>4654</v>
      </c>
      <c r="N1578" s="276">
        <v>9880347</v>
      </c>
      <c r="O1578" s="275" t="s">
        <v>827</v>
      </c>
      <c r="P1578" s="275" t="s">
        <v>4676</v>
      </c>
      <c r="Q1578" s="275" t="s">
        <v>4083</v>
      </c>
      <c r="T1578" s="275" t="s">
        <v>7722</v>
      </c>
      <c r="U1578" s="275" t="s">
        <v>76</v>
      </c>
      <c r="V1578" s="275" t="s">
        <v>6240</v>
      </c>
      <c r="W1578" s="275" t="s">
        <v>6486</v>
      </c>
      <c r="X1578" s="277">
        <v>42095</v>
      </c>
      <c r="Y1578" s="275" t="s">
        <v>6487</v>
      </c>
      <c r="AA1578" s="277">
        <v>41518</v>
      </c>
      <c r="AB1578" s="277">
        <v>41518</v>
      </c>
      <c r="AC1578" s="277">
        <v>42095</v>
      </c>
      <c r="AJ1578" s="275" t="s">
        <v>8546</v>
      </c>
      <c r="AK1578" s="276">
        <v>988</v>
      </c>
      <c r="AL1578" s="275" t="s">
        <v>8129</v>
      </c>
    </row>
    <row r="1579" spans="1:38" s="275" customFormat="1">
      <c r="A1579" s="275" t="str">
        <f t="shared" si="24"/>
        <v>0470500042障害児相談支援事業</v>
      </c>
      <c r="B1579" s="275" t="s">
        <v>819</v>
      </c>
      <c r="C1579" s="275" t="s">
        <v>6241</v>
      </c>
      <c r="D1579" s="276">
        <v>9880203</v>
      </c>
      <c r="E1579" s="275" t="s">
        <v>6242</v>
      </c>
      <c r="F1579" s="275" t="s">
        <v>822</v>
      </c>
      <c r="G1579" s="275" t="s">
        <v>823</v>
      </c>
      <c r="H1579" s="275" t="s">
        <v>63</v>
      </c>
      <c r="I1579" s="275" t="s">
        <v>824</v>
      </c>
      <c r="J1579" s="275" t="s">
        <v>6647</v>
      </c>
      <c r="K1579" s="275" t="s">
        <v>4657</v>
      </c>
      <c r="L1579" s="275" t="s">
        <v>4657</v>
      </c>
      <c r="M1579" s="275" t="s">
        <v>4658</v>
      </c>
      <c r="N1579" s="276">
        <v>9880153</v>
      </c>
      <c r="O1579" s="275" t="s">
        <v>827</v>
      </c>
      <c r="P1579" s="275" t="s">
        <v>4659</v>
      </c>
      <c r="Q1579" s="275" t="s">
        <v>990</v>
      </c>
      <c r="R1579" s="275" t="s">
        <v>4212</v>
      </c>
      <c r="T1579" s="275" t="s">
        <v>7722</v>
      </c>
      <c r="U1579" s="275" t="s">
        <v>74</v>
      </c>
      <c r="V1579" s="275" t="s">
        <v>6243</v>
      </c>
      <c r="W1579" s="275" t="s">
        <v>6486</v>
      </c>
      <c r="X1579" s="277">
        <v>44287</v>
      </c>
      <c r="Y1579" s="275" t="s">
        <v>6487</v>
      </c>
      <c r="AA1579" s="277">
        <v>41640</v>
      </c>
      <c r="AB1579" s="277">
        <v>41640</v>
      </c>
      <c r="AJ1579" s="275" t="s">
        <v>8546</v>
      </c>
      <c r="AK1579" s="276">
        <v>988</v>
      </c>
      <c r="AL1579" s="275" t="s">
        <v>7951</v>
      </c>
    </row>
    <row r="1580" spans="1:38" s="275" customFormat="1">
      <c r="A1580" s="275" t="str">
        <f t="shared" si="24"/>
        <v>0470500059障害児相談支援事業</v>
      </c>
      <c r="B1580" s="275" t="s">
        <v>958</v>
      </c>
      <c r="C1580" s="275" t="s">
        <v>959</v>
      </c>
      <c r="D1580" s="276">
        <v>9880085</v>
      </c>
      <c r="E1580" s="275" t="s">
        <v>966</v>
      </c>
      <c r="F1580" s="275" t="s">
        <v>961</v>
      </c>
      <c r="G1580" s="275" t="s">
        <v>5424</v>
      </c>
      <c r="H1580" s="275" t="s">
        <v>402</v>
      </c>
      <c r="I1580" s="275" t="s">
        <v>963</v>
      </c>
      <c r="J1580" s="275" t="s">
        <v>6688</v>
      </c>
      <c r="K1580" s="275" t="s">
        <v>4662</v>
      </c>
      <c r="L1580" s="275" t="s">
        <v>4662</v>
      </c>
      <c r="M1580" s="275" t="s">
        <v>4663</v>
      </c>
      <c r="N1580" s="276">
        <v>9880066</v>
      </c>
      <c r="O1580" s="275" t="s">
        <v>827</v>
      </c>
      <c r="P1580" s="275" t="s">
        <v>4664</v>
      </c>
      <c r="Q1580" s="275" t="s">
        <v>967</v>
      </c>
      <c r="R1580" s="275" t="s">
        <v>4666</v>
      </c>
      <c r="T1580" s="275" t="s">
        <v>7722</v>
      </c>
      <c r="U1580" s="275" t="s">
        <v>74</v>
      </c>
      <c r="V1580" s="275" t="s">
        <v>6244</v>
      </c>
      <c r="W1580" s="275" t="s">
        <v>6486</v>
      </c>
      <c r="X1580" s="277">
        <v>44287</v>
      </c>
      <c r="Y1580" s="275" t="s">
        <v>6487</v>
      </c>
      <c r="AA1580" s="277">
        <v>42005</v>
      </c>
      <c r="AB1580" s="277">
        <v>42005</v>
      </c>
      <c r="AJ1580" s="275" t="s">
        <v>8546</v>
      </c>
      <c r="AK1580" s="276">
        <v>988</v>
      </c>
      <c r="AL1580" s="275" t="s">
        <v>7959</v>
      </c>
    </row>
    <row r="1581" spans="1:38" s="275" customFormat="1">
      <c r="A1581" s="275" t="str">
        <f t="shared" si="24"/>
        <v>0470500075障害児相談支援事業</v>
      </c>
      <c r="B1581" s="275" t="s">
        <v>908</v>
      </c>
      <c r="C1581" s="275" t="s">
        <v>909</v>
      </c>
      <c r="D1581" s="276">
        <v>9880042</v>
      </c>
      <c r="E1581" s="275" t="s">
        <v>910</v>
      </c>
      <c r="F1581" s="275" t="s">
        <v>911</v>
      </c>
      <c r="G1581" s="275" t="s">
        <v>911</v>
      </c>
      <c r="H1581" s="275" t="s">
        <v>6245</v>
      </c>
      <c r="I1581" s="275" t="s">
        <v>4105</v>
      </c>
      <c r="J1581" s="275" t="s">
        <v>7725</v>
      </c>
      <c r="K1581" s="275" t="s">
        <v>4667</v>
      </c>
      <c r="L1581" s="275" t="s">
        <v>4667</v>
      </c>
      <c r="M1581" s="275" t="s">
        <v>4668</v>
      </c>
      <c r="N1581" s="276">
        <v>9880042</v>
      </c>
      <c r="O1581" s="275" t="s">
        <v>827</v>
      </c>
      <c r="P1581" s="275" t="s">
        <v>910</v>
      </c>
      <c r="Q1581" s="275" t="s">
        <v>4669</v>
      </c>
      <c r="R1581" s="275" t="s">
        <v>912</v>
      </c>
      <c r="T1581" s="275" t="s">
        <v>7722</v>
      </c>
      <c r="U1581" s="275" t="s">
        <v>74</v>
      </c>
      <c r="V1581" s="275" t="s">
        <v>6246</v>
      </c>
      <c r="W1581" s="275" t="s">
        <v>6486</v>
      </c>
      <c r="X1581" s="277">
        <v>44287</v>
      </c>
      <c r="Y1581" s="275" t="s">
        <v>6487</v>
      </c>
      <c r="AA1581" s="277">
        <v>42461</v>
      </c>
      <c r="AB1581" s="277">
        <v>42461</v>
      </c>
      <c r="AJ1581" s="275" t="s">
        <v>8546</v>
      </c>
      <c r="AK1581" s="276">
        <v>988</v>
      </c>
      <c r="AL1581" s="275" t="s">
        <v>7929</v>
      </c>
    </row>
    <row r="1582" spans="1:38" s="275" customFormat="1">
      <c r="A1582" s="275" t="str">
        <f t="shared" si="24"/>
        <v>0470500083障害児相談支援事業</v>
      </c>
      <c r="B1582" s="275" t="s">
        <v>4080</v>
      </c>
      <c r="C1582" s="275" t="s">
        <v>6247</v>
      </c>
      <c r="D1582" s="276">
        <v>9880347</v>
      </c>
      <c r="E1582" s="275" t="s">
        <v>4082</v>
      </c>
      <c r="F1582" s="275" t="s">
        <v>4673</v>
      </c>
      <c r="G1582" s="275" t="s">
        <v>4084</v>
      </c>
      <c r="H1582" s="275" t="s">
        <v>63</v>
      </c>
      <c r="I1582" s="275" t="s">
        <v>4085</v>
      </c>
      <c r="J1582" s="275" t="s">
        <v>7726</v>
      </c>
      <c r="K1582" s="275" t="s">
        <v>4671</v>
      </c>
      <c r="L1582" s="275" t="s">
        <v>4671</v>
      </c>
      <c r="M1582" s="275" t="s">
        <v>4672</v>
      </c>
      <c r="N1582" s="276">
        <v>9880347</v>
      </c>
      <c r="O1582" s="275" t="s">
        <v>827</v>
      </c>
      <c r="P1582" s="275" t="s">
        <v>4082</v>
      </c>
      <c r="Q1582" s="275" t="s">
        <v>4673</v>
      </c>
      <c r="R1582" s="275" t="s">
        <v>4084</v>
      </c>
      <c r="T1582" s="275" t="s">
        <v>7722</v>
      </c>
      <c r="U1582" s="275" t="s">
        <v>74</v>
      </c>
      <c r="V1582" s="275" t="s">
        <v>6248</v>
      </c>
      <c r="W1582" s="275" t="s">
        <v>6486</v>
      </c>
      <c r="X1582" s="277">
        <v>44287</v>
      </c>
      <c r="Y1582" s="275" t="s">
        <v>6487</v>
      </c>
      <c r="AA1582" s="277">
        <v>44068</v>
      </c>
      <c r="AB1582" s="277">
        <v>44068</v>
      </c>
      <c r="AJ1582" s="275" t="s">
        <v>8546</v>
      </c>
      <c r="AK1582" s="276">
        <v>988</v>
      </c>
      <c r="AL1582" s="275" t="s">
        <v>8114</v>
      </c>
    </row>
    <row r="1583" spans="1:38" s="275" customFormat="1">
      <c r="A1583" s="275" t="str">
        <f t="shared" si="24"/>
        <v>0470610015障害児相談支援事業</v>
      </c>
      <c r="B1583" s="275" t="s">
        <v>1003</v>
      </c>
      <c r="C1583" s="275" t="s">
        <v>5452</v>
      </c>
      <c r="D1583" s="276">
        <v>9890232</v>
      </c>
      <c r="E1583" s="275" t="s">
        <v>1005</v>
      </c>
      <c r="F1583" s="275" t="s">
        <v>1006</v>
      </c>
      <c r="G1583" s="275" t="s">
        <v>1007</v>
      </c>
      <c r="H1583" s="275" t="s">
        <v>63</v>
      </c>
      <c r="I1583" s="275" t="s">
        <v>1008</v>
      </c>
      <c r="J1583" s="275" t="s">
        <v>6699</v>
      </c>
      <c r="K1583" s="275" t="s">
        <v>4227</v>
      </c>
      <c r="L1583" s="275" t="s">
        <v>4227</v>
      </c>
      <c r="M1583" s="275" t="s">
        <v>4228</v>
      </c>
      <c r="N1583" s="276">
        <v>9890225</v>
      </c>
      <c r="O1583" s="275" t="s">
        <v>1011</v>
      </c>
      <c r="P1583" s="275" t="s">
        <v>7727</v>
      </c>
      <c r="Q1583" s="275" t="s">
        <v>4230</v>
      </c>
      <c r="R1583" s="275" t="s">
        <v>4231</v>
      </c>
      <c r="T1583" s="275" t="s">
        <v>7722</v>
      </c>
      <c r="U1583" s="275" t="s">
        <v>6525</v>
      </c>
      <c r="V1583" s="275" t="s">
        <v>7728</v>
      </c>
      <c r="W1583" s="275" t="s">
        <v>6486</v>
      </c>
      <c r="X1583" s="277">
        <v>43220</v>
      </c>
      <c r="Y1583" s="275" t="s">
        <v>6501</v>
      </c>
      <c r="AA1583" s="277">
        <v>41030</v>
      </c>
      <c r="AB1583" s="277">
        <v>41030</v>
      </c>
      <c r="AD1583" s="277">
        <v>43220</v>
      </c>
      <c r="AJ1583" s="275" t="s">
        <v>8546</v>
      </c>
      <c r="AK1583" s="276">
        <v>989</v>
      </c>
      <c r="AL1583" s="275" t="s">
        <v>7956</v>
      </c>
    </row>
    <row r="1584" spans="1:38" s="275" customFormat="1">
      <c r="A1584" s="275" t="str">
        <f t="shared" si="24"/>
        <v>0470610023障害児相談支援事業</v>
      </c>
      <c r="B1584" s="275" t="s">
        <v>7372</v>
      </c>
      <c r="C1584" s="275" t="s">
        <v>7373</v>
      </c>
      <c r="D1584" s="276">
        <v>9890232</v>
      </c>
      <c r="E1584" s="275" t="s">
        <v>7729</v>
      </c>
      <c r="F1584" s="275" t="s">
        <v>7375</v>
      </c>
      <c r="G1584" s="275" t="s">
        <v>7376</v>
      </c>
      <c r="H1584" s="275" t="s">
        <v>402</v>
      </c>
      <c r="I1584" s="275" t="s">
        <v>7377</v>
      </c>
      <c r="J1584" s="275" t="s">
        <v>7378</v>
      </c>
      <c r="K1584" s="275" t="s">
        <v>7379</v>
      </c>
      <c r="L1584" s="275" t="s">
        <v>7379</v>
      </c>
      <c r="M1584" s="275" t="s">
        <v>7380</v>
      </c>
      <c r="N1584" s="276">
        <v>9890207</v>
      </c>
      <c r="O1584" s="275" t="s">
        <v>1011</v>
      </c>
      <c r="P1584" s="275" t="s">
        <v>7381</v>
      </c>
      <c r="Q1584" s="275" t="s">
        <v>7375</v>
      </c>
      <c r="R1584" s="275" t="s">
        <v>7376</v>
      </c>
      <c r="T1584" s="275" t="s">
        <v>7722</v>
      </c>
      <c r="U1584" s="275" t="s">
        <v>74</v>
      </c>
      <c r="V1584" s="275" t="s">
        <v>7730</v>
      </c>
      <c r="W1584" s="275" t="s">
        <v>6486</v>
      </c>
      <c r="X1584" s="277">
        <v>45113</v>
      </c>
      <c r="Y1584" s="275" t="s">
        <v>6487</v>
      </c>
      <c r="AA1584" s="277">
        <v>44866</v>
      </c>
      <c r="AB1584" s="277">
        <v>44866</v>
      </c>
      <c r="AJ1584" s="275" t="s">
        <v>8546</v>
      </c>
      <c r="AK1584" s="276">
        <v>989</v>
      </c>
      <c r="AL1584" s="275" t="s">
        <v>7956</v>
      </c>
    </row>
    <row r="1585" spans="1:38" s="275" customFormat="1">
      <c r="A1585" s="275" t="str">
        <f t="shared" si="24"/>
        <v>0470700055障害児相談支援事業</v>
      </c>
      <c r="B1585" s="275" t="s">
        <v>6249</v>
      </c>
      <c r="C1585" s="275" t="s">
        <v>6250</v>
      </c>
      <c r="D1585" s="276">
        <v>9811222</v>
      </c>
      <c r="E1585" s="275" t="s">
        <v>6251</v>
      </c>
      <c r="F1585" s="275" t="s">
        <v>1101</v>
      </c>
      <c r="G1585" s="275" t="s">
        <v>4695</v>
      </c>
      <c r="H1585" s="275" t="s">
        <v>63</v>
      </c>
      <c r="I1585" s="275" t="s">
        <v>6252</v>
      </c>
      <c r="J1585" s="275" t="s">
        <v>7731</v>
      </c>
      <c r="K1585" s="275" t="s">
        <v>4691</v>
      </c>
      <c r="L1585" s="275" t="s">
        <v>4691</v>
      </c>
      <c r="M1585" s="275" t="s">
        <v>4692</v>
      </c>
      <c r="N1585" s="276">
        <v>9811222</v>
      </c>
      <c r="O1585" s="275" t="s">
        <v>1106</v>
      </c>
      <c r="P1585" s="275" t="s">
        <v>1100</v>
      </c>
      <c r="Q1585" s="275" t="s">
        <v>4694</v>
      </c>
      <c r="R1585" s="275" t="s">
        <v>4695</v>
      </c>
      <c r="T1585" s="275" t="s">
        <v>7722</v>
      </c>
      <c r="U1585" s="275" t="s">
        <v>74</v>
      </c>
      <c r="V1585" s="275" t="s">
        <v>6253</v>
      </c>
      <c r="W1585" s="275" t="s">
        <v>6486</v>
      </c>
      <c r="X1585" s="277">
        <v>45017</v>
      </c>
      <c r="Y1585" s="275" t="s">
        <v>6487</v>
      </c>
      <c r="AA1585" s="277">
        <v>41000</v>
      </c>
      <c r="AB1585" s="277">
        <v>41000</v>
      </c>
      <c r="AJ1585" s="275" t="s">
        <v>8546</v>
      </c>
      <c r="AK1585" s="276">
        <v>981</v>
      </c>
      <c r="AL1585" s="275" t="s">
        <v>7966</v>
      </c>
    </row>
    <row r="1586" spans="1:38" s="275" customFormat="1">
      <c r="A1586" s="275" t="str">
        <f t="shared" si="24"/>
        <v>0470700063障害児相談支援事業</v>
      </c>
      <c r="B1586" s="275" t="s">
        <v>3340</v>
      </c>
      <c r="C1586" s="275" t="s">
        <v>3341</v>
      </c>
      <c r="D1586" s="276">
        <v>9828544</v>
      </c>
      <c r="E1586" s="275" t="s">
        <v>6254</v>
      </c>
      <c r="F1586" s="275" t="s">
        <v>3343</v>
      </c>
      <c r="G1586" s="275" t="s">
        <v>3344</v>
      </c>
      <c r="H1586" s="275" t="s">
        <v>63</v>
      </c>
      <c r="I1586" s="275" t="s">
        <v>3345</v>
      </c>
      <c r="J1586" s="275" t="s">
        <v>7732</v>
      </c>
      <c r="K1586" s="275" t="s">
        <v>6255</v>
      </c>
      <c r="L1586" s="275" t="s">
        <v>6255</v>
      </c>
      <c r="M1586" s="275" t="s">
        <v>6256</v>
      </c>
      <c r="N1586" s="276">
        <v>9811232</v>
      </c>
      <c r="O1586" s="275" t="s">
        <v>1106</v>
      </c>
      <c r="P1586" s="275" t="s">
        <v>4700</v>
      </c>
      <c r="Q1586" s="275" t="s">
        <v>4701</v>
      </c>
      <c r="R1586" s="275" t="s">
        <v>4702</v>
      </c>
      <c r="T1586" s="275" t="s">
        <v>7722</v>
      </c>
      <c r="U1586" s="275" t="s">
        <v>74</v>
      </c>
      <c r="V1586" s="275" t="s">
        <v>6257</v>
      </c>
      <c r="W1586" s="275" t="s">
        <v>6486</v>
      </c>
      <c r="X1586" s="277">
        <v>44287</v>
      </c>
      <c r="Y1586" s="275" t="s">
        <v>6487</v>
      </c>
      <c r="AA1586" s="277">
        <v>41562</v>
      </c>
      <c r="AB1586" s="277">
        <v>41562</v>
      </c>
      <c r="AJ1586" s="275" t="s">
        <v>8546</v>
      </c>
      <c r="AK1586" s="276">
        <v>982</v>
      </c>
      <c r="AL1586" s="275" t="s">
        <v>8095</v>
      </c>
    </row>
    <row r="1587" spans="1:38" s="275" customFormat="1">
      <c r="A1587" s="275" t="str">
        <f t="shared" si="24"/>
        <v>0470700089障害児相談支援事業</v>
      </c>
      <c r="B1587" s="275" t="s">
        <v>1228</v>
      </c>
      <c r="C1587" s="275" t="s">
        <v>1229</v>
      </c>
      <c r="D1587" s="276">
        <v>9811232</v>
      </c>
      <c r="E1587" s="275" t="s">
        <v>4707</v>
      </c>
      <c r="F1587" s="275" t="s">
        <v>1231</v>
      </c>
      <c r="G1587" s="275" t="s">
        <v>1232</v>
      </c>
      <c r="H1587" s="275" t="s">
        <v>402</v>
      </c>
      <c r="I1587" s="275" t="s">
        <v>1233</v>
      </c>
      <c r="J1587" s="275" t="s">
        <v>7733</v>
      </c>
      <c r="K1587" s="275" t="s">
        <v>4704</v>
      </c>
      <c r="L1587" s="275" t="s">
        <v>4704</v>
      </c>
      <c r="M1587" s="275" t="s">
        <v>4705</v>
      </c>
      <c r="N1587" s="276">
        <v>9811232</v>
      </c>
      <c r="O1587" s="275" t="s">
        <v>1106</v>
      </c>
      <c r="P1587" s="275" t="s">
        <v>4707</v>
      </c>
      <c r="Q1587" s="275" t="s">
        <v>4708</v>
      </c>
      <c r="R1587" s="275" t="s">
        <v>1319</v>
      </c>
      <c r="T1587" s="275" t="s">
        <v>7722</v>
      </c>
      <c r="U1587" s="275" t="s">
        <v>76</v>
      </c>
      <c r="V1587" s="275" t="s">
        <v>6258</v>
      </c>
      <c r="W1587" s="275" t="s">
        <v>6486</v>
      </c>
      <c r="X1587" s="277">
        <v>44593</v>
      </c>
      <c r="Y1587" s="275" t="s">
        <v>6487</v>
      </c>
      <c r="AA1587" s="277">
        <v>43466</v>
      </c>
      <c r="AB1587" s="277">
        <v>43466</v>
      </c>
      <c r="AC1587" s="277">
        <v>44593</v>
      </c>
      <c r="AJ1587" s="275" t="s">
        <v>8546</v>
      </c>
      <c r="AK1587" s="276">
        <v>981</v>
      </c>
      <c r="AL1587" s="275" t="s">
        <v>7972</v>
      </c>
    </row>
    <row r="1588" spans="1:38" s="275" customFormat="1">
      <c r="A1588" s="275" t="str">
        <f t="shared" si="24"/>
        <v>0470700105障害児相談支援事業</v>
      </c>
      <c r="B1588" s="275" t="s">
        <v>1331</v>
      </c>
      <c r="C1588" s="275" t="s">
        <v>1332</v>
      </c>
      <c r="D1588" s="276">
        <v>9800811</v>
      </c>
      <c r="E1588" s="275" t="s">
        <v>6259</v>
      </c>
      <c r="F1588" s="275" t="s">
        <v>1334</v>
      </c>
      <c r="G1588" s="275" t="s">
        <v>1335</v>
      </c>
      <c r="H1588" s="275" t="s">
        <v>129</v>
      </c>
      <c r="I1588" s="275" t="s">
        <v>6260</v>
      </c>
      <c r="J1588" s="275" t="s">
        <v>6761</v>
      </c>
      <c r="K1588" s="275" t="s">
        <v>4709</v>
      </c>
      <c r="L1588" s="275" t="s">
        <v>4709</v>
      </c>
      <c r="M1588" s="275" t="s">
        <v>4710</v>
      </c>
      <c r="N1588" s="276">
        <v>9811217</v>
      </c>
      <c r="O1588" s="275" t="s">
        <v>1106</v>
      </c>
      <c r="P1588" s="275" t="s">
        <v>4711</v>
      </c>
      <c r="Q1588" s="275" t="s">
        <v>1340</v>
      </c>
      <c r="R1588" s="275" t="s">
        <v>1341</v>
      </c>
      <c r="T1588" s="275" t="s">
        <v>7722</v>
      </c>
      <c r="U1588" s="275" t="s">
        <v>74</v>
      </c>
      <c r="V1588" s="275" t="s">
        <v>6261</v>
      </c>
      <c r="W1588" s="275" t="s">
        <v>6486</v>
      </c>
      <c r="X1588" s="277">
        <v>44287</v>
      </c>
      <c r="Y1588" s="275" t="s">
        <v>6487</v>
      </c>
      <c r="AA1588" s="277">
        <v>43678</v>
      </c>
      <c r="AB1588" s="277">
        <v>43678</v>
      </c>
      <c r="AJ1588" s="275" t="s">
        <v>8546</v>
      </c>
      <c r="AK1588" s="276">
        <v>980</v>
      </c>
      <c r="AL1588" s="275" t="s">
        <v>7982</v>
      </c>
    </row>
    <row r="1589" spans="1:38" s="275" customFormat="1">
      <c r="A1589" s="275" t="str">
        <f t="shared" si="24"/>
        <v>0470700121障害児相談支援事業</v>
      </c>
      <c r="B1589" s="275" t="s">
        <v>1398</v>
      </c>
      <c r="C1589" s="275" t="s">
        <v>1399</v>
      </c>
      <c r="D1589" s="276">
        <v>9811226</v>
      </c>
      <c r="E1589" s="275" t="s">
        <v>6262</v>
      </c>
      <c r="F1589" s="275" t="s">
        <v>1401</v>
      </c>
      <c r="G1589" s="275" t="s">
        <v>4715</v>
      </c>
      <c r="H1589" s="275" t="s">
        <v>319</v>
      </c>
      <c r="I1589" s="275" t="s">
        <v>6263</v>
      </c>
      <c r="J1589" s="275" t="s">
        <v>7734</v>
      </c>
      <c r="K1589" s="275" t="s">
        <v>4713</v>
      </c>
      <c r="L1589" s="275" t="s">
        <v>4713</v>
      </c>
      <c r="M1589" s="275" t="s">
        <v>4714</v>
      </c>
      <c r="N1589" s="276">
        <v>9811226</v>
      </c>
      <c r="O1589" s="275" t="s">
        <v>1106</v>
      </c>
      <c r="P1589" s="275" t="s">
        <v>6262</v>
      </c>
      <c r="Q1589" s="275" t="s">
        <v>1401</v>
      </c>
      <c r="R1589" s="275" t="s">
        <v>4715</v>
      </c>
      <c r="T1589" s="275" t="s">
        <v>7722</v>
      </c>
      <c r="U1589" s="275" t="s">
        <v>74</v>
      </c>
      <c r="V1589" s="275" t="s">
        <v>6264</v>
      </c>
      <c r="W1589" s="275" t="s">
        <v>6486</v>
      </c>
      <c r="X1589" s="277">
        <v>44931</v>
      </c>
      <c r="Y1589" s="275" t="s">
        <v>6487</v>
      </c>
      <c r="AA1589" s="277">
        <v>43739</v>
      </c>
      <c r="AB1589" s="277">
        <v>43739</v>
      </c>
      <c r="AC1589" s="277">
        <v>44927</v>
      </c>
      <c r="AE1589" s="277">
        <v>44931</v>
      </c>
      <c r="AJ1589" s="275" t="s">
        <v>8546</v>
      </c>
      <c r="AK1589" s="276">
        <v>981</v>
      </c>
      <c r="AL1589" s="275" t="s">
        <v>7971</v>
      </c>
    </row>
    <row r="1590" spans="1:38" s="275" customFormat="1">
      <c r="A1590" s="275" t="str">
        <f t="shared" si="24"/>
        <v>0470700139障害児相談支援事業</v>
      </c>
      <c r="B1590" s="275" t="s">
        <v>1356</v>
      </c>
      <c r="C1590" s="275" t="s">
        <v>1357</v>
      </c>
      <c r="D1590" s="276">
        <v>9893123</v>
      </c>
      <c r="E1590" s="275" t="s">
        <v>5510</v>
      </c>
      <c r="F1590" s="275" t="s">
        <v>5511</v>
      </c>
      <c r="G1590" s="275" t="s">
        <v>1359</v>
      </c>
      <c r="H1590" s="275" t="s">
        <v>730</v>
      </c>
      <c r="I1590" s="275" t="s">
        <v>5512</v>
      </c>
      <c r="J1590" s="275" t="s">
        <v>7509</v>
      </c>
      <c r="K1590" s="275" t="s">
        <v>5513</v>
      </c>
      <c r="L1590" s="275" t="s">
        <v>8420</v>
      </c>
      <c r="M1590" s="275" t="s">
        <v>8421</v>
      </c>
      <c r="N1590" s="276">
        <v>9811226</v>
      </c>
      <c r="O1590" s="275" t="s">
        <v>1106</v>
      </c>
      <c r="P1590" s="275" t="s">
        <v>5515</v>
      </c>
      <c r="Q1590" s="275" t="s">
        <v>1364</v>
      </c>
      <c r="R1590" s="275" t="s">
        <v>1364</v>
      </c>
      <c r="T1590" s="275" t="s">
        <v>7722</v>
      </c>
      <c r="U1590" s="275" t="s">
        <v>74</v>
      </c>
      <c r="V1590" s="275" t="s">
        <v>8688</v>
      </c>
      <c r="W1590" s="275" t="s">
        <v>6486</v>
      </c>
      <c r="X1590" s="277">
        <v>44896</v>
      </c>
      <c r="Y1590" s="275" t="s">
        <v>6554</v>
      </c>
      <c r="AA1590" s="277">
        <v>44896</v>
      </c>
      <c r="AB1590" s="277">
        <v>44896</v>
      </c>
      <c r="AJ1590" s="275" t="s">
        <v>8546</v>
      </c>
      <c r="AK1590" s="276">
        <v>989</v>
      </c>
      <c r="AL1590" s="275" t="s">
        <v>7984</v>
      </c>
    </row>
    <row r="1591" spans="1:38" s="275" customFormat="1">
      <c r="A1591" s="275" t="str">
        <f t="shared" si="24"/>
        <v>0470700147障害児相談支援事業</v>
      </c>
      <c r="B1591" s="275" t="s">
        <v>8424</v>
      </c>
      <c r="C1591" s="275" t="s">
        <v>8425</v>
      </c>
      <c r="D1591" s="276">
        <v>9830841</v>
      </c>
      <c r="E1591" s="275" t="s">
        <v>8426</v>
      </c>
      <c r="F1591" s="275" t="s">
        <v>8427</v>
      </c>
      <c r="G1591" s="275" t="s">
        <v>8433</v>
      </c>
      <c r="H1591" s="275" t="s">
        <v>129</v>
      </c>
      <c r="I1591" s="275" t="s">
        <v>8689</v>
      </c>
      <c r="J1591" s="275" t="s">
        <v>8690</v>
      </c>
      <c r="K1591" s="275" t="s">
        <v>8430</v>
      </c>
      <c r="L1591" s="275" t="s">
        <v>8430</v>
      </c>
      <c r="M1591" s="275" t="s">
        <v>8431</v>
      </c>
      <c r="N1591" s="276">
        <v>9811231</v>
      </c>
      <c r="O1591" s="275" t="s">
        <v>1106</v>
      </c>
      <c r="P1591" s="275" t="s">
        <v>8432</v>
      </c>
      <c r="Q1591" s="275" t="s">
        <v>8427</v>
      </c>
      <c r="R1591" s="275" t="s">
        <v>8433</v>
      </c>
      <c r="T1591" s="275" t="s">
        <v>7722</v>
      </c>
      <c r="U1591" s="275" t="s">
        <v>74</v>
      </c>
      <c r="V1591" s="275" t="s">
        <v>8691</v>
      </c>
      <c r="W1591" s="275" t="s">
        <v>6486</v>
      </c>
      <c r="X1591" s="277">
        <v>44958</v>
      </c>
      <c r="Y1591" s="275" t="s">
        <v>6554</v>
      </c>
      <c r="AA1591" s="277">
        <v>44958</v>
      </c>
      <c r="AB1591" s="277">
        <v>44958</v>
      </c>
      <c r="AJ1591" s="275" t="s">
        <v>8546</v>
      </c>
      <c r="AK1591" s="276">
        <v>983</v>
      </c>
      <c r="AL1591" s="275" t="s">
        <v>8003</v>
      </c>
    </row>
    <row r="1592" spans="1:38" s="275" customFormat="1">
      <c r="A1592" s="275" t="str">
        <f t="shared" si="24"/>
        <v>0470700154障害児相談支援事業</v>
      </c>
      <c r="B1592" s="275" t="s">
        <v>1116</v>
      </c>
      <c r="C1592" s="275" t="s">
        <v>1117</v>
      </c>
      <c r="D1592" s="276">
        <v>9811224</v>
      </c>
      <c r="E1592" s="275" t="s">
        <v>8692</v>
      </c>
      <c r="F1592" s="275" t="s">
        <v>1119</v>
      </c>
      <c r="G1592" s="275" t="s">
        <v>1120</v>
      </c>
      <c r="H1592" s="275" t="s">
        <v>144</v>
      </c>
      <c r="I1592" s="275" t="s">
        <v>1121</v>
      </c>
      <c r="J1592" s="275" t="s">
        <v>8234</v>
      </c>
      <c r="K1592" s="275" t="s">
        <v>8435</v>
      </c>
      <c r="L1592" s="275" t="s">
        <v>8435</v>
      </c>
      <c r="M1592" s="275" t="s">
        <v>8436</v>
      </c>
      <c r="N1592" s="276">
        <v>9811224</v>
      </c>
      <c r="O1592" s="275" t="s">
        <v>1106</v>
      </c>
      <c r="P1592" s="275" t="s">
        <v>8692</v>
      </c>
      <c r="Q1592" s="275" t="s">
        <v>8437</v>
      </c>
      <c r="R1592" s="275" t="s">
        <v>8438</v>
      </c>
      <c r="T1592" s="275" t="s">
        <v>7722</v>
      </c>
      <c r="U1592" s="275" t="s">
        <v>74</v>
      </c>
      <c r="V1592" s="275" t="s">
        <v>8693</v>
      </c>
      <c r="W1592" s="275" t="s">
        <v>6486</v>
      </c>
      <c r="X1592" s="277">
        <v>45078</v>
      </c>
      <c r="Y1592" s="275" t="s">
        <v>6554</v>
      </c>
      <c r="AA1592" s="277">
        <v>45078</v>
      </c>
      <c r="AB1592" s="277">
        <v>45078</v>
      </c>
      <c r="AJ1592" s="275" t="s">
        <v>8546</v>
      </c>
      <c r="AK1592" s="276">
        <v>981</v>
      </c>
      <c r="AL1592" s="275" t="s">
        <v>7968</v>
      </c>
    </row>
    <row r="1593" spans="1:38" s="275" customFormat="1">
      <c r="A1593" s="275" t="str">
        <f t="shared" si="24"/>
        <v>0470700162障害児相談支援事業</v>
      </c>
      <c r="B1593" s="275" t="s">
        <v>1116</v>
      </c>
      <c r="C1593" s="275" t="s">
        <v>1117</v>
      </c>
      <c r="D1593" s="276">
        <v>9811224</v>
      </c>
      <c r="E1593" s="275" t="s">
        <v>8692</v>
      </c>
      <c r="F1593" s="275" t="s">
        <v>1119</v>
      </c>
      <c r="G1593" s="275" t="s">
        <v>1120</v>
      </c>
      <c r="H1593" s="275" t="s">
        <v>144</v>
      </c>
      <c r="I1593" s="275" t="s">
        <v>1121</v>
      </c>
      <c r="J1593" s="275" t="s">
        <v>8234</v>
      </c>
      <c r="K1593" s="275" t="s">
        <v>4686</v>
      </c>
      <c r="L1593" s="275" t="s">
        <v>4686</v>
      </c>
      <c r="M1593" s="275" t="s">
        <v>4687</v>
      </c>
      <c r="N1593" s="276">
        <v>9811224</v>
      </c>
      <c r="O1593" s="275" t="s">
        <v>1106</v>
      </c>
      <c r="P1593" s="275" t="s">
        <v>8692</v>
      </c>
      <c r="Q1593" s="275" t="s">
        <v>4690</v>
      </c>
      <c r="R1593" s="275" t="s">
        <v>1120</v>
      </c>
      <c r="T1593" s="275" t="s">
        <v>7722</v>
      </c>
      <c r="U1593" s="275" t="s">
        <v>74</v>
      </c>
      <c r="V1593" s="275" t="s">
        <v>8694</v>
      </c>
      <c r="W1593" s="275" t="s">
        <v>6486</v>
      </c>
      <c r="X1593" s="277">
        <v>45078</v>
      </c>
      <c r="Y1593" s="275" t="s">
        <v>6554</v>
      </c>
      <c r="AA1593" s="277">
        <v>45078</v>
      </c>
      <c r="AB1593" s="277">
        <v>45078</v>
      </c>
      <c r="AJ1593" s="275" t="s">
        <v>8546</v>
      </c>
      <c r="AK1593" s="276">
        <v>981</v>
      </c>
      <c r="AL1593" s="275" t="s">
        <v>7968</v>
      </c>
    </row>
    <row r="1594" spans="1:38" s="275" customFormat="1">
      <c r="A1594" s="275" t="str">
        <f t="shared" si="24"/>
        <v>0470700170障害児相談支援事業</v>
      </c>
      <c r="B1594" s="275" t="s">
        <v>8440</v>
      </c>
      <c r="C1594" s="275" t="s">
        <v>8441</v>
      </c>
      <c r="D1594" s="276">
        <v>9800003</v>
      </c>
      <c r="E1594" s="275" t="s">
        <v>8442</v>
      </c>
      <c r="F1594" s="275" t="s">
        <v>8443</v>
      </c>
      <c r="G1594" s="275" t="s">
        <v>8444</v>
      </c>
      <c r="H1594" s="275" t="s">
        <v>129</v>
      </c>
      <c r="I1594" s="275" t="s">
        <v>8445</v>
      </c>
      <c r="J1594" s="275" t="s">
        <v>8446</v>
      </c>
      <c r="K1594" s="275" t="s">
        <v>8447</v>
      </c>
      <c r="L1594" s="275" t="s">
        <v>8447</v>
      </c>
      <c r="M1594" s="275" t="s">
        <v>8448</v>
      </c>
      <c r="N1594" s="276">
        <v>9811217</v>
      </c>
      <c r="O1594" s="275" t="s">
        <v>1106</v>
      </c>
      <c r="P1594" s="275" t="s">
        <v>8695</v>
      </c>
      <c r="Q1594" s="275" t="s">
        <v>8450</v>
      </c>
      <c r="R1594" s="275" t="s">
        <v>8451</v>
      </c>
      <c r="T1594" s="275" t="s">
        <v>7722</v>
      </c>
      <c r="U1594" s="275" t="s">
        <v>74</v>
      </c>
      <c r="V1594" s="275" t="s">
        <v>8696</v>
      </c>
      <c r="W1594" s="275" t="s">
        <v>6486</v>
      </c>
      <c r="X1594" s="277">
        <v>45078</v>
      </c>
      <c r="Y1594" s="275" t="s">
        <v>6554</v>
      </c>
      <c r="AA1594" s="277">
        <v>45078</v>
      </c>
      <c r="AB1594" s="277">
        <v>45078</v>
      </c>
      <c r="AJ1594" s="275" t="s">
        <v>8546</v>
      </c>
      <c r="AK1594" s="276">
        <v>980</v>
      </c>
      <c r="AL1594" s="275" t="s">
        <v>7944</v>
      </c>
    </row>
    <row r="1595" spans="1:38" s="275" customFormat="1">
      <c r="A1595" s="275" t="str">
        <f t="shared" si="24"/>
        <v>0470913021障害児相談支援事業</v>
      </c>
      <c r="B1595" s="275" t="s">
        <v>1689</v>
      </c>
      <c r="C1595" s="275" t="s">
        <v>1690</v>
      </c>
      <c r="D1595" s="276">
        <v>9830046</v>
      </c>
      <c r="E1595" s="275" t="s">
        <v>1691</v>
      </c>
      <c r="F1595" s="275" t="s">
        <v>1692</v>
      </c>
      <c r="G1595" s="275" t="s">
        <v>1693</v>
      </c>
      <c r="H1595" s="275" t="s">
        <v>63</v>
      </c>
      <c r="I1595" s="275" t="s">
        <v>1694</v>
      </c>
      <c r="J1595" s="275" t="s">
        <v>7386</v>
      </c>
      <c r="K1595" s="275" t="s">
        <v>4720</v>
      </c>
      <c r="L1595" s="275" t="s">
        <v>4720</v>
      </c>
      <c r="M1595" s="275" t="s">
        <v>4721</v>
      </c>
      <c r="N1595" s="276">
        <v>9850842</v>
      </c>
      <c r="O1595" s="275" t="s">
        <v>1525</v>
      </c>
      <c r="P1595" s="275" t="s">
        <v>4722</v>
      </c>
      <c r="Q1595" s="275" t="s">
        <v>4723</v>
      </c>
      <c r="R1595" s="275" t="s">
        <v>4723</v>
      </c>
      <c r="T1595" s="275" t="s">
        <v>7722</v>
      </c>
      <c r="U1595" s="275" t="s">
        <v>74</v>
      </c>
      <c r="V1595" s="275" t="s">
        <v>6265</v>
      </c>
      <c r="W1595" s="275" t="s">
        <v>6486</v>
      </c>
      <c r="X1595" s="277">
        <v>44287</v>
      </c>
      <c r="Y1595" s="275" t="s">
        <v>6487</v>
      </c>
      <c r="AA1595" s="277">
        <v>41365</v>
      </c>
      <c r="AB1595" s="277">
        <v>41365</v>
      </c>
      <c r="AJ1595" s="275" t="s">
        <v>8546</v>
      </c>
      <c r="AK1595" s="276">
        <v>983</v>
      </c>
      <c r="AL1595" s="275" t="s">
        <v>8130</v>
      </c>
    </row>
    <row r="1596" spans="1:38" s="275" customFormat="1">
      <c r="A1596" s="275" t="str">
        <f t="shared" si="24"/>
        <v>0470915026障害児相談支援事業</v>
      </c>
      <c r="B1596" s="275" t="s">
        <v>1525</v>
      </c>
      <c r="C1596" s="275" t="s">
        <v>4725</v>
      </c>
      <c r="D1596" s="276">
        <v>9850873</v>
      </c>
      <c r="E1596" s="275" t="s">
        <v>5588</v>
      </c>
      <c r="F1596" s="275" t="s">
        <v>4727</v>
      </c>
      <c r="G1596" s="275" t="s">
        <v>5589</v>
      </c>
      <c r="H1596" s="275" t="s">
        <v>5590</v>
      </c>
      <c r="I1596" s="275" t="s">
        <v>4729</v>
      </c>
      <c r="J1596" s="275" t="s">
        <v>7388</v>
      </c>
      <c r="K1596" s="275" t="s">
        <v>4730</v>
      </c>
      <c r="L1596" s="275" t="s">
        <v>4730</v>
      </c>
      <c r="M1596" s="275" t="s">
        <v>4731</v>
      </c>
      <c r="N1596" s="276">
        <v>9850872</v>
      </c>
      <c r="O1596" s="275" t="s">
        <v>1525</v>
      </c>
      <c r="P1596" s="275" t="s">
        <v>5591</v>
      </c>
      <c r="Q1596" s="275" t="s">
        <v>4733</v>
      </c>
      <c r="R1596" s="275" t="s">
        <v>4734</v>
      </c>
      <c r="T1596" s="275" t="s">
        <v>7722</v>
      </c>
      <c r="U1596" s="275" t="s">
        <v>74</v>
      </c>
      <c r="V1596" s="275" t="s">
        <v>6266</v>
      </c>
      <c r="W1596" s="275" t="s">
        <v>6486</v>
      </c>
      <c r="X1596" s="277">
        <v>44652</v>
      </c>
      <c r="Y1596" s="275" t="s">
        <v>6487</v>
      </c>
      <c r="AA1596" s="277">
        <v>42095</v>
      </c>
      <c r="AB1596" s="277">
        <v>42095</v>
      </c>
      <c r="AJ1596" s="275" t="s">
        <v>8546</v>
      </c>
      <c r="AK1596" s="276">
        <v>985</v>
      </c>
      <c r="AL1596" s="275" t="s">
        <v>7998</v>
      </c>
    </row>
    <row r="1597" spans="1:38" s="275" customFormat="1">
      <c r="A1597" s="275" t="str">
        <f t="shared" si="24"/>
        <v>0470917022障害児相談支援事業</v>
      </c>
      <c r="B1597" s="275" t="s">
        <v>4736</v>
      </c>
      <c r="C1597" s="275" t="s">
        <v>4737</v>
      </c>
      <c r="D1597" s="276">
        <v>9850862</v>
      </c>
      <c r="E1597" s="275" t="s">
        <v>4738</v>
      </c>
      <c r="F1597" s="275" t="s">
        <v>4739</v>
      </c>
      <c r="G1597" s="275" t="s">
        <v>4739</v>
      </c>
      <c r="H1597" s="275" t="s">
        <v>4133</v>
      </c>
      <c r="I1597" s="275" t="s">
        <v>4740</v>
      </c>
      <c r="J1597" s="275" t="s">
        <v>7389</v>
      </c>
      <c r="K1597" s="275" t="s">
        <v>4741</v>
      </c>
      <c r="L1597" s="275" t="s">
        <v>4741</v>
      </c>
      <c r="M1597" s="275" t="s">
        <v>4742</v>
      </c>
      <c r="N1597" s="276">
        <v>9850862</v>
      </c>
      <c r="O1597" s="275" t="s">
        <v>1525</v>
      </c>
      <c r="P1597" s="275" t="s">
        <v>4738</v>
      </c>
      <c r="Q1597" s="275" t="s">
        <v>4739</v>
      </c>
      <c r="R1597" s="275" t="s">
        <v>4739</v>
      </c>
      <c r="T1597" s="275" t="s">
        <v>7722</v>
      </c>
      <c r="U1597" s="275" t="s">
        <v>74</v>
      </c>
      <c r="V1597" s="275" t="s">
        <v>6267</v>
      </c>
      <c r="W1597" s="275" t="s">
        <v>6486</v>
      </c>
      <c r="X1597" s="277">
        <v>44287</v>
      </c>
      <c r="Y1597" s="275" t="s">
        <v>6487</v>
      </c>
      <c r="AA1597" s="277">
        <v>43090</v>
      </c>
      <c r="AB1597" s="277">
        <v>43090</v>
      </c>
      <c r="AJ1597" s="275" t="s">
        <v>8546</v>
      </c>
      <c r="AK1597" s="276">
        <v>985</v>
      </c>
      <c r="AL1597" s="275" t="s">
        <v>7915</v>
      </c>
    </row>
    <row r="1598" spans="1:38" s="275" customFormat="1">
      <c r="A1598" s="275" t="str">
        <f t="shared" si="24"/>
        <v>0471100016障害児相談支援事業</v>
      </c>
      <c r="B1598" s="275" t="s">
        <v>3642</v>
      </c>
      <c r="C1598" s="275" t="s">
        <v>3643</v>
      </c>
      <c r="D1598" s="276">
        <v>9800011</v>
      </c>
      <c r="E1598" s="275" t="s">
        <v>4132</v>
      </c>
      <c r="F1598" s="275" t="s">
        <v>3645</v>
      </c>
      <c r="G1598" s="275" t="s">
        <v>3646</v>
      </c>
      <c r="H1598" s="275" t="s">
        <v>144</v>
      </c>
      <c r="I1598" s="275" t="s">
        <v>3647</v>
      </c>
      <c r="J1598" s="275" t="s">
        <v>7284</v>
      </c>
      <c r="K1598" s="275" t="s">
        <v>6268</v>
      </c>
      <c r="L1598" s="275" t="s">
        <v>6268</v>
      </c>
      <c r="M1598" s="275" t="s">
        <v>6269</v>
      </c>
      <c r="N1598" s="276">
        <v>9892432</v>
      </c>
      <c r="O1598" s="275" t="s">
        <v>1695</v>
      </c>
      <c r="P1598" s="275" t="s">
        <v>6270</v>
      </c>
      <c r="Q1598" s="275" t="s">
        <v>4747</v>
      </c>
      <c r="R1598" s="275" t="s">
        <v>4749</v>
      </c>
      <c r="T1598" s="275" t="s">
        <v>7722</v>
      </c>
      <c r="U1598" s="275" t="s">
        <v>74</v>
      </c>
      <c r="V1598" s="275" t="s">
        <v>6271</v>
      </c>
      <c r="W1598" s="275" t="s">
        <v>6486</v>
      </c>
      <c r="X1598" s="277">
        <v>44287</v>
      </c>
      <c r="Y1598" s="275" t="s">
        <v>6487</v>
      </c>
      <c r="AA1598" s="277">
        <v>41000</v>
      </c>
      <c r="AB1598" s="277">
        <v>41000</v>
      </c>
      <c r="AJ1598" s="275" t="s">
        <v>8546</v>
      </c>
      <c r="AK1598" s="276">
        <v>980</v>
      </c>
      <c r="AL1598" s="275" t="s">
        <v>7988</v>
      </c>
    </row>
    <row r="1599" spans="1:38" s="275" customFormat="1">
      <c r="A1599" s="275" t="str">
        <f t="shared" si="24"/>
        <v>0471100024障害児相談支援事業</v>
      </c>
      <c r="B1599" s="275" t="s">
        <v>4750</v>
      </c>
      <c r="C1599" s="275" t="s">
        <v>4751</v>
      </c>
      <c r="D1599" s="276">
        <v>9820011</v>
      </c>
      <c r="E1599" s="275" t="s">
        <v>7549</v>
      </c>
      <c r="F1599" s="275" t="s">
        <v>1737</v>
      </c>
      <c r="G1599" s="275" t="s">
        <v>1737</v>
      </c>
      <c r="H1599" s="275" t="s">
        <v>63</v>
      </c>
      <c r="I1599" s="275" t="s">
        <v>1733</v>
      </c>
      <c r="J1599" s="275" t="s">
        <v>6881</v>
      </c>
      <c r="K1599" s="275" t="s">
        <v>4752</v>
      </c>
      <c r="L1599" s="275" t="s">
        <v>4752</v>
      </c>
      <c r="M1599" s="275" t="s">
        <v>4753</v>
      </c>
      <c r="N1599" s="276">
        <v>9892459</v>
      </c>
      <c r="O1599" s="275" t="s">
        <v>1695</v>
      </c>
      <c r="P1599" s="275" t="s">
        <v>4754</v>
      </c>
      <c r="Q1599" s="275" t="s">
        <v>4755</v>
      </c>
      <c r="R1599" s="275" t="s">
        <v>4756</v>
      </c>
      <c r="T1599" s="275" t="s">
        <v>7722</v>
      </c>
      <c r="U1599" s="275" t="s">
        <v>74</v>
      </c>
      <c r="V1599" s="275" t="s">
        <v>6272</v>
      </c>
      <c r="W1599" s="275" t="s">
        <v>6486</v>
      </c>
      <c r="X1599" s="277">
        <v>44927</v>
      </c>
      <c r="Y1599" s="275" t="s">
        <v>6487</v>
      </c>
      <c r="AA1599" s="277">
        <v>41548</v>
      </c>
      <c r="AB1599" s="277">
        <v>41548</v>
      </c>
      <c r="AJ1599" s="275" t="s">
        <v>8546</v>
      </c>
      <c r="AK1599" s="276">
        <v>982</v>
      </c>
      <c r="AL1599" s="275" t="s">
        <v>7988</v>
      </c>
    </row>
    <row r="1600" spans="1:38" s="275" customFormat="1">
      <c r="A1600" s="275" t="str">
        <f t="shared" si="24"/>
        <v>0471100032障害児相談支援事業</v>
      </c>
      <c r="B1600" s="275" t="s">
        <v>4758</v>
      </c>
      <c r="C1600" s="275" t="s">
        <v>4759</v>
      </c>
      <c r="D1600" s="276">
        <v>9892483</v>
      </c>
      <c r="E1600" s="275" t="s">
        <v>4760</v>
      </c>
      <c r="F1600" s="275" t="s">
        <v>4761</v>
      </c>
      <c r="G1600" s="275" t="s">
        <v>4762</v>
      </c>
      <c r="H1600" s="275" t="s">
        <v>63</v>
      </c>
      <c r="I1600" s="275" t="s">
        <v>4763</v>
      </c>
      <c r="J1600" s="275" t="s">
        <v>7390</v>
      </c>
      <c r="K1600" s="275" t="s">
        <v>4764</v>
      </c>
      <c r="L1600" s="275" t="s">
        <v>4764</v>
      </c>
      <c r="M1600" s="275" t="s">
        <v>4765</v>
      </c>
      <c r="N1600" s="276">
        <v>9892427</v>
      </c>
      <c r="O1600" s="275" t="s">
        <v>1695</v>
      </c>
      <c r="P1600" s="275" t="s">
        <v>4766</v>
      </c>
      <c r="Q1600" s="275" t="s">
        <v>4761</v>
      </c>
      <c r="R1600" s="275" t="s">
        <v>4762</v>
      </c>
      <c r="T1600" s="275" t="s">
        <v>7722</v>
      </c>
      <c r="U1600" s="275" t="s">
        <v>74</v>
      </c>
      <c r="V1600" s="275" t="s">
        <v>6273</v>
      </c>
      <c r="W1600" s="275" t="s">
        <v>6486</v>
      </c>
      <c r="X1600" s="277">
        <v>44287</v>
      </c>
      <c r="Y1600" s="275" t="s">
        <v>6487</v>
      </c>
      <c r="AA1600" s="277">
        <v>42278</v>
      </c>
      <c r="AB1600" s="277">
        <v>42278</v>
      </c>
      <c r="AJ1600" s="275" t="s">
        <v>8546</v>
      </c>
      <c r="AK1600" s="276">
        <v>989</v>
      </c>
      <c r="AL1600" s="275" t="s">
        <v>8132</v>
      </c>
    </row>
    <row r="1601" spans="1:38" s="275" customFormat="1">
      <c r="A1601" s="275" t="str">
        <f t="shared" si="24"/>
        <v>0471100040障害児相談支援事業</v>
      </c>
      <c r="B1601" s="275" t="s">
        <v>1739</v>
      </c>
      <c r="C1601" s="275" t="s">
        <v>1740</v>
      </c>
      <c r="D1601" s="276">
        <v>3994112</v>
      </c>
      <c r="E1601" s="275" t="s">
        <v>5664</v>
      </c>
      <c r="F1601" s="275" t="s">
        <v>1742</v>
      </c>
      <c r="H1601" s="275" t="s">
        <v>402</v>
      </c>
      <c r="I1601" s="275" t="s">
        <v>1759</v>
      </c>
      <c r="J1601" s="275" t="s">
        <v>6883</v>
      </c>
      <c r="K1601" s="275" t="s">
        <v>4768</v>
      </c>
      <c r="L1601" s="275" t="s">
        <v>4768</v>
      </c>
      <c r="M1601" s="275" t="s">
        <v>4769</v>
      </c>
      <c r="N1601" s="276">
        <v>9892448</v>
      </c>
      <c r="O1601" s="275" t="s">
        <v>1695</v>
      </c>
      <c r="P1601" s="275" t="s">
        <v>4770</v>
      </c>
      <c r="Q1601" s="275" t="s">
        <v>4771</v>
      </c>
      <c r="T1601" s="275" t="s">
        <v>7722</v>
      </c>
      <c r="U1601" s="275" t="s">
        <v>74</v>
      </c>
      <c r="V1601" s="275" t="s">
        <v>6274</v>
      </c>
      <c r="W1601" s="275" t="s">
        <v>6486</v>
      </c>
      <c r="X1601" s="277">
        <v>44287</v>
      </c>
      <c r="Y1601" s="275" t="s">
        <v>6487</v>
      </c>
      <c r="AA1601" s="277">
        <v>43800</v>
      </c>
      <c r="AB1601" s="277">
        <v>43800</v>
      </c>
      <c r="AJ1601" s="275" t="s">
        <v>8546</v>
      </c>
      <c r="AK1601" s="276">
        <v>399</v>
      </c>
      <c r="AL1601" s="275" t="s">
        <v>8010</v>
      </c>
    </row>
    <row r="1602" spans="1:38" s="275" customFormat="1">
      <c r="A1602" s="275" t="str">
        <f t="shared" si="24"/>
        <v>0471100057障害児相談支援事業</v>
      </c>
      <c r="B1602" s="275" t="s">
        <v>6275</v>
      </c>
      <c r="C1602" s="275" t="s">
        <v>6276</v>
      </c>
      <c r="D1602" s="276">
        <v>9892433</v>
      </c>
      <c r="E1602" s="275" t="s">
        <v>1777</v>
      </c>
      <c r="F1602" s="275" t="s">
        <v>1778</v>
      </c>
      <c r="G1602" s="275" t="s">
        <v>6277</v>
      </c>
      <c r="H1602" s="275" t="s">
        <v>129</v>
      </c>
      <c r="I1602" s="275" t="s">
        <v>1779</v>
      </c>
      <c r="J1602" s="275" t="s">
        <v>6885</v>
      </c>
      <c r="K1602" s="275" t="s">
        <v>4773</v>
      </c>
      <c r="L1602" s="275" t="s">
        <v>4773</v>
      </c>
      <c r="M1602" s="275" t="s">
        <v>4774</v>
      </c>
      <c r="N1602" s="276">
        <v>9892433</v>
      </c>
      <c r="O1602" s="275" t="s">
        <v>1695</v>
      </c>
      <c r="P1602" s="275" t="s">
        <v>6279</v>
      </c>
      <c r="Q1602" s="275" t="s">
        <v>1778</v>
      </c>
      <c r="R1602" s="275" t="s">
        <v>6277</v>
      </c>
      <c r="T1602" s="275" t="s">
        <v>7722</v>
      </c>
      <c r="U1602" s="275" t="s">
        <v>74</v>
      </c>
      <c r="V1602" s="275" t="s">
        <v>6278</v>
      </c>
      <c r="W1602" s="275" t="s">
        <v>6486</v>
      </c>
      <c r="X1602" s="277">
        <v>44287</v>
      </c>
      <c r="Y1602" s="275" t="s">
        <v>6554</v>
      </c>
      <c r="AA1602" s="277">
        <v>44287</v>
      </c>
      <c r="AB1602" s="277">
        <v>44287</v>
      </c>
      <c r="AJ1602" s="275" t="s">
        <v>8546</v>
      </c>
      <c r="AK1602" s="276">
        <v>989</v>
      </c>
      <c r="AL1602" s="275" t="s">
        <v>8005</v>
      </c>
    </row>
    <row r="1603" spans="1:38" s="275" customFormat="1">
      <c r="A1603" s="275" t="str">
        <f t="shared" ref="A1603:A1666" si="25">V1603&amp;T1603</f>
        <v>0471100065障害児相談支援事業</v>
      </c>
      <c r="B1603" s="275" t="s">
        <v>8456</v>
      </c>
      <c r="C1603" s="275" t="s">
        <v>8457</v>
      </c>
      <c r="D1603" s="276">
        <v>9892427</v>
      </c>
      <c r="E1603" s="275" t="s">
        <v>8458</v>
      </c>
      <c r="F1603" s="275" t="s">
        <v>8697</v>
      </c>
      <c r="G1603" s="275" t="s">
        <v>8460</v>
      </c>
      <c r="H1603" s="275" t="s">
        <v>63</v>
      </c>
      <c r="I1603" s="275" t="s">
        <v>8461</v>
      </c>
      <c r="J1603" s="275" t="s">
        <v>8462</v>
      </c>
      <c r="K1603" s="275" t="s">
        <v>8463</v>
      </c>
      <c r="L1603" s="275" t="s">
        <v>8463</v>
      </c>
      <c r="M1603" s="275" t="s">
        <v>8464</v>
      </c>
      <c r="N1603" s="276">
        <v>9892432</v>
      </c>
      <c r="O1603" s="275" t="s">
        <v>1695</v>
      </c>
      <c r="P1603" s="275" t="s">
        <v>8465</v>
      </c>
      <c r="Q1603" s="275" t="s">
        <v>8466</v>
      </c>
      <c r="R1603" s="275" t="s">
        <v>8467</v>
      </c>
      <c r="T1603" s="275" t="s">
        <v>7722</v>
      </c>
      <c r="U1603" s="275" t="s">
        <v>74</v>
      </c>
      <c r="V1603" s="275" t="s">
        <v>8698</v>
      </c>
      <c r="W1603" s="275" t="s">
        <v>6486</v>
      </c>
      <c r="X1603" s="277">
        <v>45017</v>
      </c>
      <c r="Y1603" s="275" t="s">
        <v>6554</v>
      </c>
      <c r="AA1603" s="277">
        <v>45017</v>
      </c>
      <c r="AB1603" s="277">
        <v>45017</v>
      </c>
      <c r="AJ1603" s="275" t="s">
        <v>8546</v>
      </c>
      <c r="AK1603" s="276">
        <v>989</v>
      </c>
      <c r="AL1603" s="275" t="s">
        <v>8469</v>
      </c>
    </row>
    <row r="1604" spans="1:38" s="275" customFormat="1">
      <c r="A1604" s="275" t="str">
        <f t="shared" si="25"/>
        <v>0471200014障害児相談支援事業</v>
      </c>
      <c r="B1604" s="275" t="s">
        <v>1851</v>
      </c>
      <c r="C1604" s="275" t="s">
        <v>1852</v>
      </c>
      <c r="D1604" s="276">
        <v>9870511</v>
      </c>
      <c r="E1604" s="275" t="s">
        <v>1853</v>
      </c>
      <c r="F1604" s="275" t="s">
        <v>1854</v>
      </c>
      <c r="G1604" s="275" t="s">
        <v>1855</v>
      </c>
      <c r="H1604" s="275" t="s">
        <v>63</v>
      </c>
      <c r="I1604" s="275" t="s">
        <v>1856</v>
      </c>
      <c r="J1604" s="275" t="s">
        <v>7571</v>
      </c>
      <c r="K1604" s="275" t="s">
        <v>6280</v>
      </c>
      <c r="L1604" s="275" t="s">
        <v>6280</v>
      </c>
      <c r="M1604" s="275" t="s">
        <v>4778</v>
      </c>
      <c r="N1604" s="276">
        <v>9870602</v>
      </c>
      <c r="O1604" s="275" t="s">
        <v>1848</v>
      </c>
      <c r="P1604" s="275" t="s">
        <v>2164</v>
      </c>
      <c r="Q1604" s="275" t="s">
        <v>4780</v>
      </c>
      <c r="R1604" s="275" t="s">
        <v>4781</v>
      </c>
      <c r="T1604" s="275" t="s">
        <v>7722</v>
      </c>
      <c r="U1604" s="275" t="s">
        <v>74</v>
      </c>
      <c r="V1604" s="275" t="s">
        <v>6281</v>
      </c>
      <c r="W1604" s="275" t="s">
        <v>6486</v>
      </c>
      <c r="X1604" s="277">
        <v>44621</v>
      </c>
      <c r="Y1604" s="275" t="s">
        <v>6487</v>
      </c>
      <c r="AA1604" s="277">
        <v>42095</v>
      </c>
      <c r="AB1604" s="277">
        <v>42095</v>
      </c>
      <c r="AJ1604" s="275" t="s">
        <v>8546</v>
      </c>
      <c r="AK1604" s="276">
        <v>987</v>
      </c>
      <c r="AL1604" s="275" t="s">
        <v>8015</v>
      </c>
    </row>
    <row r="1605" spans="1:38" s="275" customFormat="1">
      <c r="A1605" s="275" t="str">
        <f t="shared" si="25"/>
        <v>0471200022障害児相談支援事業</v>
      </c>
      <c r="B1605" s="275" t="s">
        <v>1851</v>
      </c>
      <c r="C1605" s="275" t="s">
        <v>1852</v>
      </c>
      <c r="D1605" s="276">
        <v>9870511</v>
      </c>
      <c r="E1605" s="275" t="s">
        <v>1853</v>
      </c>
      <c r="F1605" s="275" t="s">
        <v>1854</v>
      </c>
      <c r="G1605" s="275" t="s">
        <v>1855</v>
      </c>
      <c r="H1605" s="275" t="s">
        <v>63</v>
      </c>
      <c r="I1605" s="275" t="s">
        <v>1856</v>
      </c>
      <c r="J1605" s="275" t="s">
        <v>7571</v>
      </c>
      <c r="K1605" s="275" t="s">
        <v>4783</v>
      </c>
      <c r="L1605" s="275" t="s">
        <v>1851</v>
      </c>
      <c r="M1605" s="275" t="s">
        <v>1852</v>
      </c>
      <c r="N1605" s="276">
        <v>9870511</v>
      </c>
      <c r="O1605" s="275" t="s">
        <v>1848</v>
      </c>
      <c r="P1605" s="275" t="s">
        <v>4785</v>
      </c>
      <c r="Q1605" s="275" t="s">
        <v>4786</v>
      </c>
      <c r="R1605" s="275" t="s">
        <v>4787</v>
      </c>
      <c r="T1605" s="275" t="s">
        <v>7722</v>
      </c>
      <c r="U1605" s="275" t="s">
        <v>74</v>
      </c>
      <c r="V1605" s="275" t="s">
        <v>6282</v>
      </c>
      <c r="W1605" s="275" t="s">
        <v>6486</v>
      </c>
      <c r="X1605" s="277">
        <v>44958</v>
      </c>
      <c r="Y1605" s="275" t="s">
        <v>6487</v>
      </c>
      <c r="AA1605" s="277">
        <v>41000</v>
      </c>
      <c r="AB1605" s="277">
        <v>41000</v>
      </c>
      <c r="AJ1605" s="275" t="s">
        <v>8546</v>
      </c>
      <c r="AK1605" s="276">
        <v>987</v>
      </c>
      <c r="AL1605" s="275" t="s">
        <v>8015</v>
      </c>
    </row>
    <row r="1606" spans="1:38" s="275" customFormat="1">
      <c r="A1606" s="275" t="str">
        <f t="shared" si="25"/>
        <v>0471200105障害児相談支援事業</v>
      </c>
      <c r="B1606" s="275" t="s">
        <v>6225</v>
      </c>
      <c r="C1606" s="275" t="s">
        <v>6226</v>
      </c>
      <c r="D1606" s="276">
        <v>9870511</v>
      </c>
      <c r="E1606" s="275" t="s">
        <v>6227</v>
      </c>
      <c r="F1606" s="275" t="s">
        <v>6228</v>
      </c>
      <c r="G1606" s="275" t="s">
        <v>2088</v>
      </c>
      <c r="H1606" s="275" t="s">
        <v>402</v>
      </c>
      <c r="I1606" s="275" t="s">
        <v>2089</v>
      </c>
      <c r="J1606" s="275" t="s">
        <v>7723</v>
      </c>
      <c r="K1606" s="275" t="s">
        <v>4799</v>
      </c>
      <c r="L1606" s="275" t="s">
        <v>4799</v>
      </c>
      <c r="M1606" s="275" t="s">
        <v>6285</v>
      </c>
      <c r="N1606" s="276">
        <v>9870511</v>
      </c>
      <c r="O1606" s="275" t="s">
        <v>1848</v>
      </c>
      <c r="P1606" s="275" t="s">
        <v>6283</v>
      </c>
      <c r="Q1606" s="275" t="s">
        <v>2087</v>
      </c>
      <c r="R1606" s="275" t="s">
        <v>2088</v>
      </c>
      <c r="T1606" s="275" t="s">
        <v>7722</v>
      </c>
      <c r="U1606" s="275" t="s">
        <v>74</v>
      </c>
      <c r="V1606" s="275" t="s">
        <v>6284</v>
      </c>
      <c r="W1606" s="275" t="s">
        <v>6486</v>
      </c>
      <c r="X1606" s="277">
        <v>44287</v>
      </c>
      <c r="Y1606" s="275" t="s">
        <v>6487</v>
      </c>
      <c r="AA1606" s="277">
        <v>43374</v>
      </c>
      <c r="AB1606" s="277">
        <v>43374</v>
      </c>
      <c r="AJ1606" s="275" t="s">
        <v>8546</v>
      </c>
      <c r="AK1606" s="276">
        <v>987</v>
      </c>
      <c r="AL1606" s="275" t="s">
        <v>8015</v>
      </c>
    </row>
    <row r="1607" spans="1:38" s="275" customFormat="1">
      <c r="A1607" s="275" t="str">
        <f t="shared" si="25"/>
        <v>0471200121障害児相談支援事業</v>
      </c>
      <c r="B1607" s="275" t="s">
        <v>4802</v>
      </c>
      <c r="C1607" s="275" t="s">
        <v>4803</v>
      </c>
      <c r="D1607" s="276">
        <v>9870401</v>
      </c>
      <c r="E1607" s="275" t="s">
        <v>5708</v>
      </c>
      <c r="F1607" s="275" t="s">
        <v>4809</v>
      </c>
      <c r="G1607" s="275" t="s">
        <v>4806</v>
      </c>
      <c r="H1607" s="275" t="s">
        <v>129</v>
      </c>
      <c r="I1607" s="275" t="s">
        <v>2146</v>
      </c>
      <c r="J1607" s="275" t="s">
        <v>7391</v>
      </c>
      <c r="K1607" s="275" t="s">
        <v>4807</v>
      </c>
      <c r="L1607" s="275" t="s">
        <v>4807</v>
      </c>
      <c r="M1607" s="275" t="s">
        <v>4808</v>
      </c>
      <c r="N1607" s="276">
        <v>9870401</v>
      </c>
      <c r="O1607" s="275" t="s">
        <v>1848</v>
      </c>
      <c r="P1607" s="275" t="s">
        <v>5708</v>
      </c>
      <c r="Q1607" s="275" t="s">
        <v>4809</v>
      </c>
      <c r="R1607" s="275" t="s">
        <v>4806</v>
      </c>
      <c r="T1607" s="275" t="s">
        <v>7722</v>
      </c>
      <c r="U1607" s="275" t="s">
        <v>74</v>
      </c>
      <c r="V1607" s="275" t="s">
        <v>6286</v>
      </c>
      <c r="W1607" s="275" t="s">
        <v>6486</v>
      </c>
      <c r="X1607" s="277">
        <v>44287</v>
      </c>
      <c r="Y1607" s="275" t="s">
        <v>6487</v>
      </c>
      <c r="AA1607" s="277">
        <v>43435</v>
      </c>
      <c r="AB1607" s="277">
        <v>43435</v>
      </c>
      <c r="AJ1607" s="275" t="s">
        <v>8546</v>
      </c>
      <c r="AK1607" s="276">
        <v>987</v>
      </c>
      <c r="AL1607" s="275" t="s">
        <v>8133</v>
      </c>
    </row>
    <row r="1608" spans="1:38" s="275" customFormat="1">
      <c r="A1608" s="275" t="str">
        <f t="shared" si="25"/>
        <v>0471200303障害児相談支援事業</v>
      </c>
      <c r="B1608" s="275" t="s">
        <v>2132</v>
      </c>
      <c r="C1608" s="275" t="s">
        <v>2133</v>
      </c>
      <c r="D1608" s="276">
        <v>9870311</v>
      </c>
      <c r="E1608" s="275" t="s">
        <v>6287</v>
      </c>
      <c r="F1608" s="275" t="s">
        <v>1894</v>
      </c>
      <c r="G1608" s="275" t="s">
        <v>1895</v>
      </c>
      <c r="H1608" s="275" t="s">
        <v>63</v>
      </c>
      <c r="I1608" s="275" t="s">
        <v>2135</v>
      </c>
      <c r="J1608" s="275" t="s">
        <v>6931</v>
      </c>
      <c r="K1608" s="275" t="s">
        <v>4814</v>
      </c>
      <c r="L1608" s="275" t="s">
        <v>4814</v>
      </c>
      <c r="M1608" s="275" t="s">
        <v>4815</v>
      </c>
      <c r="N1608" s="276">
        <v>9870301</v>
      </c>
      <c r="O1608" s="275" t="s">
        <v>1848</v>
      </c>
      <c r="P1608" s="275" t="s">
        <v>4816</v>
      </c>
      <c r="Q1608" s="275" t="s">
        <v>4817</v>
      </c>
      <c r="R1608" s="275" t="s">
        <v>4818</v>
      </c>
      <c r="T1608" s="275" t="s">
        <v>7722</v>
      </c>
      <c r="U1608" s="275" t="s">
        <v>74</v>
      </c>
      <c r="V1608" s="275" t="s">
        <v>6288</v>
      </c>
      <c r="W1608" s="275" t="s">
        <v>6486</v>
      </c>
      <c r="X1608" s="277">
        <v>44287</v>
      </c>
      <c r="Y1608" s="275" t="s">
        <v>6487</v>
      </c>
      <c r="AA1608" s="277">
        <v>41365</v>
      </c>
      <c r="AB1608" s="277">
        <v>41365</v>
      </c>
      <c r="AJ1608" s="275" t="s">
        <v>8546</v>
      </c>
      <c r="AK1608" s="276">
        <v>987</v>
      </c>
      <c r="AL1608" s="275" t="s">
        <v>8016</v>
      </c>
    </row>
    <row r="1609" spans="1:38" s="275" customFormat="1">
      <c r="A1609" s="275" t="str">
        <f t="shared" si="25"/>
        <v>0471300012障害児相談支援事業</v>
      </c>
      <c r="B1609" s="275" t="s">
        <v>2217</v>
      </c>
      <c r="C1609" s="275" t="s">
        <v>2218</v>
      </c>
      <c r="D1609" s="276">
        <v>9895173</v>
      </c>
      <c r="E1609" s="275" t="s">
        <v>2225</v>
      </c>
      <c r="F1609" s="275" t="s">
        <v>2220</v>
      </c>
      <c r="G1609" s="275" t="s">
        <v>2221</v>
      </c>
      <c r="H1609" s="275" t="s">
        <v>63</v>
      </c>
      <c r="I1609" s="275" t="s">
        <v>2222</v>
      </c>
      <c r="J1609" s="275" t="s">
        <v>6953</v>
      </c>
      <c r="K1609" s="275" t="s">
        <v>4823</v>
      </c>
      <c r="L1609" s="275" t="s">
        <v>4823</v>
      </c>
      <c r="M1609" s="275" t="s">
        <v>4824</v>
      </c>
      <c r="N1609" s="276">
        <v>9872216</v>
      </c>
      <c r="O1609" s="275" t="s">
        <v>2193</v>
      </c>
      <c r="P1609" s="275" t="s">
        <v>4825</v>
      </c>
      <c r="Q1609" s="275" t="s">
        <v>4826</v>
      </c>
      <c r="R1609" s="275" t="s">
        <v>4827</v>
      </c>
      <c r="T1609" s="275" t="s">
        <v>7722</v>
      </c>
      <c r="U1609" s="275" t="s">
        <v>74</v>
      </c>
      <c r="V1609" s="275" t="s">
        <v>6289</v>
      </c>
      <c r="W1609" s="275" t="s">
        <v>6486</v>
      </c>
      <c r="X1609" s="277">
        <v>45108</v>
      </c>
      <c r="Y1609" s="275" t="s">
        <v>6487</v>
      </c>
      <c r="AA1609" s="277">
        <v>41000</v>
      </c>
      <c r="AB1609" s="277">
        <v>41000</v>
      </c>
      <c r="AJ1609" s="275" t="s">
        <v>8546</v>
      </c>
      <c r="AK1609" s="276">
        <v>989</v>
      </c>
      <c r="AL1609" s="275" t="s">
        <v>8030</v>
      </c>
    </row>
    <row r="1610" spans="1:38" s="275" customFormat="1">
      <c r="A1610" s="275" t="str">
        <f t="shared" si="25"/>
        <v>0471300020障害児相談支援事業</v>
      </c>
      <c r="B1610" s="275" t="s">
        <v>2295</v>
      </c>
      <c r="C1610" s="275" t="s">
        <v>2296</v>
      </c>
      <c r="D1610" s="276">
        <v>9896223</v>
      </c>
      <c r="E1610" s="275" t="s">
        <v>6290</v>
      </c>
      <c r="F1610" s="275" t="s">
        <v>2298</v>
      </c>
      <c r="G1610" s="275" t="s">
        <v>2299</v>
      </c>
      <c r="H1610" s="275" t="s">
        <v>129</v>
      </c>
      <c r="I1610" s="275" t="s">
        <v>6291</v>
      </c>
      <c r="J1610" s="275" t="s">
        <v>7735</v>
      </c>
      <c r="K1610" s="275" t="s">
        <v>4831</v>
      </c>
      <c r="L1610" s="275" t="s">
        <v>4831</v>
      </c>
      <c r="M1610" s="275" t="s">
        <v>4832</v>
      </c>
      <c r="N1610" s="276">
        <v>9872252</v>
      </c>
      <c r="O1610" s="275" t="s">
        <v>2193</v>
      </c>
      <c r="P1610" s="275" t="s">
        <v>2303</v>
      </c>
      <c r="Q1610" s="275" t="s">
        <v>2304</v>
      </c>
      <c r="R1610" s="275" t="s">
        <v>2305</v>
      </c>
      <c r="T1610" s="275" t="s">
        <v>7722</v>
      </c>
      <c r="U1610" s="275" t="s">
        <v>74</v>
      </c>
      <c r="V1610" s="275" t="s">
        <v>6292</v>
      </c>
      <c r="W1610" s="275" t="s">
        <v>6486</v>
      </c>
      <c r="X1610" s="277">
        <v>44287</v>
      </c>
      <c r="Y1610" s="275" t="s">
        <v>6487</v>
      </c>
      <c r="AA1610" s="277">
        <v>41334</v>
      </c>
      <c r="AB1610" s="277">
        <v>41334</v>
      </c>
      <c r="AJ1610" s="275" t="s">
        <v>8546</v>
      </c>
      <c r="AK1610" s="276">
        <v>989</v>
      </c>
      <c r="AL1610" s="275" t="s">
        <v>8033</v>
      </c>
    </row>
    <row r="1611" spans="1:38" s="275" customFormat="1">
      <c r="A1611" s="275" t="str">
        <f t="shared" si="25"/>
        <v>0471300434障害児相談支援事業</v>
      </c>
      <c r="B1611" s="275" t="s">
        <v>2283</v>
      </c>
      <c r="C1611" s="275" t="s">
        <v>2284</v>
      </c>
      <c r="D1611" s="276">
        <v>9895508</v>
      </c>
      <c r="E1611" s="275" t="s">
        <v>5719</v>
      </c>
      <c r="F1611" s="275" t="s">
        <v>2286</v>
      </c>
      <c r="G1611" s="275" t="s">
        <v>2287</v>
      </c>
      <c r="H1611" s="275" t="s">
        <v>63</v>
      </c>
      <c r="I1611" s="275" t="s">
        <v>2288</v>
      </c>
      <c r="J1611" s="275" t="s">
        <v>6965</v>
      </c>
      <c r="K1611" s="275" t="s">
        <v>4838</v>
      </c>
      <c r="L1611" s="275" t="s">
        <v>4838</v>
      </c>
      <c r="M1611" s="275" t="s">
        <v>4839</v>
      </c>
      <c r="N1611" s="276">
        <v>9895501</v>
      </c>
      <c r="O1611" s="275" t="s">
        <v>2193</v>
      </c>
      <c r="P1611" s="275" t="s">
        <v>7736</v>
      </c>
      <c r="Q1611" s="275" t="s">
        <v>4841</v>
      </c>
      <c r="R1611" s="275" t="s">
        <v>4842</v>
      </c>
      <c r="T1611" s="275" t="s">
        <v>7722</v>
      </c>
      <c r="U1611" s="275" t="s">
        <v>74</v>
      </c>
      <c r="V1611" s="275" t="s">
        <v>6293</v>
      </c>
      <c r="W1611" s="275" t="s">
        <v>6486</v>
      </c>
      <c r="X1611" s="277">
        <v>44348</v>
      </c>
      <c r="Y1611" s="275" t="s">
        <v>6487</v>
      </c>
      <c r="AA1611" s="277">
        <v>42522</v>
      </c>
      <c r="AB1611" s="277">
        <v>42522</v>
      </c>
      <c r="AJ1611" s="275" t="s">
        <v>8546</v>
      </c>
      <c r="AK1611" s="276">
        <v>989</v>
      </c>
      <c r="AL1611" s="275" t="s">
        <v>8032</v>
      </c>
    </row>
    <row r="1612" spans="1:38" s="275" customFormat="1">
      <c r="A1612" s="275" t="str">
        <f t="shared" si="25"/>
        <v>0471300442障害児相談支援事業</v>
      </c>
      <c r="B1612" s="275" t="s">
        <v>2193</v>
      </c>
      <c r="C1612" s="275" t="s">
        <v>2370</v>
      </c>
      <c r="D1612" s="276">
        <v>9872252</v>
      </c>
      <c r="E1612" s="275" t="s">
        <v>5716</v>
      </c>
      <c r="F1612" s="275" t="s">
        <v>4844</v>
      </c>
      <c r="G1612" s="275" t="s">
        <v>4845</v>
      </c>
      <c r="H1612" s="275" t="s">
        <v>2374</v>
      </c>
      <c r="I1612" s="275" t="s">
        <v>4846</v>
      </c>
      <c r="J1612" s="275" t="s">
        <v>7394</v>
      </c>
      <c r="K1612" s="275" t="s">
        <v>4847</v>
      </c>
      <c r="L1612" s="275" t="s">
        <v>6295</v>
      </c>
      <c r="M1612" s="275" t="s">
        <v>6296</v>
      </c>
      <c r="N1612" s="276">
        <v>9872251</v>
      </c>
      <c r="O1612" s="275" t="s">
        <v>2193</v>
      </c>
      <c r="P1612" s="275" t="s">
        <v>5717</v>
      </c>
      <c r="Q1612" s="275" t="s">
        <v>4850</v>
      </c>
      <c r="R1612" s="275" t="s">
        <v>4850</v>
      </c>
      <c r="T1612" s="275" t="s">
        <v>7722</v>
      </c>
      <c r="U1612" s="275" t="s">
        <v>74</v>
      </c>
      <c r="V1612" s="275" t="s">
        <v>6294</v>
      </c>
      <c r="W1612" s="275" t="s">
        <v>6486</v>
      </c>
      <c r="X1612" s="277">
        <v>44287</v>
      </c>
      <c r="Y1612" s="275" t="s">
        <v>6487</v>
      </c>
      <c r="AA1612" s="277">
        <v>42552</v>
      </c>
      <c r="AB1612" s="277">
        <v>42552</v>
      </c>
      <c r="AJ1612" s="275" t="s">
        <v>8546</v>
      </c>
      <c r="AK1612" s="276">
        <v>987</v>
      </c>
      <c r="AL1612" s="275" t="s">
        <v>8028</v>
      </c>
    </row>
    <row r="1613" spans="1:38" s="275" customFormat="1">
      <c r="A1613" s="275" t="str">
        <f t="shared" si="25"/>
        <v>0471300467障害児相談支援事業</v>
      </c>
      <c r="B1613" s="275" t="s">
        <v>2356</v>
      </c>
      <c r="C1613" s="275" t="s">
        <v>5740</v>
      </c>
      <c r="D1613" s="276">
        <v>9895301</v>
      </c>
      <c r="E1613" s="275" t="s">
        <v>5741</v>
      </c>
      <c r="F1613" s="275" t="s">
        <v>5742</v>
      </c>
      <c r="G1613" s="275" t="s">
        <v>5743</v>
      </c>
      <c r="H1613" s="275" t="s">
        <v>129</v>
      </c>
      <c r="I1613" s="275" t="s">
        <v>2361</v>
      </c>
      <c r="J1613" s="275" t="s">
        <v>6971</v>
      </c>
      <c r="K1613" s="275" t="s">
        <v>4857</v>
      </c>
      <c r="L1613" s="275" t="s">
        <v>4857</v>
      </c>
      <c r="M1613" s="275" t="s">
        <v>4858</v>
      </c>
      <c r="N1613" s="276">
        <v>9895301</v>
      </c>
      <c r="O1613" s="275" t="s">
        <v>2193</v>
      </c>
      <c r="P1613" s="275" t="s">
        <v>4859</v>
      </c>
      <c r="Q1613" s="275" t="s">
        <v>4860</v>
      </c>
      <c r="R1613" s="275" t="s">
        <v>4861</v>
      </c>
      <c r="T1613" s="275" t="s">
        <v>7722</v>
      </c>
      <c r="U1613" s="275" t="s">
        <v>74</v>
      </c>
      <c r="V1613" s="275" t="s">
        <v>6297</v>
      </c>
      <c r="W1613" s="275" t="s">
        <v>6486</v>
      </c>
      <c r="X1613" s="277">
        <v>45047</v>
      </c>
      <c r="Y1613" s="275" t="s">
        <v>6487</v>
      </c>
      <c r="AA1613" s="277">
        <v>43296</v>
      </c>
      <c r="AB1613" s="277">
        <v>43296</v>
      </c>
      <c r="AJ1613" s="275" t="s">
        <v>8546</v>
      </c>
      <c r="AK1613" s="276">
        <v>989</v>
      </c>
      <c r="AL1613" s="275" t="s">
        <v>8037</v>
      </c>
    </row>
    <row r="1614" spans="1:38" s="275" customFormat="1">
      <c r="A1614" s="275" t="str">
        <f t="shared" si="25"/>
        <v>0471300475障害児相談支援事業</v>
      </c>
      <c r="B1614" s="275" t="s">
        <v>2386</v>
      </c>
      <c r="C1614" s="275" t="s">
        <v>2387</v>
      </c>
      <c r="D1614" s="276">
        <v>9895402</v>
      </c>
      <c r="E1614" s="275" t="s">
        <v>2388</v>
      </c>
      <c r="F1614" s="275" t="s">
        <v>5749</v>
      </c>
      <c r="H1614" s="275" t="s">
        <v>129</v>
      </c>
      <c r="I1614" s="275" t="s">
        <v>2390</v>
      </c>
      <c r="J1614" s="275" t="s">
        <v>6973</v>
      </c>
      <c r="K1614" s="275" t="s">
        <v>2391</v>
      </c>
      <c r="L1614" s="275" t="s">
        <v>7395</v>
      </c>
      <c r="M1614" s="275" t="s">
        <v>7737</v>
      </c>
      <c r="N1614" s="276">
        <v>9895402</v>
      </c>
      <c r="O1614" s="275" t="s">
        <v>2193</v>
      </c>
      <c r="P1614" s="275" t="s">
        <v>2393</v>
      </c>
      <c r="Q1614" s="275" t="s">
        <v>5750</v>
      </c>
      <c r="T1614" s="275" t="s">
        <v>7722</v>
      </c>
      <c r="U1614" s="275" t="s">
        <v>74</v>
      </c>
      <c r="V1614" s="275" t="s">
        <v>7738</v>
      </c>
      <c r="W1614" s="275" t="s">
        <v>6486</v>
      </c>
      <c r="X1614" s="277">
        <v>44652</v>
      </c>
      <c r="Y1614" s="275" t="s">
        <v>6554</v>
      </c>
      <c r="AA1614" s="277">
        <v>44652</v>
      </c>
      <c r="AB1614" s="277">
        <v>44652</v>
      </c>
      <c r="AJ1614" s="275" t="s">
        <v>8546</v>
      </c>
      <c r="AK1614" s="276">
        <v>989</v>
      </c>
      <c r="AL1614" s="275" t="s">
        <v>8038</v>
      </c>
    </row>
    <row r="1615" spans="1:38" s="275" customFormat="1">
      <c r="A1615" s="275" t="str">
        <f t="shared" si="25"/>
        <v>0471300483障害児相談支援事業</v>
      </c>
      <c r="B1615" s="275" t="s">
        <v>2195</v>
      </c>
      <c r="C1615" s="275" t="s">
        <v>2196</v>
      </c>
      <c r="D1615" s="276">
        <v>9872252</v>
      </c>
      <c r="E1615" s="275" t="s">
        <v>7739</v>
      </c>
      <c r="F1615" s="275" t="s">
        <v>2198</v>
      </c>
      <c r="G1615" s="275" t="s">
        <v>2199</v>
      </c>
      <c r="H1615" s="275" t="s">
        <v>144</v>
      </c>
      <c r="I1615" s="275" t="s">
        <v>8699</v>
      </c>
      <c r="J1615" s="275" t="s">
        <v>8700</v>
      </c>
      <c r="K1615" s="275" t="s">
        <v>4852</v>
      </c>
      <c r="L1615" s="275" t="s">
        <v>4852</v>
      </c>
      <c r="M1615" s="275" t="s">
        <v>4853</v>
      </c>
      <c r="N1615" s="276">
        <v>9872215</v>
      </c>
      <c r="O1615" s="275" t="s">
        <v>2193</v>
      </c>
      <c r="P1615" s="275" t="s">
        <v>7740</v>
      </c>
      <c r="Q1615" s="275" t="s">
        <v>7741</v>
      </c>
      <c r="R1615" s="275" t="s">
        <v>2426</v>
      </c>
      <c r="T1615" s="275" t="s">
        <v>7722</v>
      </c>
      <c r="U1615" s="275" t="s">
        <v>74</v>
      </c>
      <c r="V1615" s="275" t="s">
        <v>7742</v>
      </c>
      <c r="W1615" s="275" t="s">
        <v>6486</v>
      </c>
      <c r="X1615" s="277">
        <v>44652</v>
      </c>
      <c r="Y1615" s="275" t="s">
        <v>6554</v>
      </c>
      <c r="AA1615" s="277">
        <v>44652</v>
      </c>
      <c r="AB1615" s="277">
        <v>44652</v>
      </c>
      <c r="AJ1615" s="275" t="s">
        <v>8546</v>
      </c>
      <c r="AK1615" s="276">
        <v>987</v>
      </c>
      <c r="AL1615" s="275" t="s">
        <v>8028</v>
      </c>
    </row>
    <row r="1616" spans="1:38" s="275" customFormat="1">
      <c r="A1616" s="275" t="str">
        <f t="shared" si="25"/>
        <v>0471300491障害児相談支援事業</v>
      </c>
      <c r="B1616" s="275" t="s">
        <v>2356</v>
      </c>
      <c r="C1616" s="275" t="s">
        <v>5740</v>
      </c>
      <c r="D1616" s="276">
        <v>9895301</v>
      </c>
      <c r="E1616" s="275" t="s">
        <v>5741</v>
      </c>
      <c r="F1616" s="275" t="s">
        <v>5742</v>
      </c>
      <c r="G1616" s="275" t="s">
        <v>5743</v>
      </c>
      <c r="H1616" s="275" t="s">
        <v>129</v>
      </c>
      <c r="I1616" s="275" t="s">
        <v>2361</v>
      </c>
      <c r="J1616" s="275" t="s">
        <v>6971</v>
      </c>
      <c r="K1616" s="275" t="s">
        <v>8472</v>
      </c>
      <c r="L1616" s="275" t="s">
        <v>8472</v>
      </c>
      <c r="M1616" s="275" t="s">
        <v>8473</v>
      </c>
      <c r="N1616" s="276">
        <v>9895615</v>
      </c>
      <c r="O1616" s="275" t="s">
        <v>2193</v>
      </c>
      <c r="P1616" s="275" t="s">
        <v>8281</v>
      </c>
      <c r="Q1616" s="275" t="s">
        <v>8282</v>
      </c>
      <c r="T1616" s="275" t="s">
        <v>7722</v>
      </c>
      <c r="U1616" s="275" t="s">
        <v>74</v>
      </c>
      <c r="V1616" s="275" t="s">
        <v>8701</v>
      </c>
      <c r="W1616" s="275" t="s">
        <v>6486</v>
      </c>
      <c r="X1616" s="277">
        <v>45047</v>
      </c>
      <c r="Y1616" s="275" t="s">
        <v>6487</v>
      </c>
      <c r="AA1616" s="277">
        <v>45017</v>
      </c>
      <c r="AB1616" s="277">
        <v>45017</v>
      </c>
      <c r="AJ1616" s="275" t="s">
        <v>8546</v>
      </c>
      <c r="AK1616" s="276">
        <v>989</v>
      </c>
      <c r="AL1616" s="275" t="s">
        <v>8037</v>
      </c>
    </row>
    <row r="1617" spans="1:38" s="275" customFormat="1">
      <c r="A1617" s="275" t="str">
        <f t="shared" si="25"/>
        <v>0471300509障害児相談支援事業</v>
      </c>
      <c r="B1617" s="275" t="s">
        <v>8702</v>
      </c>
      <c r="C1617" s="275" t="s">
        <v>8703</v>
      </c>
      <c r="D1617" s="276">
        <v>9872308</v>
      </c>
      <c r="E1617" s="275" t="s">
        <v>8704</v>
      </c>
      <c r="H1617" s="275" t="s">
        <v>63</v>
      </c>
      <c r="I1617" s="275" t="s">
        <v>8705</v>
      </c>
      <c r="J1617" s="275" t="s">
        <v>8706</v>
      </c>
      <c r="K1617" s="275" t="s">
        <v>8707</v>
      </c>
      <c r="L1617" s="275" t="s">
        <v>8707</v>
      </c>
      <c r="M1617" s="275" t="s">
        <v>8708</v>
      </c>
      <c r="N1617" s="276">
        <v>9872308</v>
      </c>
      <c r="O1617" s="275" t="s">
        <v>2193</v>
      </c>
      <c r="P1617" s="275" t="s">
        <v>8704</v>
      </c>
      <c r="Q1617" s="275" t="s">
        <v>2209</v>
      </c>
      <c r="R1617" s="275" t="s">
        <v>2210</v>
      </c>
      <c r="T1617" s="275" t="s">
        <v>7722</v>
      </c>
      <c r="U1617" s="275" t="s">
        <v>74</v>
      </c>
      <c r="V1617" s="275" t="s">
        <v>8709</v>
      </c>
      <c r="W1617" s="275" t="s">
        <v>6486</v>
      </c>
      <c r="X1617" s="277">
        <v>45078</v>
      </c>
      <c r="Y1617" s="275" t="s">
        <v>6554</v>
      </c>
      <c r="AA1617" s="277">
        <v>45078</v>
      </c>
      <c r="AB1617" s="277">
        <v>45078</v>
      </c>
      <c r="AJ1617" s="275" t="s">
        <v>8546</v>
      </c>
      <c r="AK1617" s="276">
        <v>987</v>
      </c>
      <c r="AL1617" s="275" t="s">
        <v>8029</v>
      </c>
    </row>
    <row r="1618" spans="1:38" s="275" customFormat="1">
      <c r="A1618" s="275" t="str">
        <f t="shared" si="25"/>
        <v>0471400192障害児相談支援事業</v>
      </c>
      <c r="B1618" s="275" t="s">
        <v>173</v>
      </c>
      <c r="C1618" s="275" t="s">
        <v>174</v>
      </c>
      <c r="D1618" s="276">
        <v>1740075</v>
      </c>
      <c r="E1618" s="275" t="s">
        <v>6298</v>
      </c>
      <c r="F1618" s="275" t="s">
        <v>176</v>
      </c>
      <c r="G1618" s="275" t="s">
        <v>177</v>
      </c>
      <c r="H1618" s="275" t="s">
        <v>63</v>
      </c>
      <c r="I1618" s="275" t="s">
        <v>6299</v>
      </c>
      <c r="J1618" s="275" t="s">
        <v>7743</v>
      </c>
      <c r="K1618" s="275" t="s">
        <v>6300</v>
      </c>
      <c r="L1618" s="275" t="s">
        <v>6300</v>
      </c>
      <c r="M1618" s="275" t="s">
        <v>6301</v>
      </c>
      <c r="N1618" s="276">
        <v>9810501</v>
      </c>
      <c r="O1618" s="275" t="s">
        <v>2442</v>
      </c>
      <c r="P1618" s="275" t="s">
        <v>2489</v>
      </c>
      <c r="Q1618" s="275" t="s">
        <v>4865</v>
      </c>
      <c r="R1618" s="275" t="s">
        <v>2491</v>
      </c>
      <c r="T1618" s="275" t="s">
        <v>7722</v>
      </c>
      <c r="U1618" s="275" t="s">
        <v>74</v>
      </c>
      <c r="V1618" s="275" t="s">
        <v>6302</v>
      </c>
      <c r="W1618" s="275" t="s">
        <v>6486</v>
      </c>
      <c r="X1618" s="277">
        <v>45017</v>
      </c>
      <c r="Y1618" s="275" t="s">
        <v>6487</v>
      </c>
      <c r="AA1618" s="277">
        <v>41365</v>
      </c>
      <c r="AB1618" s="277">
        <v>41365</v>
      </c>
      <c r="AJ1618" s="275" t="s">
        <v>8546</v>
      </c>
      <c r="AK1618" s="276">
        <v>174</v>
      </c>
      <c r="AL1618" s="275" t="s">
        <v>7914</v>
      </c>
    </row>
    <row r="1619" spans="1:38" s="275" customFormat="1">
      <c r="A1619" s="275" t="str">
        <f t="shared" si="25"/>
        <v>0471400200障害児相談支援事業</v>
      </c>
      <c r="B1619" s="275" t="s">
        <v>2434</v>
      </c>
      <c r="C1619" s="275" t="s">
        <v>5768</v>
      </c>
      <c r="D1619" s="276">
        <v>9810505</v>
      </c>
      <c r="E1619" s="275" t="s">
        <v>5769</v>
      </c>
      <c r="F1619" s="275" t="s">
        <v>2437</v>
      </c>
      <c r="G1619" s="275" t="s">
        <v>2438</v>
      </c>
      <c r="H1619" s="275" t="s">
        <v>63</v>
      </c>
      <c r="I1619" s="275" t="s">
        <v>5770</v>
      </c>
      <c r="J1619" s="275" t="s">
        <v>7601</v>
      </c>
      <c r="K1619" s="275" t="s">
        <v>6303</v>
      </c>
      <c r="L1619" s="275" t="s">
        <v>6303</v>
      </c>
      <c r="M1619" s="275" t="s">
        <v>6304</v>
      </c>
      <c r="N1619" s="276">
        <v>9810503</v>
      </c>
      <c r="O1619" s="275" t="s">
        <v>2442</v>
      </c>
      <c r="P1619" s="275" t="s">
        <v>4869</v>
      </c>
      <c r="Q1619" s="275" t="s">
        <v>4870</v>
      </c>
      <c r="R1619" s="275" t="s">
        <v>4871</v>
      </c>
      <c r="T1619" s="275" t="s">
        <v>7722</v>
      </c>
      <c r="U1619" s="275" t="s">
        <v>74</v>
      </c>
      <c r="V1619" s="275" t="s">
        <v>6305</v>
      </c>
      <c r="W1619" s="275" t="s">
        <v>6486</v>
      </c>
      <c r="X1619" s="277">
        <v>44287</v>
      </c>
      <c r="Y1619" s="275" t="s">
        <v>6487</v>
      </c>
      <c r="AA1619" s="277">
        <v>41091</v>
      </c>
      <c r="AB1619" s="277">
        <v>41091</v>
      </c>
      <c r="AJ1619" s="275" t="s">
        <v>8546</v>
      </c>
      <c r="AK1619" s="276">
        <v>981</v>
      </c>
      <c r="AL1619" s="275" t="s">
        <v>8042</v>
      </c>
    </row>
    <row r="1620" spans="1:38" s="275" customFormat="1">
      <c r="A1620" s="275" t="str">
        <f t="shared" si="25"/>
        <v>0471400309障害児相談支援事業</v>
      </c>
      <c r="B1620" s="275" t="s">
        <v>2434</v>
      </c>
      <c r="C1620" s="275" t="s">
        <v>5768</v>
      </c>
      <c r="D1620" s="276">
        <v>9810505</v>
      </c>
      <c r="E1620" s="275" t="s">
        <v>5769</v>
      </c>
      <c r="F1620" s="275" t="s">
        <v>2437</v>
      </c>
      <c r="G1620" s="275" t="s">
        <v>2438</v>
      </c>
      <c r="H1620" s="275" t="s">
        <v>63</v>
      </c>
      <c r="I1620" s="275" t="s">
        <v>5770</v>
      </c>
      <c r="J1620" s="275" t="s">
        <v>7601</v>
      </c>
      <c r="K1620" s="275" t="s">
        <v>4875</v>
      </c>
      <c r="L1620" s="275" t="s">
        <v>4875</v>
      </c>
      <c r="M1620" s="275" t="s">
        <v>4876</v>
      </c>
      <c r="N1620" s="276">
        <v>9810503</v>
      </c>
      <c r="O1620" s="275" t="s">
        <v>2442</v>
      </c>
      <c r="P1620" s="275" t="s">
        <v>4877</v>
      </c>
      <c r="Q1620" s="275" t="s">
        <v>4878</v>
      </c>
      <c r="R1620" s="275" t="s">
        <v>4879</v>
      </c>
      <c r="T1620" s="275" t="s">
        <v>7722</v>
      </c>
      <c r="U1620" s="275" t="s">
        <v>74</v>
      </c>
      <c r="V1620" s="275" t="s">
        <v>6306</v>
      </c>
      <c r="W1620" s="275" t="s">
        <v>6486</v>
      </c>
      <c r="X1620" s="277">
        <v>44287</v>
      </c>
      <c r="Y1620" s="275" t="s">
        <v>6487</v>
      </c>
      <c r="AA1620" s="277">
        <v>42826</v>
      </c>
      <c r="AB1620" s="277">
        <v>42826</v>
      </c>
      <c r="AJ1620" s="275" t="s">
        <v>8546</v>
      </c>
      <c r="AK1620" s="276">
        <v>981</v>
      </c>
      <c r="AL1620" s="275" t="s">
        <v>8042</v>
      </c>
    </row>
    <row r="1621" spans="1:38" s="275" customFormat="1">
      <c r="A1621" s="275" t="str">
        <f t="shared" si="25"/>
        <v>0471400317障害児相談支援事業</v>
      </c>
      <c r="B1621" s="275" t="s">
        <v>4881</v>
      </c>
      <c r="C1621" s="275" t="s">
        <v>4882</v>
      </c>
      <c r="D1621" s="276">
        <v>9860861</v>
      </c>
      <c r="E1621" s="275" t="s">
        <v>4883</v>
      </c>
      <c r="F1621" s="275" t="s">
        <v>4884</v>
      </c>
      <c r="G1621" s="275" t="s">
        <v>4884</v>
      </c>
      <c r="H1621" s="275" t="s">
        <v>402</v>
      </c>
      <c r="I1621" s="275" t="s">
        <v>4885</v>
      </c>
      <c r="J1621" s="275" t="s">
        <v>7402</v>
      </c>
      <c r="K1621" s="275" t="s">
        <v>4886</v>
      </c>
      <c r="L1621" s="275" t="s">
        <v>4886</v>
      </c>
      <c r="M1621" s="275" t="s">
        <v>4887</v>
      </c>
      <c r="N1621" s="276">
        <v>9810501</v>
      </c>
      <c r="O1621" s="275" t="s">
        <v>2442</v>
      </c>
      <c r="P1621" s="275" t="s">
        <v>4888</v>
      </c>
      <c r="Q1621" s="275" t="s">
        <v>4889</v>
      </c>
      <c r="R1621" s="275" t="s">
        <v>4890</v>
      </c>
      <c r="T1621" s="275" t="s">
        <v>7722</v>
      </c>
      <c r="U1621" s="275" t="s">
        <v>74</v>
      </c>
      <c r="V1621" s="275" t="s">
        <v>6307</v>
      </c>
      <c r="W1621" s="275" t="s">
        <v>6486</v>
      </c>
      <c r="X1621" s="277">
        <v>44287</v>
      </c>
      <c r="Y1621" s="275" t="s">
        <v>6487</v>
      </c>
      <c r="AA1621" s="277">
        <v>42979</v>
      </c>
      <c r="AB1621" s="277">
        <v>42979</v>
      </c>
      <c r="AJ1621" s="275" t="s">
        <v>8546</v>
      </c>
      <c r="AK1621" s="276">
        <v>986</v>
      </c>
      <c r="AL1621" s="275" t="s">
        <v>7936</v>
      </c>
    </row>
    <row r="1622" spans="1:38" s="275" customFormat="1">
      <c r="A1622" s="275" t="str">
        <f t="shared" si="25"/>
        <v>0471500025障害児相談支援事業</v>
      </c>
      <c r="B1622" s="275" t="s">
        <v>2550</v>
      </c>
      <c r="C1622" s="275" t="s">
        <v>5811</v>
      </c>
      <c r="D1622" s="276">
        <v>9896251</v>
      </c>
      <c r="E1622" s="275" t="s">
        <v>5812</v>
      </c>
      <c r="F1622" s="275" t="s">
        <v>2553</v>
      </c>
      <c r="G1622" s="275" t="s">
        <v>2554</v>
      </c>
      <c r="H1622" s="275" t="s">
        <v>63</v>
      </c>
      <c r="I1622" s="275" t="s">
        <v>5813</v>
      </c>
      <c r="J1622" s="275" t="s">
        <v>7607</v>
      </c>
      <c r="K1622" s="275" t="s">
        <v>4897</v>
      </c>
      <c r="L1622" s="275" t="s">
        <v>4897</v>
      </c>
      <c r="M1622" s="275" t="s">
        <v>4898</v>
      </c>
      <c r="N1622" s="276">
        <v>9896162</v>
      </c>
      <c r="O1622" s="275" t="s">
        <v>2545</v>
      </c>
      <c r="P1622" s="275" t="s">
        <v>6308</v>
      </c>
      <c r="Q1622" s="275" t="s">
        <v>4900</v>
      </c>
      <c r="R1622" s="275" t="s">
        <v>4901</v>
      </c>
      <c r="T1622" s="275" t="s">
        <v>7722</v>
      </c>
      <c r="U1622" s="275" t="s">
        <v>74</v>
      </c>
      <c r="V1622" s="275" t="s">
        <v>6309</v>
      </c>
      <c r="W1622" s="275" t="s">
        <v>6486</v>
      </c>
      <c r="X1622" s="277">
        <v>44652</v>
      </c>
      <c r="Y1622" s="275" t="s">
        <v>6487</v>
      </c>
      <c r="AA1622" s="277">
        <v>41000</v>
      </c>
      <c r="AB1622" s="277">
        <v>41000</v>
      </c>
      <c r="AJ1622" s="275" t="s">
        <v>8546</v>
      </c>
      <c r="AK1622" s="276">
        <v>989</v>
      </c>
      <c r="AL1622" s="275" t="s">
        <v>8052</v>
      </c>
    </row>
    <row r="1623" spans="1:38" s="275" customFormat="1">
      <c r="A1623" s="275" t="str">
        <f t="shared" si="25"/>
        <v>0471500033障害児相談支援事業</v>
      </c>
      <c r="B1623" s="275" t="s">
        <v>4911</v>
      </c>
      <c r="C1623" s="275" t="s">
        <v>4912</v>
      </c>
      <c r="D1623" s="276">
        <v>9880051</v>
      </c>
      <c r="E1623" s="275" t="s">
        <v>4913</v>
      </c>
      <c r="F1623" s="275" t="s">
        <v>4914</v>
      </c>
      <c r="G1623" s="275" t="s">
        <v>4915</v>
      </c>
      <c r="H1623" s="275" t="s">
        <v>129</v>
      </c>
      <c r="I1623" s="275" t="s">
        <v>4916</v>
      </c>
      <c r="J1623" s="275" t="s">
        <v>7407</v>
      </c>
      <c r="K1623" s="275" t="s">
        <v>4917</v>
      </c>
      <c r="L1623" s="275" t="s">
        <v>4917</v>
      </c>
      <c r="M1623" s="275" t="s">
        <v>4918</v>
      </c>
      <c r="N1623" s="276">
        <v>9896101</v>
      </c>
      <c r="O1623" s="275" t="s">
        <v>2545</v>
      </c>
      <c r="P1623" s="275" t="s">
        <v>6311</v>
      </c>
      <c r="Q1623" s="275" t="s">
        <v>6312</v>
      </c>
      <c r="R1623" s="275" t="s">
        <v>6313</v>
      </c>
      <c r="T1623" s="275" t="s">
        <v>7722</v>
      </c>
      <c r="U1623" s="275" t="s">
        <v>76</v>
      </c>
      <c r="V1623" s="275" t="s">
        <v>6310</v>
      </c>
      <c r="W1623" s="275" t="s">
        <v>6486</v>
      </c>
      <c r="X1623" s="277">
        <v>42004</v>
      </c>
      <c r="Y1623" s="275" t="s">
        <v>6487</v>
      </c>
      <c r="AA1623" s="277">
        <v>41579</v>
      </c>
      <c r="AB1623" s="277">
        <v>41579</v>
      </c>
      <c r="AC1623" s="277">
        <v>42004</v>
      </c>
      <c r="AJ1623" s="275" t="s">
        <v>8546</v>
      </c>
      <c r="AK1623" s="276">
        <v>988</v>
      </c>
      <c r="AL1623" s="275" t="s">
        <v>8134</v>
      </c>
    </row>
    <row r="1624" spans="1:38" s="275" customFormat="1">
      <c r="A1624" s="275" t="str">
        <f t="shared" si="25"/>
        <v>0471500041障害児相談支援事業</v>
      </c>
      <c r="B1624" s="275" t="s">
        <v>2550</v>
      </c>
      <c r="C1624" s="275" t="s">
        <v>5811</v>
      </c>
      <c r="D1624" s="276">
        <v>9896251</v>
      </c>
      <c r="E1624" s="275" t="s">
        <v>5812</v>
      </c>
      <c r="F1624" s="275" t="s">
        <v>2553</v>
      </c>
      <c r="G1624" s="275" t="s">
        <v>2554</v>
      </c>
      <c r="H1624" s="275" t="s">
        <v>63</v>
      </c>
      <c r="I1624" s="275" t="s">
        <v>5813</v>
      </c>
      <c r="J1624" s="275" t="s">
        <v>7607</v>
      </c>
      <c r="K1624" s="275" t="s">
        <v>4923</v>
      </c>
      <c r="L1624" s="275" t="s">
        <v>4923</v>
      </c>
      <c r="M1624" s="275" t="s">
        <v>4924</v>
      </c>
      <c r="N1624" s="276">
        <v>9896321</v>
      </c>
      <c r="O1624" s="275" t="s">
        <v>2545</v>
      </c>
      <c r="P1624" s="275" t="s">
        <v>4925</v>
      </c>
      <c r="Q1624" s="275" t="s">
        <v>2584</v>
      </c>
      <c r="R1624" s="275" t="s">
        <v>2585</v>
      </c>
      <c r="T1624" s="275" t="s">
        <v>7722</v>
      </c>
      <c r="U1624" s="275" t="s">
        <v>74</v>
      </c>
      <c r="V1624" s="275" t="s">
        <v>6314</v>
      </c>
      <c r="W1624" s="275" t="s">
        <v>6486</v>
      </c>
      <c r="X1624" s="277">
        <v>44287</v>
      </c>
      <c r="Y1624" s="275" t="s">
        <v>6487</v>
      </c>
      <c r="AA1624" s="277">
        <v>41730</v>
      </c>
      <c r="AB1624" s="277">
        <v>41730</v>
      </c>
      <c r="AJ1624" s="275" t="s">
        <v>8546</v>
      </c>
      <c r="AK1624" s="276">
        <v>989</v>
      </c>
      <c r="AL1624" s="275" t="s">
        <v>8052</v>
      </c>
    </row>
    <row r="1625" spans="1:38" s="275" customFormat="1">
      <c r="A1625" s="275" t="str">
        <f t="shared" si="25"/>
        <v>0471500058障害児相談支援事業</v>
      </c>
      <c r="B1625" s="275" t="s">
        <v>4927</v>
      </c>
      <c r="C1625" s="275" t="s">
        <v>4928</v>
      </c>
      <c r="D1625" s="276">
        <v>9896174</v>
      </c>
      <c r="E1625" s="275" t="s">
        <v>5802</v>
      </c>
      <c r="F1625" s="275" t="s">
        <v>4930</v>
      </c>
      <c r="G1625" s="275" t="s">
        <v>4931</v>
      </c>
      <c r="H1625" s="275" t="s">
        <v>5803</v>
      </c>
      <c r="I1625" s="275" t="s">
        <v>5804</v>
      </c>
      <c r="J1625" s="275" t="s">
        <v>7604</v>
      </c>
      <c r="K1625" s="275" t="s">
        <v>4933</v>
      </c>
      <c r="L1625" s="275" t="s">
        <v>4933</v>
      </c>
      <c r="M1625" s="275" t="s">
        <v>4934</v>
      </c>
      <c r="N1625" s="276">
        <v>9896322</v>
      </c>
      <c r="O1625" s="275" t="s">
        <v>2545</v>
      </c>
      <c r="P1625" s="275" t="s">
        <v>6315</v>
      </c>
      <c r="Q1625" s="275" t="s">
        <v>4936</v>
      </c>
      <c r="R1625" s="275" t="s">
        <v>4937</v>
      </c>
      <c r="T1625" s="275" t="s">
        <v>7722</v>
      </c>
      <c r="U1625" s="275" t="s">
        <v>74</v>
      </c>
      <c r="V1625" s="275" t="s">
        <v>6316</v>
      </c>
      <c r="W1625" s="275" t="s">
        <v>6486</v>
      </c>
      <c r="X1625" s="277">
        <v>44287</v>
      </c>
      <c r="Y1625" s="275" t="s">
        <v>6487</v>
      </c>
      <c r="AA1625" s="277">
        <v>41730</v>
      </c>
      <c r="AB1625" s="277">
        <v>41730</v>
      </c>
      <c r="AJ1625" s="275" t="s">
        <v>8546</v>
      </c>
      <c r="AK1625" s="276">
        <v>989</v>
      </c>
      <c r="AL1625" s="275" t="s">
        <v>8159</v>
      </c>
    </row>
    <row r="1626" spans="1:38" s="275" customFormat="1">
      <c r="A1626" s="275" t="str">
        <f t="shared" si="25"/>
        <v>0471500066障害児相談支援事業</v>
      </c>
      <c r="B1626" s="275" t="s">
        <v>5816</v>
      </c>
      <c r="C1626" s="275" t="s">
        <v>5817</v>
      </c>
      <c r="D1626" s="276">
        <v>9830021</v>
      </c>
      <c r="E1626" s="275" t="s">
        <v>5818</v>
      </c>
      <c r="F1626" s="275" t="s">
        <v>2762</v>
      </c>
      <c r="G1626" s="275" t="s">
        <v>2763</v>
      </c>
      <c r="H1626" s="275" t="s">
        <v>63</v>
      </c>
      <c r="I1626" s="275" t="s">
        <v>8599</v>
      </c>
      <c r="J1626" s="275" t="s">
        <v>8600</v>
      </c>
      <c r="K1626" s="275" t="s">
        <v>4939</v>
      </c>
      <c r="L1626" s="275" t="s">
        <v>4939</v>
      </c>
      <c r="M1626" s="275" t="s">
        <v>4940</v>
      </c>
      <c r="N1626" s="276">
        <v>9896105</v>
      </c>
      <c r="O1626" s="275" t="s">
        <v>2545</v>
      </c>
      <c r="P1626" s="275" t="s">
        <v>4941</v>
      </c>
      <c r="Q1626" s="275" t="s">
        <v>2767</v>
      </c>
      <c r="R1626" s="275" t="s">
        <v>2768</v>
      </c>
      <c r="T1626" s="275" t="s">
        <v>7722</v>
      </c>
      <c r="U1626" s="275" t="s">
        <v>74</v>
      </c>
      <c r="V1626" s="275" t="s">
        <v>6317</v>
      </c>
      <c r="W1626" s="275" t="s">
        <v>6486</v>
      </c>
      <c r="X1626" s="277">
        <v>44287</v>
      </c>
      <c r="Y1626" s="275" t="s">
        <v>6487</v>
      </c>
      <c r="AA1626" s="277">
        <v>41760</v>
      </c>
      <c r="AB1626" s="277">
        <v>41760</v>
      </c>
      <c r="AJ1626" s="275" t="s">
        <v>8546</v>
      </c>
      <c r="AK1626" s="276">
        <v>983</v>
      </c>
      <c r="AL1626" s="275" t="s">
        <v>8062</v>
      </c>
    </row>
    <row r="1627" spans="1:38" s="275" customFormat="1">
      <c r="A1627" s="275" t="str">
        <f t="shared" si="25"/>
        <v>0471500082障害児相談支援事業</v>
      </c>
      <c r="B1627" s="275" t="s">
        <v>3993</v>
      </c>
      <c r="C1627" s="275" t="s">
        <v>3994</v>
      </c>
      <c r="D1627" s="276">
        <v>9870024</v>
      </c>
      <c r="E1627" s="275" t="s">
        <v>3995</v>
      </c>
      <c r="F1627" s="275" t="s">
        <v>7744</v>
      </c>
      <c r="G1627" s="275" t="s">
        <v>7745</v>
      </c>
      <c r="H1627" s="275" t="s">
        <v>129</v>
      </c>
      <c r="I1627" s="275" t="s">
        <v>3998</v>
      </c>
      <c r="J1627" s="275" t="s">
        <v>7321</v>
      </c>
      <c r="K1627" s="275" t="s">
        <v>5194</v>
      </c>
      <c r="L1627" s="275" t="s">
        <v>5194</v>
      </c>
      <c r="M1627" s="275" t="s">
        <v>5195</v>
      </c>
      <c r="N1627" s="276">
        <v>9896174</v>
      </c>
      <c r="O1627" s="275" t="s">
        <v>2545</v>
      </c>
      <c r="P1627" s="275" t="s">
        <v>7746</v>
      </c>
      <c r="Q1627" s="275" t="s">
        <v>7747</v>
      </c>
      <c r="T1627" s="275" t="s">
        <v>7722</v>
      </c>
      <c r="U1627" s="275" t="s">
        <v>74</v>
      </c>
      <c r="V1627" s="275" t="s">
        <v>7748</v>
      </c>
      <c r="W1627" s="275" t="s">
        <v>6486</v>
      </c>
      <c r="X1627" s="277">
        <v>44927</v>
      </c>
      <c r="Y1627" s="275" t="s">
        <v>6487</v>
      </c>
      <c r="AA1627" s="277">
        <v>44835</v>
      </c>
      <c r="AB1627" s="277">
        <v>44835</v>
      </c>
      <c r="AJ1627" s="275" t="s">
        <v>8546</v>
      </c>
      <c r="AK1627" s="276">
        <v>987</v>
      </c>
      <c r="AL1627" s="275" t="s">
        <v>8122</v>
      </c>
    </row>
    <row r="1628" spans="1:38" s="275" customFormat="1">
      <c r="A1628" s="275" t="str">
        <f t="shared" si="25"/>
        <v>0471600015障害児相談支援事業</v>
      </c>
      <c r="B1628" s="275" t="s">
        <v>4943</v>
      </c>
      <c r="C1628" s="275" t="s">
        <v>6086</v>
      </c>
      <c r="D1628" s="276">
        <v>9840063</v>
      </c>
      <c r="E1628" s="275" t="s">
        <v>6087</v>
      </c>
      <c r="F1628" s="275" t="s">
        <v>4123</v>
      </c>
      <c r="G1628" s="275" t="s">
        <v>4124</v>
      </c>
      <c r="H1628" s="275" t="s">
        <v>63</v>
      </c>
      <c r="I1628" s="275" t="s">
        <v>8475</v>
      </c>
      <c r="J1628" s="275" t="s">
        <v>8476</v>
      </c>
      <c r="K1628" s="275" t="s">
        <v>4946</v>
      </c>
      <c r="L1628" s="275" t="s">
        <v>4946</v>
      </c>
      <c r="M1628" s="275" t="s">
        <v>4947</v>
      </c>
      <c r="N1628" s="276">
        <v>9813352</v>
      </c>
      <c r="O1628" s="275" t="s">
        <v>2920</v>
      </c>
      <c r="P1628" s="275" t="s">
        <v>6088</v>
      </c>
      <c r="Q1628" s="275" t="s">
        <v>4948</v>
      </c>
      <c r="R1628" s="275" t="s">
        <v>8710</v>
      </c>
      <c r="T1628" s="275" t="s">
        <v>7722</v>
      </c>
      <c r="U1628" s="275" t="s">
        <v>74</v>
      </c>
      <c r="V1628" s="275" t="s">
        <v>6318</v>
      </c>
      <c r="W1628" s="275" t="s">
        <v>6486</v>
      </c>
      <c r="X1628" s="277">
        <v>44287</v>
      </c>
      <c r="Y1628" s="275" t="s">
        <v>6487</v>
      </c>
      <c r="AA1628" s="277">
        <v>42826</v>
      </c>
      <c r="AB1628" s="277">
        <v>42826</v>
      </c>
      <c r="AJ1628" s="275" t="s">
        <v>8546</v>
      </c>
      <c r="AK1628" s="276">
        <v>984</v>
      </c>
      <c r="AL1628" s="275" t="s">
        <v>8136</v>
      </c>
    </row>
    <row r="1629" spans="1:38" s="275" customFormat="1">
      <c r="A1629" s="275" t="str">
        <f t="shared" si="25"/>
        <v>0471600056障害児相談支援事業</v>
      </c>
      <c r="B1629" s="275" t="s">
        <v>3689</v>
      </c>
      <c r="C1629" s="275" t="s">
        <v>3690</v>
      </c>
      <c r="D1629" s="276">
        <v>9813341</v>
      </c>
      <c r="E1629" s="275" t="s">
        <v>6319</v>
      </c>
      <c r="F1629" s="275" t="s">
        <v>6320</v>
      </c>
      <c r="G1629" s="275" t="s">
        <v>3699</v>
      </c>
      <c r="H1629" s="275" t="s">
        <v>1475</v>
      </c>
      <c r="I1629" s="275" t="s">
        <v>6321</v>
      </c>
      <c r="J1629" s="275" t="s">
        <v>7287</v>
      </c>
      <c r="K1629" s="275" t="s">
        <v>4959</v>
      </c>
      <c r="L1629" s="275" t="s">
        <v>4959</v>
      </c>
      <c r="M1629" s="275" t="s">
        <v>4960</v>
      </c>
      <c r="N1629" s="276">
        <v>9813341</v>
      </c>
      <c r="O1629" s="275" t="s">
        <v>2920</v>
      </c>
      <c r="P1629" s="275" t="s">
        <v>6322</v>
      </c>
      <c r="Q1629" s="275" t="s">
        <v>3698</v>
      </c>
      <c r="R1629" s="275" t="s">
        <v>3699</v>
      </c>
      <c r="T1629" s="275" t="s">
        <v>7722</v>
      </c>
      <c r="U1629" s="275" t="s">
        <v>74</v>
      </c>
      <c r="V1629" s="275" t="s">
        <v>6323</v>
      </c>
      <c r="W1629" s="275" t="s">
        <v>6486</v>
      </c>
      <c r="X1629" s="277">
        <v>44287</v>
      </c>
      <c r="Y1629" s="275" t="s">
        <v>6487</v>
      </c>
      <c r="AA1629" s="277">
        <v>43525</v>
      </c>
      <c r="AB1629" s="277">
        <v>43525</v>
      </c>
      <c r="AJ1629" s="275" t="s">
        <v>8546</v>
      </c>
      <c r="AK1629" s="276">
        <v>981</v>
      </c>
      <c r="AL1629" s="275" t="s">
        <v>8075</v>
      </c>
    </row>
    <row r="1630" spans="1:38" s="275" customFormat="1">
      <c r="A1630" s="275" t="str">
        <f t="shared" si="25"/>
        <v>0471600064障害児相談支援事業</v>
      </c>
      <c r="B1630" s="275" t="s">
        <v>4963</v>
      </c>
      <c r="C1630" s="275" t="s">
        <v>4964</v>
      </c>
      <c r="D1630" s="276">
        <v>9813331</v>
      </c>
      <c r="E1630" s="275" t="s">
        <v>4965</v>
      </c>
      <c r="F1630" s="275" t="s">
        <v>4966</v>
      </c>
      <c r="G1630" s="275" t="s">
        <v>4966</v>
      </c>
      <c r="H1630" s="275" t="s">
        <v>319</v>
      </c>
      <c r="I1630" s="275" t="s">
        <v>4967</v>
      </c>
      <c r="J1630" s="275" t="s">
        <v>7412</v>
      </c>
      <c r="K1630" s="275" t="s">
        <v>4968</v>
      </c>
      <c r="L1630" s="275" t="s">
        <v>4968</v>
      </c>
      <c r="M1630" s="275" t="s">
        <v>4969</v>
      </c>
      <c r="N1630" s="276">
        <v>9813331</v>
      </c>
      <c r="O1630" s="275" t="s">
        <v>2920</v>
      </c>
      <c r="P1630" s="275" t="s">
        <v>4965</v>
      </c>
      <c r="Q1630" s="275" t="s">
        <v>4966</v>
      </c>
      <c r="R1630" s="275" t="s">
        <v>4966</v>
      </c>
      <c r="T1630" s="275" t="s">
        <v>7722</v>
      </c>
      <c r="U1630" s="275" t="s">
        <v>74</v>
      </c>
      <c r="V1630" s="275" t="s">
        <v>6324</v>
      </c>
      <c r="W1630" s="275" t="s">
        <v>6486</v>
      </c>
      <c r="X1630" s="277">
        <v>44287</v>
      </c>
      <c r="Y1630" s="275" t="s">
        <v>6487</v>
      </c>
      <c r="AA1630" s="277">
        <v>43556</v>
      </c>
      <c r="AB1630" s="277">
        <v>43556</v>
      </c>
      <c r="AJ1630" s="275" t="s">
        <v>8546</v>
      </c>
      <c r="AK1630" s="276">
        <v>981</v>
      </c>
      <c r="AL1630" s="275" t="s">
        <v>8137</v>
      </c>
    </row>
    <row r="1631" spans="1:38" s="275" customFormat="1">
      <c r="A1631" s="275" t="str">
        <f t="shared" si="25"/>
        <v>0472100015障害児相談支援事業</v>
      </c>
      <c r="B1631" s="275" t="s">
        <v>2971</v>
      </c>
      <c r="C1631" s="275" t="s">
        <v>2972</v>
      </c>
      <c r="D1631" s="276">
        <v>9890821</v>
      </c>
      <c r="E1631" s="275" t="s">
        <v>2973</v>
      </c>
      <c r="F1631" s="275" t="s">
        <v>2974</v>
      </c>
      <c r="G1631" s="275" t="s">
        <v>2975</v>
      </c>
      <c r="H1631" s="275" t="s">
        <v>144</v>
      </c>
      <c r="I1631" s="275" t="s">
        <v>8327</v>
      </c>
      <c r="J1631" s="275" t="s">
        <v>8328</v>
      </c>
      <c r="K1631" s="275" t="s">
        <v>2971</v>
      </c>
      <c r="L1631" s="275" t="s">
        <v>2971</v>
      </c>
      <c r="M1631" s="275" t="s">
        <v>2972</v>
      </c>
      <c r="N1631" s="276">
        <v>9890821</v>
      </c>
      <c r="O1631" s="275" t="s">
        <v>2976</v>
      </c>
      <c r="P1631" s="275" t="s">
        <v>4972</v>
      </c>
      <c r="Q1631" s="275" t="s">
        <v>2974</v>
      </c>
      <c r="R1631" s="275" t="s">
        <v>2975</v>
      </c>
      <c r="T1631" s="275" t="s">
        <v>7722</v>
      </c>
      <c r="U1631" s="275" t="s">
        <v>74</v>
      </c>
      <c r="V1631" s="275" t="s">
        <v>6325</v>
      </c>
      <c r="W1631" s="275" t="s">
        <v>6486</v>
      </c>
      <c r="X1631" s="277">
        <v>44287</v>
      </c>
      <c r="Y1631" s="275" t="s">
        <v>6487</v>
      </c>
      <c r="AA1631" s="277">
        <v>42156</v>
      </c>
      <c r="AB1631" s="277">
        <v>42156</v>
      </c>
      <c r="AJ1631" s="275" t="s">
        <v>8546</v>
      </c>
      <c r="AK1631" s="276">
        <v>989</v>
      </c>
      <c r="AL1631" s="275" t="s">
        <v>8081</v>
      </c>
    </row>
    <row r="1632" spans="1:38" s="275" customFormat="1">
      <c r="A1632" s="275" t="str">
        <f t="shared" si="25"/>
        <v>0472210012障害児相談支援事業</v>
      </c>
      <c r="B1632" s="275" t="s">
        <v>1003</v>
      </c>
      <c r="C1632" s="275" t="s">
        <v>5452</v>
      </c>
      <c r="D1632" s="276">
        <v>9890232</v>
      </c>
      <c r="E1632" s="275" t="s">
        <v>1005</v>
      </c>
      <c r="F1632" s="275" t="s">
        <v>1006</v>
      </c>
      <c r="G1632" s="275" t="s">
        <v>1007</v>
      </c>
      <c r="H1632" s="275" t="s">
        <v>63</v>
      </c>
      <c r="I1632" s="275" t="s">
        <v>1008</v>
      </c>
      <c r="J1632" s="275" t="s">
        <v>6699</v>
      </c>
      <c r="K1632" s="275" t="s">
        <v>6326</v>
      </c>
      <c r="L1632" s="275" t="s">
        <v>6326</v>
      </c>
      <c r="M1632" s="275" t="s">
        <v>6327</v>
      </c>
      <c r="N1632" s="276">
        <v>9891201</v>
      </c>
      <c r="O1632" s="275" t="s">
        <v>3030</v>
      </c>
      <c r="P1632" s="275" t="s">
        <v>4681</v>
      </c>
      <c r="Q1632" s="275" t="s">
        <v>4682</v>
      </c>
      <c r="R1632" s="275" t="s">
        <v>4683</v>
      </c>
      <c r="T1632" s="275" t="s">
        <v>7722</v>
      </c>
      <c r="U1632" s="275" t="s">
        <v>74</v>
      </c>
      <c r="V1632" s="275" t="s">
        <v>6328</v>
      </c>
      <c r="W1632" s="275" t="s">
        <v>6486</v>
      </c>
      <c r="X1632" s="277">
        <v>45017</v>
      </c>
      <c r="Y1632" s="275" t="s">
        <v>6487</v>
      </c>
      <c r="AA1632" s="277">
        <v>41030</v>
      </c>
      <c r="AB1632" s="277">
        <v>41030</v>
      </c>
      <c r="AJ1632" s="275" t="s">
        <v>8546</v>
      </c>
      <c r="AK1632" s="276">
        <v>989</v>
      </c>
      <c r="AL1632" s="275" t="s">
        <v>7956</v>
      </c>
    </row>
    <row r="1633" spans="1:38" s="275" customFormat="1">
      <c r="A1633" s="275" t="str">
        <f t="shared" si="25"/>
        <v>0472220029障害児相談支援事業</v>
      </c>
      <c r="B1633" s="275" t="s">
        <v>1982</v>
      </c>
      <c r="C1633" s="275" t="s">
        <v>4493</v>
      </c>
      <c r="D1633" s="276">
        <v>9891601</v>
      </c>
      <c r="E1633" s="275" t="s">
        <v>1984</v>
      </c>
      <c r="F1633" s="275" t="s">
        <v>1985</v>
      </c>
      <c r="G1633" s="275" t="s">
        <v>1986</v>
      </c>
      <c r="H1633" s="275" t="s">
        <v>63</v>
      </c>
      <c r="I1633" s="275" t="s">
        <v>1987</v>
      </c>
      <c r="J1633" s="275" t="s">
        <v>6915</v>
      </c>
      <c r="K1633" s="275" t="s">
        <v>4975</v>
      </c>
      <c r="L1633" s="275" t="s">
        <v>4975</v>
      </c>
      <c r="M1633" s="275" t="s">
        <v>4976</v>
      </c>
      <c r="N1633" s="276">
        <v>9891692</v>
      </c>
      <c r="O1633" s="275" t="s">
        <v>3007</v>
      </c>
      <c r="P1633" s="275" t="s">
        <v>1984</v>
      </c>
      <c r="Q1633" s="275" t="s">
        <v>1985</v>
      </c>
      <c r="R1633" s="275" t="s">
        <v>1986</v>
      </c>
      <c r="T1633" s="275" t="s">
        <v>7722</v>
      </c>
      <c r="U1633" s="275" t="s">
        <v>74</v>
      </c>
      <c r="V1633" s="275" t="s">
        <v>6329</v>
      </c>
      <c r="W1633" s="275" t="s">
        <v>6486</v>
      </c>
      <c r="X1633" s="277">
        <v>44287</v>
      </c>
      <c r="Y1633" s="275" t="s">
        <v>6487</v>
      </c>
      <c r="AA1633" s="277">
        <v>41730</v>
      </c>
      <c r="AB1633" s="277">
        <v>41730</v>
      </c>
      <c r="AJ1633" s="275" t="s">
        <v>8546</v>
      </c>
      <c r="AK1633" s="276">
        <v>989</v>
      </c>
      <c r="AL1633" s="275" t="s">
        <v>8019</v>
      </c>
    </row>
    <row r="1634" spans="1:38" s="275" customFormat="1">
      <c r="A1634" s="275" t="str">
        <f t="shared" si="25"/>
        <v>0472220086障害児相談支援事業</v>
      </c>
      <c r="B1634" s="275" t="s">
        <v>4465</v>
      </c>
      <c r="C1634" s="275" t="s">
        <v>4466</v>
      </c>
      <c r="D1634" s="276">
        <v>9891501</v>
      </c>
      <c r="E1634" s="275" t="s">
        <v>4467</v>
      </c>
      <c r="F1634" s="275" t="s">
        <v>4981</v>
      </c>
      <c r="G1634" s="275" t="s">
        <v>4981</v>
      </c>
      <c r="H1634" s="275" t="s">
        <v>63</v>
      </c>
      <c r="I1634" s="275" t="s">
        <v>4469</v>
      </c>
      <c r="J1634" s="275" t="s">
        <v>7413</v>
      </c>
      <c r="K1634" s="275" t="s">
        <v>4979</v>
      </c>
      <c r="L1634" s="275" t="s">
        <v>4979</v>
      </c>
      <c r="M1634" s="275" t="s">
        <v>4980</v>
      </c>
      <c r="N1634" s="276">
        <v>9891501</v>
      </c>
      <c r="O1634" s="275" t="s">
        <v>3058</v>
      </c>
      <c r="P1634" s="275" t="s">
        <v>4467</v>
      </c>
      <c r="Q1634" s="275" t="s">
        <v>4981</v>
      </c>
      <c r="R1634" s="275" t="s">
        <v>4981</v>
      </c>
      <c r="T1634" s="275" t="s">
        <v>7722</v>
      </c>
      <c r="U1634" s="275" t="s">
        <v>74</v>
      </c>
      <c r="V1634" s="275" t="s">
        <v>6330</v>
      </c>
      <c r="W1634" s="275" t="s">
        <v>6486</v>
      </c>
      <c r="X1634" s="277">
        <v>44287</v>
      </c>
      <c r="Y1634" s="275" t="s">
        <v>6487</v>
      </c>
      <c r="AA1634" s="277">
        <v>42767</v>
      </c>
      <c r="AB1634" s="277">
        <v>42767</v>
      </c>
      <c r="AJ1634" s="275" t="s">
        <v>8546</v>
      </c>
      <c r="AK1634" s="276">
        <v>989</v>
      </c>
      <c r="AL1634" s="275" t="s">
        <v>8138</v>
      </c>
    </row>
    <row r="1635" spans="1:38" s="275" customFormat="1">
      <c r="A1635" s="275" t="str">
        <f t="shared" si="25"/>
        <v>0472220102障害児相談支援事業</v>
      </c>
      <c r="B1635" s="275" t="s">
        <v>3107</v>
      </c>
      <c r="C1635" s="275" t="s">
        <v>3108</v>
      </c>
      <c r="D1635" s="276">
        <v>9891261</v>
      </c>
      <c r="E1635" s="275" t="s">
        <v>3109</v>
      </c>
      <c r="F1635" s="275" t="s">
        <v>8628</v>
      </c>
      <c r="G1635" s="275" t="s">
        <v>3110</v>
      </c>
      <c r="H1635" s="275" t="s">
        <v>402</v>
      </c>
      <c r="I1635" s="275" t="s">
        <v>3111</v>
      </c>
      <c r="J1635" s="275" t="s">
        <v>7175</v>
      </c>
      <c r="K1635" s="275" t="s">
        <v>4987</v>
      </c>
      <c r="L1635" s="275" t="s">
        <v>4987</v>
      </c>
      <c r="M1635" s="275" t="s">
        <v>4988</v>
      </c>
      <c r="N1635" s="276">
        <v>9891302</v>
      </c>
      <c r="O1635" s="275" t="s">
        <v>3035</v>
      </c>
      <c r="P1635" s="275" t="s">
        <v>4991</v>
      </c>
      <c r="Q1635" s="275" t="s">
        <v>4989</v>
      </c>
      <c r="R1635" s="275" t="s">
        <v>3110</v>
      </c>
      <c r="T1635" s="275" t="s">
        <v>7722</v>
      </c>
      <c r="U1635" s="275" t="s">
        <v>74</v>
      </c>
      <c r="V1635" s="275" t="s">
        <v>6331</v>
      </c>
      <c r="W1635" s="275" t="s">
        <v>6486</v>
      </c>
      <c r="X1635" s="277">
        <v>44287</v>
      </c>
      <c r="Y1635" s="275" t="s">
        <v>6487</v>
      </c>
      <c r="AA1635" s="277">
        <v>43191</v>
      </c>
      <c r="AB1635" s="277">
        <v>43191</v>
      </c>
      <c r="AJ1635" s="275" t="s">
        <v>8546</v>
      </c>
      <c r="AK1635" s="276">
        <v>989</v>
      </c>
      <c r="AL1635" s="275" t="s">
        <v>8084</v>
      </c>
    </row>
    <row r="1636" spans="1:38" s="275" customFormat="1">
      <c r="A1636" s="275" t="str">
        <f t="shared" si="25"/>
        <v>0472220110障害児相談支援事業</v>
      </c>
      <c r="B1636" s="275" t="s">
        <v>4106</v>
      </c>
      <c r="C1636" s="275" t="s">
        <v>5962</v>
      </c>
      <c r="D1636" s="276">
        <v>9891754</v>
      </c>
      <c r="E1636" s="275" t="s">
        <v>4107</v>
      </c>
      <c r="F1636" s="275" t="s">
        <v>3156</v>
      </c>
      <c r="G1636" s="275" t="s">
        <v>4108</v>
      </c>
      <c r="H1636" s="275" t="s">
        <v>129</v>
      </c>
      <c r="I1636" s="275" t="s">
        <v>3140</v>
      </c>
      <c r="J1636" s="275" t="s">
        <v>7044</v>
      </c>
      <c r="K1636" s="275" t="s">
        <v>4993</v>
      </c>
      <c r="L1636" s="275" t="s">
        <v>4993</v>
      </c>
      <c r="M1636" s="275" t="s">
        <v>4994</v>
      </c>
      <c r="N1636" s="276">
        <v>9891753</v>
      </c>
      <c r="O1636" s="275" t="s">
        <v>3007</v>
      </c>
      <c r="P1636" s="275" t="s">
        <v>4995</v>
      </c>
      <c r="Q1636" s="275" t="s">
        <v>3144</v>
      </c>
      <c r="R1636" s="275" t="s">
        <v>3145</v>
      </c>
      <c r="T1636" s="275" t="s">
        <v>7722</v>
      </c>
      <c r="U1636" s="275" t="s">
        <v>74</v>
      </c>
      <c r="V1636" s="275" t="s">
        <v>6332</v>
      </c>
      <c r="W1636" s="275" t="s">
        <v>6486</v>
      </c>
      <c r="X1636" s="277">
        <v>44287</v>
      </c>
      <c r="Y1636" s="275" t="s">
        <v>6487</v>
      </c>
      <c r="AA1636" s="277">
        <v>43770</v>
      </c>
      <c r="AB1636" s="277">
        <v>43770</v>
      </c>
      <c r="AJ1636" s="275" t="s">
        <v>8546</v>
      </c>
      <c r="AK1636" s="276">
        <v>989</v>
      </c>
      <c r="AL1636" s="275" t="s">
        <v>8049</v>
      </c>
    </row>
    <row r="1637" spans="1:38" s="275" customFormat="1">
      <c r="A1637" s="275" t="str">
        <f t="shared" si="25"/>
        <v>0472220128障害児相談支援事業</v>
      </c>
      <c r="B1637" s="275" t="s">
        <v>4997</v>
      </c>
      <c r="C1637" s="275" t="s">
        <v>4998</v>
      </c>
      <c r="D1637" s="276">
        <v>9891602</v>
      </c>
      <c r="E1637" s="275" t="s">
        <v>4999</v>
      </c>
      <c r="F1637" s="275" t="s">
        <v>5000</v>
      </c>
      <c r="G1637" s="275" t="s">
        <v>5000</v>
      </c>
      <c r="H1637" s="275" t="s">
        <v>129</v>
      </c>
      <c r="I1637" s="275" t="s">
        <v>5001</v>
      </c>
      <c r="J1637" s="275" t="s">
        <v>7178</v>
      </c>
      <c r="K1637" s="275" t="s">
        <v>5002</v>
      </c>
      <c r="L1637" s="275" t="s">
        <v>5002</v>
      </c>
      <c r="M1637" s="275" t="s">
        <v>5003</v>
      </c>
      <c r="N1637" s="276">
        <v>9891602</v>
      </c>
      <c r="O1637" s="275" t="s">
        <v>3007</v>
      </c>
      <c r="P1637" s="275" t="s">
        <v>4999</v>
      </c>
      <c r="Q1637" s="275" t="s">
        <v>5000</v>
      </c>
      <c r="R1637" s="275" t="s">
        <v>5000</v>
      </c>
      <c r="T1637" s="275" t="s">
        <v>7722</v>
      </c>
      <c r="U1637" s="275" t="s">
        <v>74</v>
      </c>
      <c r="V1637" s="275" t="s">
        <v>6333</v>
      </c>
      <c r="W1637" s="275" t="s">
        <v>6486</v>
      </c>
      <c r="X1637" s="277">
        <v>44287</v>
      </c>
      <c r="Y1637" s="275" t="s">
        <v>6487</v>
      </c>
      <c r="AA1637" s="277">
        <v>43862</v>
      </c>
      <c r="AB1637" s="277">
        <v>43862</v>
      </c>
      <c r="AJ1637" s="275" t="s">
        <v>8546</v>
      </c>
      <c r="AK1637" s="276">
        <v>989</v>
      </c>
      <c r="AL1637" s="275" t="s">
        <v>8085</v>
      </c>
    </row>
    <row r="1638" spans="1:38" s="275" customFormat="1">
      <c r="A1638" s="275" t="str">
        <f t="shared" si="25"/>
        <v>0472220136障害児相談支援事業</v>
      </c>
      <c r="B1638" s="275" t="s">
        <v>7415</v>
      </c>
      <c r="C1638" s="275" t="s">
        <v>7416</v>
      </c>
      <c r="D1638" s="276">
        <v>9891272</v>
      </c>
      <c r="E1638" s="275" t="s">
        <v>7417</v>
      </c>
      <c r="F1638" s="275" t="s">
        <v>3069</v>
      </c>
      <c r="G1638" s="275" t="s">
        <v>3070</v>
      </c>
      <c r="H1638" s="275" t="s">
        <v>63</v>
      </c>
      <c r="I1638" s="275" t="s">
        <v>7418</v>
      </c>
      <c r="J1638" s="275" t="s">
        <v>7419</v>
      </c>
      <c r="K1638" s="275" t="s">
        <v>7420</v>
      </c>
      <c r="L1638" s="275" t="s">
        <v>7420</v>
      </c>
      <c r="M1638" s="275" t="s">
        <v>7421</v>
      </c>
      <c r="N1638" s="276">
        <v>9891272</v>
      </c>
      <c r="O1638" s="275" t="s">
        <v>3030</v>
      </c>
      <c r="P1638" s="275" t="s">
        <v>7417</v>
      </c>
      <c r="Q1638" s="275" t="s">
        <v>3069</v>
      </c>
      <c r="R1638" s="275" t="s">
        <v>3070</v>
      </c>
      <c r="T1638" s="275" t="s">
        <v>7722</v>
      </c>
      <c r="U1638" s="275" t="s">
        <v>74</v>
      </c>
      <c r="V1638" s="275" t="s">
        <v>7749</v>
      </c>
      <c r="W1638" s="275" t="s">
        <v>6486</v>
      </c>
      <c r="X1638" s="277">
        <v>44652</v>
      </c>
      <c r="Y1638" s="275" t="s">
        <v>6554</v>
      </c>
      <c r="AA1638" s="277">
        <v>44652</v>
      </c>
      <c r="AB1638" s="277">
        <v>44652</v>
      </c>
      <c r="AJ1638" s="275" t="s">
        <v>8546</v>
      </c>
      <c r="AK1638" s="276">
        <v>989</v>
      </c>
      <c r="AL1638" s="275" t="s">
        <v>8139</v>
      </c>
    </row>
    <row r="1639" spans="1:38" s="275" customFormat="1">
      <c r="A1639" s="275" t="str">
        <f t="shared" si="25"/>
        <v>0472220144障害児相談支援事業</v>
      </c>
      <c r="B1639" s="275" t="s">
        <v>4106</v>
      </c>
      <c r="C1639" s="275" t="s">
        <v>4992</v>
      </c>
      <c r="D1639" s="276">
        <v>9891754</v>
      </c>
      <c r="E1639" s="275" t="s">
        <v>8477</v>
      </c>
      <c r="F1639" s="275" t="s">
        <v>8478</v>
      </c>
      <c r="G1639" s="275" t="s">
        <v>8479</v>
      </c>
      <c r="H1639" s="275" t="s">
        <v>129</v>
      </c>
      <c r="I1639" s="275" t="s">
        <v>3140</v>
      </c>
      <c r="J1639" s="275" t="s">
        <v>7044</v>
      </c>
      <c r="K1639" s="275" t="s">
        <v>8480</v>
      </c>
      <c r="L1639" s="275" t="s">
        <v>8480</v>
      </c>
      <c r="M1639" s="275" t="s">
        <v>8481</v>
      </c>
      <c r="N1639" s="276">
        <v>9891754</v>
      </c>
      <c r="O1639" s="275" t="s">
        <v>3007</v>
      </c>
      <c r="P1639" s="275" t="s">
        <v>8477</v>
      </c>
      <c r="Q1639" s="275" t="s">
        <v>8711</v>
      </c>
      <c r="R1639" s="275" t="s">
        <v>8479</v>
      </c>
      <c r="T1639" s="275" t="s">
        <v>7722</v>
      </c>
      <c r="U1639" s="275" t="s">
        <v>74</v>
      </c>
      <c r="V1639" s="275" t="s">
        <v>8712</v>
      </c>
      <c r="W1639" s="275" t="s">
        <v>6486</v>
      </c>
      <c r="X1639" s="277">
        <v>45078</v>
      </c>
      <c r="Y1639" s="275" t="s">
        <v>6554</v>
      </c>
      <c r="AA1639" s="277">
        <v>45078</v>
      </c>
      <c r="AB1639" s="277">
        <v>45078</v>
      </c>
      <c r="AJ1639" s="275" t="s">
        <v>8546</v>
      </c>
      <c r="AK1639" s="276">
        <v>989</v>
      </c>
      <c r="AL1639" s="275" t="s">
        <v>8049</v>
      </c>
    </row>
    <row r="1640" spans="1:38" s="275" customFormat="1">
      <c r="A1640" s="275" t="str">
        <f t="shared" si="25"/>
        <v>0472400019障害児相談支援事業</v>
      </c>
      <c r="B1640" s="275" t="s">
        <v>3278</v>
      </c>
      <c r="C1640" s="275" t="s">
        <v>3279</v>
      </c>
      <c r="D1640" s="276">
        <v>9892292</v>
      </c>
      <c r="E1640" s="275" t="s">
        <v>6334</v>
      </c>
      <c r="F1640" s="275" t="s">
        <v>3280</v>
      </c>
      <c r="G1640" s="275" t="s">
        <v>3281</v>
      </c>
      <c r="H1640" s="275" t="s">
        <v>3282</v>
      </c>
      <c r="I1640" s="275" t="s">
        <v>3283</v>
      </c>
      <c r="J1640" s="275" t="s">
        <v>7209</v>
      </c>
      <c r="K1640" s="275" t="s">
        <v>5020</v>
      </c>
      <c r="L1640" s="275" t="s">
        <v>5020</v>
      </c>
      <c r="M1640" s="275" t="s">
        <v>5021</v>
      </c>
      <c r="N1640" s="276">
        <v>9892112</v>
      </c>
      <c r="O1640" s="275" t="s">
        <v>3217</v>
      </c>
      <c r="P1640" s="275" t="s">
        <v>6335</v>
      </c>
      <c r="Q1640" s="275" t="s">
        <v>5023</v>
      </c>
      <c r="R1640" s="275" t="s">
        <v>5023</v>
      </c>
      <c r="T1640" s="275" t="s">
        <v>7722</v>
      </c>
      <c r="U1640" s="275" t="s">
        <v>74</v>
      </c>
      <c r="V1640" s="275" t="s">
        <v>6336</v>
      </c>
      <c r="W1640" s="275" t="s">
        <v>6486</v>
      </c>
      <c r="X1640" s="277">
        <v>45078</v>
      </c>
      <c r="Y1640" s="275" t="s">
        <v>6487</v>
      </c>
      <c r="AA1640" s="277">
        <v>41365</v>
      </c>
      <c r="AB1640" s="277">
        <v>41365</v>
      </c>
      <c r="AJ1640" s="275" t="s">
        <v>8546</v>
      </c>
      <c r="AK1640" s="276">
        <v>989</v>
      </c>
      <c r="AL1640" s="275" t="s">
        <v>8091</v>
      </c>
    </row>
    <row r="1641" spans="1:38" s="275" customFormat="1">
      <c r="A1641" s="275" t="str">
        <f t="shared" si="25"/>
        <v>0472400027障害児相談支援事業</v>
      </c>
      <c r="B1641" s="275" t="s">
        <v>3340</v>
      </c>
      <c r="C1641" s="275" t="s">
        <v>3341</v>
      </c>
      <c r="D1641" s="276">
        <v>9828544</v>
      </c>
      <c r="E1641" s="275" t="s">
        <v>6254</v>
      </c>
      <c r="F1641" s="275" t="s">
        <v>3343</v>
      </c>
      <c r="G1641" s="275" t="s">
        <v>3344</v>
      </c>
      <c r="H1641" s="275" t="s">
        <v>63</v>
      </c>
      <c r="I1641" s="275" t="s">
        <v>3345</v>
      </c>
      <c r="J1641" s="275" t="s">
        <v>7732</v>
      </c>
      <c r="K1641" s="275" t="s">
        <v>5025</v>
      </c>
      <c r="L1641" s="275" t="s">
        <v>5025</v>
      </c>
      <c r="M1641" s="275" t="s">
        <v>5026</v>
      </c>
      <c r="N1641" s="276">
        <v>9892351</v>
      </c>
      <c r="O1641" s="275" t="s">
        <v>3205</v>
      </c>
      <c r="P1641" s="275" t="s">
        <v>5031</v>
      </c>
      <c r="Q1641" s="275" t="s">
        <v>5028</v>
      </c>
      <c r="R1641" s="275" t="s">
        <v>5029</v>
      </c>
      <c r="T1641" s="275" t="s">
        <v>7722</v>
      </c>
      <c r="U1641" s="275" t="s">
        <v>74</v>
      </c>
      <c r="V1641" s="275" t="s">
        <v>6337</v>
      </c>
      <c r="W1641" s="275" t="s">
        <v>6486</v>
      </c>
      <c r="X1641" s="277">
        <v>44287</v>
      </c>
      <c r="Y1641" s="275" t="s">
        <v>6487</v>
      </c>
      <c r="AA1641" s="277">
        <v>41395</v>
      </c>
      <c r="AB1641" s="277">
        <v>41395</v>
      </c>
      <c r="AJ1641" s="275" t="s">
        <v>8546</v>
      </c>
      <c r="AK1641" s="276">
        <v>982</v>
      </c>
      <c r="AL1641" s="275" t="s">
        <v>8095</v>
      </c>
    </row>
    <row r="1642" spans="1:38" s="275" customFormat="1">
      <c r="A1642" s="275" t="str">
        <f t="shared" si="25"/>
        <v>0472405117障害児相談支援事業</v>
      </c>
      <c r="B1642" s="275" t="s">
        <v>3301</v>
      </c>
      <c r="C1642" s="275" t="s">
        <v>3302</v>
      </c>
      <c r="D1642" s="276">
        <v>9892202</v>
      </c>
      <c r="E1642" s="275" t="s">
        <v>3303</v>
      </c>
      <c r="F1642" s="275" t="s">
        <v>5048</v>
      </c>
      <c r="G1642" s="275" t="s">
        <v>3304</v>
      </c>
      <c r="H1642" s="275" t="s">
        <v>402</v>
      </c>
      <c r="I1642" s="275" t="s">
        <v>6338</v>
      </c>
      <c r="J1642" s="275" t="s">
        <v>7750</v>
      </c>
      <c r="K1642" s="275" t="s">
        <v>5046</v>
      </c>
      <c r="L1642" s="275" t="s">
        <v>5046</v>
      </c>
      <c r="M1642" s="275" t="s">
        <v>5047</v>
      </c>
      <c r="N1642" s="276">
        <v>9892202</v>
      </c>
      <c r="O1642" s="275" t="s">
        <v>3217</v>
      </c>
      <c r="P1642" s="275" t="s">
        <v>3303</v>
      </c>
      <c r="Q1642" s="275" t="s">
        <v>5048</v>
      </c>
      <c r="R1642" s="275" t="s">
        <v>3304</v>
      </c>
      <c r="T1642" s="275" t="s">
        <v>7722</v>
      </c>
      <c r="U1642" s="275" t="s">
        <v>74</v>
      </c>
      <c r="V1642" s="275" t="s">
        <v>6339</v>
      </c>
      <c r="W1642" s="275" t="s">
        <v>6486</v>
      </c>
      <c r="X1642" s="277">
        <v>44287</v>
      </c>
      <c r="Y1642" s="275" t="s">
        <v>6487</v>
      </c>
      <c r="AA1642" s="277">
        <v>43435</v>
      </c>
      <c r="AB1642" s="277">
        <v>43435</v>
      </c>
      <c r="AJ1642" s="275" t="s">
        <v>8546</v>
      </c>
      <c r="AK1642" s="276">
        <v>989</v>
      </c>
      <c r="AL1642" s="275" t="s">
        <v>8088</v>
      </c>
    </row>
    <row r="1643" spans="1:38" s="275" customFormat="1">
      <c r="A1643" s="275" t="str">
        <f t="shared" si="25"/>
        <v>0472405125障害児相談支援事業</v>
      </c>
      <c r="B1643" s="275" t="s">
        <v>3329</v>
      </c>
      <c r="C1643" s="275" t="s">
        <v>3330</v>
      </c>
      <c r="D1643" s="276">
        <v>9892331</v>
      </c>
      <c r="E1643" s="275" t="s">
        <v>6340</v>
      </c>
      <c r="F1643" s="275" t="s">
        <v>3332</v>
      </c>
      <c r="G1643" s="275" t="s">
        <v>3333</v>
      </c>
      <c r="H1643" s="275" t="s">
        <v>319</v>
      </c>
      <c r="I1643" s="275" t="s">
        <v>3334</v>
      </c>
      <c r="J1643" s="275" t="s">
        <v>7751</v>
      </c>
      <c r="K1643" s="275" t="s">
        <v>5040</v>
      </c>
      <c r="L1643" s="275" t="s">
        <v>5040</v>
      </c>
      <c r="M1643" s="275" t="s">
        <v>5041</v>
      </c>
      <c r="N1643" s="276">
        <v>9892331</v>
      </c>
      <c r="O1643" s="275" t="s">
        <v>3205</v>
      </c>
      <c r="P1643" s="275" t="s">
        <v>6340</v>
      </c>
      <c r="Q1643" s="275" t="s">
        <v>3332</v>
      </c>
      <c r="R1643" s="275" t="s">
        <v>3333</v>
      </c>
      <c r="T1643" s="275" t="s">
        <v>7722</v>
      </c>
      <c r="U1643" s="275" t="s">
        <v>74</v>
      </c>
      <c r="V1643" s="275" t="s">
        <v>6341</v>
      </c>
      <c r="W1643" s="275" t="s">
        <v>6486</v>
      </c>
      <c r="X1643" s="277">
        <v>44287</v>
      </c>
      <c r="Y1643" s="275" t="s">
        <v>6487</v>
      </c>
      <c r="AA1643" s="277">
        <v>43435</v>
      </c>
      <c r="AB1643" s="277">
        <v>43435</v>
      </c>
      <c r="AJ1643" s="275" t="s">
        <v>8546</v>
      </c>
      <c r="AK1643" s="276">
        <v>989</v>
      </c>
      <c r="AL1643" s="275" t="s">
        <v>8094</v>
      </c>
    </row>
    <row r="1644" spans="1:38" s="275" customFormat="1">
      <c r="A1644" s="275" t="str">
        <f t="shared" si="25"/>
        <v>0472405141障害児相談支援事業</v>
      </c>
      <c r="B1644" s="275" t="s">
        <v>3340</v>
      </c>
      <c r="C1644" s="275" t="s">
        <v>3341</v>
      </c>
      <c r="D1644" s="276">
        <v>9828544</v>
      </c>
      <c r="E1644" s="275" t="s">
        <v>6254</v>
      </c>
      <c r="F1644" s="275" t="s">
        <v>3343</v>
      </c>
      <c r="G1644" s="275" t="s">
        <v>3344</v>
      </c>
      <c r="H1644" s="275" t="s">
        <v>63</v>
      </c>
      <c r="I1644" s="275" t="s">
        <v>3345</v>
      </c>
      <c r="J1644" s="275" t="s">
        <v>7732</v>
      </c>
      <c r="K1644" s="275" t="s">
        <v>5050</v>
      </c>
      <c r="L1644" s="275" t="s">
        <v>5050</v>
      </c>
      <c r="M1644" s="275" t="s">
        <v>5051</v>
      </c>
      <c r="N1644" s="276">
        <v>9892351</v>
      </c>
      <c r="O1644" s="275" t="s">
        <v>3205</v>
      </c>
      <c r="P1644" s="275" t="s">
        <v>5052</v>
      </c>
      <c r="Q1644" s="275" t="s">
        <v>5053</v>
      </c>
      <c r="R1644" s="275" t="s">
        <v>3349</v>
      </c>
      <c r="T1644" s="275" t="s">
        <v>7722</v>
      </c>
      <c r="U1644" s="275" t="s">
        <v>74</v>
      </c>
      <c r="V1644" s="275" t="s">
        <v>6342</v>
      </c>
      <c r="W1644" s="275" t="s">
        <v>6486</v>
      </c>
      <c r="X1644" s="277">
        <v>44682</v>
      </c>
      <c r="Y1644" s="275" t="s">
        <v>6487</v>
      </c>
      <c r="AA1644" s="277">
        <v>43525</v>
      </c>
      <c r="AB1644" s="277">
        <v>43525</v>
      </c>
      <c r="AJ1644" s="275" t="s">
        <v>8546</v>
      </c>
      <c r="AK1644" s="276">
        <v>982</v>
      </c>
      <c r="AL1644" s="275" t="s">
        <v>8095</v>
      </c>
    </row>
    <row r="1645" spans="1:38" s="275" customFormat="1">
      <c r="A1645" s="275" t="str">
        <f t="shared" si="25"/>
        <v>0472405158障害児相談支援事業</v>
      </c>
      <c r="B1645" s="275" t="s">
        <v>7427</v>
      </c>
      <c r="C1645" s="275" t="s">
        <v>7428</v>
      </c>
      <c r="D1645" s="276">
        <v>9892201</v>
      </c>
      <c r="E1645" s="275" t="s">
        <v>7752</v>
      </c>
      <c r="F1645" s="275" t="s">
        <v>7436</v>
      </c>
      <c r="G1645" s="275" t="s">
        <v>7436</v>
      </c>
      <c r="H1645" s="275" t="s">
        <v>319</v>
      </c>
      <c r="I1645" s="275" t="s">
        <v>7431</v>
      </c>
      <c r="J1645" s="275" t="s">
        <v>7432</v>
      </c>
      <c r="K1645" s="275" t="s">
        <v>7433</v>
      </c>
      <c r="L1645" s="275" t="s">
        <v>7433</v>
      </c>
      <c r="M1645" s="275" t="s">
        <v>7434</v>
      </c>
      <c r="N1645" s="276">
        <v>9892201</v>
      </c>
      <c r="O1645" s="275" t="s">
        <v>3217</v>
      </c>
      <c r="P1645" s="275" t="s">
        <v>7752</v>
      </c>
      <c r="Q1645" s="275" t="s">
        <v>7436</v>
      </c>
      <c r="R1645" s="275" t="s">
        <v>7436</v>
      </c>
      <c r="T1645" s="275" t="s">
        <v>7722</v>
      </c>
      <c r="U1645" s="275" t="s">
        <v>74</v>
      </c>
      <c r="V1645" s="275" t="s">
        <v>7753</v>
      </c>
      <c r="W1645" s="275" t="s">
        <v>6486</v>
      </c>
      <c r="X1645" s="277">
        <v>45078</v>
      </c>
      <c r="Y1645" s="275" t="s">
        <v>6487</v>
      </c>
      <c r="AA1645" s="277">
        <v>44652</v>
      </c>
      <c r="AB1645" s="277">
        <v>44652</v>
      </c>
      <c r="AJ1645" s="275" t="s">
        <v>8546</v>
      </c>
      <c r="AK1645" s="276">
        <v>989</v>
      </c>
      <c r="AL1645" s="275" t="s">
        <v>8096</v>
      </c>
    </row>
    <row r="1646" spans="1:38" s="275" customFormat="1">
      <c r="A1646" s="275" t="str">
        <f t="shared" si="25"/>
        <v>0472405166障害児相談支援事業</v>
      </c>
      <c r="B1646" s="275" t="s">
        <v>8487</v>
      </c>
      <c r="C1646" s="275" t="s">
        <v>8488</v>
      </c>
      <c r="D1646" s="276">
        <v>9892351</v>
      </c>
      <c r="E1646" s="275" t="s">
        <v>8489</v>
      </c>
      <c r="F1646" s="275" t="s">
        <v>8490</v>
      </c>
      <c r="H1646" s="275" t="s">
        <v>319</v>
      </c>
      <c r="I1646" s="275" t="s">
        <v>8491</v>
      </c>
      <c r="J1646" s="275" t="s">
        <v>8492</v>
      </c>
      <c r="K1646" s="275" t="s">
        <v>8487</v>
      </c>
      <c r="L1646" s="275" t="s">
        <v>8487</v>
      </c>
      <c r="M1646" s="275" t="s">
        <v>8488</v>
      </c>
      <c r="N1646" s="276">
        <v>9892351</v>
      </c>
      <c r="O1646" s="275" t="s">
        <v>3205</v>
      </c>
      <c r="P1646" s="275" t="s">
        <v>8489</v>
      </c>
      <c r="Q1646" s="275" t="s">
        <v>8490</v>
      </c>
      <c r="T1646" s="275" t="s">
        <v>7722</v>
      </c>
      <c r="U1646" s="275" t="s">
        <v>74</v>
      </c>
      <c r="V1646" s="275" t="s">
        <v>8713</v>
      </c>
      <c r="W1646" s="275" t="s">
        <v>6486</v>
      </c>
      <c r="X1646" s="277">
        <v>45072</v>
      </c>
      <c r="Y1646" s="275" t="s">
        <v>6554</v>
      </c>
      <c r="AA1646" s="277">
        <v>45072</v>
      </c>
      <c r="AB1646" s="277">
        <v>45072</v>
      </c>
      <c r="AJ1646" s="275" t="s">
        <v>8546</v>
      </c>
      <c r="AK1646" s="276">
        <v>989</v>
      </c>
      <c r="AL1646" s="275" t="s">
        <v>8087</v>
      </c>
    </row>
    <row r="1647" spans="1:38" s="275" customFormat="1">
      <c r="A1647" s="275" t="str">
        <f t="shared" si="25"/>
        <v>0472610047障害児相談支援事業</v>
      </c>
      <c r="B1647" s="275" t="s">
        <v>5350</v>
      </c>
      <c r="C1647" s="275" t="s">
        <v>3385</v>
      </c>
      <c r="D1647" s="276">
        <v>9810112</v>
      </c>
      <c r="E1647" s="275" t="s">
        <v>3520</v>
      </c>
      <c r="F1647" s="275" t="s">
        <v>3521</v>
      </c>
      <c r="G1647" s="275" t="s">
        <v>3522</v>
      </c>
      <c r="H1647" s="275" t="s">
        <v>402</v>
      </c>
      <c r="I1647" s="275" t="s">
        <v>8359</v>
      </c>
      <c r="J1647" s="275" t="s">
        <v>8360</v>
      </c>
      <c r="K1647" s="275" t="s">
        <v>5055</v>
      </c>
      <c r="L1647" s="275" t="s">
        <v>5055</v>
      </c>
      <c r="M1647" s="275" t="s">
        <v>5056</v>
      </c>
      <c r="N1647" s="276">
        <v>9810123</v>
      </c>
      <c r="O1647" s="275" t="s">
        <v>734</v>
      </c>
      <c r="P1647" s="275" t="s">
        <v>5351</v>
      </c>
      <c r="Q1647" s="275" t="s">
        <v>3387</v>
      </c>
      <c r="R1647" s="275" t="s">
        <v>3391</v>
      </c>
      <c r="T1647" s="275" t="s">
        <v>7722</v>
      </c>
      <c r="U1647" s="275" t="s">
        <v>76</v>
      </c>
      <c r="V1647" s="275" t="s">
        <v>6343</v>
      </c>
      <c r="W1647" s="275" t="s">
        <v>6486</v>
      </c>
      <c r="X1647" s="277">
        <v>43556</v>
      </c>
      <c r="Y1647" s="275" t="s">
        <v>6487</v>
      </c>
      <c r="AA1647" s="277">
        <v>41365</v>
      </c>
      <c r="AB1647" s="277">
        <v>41365</v>
      </c>
      <c r="AC1647" s="277">
        <v>43556</v>
      </c>
      <c r="AJ1647" s="275" t="s">
        <v>8546</v>
      </c>
      <c r="AK1647" s="276">
        <v>981</v>
      </c>
      <c r="AL1647" s="275" t="s">
        <v>8059</v>
      </c>
    </row>
    <row r="1648" spans="1:38" s="275" customFormat="1">
      <c r="A1648" s="275" t="str">
        <f t="shared" si="25"/>
        <v>0472610062障害児相談支援事業</v>
      </c>
      <c r="B1648" s="275" t="s">
        <v>3411</v>
      </c>
      <c r="C1648" s="275" t="s">
        <v>6015</v>
      </c>
      <c r="D1648" s="276">
        <v>9810104</v>
      </c>
      <c r="E1648" s="275" t="s">
        <v>3413</v>
      </c>
      <c r="F1648" s="275" t="s">
        <v>3414</v>
      </c>
      <c r="G1648" s="275" t="s">
        <v>3415</v>
      </c>
      <c r="H1648" s="275" t="s">
        <v>144</v>
      </c>
      <c r="I1648" s="275" t="s">
        <v>3416</v>
      </c>
      <c r="J1648" s="275" t="s">
        <v>7238</v>
      </c>
      <c r="K1648" s="275" t="s">
        <v>6344</v>
      </c>
      <c r="L1648" s="275" t="s">
        <v>6344</v>
      </c>
      <c r="M1648" s="275" t="s">
        <v>6345</v>
      </c>
      <c r="N1648" s="276">
        <v>9810133</v>
      </c>
      <c r="O1648" s="275" t="s">
        <v>734</v>
      </c>
      <c r="P1648" s="275" t="s">
        <v>5059</v>
      </c>
      <c r="Q1648" s="275" t="s">
        <v>5060</v>
      </c>
      <c r="R1648" s="275" t="s">
        <v>5061</v>
      </c>
      <c r="T1648" s="275" t="s">
        <v>7722</v>
      </c>
      <c r="U1648" s="275" t="s">
        <v>74</v>
      </c>
      <c r="V1648" s="275" t="s">
        <v>6346</v>
      </c>
      <c r="W1648" s="275" t="s">
        <v>6486</v>
      </c>
      <c r="X1648" s="277">
        <v>44287</v>
      </c>
      <c r="Y1648" s="275" t="s">
        <v>6487</v>
      </c>
      <c r="AA1648" s="277">
        <v>42086</v>
      </c>
      <c r="AB1648" s="277">
        <v>42086</v>
      </c>
      <c r="AJ1648" s="275" t="s">
        <v>8546</v>
      </c>
      <c r="AK1648" s="276">
        <v>981</v>
      </c>
      <c r="AL1648" s="275" t="s">
        <v>8098</v>
      </c>
    </row>
    <row r="1649" spans="1:38" s="275" customFormat="1">
      <c r="A1649" s="275" t="str">
        <f t="shared" si="25"/>
        <v>0472610070障害児相談支援事業</v>
      </c>
      <c r="B1649" s="275" t="s">
        <v>5350</v>
      </c>
      <c r="C1649" s="275" t="s">
        <v>3385</v>
      </c>
      <c r="D1649" s="276">
        <v>9810112</v>
      </c>
      <c r="E1649" s="275" t="s">
        <v>3520</v>
      </c>
      <c r="F1649" s="275" t="s">
        <v>3521</v>
      </c>
      <c r="G1649" s="275" t="s">
        <v>3522</v>
      </c>
      <c r="H1649" s="275" t="s">
        <v>402</v>
      </c>
      <c r="I1649" s="275" t="s">
        <v>8359</v>
      </c>
      <c r="J1649" s="275" t="s">
        <v>8360</v>
      </c>
      <c r="K1649" s="275" t="s">
        <v>6347</v>
      </c>
      <c r="L1649" s="275" t="s">
        <v>6347</v>
      </c>
      <c r="M1649" s="275" t="s">
        <v>6348</v>
      </c>
      <c r="N1649" s="276">
        <v>9810112</v>
      </c>
      <c r="O1649" s="275" t="s">
        <v>734</v>
      </c>
      <c r="P1649" s="275" t="s">
        <v>3520</v>
      </c>
      <c r="Q1649" s="275" t="s">
        <v>5064</v>
      </c>
      <c r="R1649" s="275" t="s">
        <v>5064</v>
      </c>
      <c r="T1649" s="275" t="s">
        <v>7722</v>
      </c>
      <c r="U1649" s="275" t="s">
        <v>74</v>
      </c>
      <c r="V1649" s="275" t="s">
        <v>6349</v>
      </c>
      <c r="W1649" s="275" t="s">
        <v>6486</v>
      </c>
      <c r="X1649" s="277">
        <v>44287</v>
      </c>
      <c r="Y1649" s="275" t="s">
        <v>6487</v>
      </c>
      <c r="AA1649" s="277">
        <v>42826</v>
      </c>
      <c r="AB1649" s="277">
        <v>42826</v>
      </c>
      <c r="AJ1649" s="275" t="s">
        <v>8546</v>
      </c>
      <c r="AK1649" s="276">
        <v>981</v>
      </c>
      <c r="AL1649" s="275" t="s">
        <v>8059</v>
      </c>
    </row>
    <row r="1650" spans="1:38" s="275" customFormat="1">
      <c r="A1650" s="275" t="str">
        <f t="shared" si="25"/>
        <v>0472620020障害児相談支援事業</v>
      </c>
      <c r="B1650" s="275" t="s">
        <v>6350</v>
      </c>
      <c r="C1650" s="275" t="s">
        <v>6351</v>
      </c>
      <c r="D1650" s="276">
        <v>9850821</v>
      </c>
      <c r="E1650" s="275" t="s">
        <v>5069</v>
      </c>
      <c r="F1650" s="275" t="s">
        <v>5070</v>
      </c>
      <c r="G1650" s="275" t="s">
        <v>5071</v>
      </c>
      <c r="H1650" s="275" t="s">
        <v>144</v>
      </c>
      <c r="I1650" s="275" t="s">
        <v>5072</v>
      </c>
      <c r="J1650" s="275" t="s">
        <v>7441</v>
      </c>
      <c r="K1650" s="275" t="s">
        <v>5073</v>
      </c>
      <c r="L1650" s="275" t="s">
        <v>5073</v>
      </c>
      <c r="M1650" s="275" t="s">
        <v>6353</v>
      </c>
      <c r="N1650" s="276">
        <v>9850821</v>
      </c>
      <c r="O1650" s="275" t="s">
        <v>3398</v>
      </c>
      <c r="P1650" s="275" t="s">
        <v>5069</v>
      </c>
      <c r="Q1650" s="275" t="s">
        <v>5070</v>
      </c>
      <c r="R1650" s="275" t="s">
        <v>5071</v>
      </c>
      <c r="T1650" s="275" t="s">
        <v>7722</v>
      </c>
      <c r="U1650" s="275" t="s">
        <v>74</v>
      </c>
      <c r="V1650" s="275" t="s">
        <v>6352</v>
      </c>
      <c r="W1650" s="275" t="s">
        <v>6486</v>
      </c>
      <c r="X1650" s="277">
        <v>44287</v>
      </c>
      <c r="Y1650" s="275" t="s">
        <v>6487</v>
      </c>
      <c r="AA1650" s="277">
        <v>41365</v>
      </c>
      <c r="AB1650" s="277">
        <v>41365</v>
      </c>
      <c r="AJ1650" s="275" t="s">
        <v>8546</v>
      </c>
      <c r="AK1650" s="276">
        <v>985</v>
      </c>
      <c r="AL1650" s="275" t="s">
        <v>8081</v>
      </c>
    </row>
    <row r="1651" spans="1:38" s="275" customFormat="1">
      <c r="A1651" s="275" t="str">
        <f t="shared" si="25"/>
        <v>0472630011障害児相談支援事業</v>
      </c>
      <c r="B1651" s="275" t="s">
        <v>3400</v>
      </c>
      <c r="C1651" s="275" t="s">
        <v>3401</v>
      </c>
      <c r="D1651" s="276">
        <v>9810203</v>
      </c>
      <c r="E1651" s="275" t="s">
        <v>6354</v>
      </c>
      <c r="F1651" s="275" t="s">
        <v>3403</v>
      </c>
      <c r="G1651" s="275" t="s">
        <v>3404</v>
      </c>
      <c r="H1651" s="275" t="s">
        <v>144</v>
      </c>
      <c r="I1651" s="275" t="s">
        <v>3405</v>
      </c>
      <c r="J1651" s="275" t="s">
        <v>7237</v>
      </c>
      <c r="K1651" s="275" t="s">
        <v>5076</v>
      </c>
      <c r="L1651" s="275" t="s">
        <v>5076</v>
      </c>
      <c r="M1651" s="275" t="s">
        <v>5077</v>
      </c>
      <c r="N1651" s="276">
        <v>9810203</v>
      </c>
      <c r="O1651" s="275" t="s">
        <v>3408</v>
      </c>
      <c r="P1651" s="275" t="s">
        <v>3402</v>
      </c>
      <c r="Q1651" s="275" t="s">
        <v>6356</v>
      </c>
      <c r="R1651" s="275" t="s">
        <v>3404</v>
      </c>
      <c r="T1651" s="275" t="s">
        <v>7722</v>
      </c>
      <c r="U1651" s="275" t="s">
        <v>74</v>
      </c>
      <c r="V1651" s="275" t="s">
        <v>6355</v>
      </c>
      <c r="W1651" s="275" t="s">
        <v>6486</v>
      </c>
      <c r="X1651" s="277">
        <v>44287</v>
      </c>
      <c r="Y1651" s="275" t="s">
        <v>6487</v>
      </c>
      <c r="AA1651" s="277">
        <v>41730</v>
      </c>
      <c r="AB1651" s="277">
        <v>41730</v>
      </c>
      <c r="AJ1651" s="275" t="s">
        <v>8546</v>
      </c>
      <c r="AK1651" s="276">
        <v>981</v>
      </c>
      <c r="AL1651" s="275" t="s">
        <v>7951</v>
      </c>
    </row>
    <row r="1652" spans="1:38" s="275" customFormat="1">
      <c r="A1652" s="275" t="str">
        <f t="shared" si="25"/>
        <v>0472630029障害児相談支援事業</v>
      </c>
      <c r="B1652" s="275" t="s">
        <v>6357</v>
      </c>
      <c r="C1652" s="275" t="s">
        <v>6358</v>
      </c>
      <c r="D1652" s="276">
        <v>9811242</v>
      </c>
      <c r="E1652" s="275" t="s">
        <v>6359</v>
      </c>
      <c r="F1652" s="275" t="s">
        <v>5091</v>
      </c>
      <c r="G1652" s="275" t="s">
        <v>5096</v>
      </c>
      <c r="H1652" s="275" t="s">
        <v>129</v>
      </c>
      <c r="I1652" s="275" t="s">
        <v>5092</v>
      </c>
      <c r="J1652" s="275" t="s">
        <v>7442</v>
      </c>
      <c r="K1652" s="275" t="s">
        <v>5093</v>
      </c>
      <c r="L1652" s="275" t="s">
        <v>5093</v>
      </c>
      <c r="M1652" s="275" t="s">
        <v>5094</v>
      </c>
      <c r="N1652" s="276">
        <v>9810212</v>
      </c>
      <c r="O1652" s="275" t="s">
        <v>3408</v>
      </c>
      <c r="P1652" s="275" t="s">
        <v>6360</v>
      </c>
      <c r="Q1652" s="275" t="s">
        <v>5091</v>
      </c>
      <c r="R1652" s="275" t="s">
        <v>5096</v>
      </c>
      <c r="T1652" s="275" t="s">
        <v>7722</v>
      </c>
      <c r="U1652" s="275" t="s">
        <v>74</v>
      </c>
      <c r="V1652" s="275" t="s">
        <v>6361</v>
      </c>
      <c r="W1652" s="275" t="s">
        <v>6486</v>
      </c>
      <c r="X1652" s="277">
        <v>44287</v>
      </c>
      <c r="Y1652" s="275" t="s">
        <v>6487</v>
      </c>
      <c r="AA1652" s="277">
        <v>44237</v>
      </c>
      <c r="AB1652" s="277">
        <v>44237</v>
      </c>
      <c r="AJ1652" s="275" t="s">
        <v>8546</v>
      </c>
      <c r="AK1652" s="276">
        <v>981</v>
      </c>
      <c r="AL1652" s="275" t="s">
        <v>7967</v>
      </c>
    </row>
    <row r="1653" spans="1:38" s="275" customFormat="1">
      <c r="A1653" s="275" t="str">
        <f t="shared" si="25"/>
        <v>0472630037障害児相談支援事業</v>
      </c>
      <c r="B1653" s="275" t="s">
        <v>6046</v>
      </c>
      <c r="C1653" s="275" t="s">
        <v>6362</v>
      </c>
      <c r="D1653" s="276">
        <v>9813111</v>
      </c>
      <c r="E1653" s="275" t="s">
        <v>5100</v>
      </c>
      <c r="H1653" s="275" t="s">
        <v>129</v>
      </c>
      <c r="I1653" s="275" t="s">
        <v>6363</v>
      </c>
      <c r="J1653" s="275" t="s">
        <v>7754</v>
      </c>
      <c r="K1653" s="275" t="s">
        <v>5103</v>
      </c>
      <c r="L1653" s="275" t="s">
        <v>5103</v>
      </c>
      <c r="M1653" s="275" t="s">
        <v>5104</v>
      </c>
      <c r="N1653" s="276">
        <v>9810111</v>
      </c>
      <c r="O1653" s="275" t="s">
        <v>734</v>
      </c>
      <c r="P1653" s="275" t="s">
        <v>6364</v>
      </c>
      <c r="Q1653" s="275" t="s">
        <v>6048</v>
      </c>
      <c r="R1653" s="275" t="s">
        <v>5101</v>
      </c>
      <c r="T1653" s="275" t="s">
        <v>7722</v>
      </c>
      <c r="U1653" s="275" t="s">
        <v>74</v>
      </c>
      <c r="V1653" s="275" t="s">
        <v>6365</v>
      </c>
      <c r="W1653" s="275" t="s">
        <v>6486</v>
      </c>
      <c r="X1653" s="277">
        <v>44866</v>
      </c>
      <c r="Y1653" s="275" t="s">
        <v>6487</v>
      </c>
      <c r="AA1653" s="277">
        <v>44287</v>
      </c>
      <c r="AB1653" s="277">
        <v>44287</v>
      </c>
      <c r="AJ1653" s="275" t="s">
        <v>8546</v>
      </c>
      <c r="AK1653" s="276">
        <v>981</v>
      </c>
      <c r="AL1653" s="275" t="s">
        <v>8141</v>
      </c>
    </row>
    <row r="1654" spans="1:38" s="275" customFormat="1">
      <c r="A1654" s="275" t="str">
        <f t="shared" si="25"/>
        <v>0472700012障害児相談支援事業</v>
      </c>
      <c r="B1654" s="275" t="s">
        <v>3642</v>
      </c>
      <c r="C1654" s="275" t="s">
        <v>3643</v>
      </c>
      <c r="D1654" s="276">
        <v>9800011</v>
      </c>
      <c r="E1654" s="275" t="s">
        <v>4132</v>
      </c>
      <c r="F1654" s="275" t="s">
        <v>3645</v>
      </c>
      <c r="G1654" s="275" t="s">
        <v>3646</v>
      </c>
      <c r="H1654" s="275" t="s">
        <v>144</v>
      </c>
      <c r="I1654" s="275" t="s">
        <v>3647</v>
      </c>
      <c r="J1654" s="275" t="s">
        <v>7284</v>
      </c>
      <c r="K1654" s="275" t="s">
        <v>5108</v>
      </c>
      <c r="L1654" s="275" t="s">
        <v>5108</v>
      </c>
      <c r="M1654" s="275" t="s">
        <v>5109</v>
      </c>
      <c r="N1654" s="276">
        <v>9813621</v>
      </c>
      <c r="O1654" s="275" t="s">
        <v>3604</v>
      </c>
      <c r="P1654" s="275" t="s">
        <v>6366</v>
      </c>
      <c r="Q1654" s="275" t="s">
        <v>3651</v>
      </c>
      <c r="R1654" s="275" t="s">
        <v>3652</v>
      </c>
      <c r="T1654" s="275" t="s">
        <v>7722</v>
      </c>
      <c r="U1654" s="275" t="s">
        <v>74</v>
      </c>
      <c r="V1654" s="275" t="s">
        <v>6367</v>
      </c>
      <c r="W1654" s="275" t="s">
        <v>6486</v>
      </c>
      <c r="X1654" s="277">
        <v>44805</v>
      </c>
      <c r="Y1654" s="275" t="s">
        <v>6487</v>
      </c>
      <c r="AA1654" s="277">
        <v>41000</v>
      </c>
      <c r="AB1654" s="277">
        <v>41000</v>
      </c>
      <c r="AJ1654" s="275" t="s">
        <v>8546</v>
      </c>
      <c r="AK1654" s="276">
        <v>980</v>
      </c>
      <c r="AL1654" s="275" t="s">
        <v>7988</v>
      </c>
    </row>
    <row r="1655" spans="1:38" s="275" customFormat="1">
      <c r="A1655" s="275" t="str">
        <f t="shared" si="25"/>
        <v>0472700020障害児相談支援事業</v>
      </c>
      <c r="B1655" s="275" t="s">
        <v>2802</v>
      </c>
      <c r="C1655" s="275" t="s">
        <v>2803</v>
      </c>
      <c r="D1655" s="276">
        <v>9813602</v>
      </c>
      <c r="E1655" s="275" t="s">
        <v>3808</v>
      </c>
      <c r="F1655" s="275" t="s">
        <v>7755</v>
      </c>
      <c r="G1655" s="275" t="s">
        <v>7756</v>
      </c>
      <c r="H1655" s="275" t="s">
        <v>63</v>
      </c>
      <c r="I1655" s="275" t="s">
        <v>8714</v>
      </c>
      <c r="J1655" s="275" t="s">
        <v>8715</v>
      </c>
      <c r="K1655" s="275" t="s">
        <v>5112</v>
      </c>
      <c r="L1655" s="275" t="s">
        <v>5112</v>
      </c>
      <c r="M1655" s="275" t="s">
        <v>5113</v>
      </c>
      <c r="N1655" s="276">
        <v>9813502</v>
      </c>
      <c r="O1655" s="275" t="s">
        <v>3627</v>
      </c>
      <c r="P1655" s="275" t="s">
        <v>5114</v>
      </c>
      <c r="Q1655" s="275" t="s">
        <v>3629</v>
      </c>
      <c r="R1655" s="275" t="s">
        <v>3630</v>
      </c>
      <c r="T1655" s="275" t="s">
        <v>7722</v>
      </c>
      <c r="U1655" s="275" t="s">
        <v>74</v>
      </c>
      <c r="V1655" s="275" t="s">
        <v>6368</v>
      </c>
      <c r="W1655" s="275" t="s">
        <v>6486</v>
      </c>
      <c r="X1655" s="277">
        <v>44652</v>
      </c>
      <c r="Y1655" s="275" t="s">
        <v>6487</v>
      </c>
      <c r="AA1655" s="277">
        <v>41791</v>
      </c>
      <c r="AB1655" s="277">
        <v>41791</v>
      </c>
      <c r="AJ1655" s="275" t="s">
        <v>8546</v>
      </c>
      <c r="AK1655" s="276">
        <v>981</v>
      </c>
      <c r="AL1655" s="275" t="s">
        <v>8066</v>
      </c>
    </row>
    <row r="1656" spans="1:38" s="275" customFormat="1">
      <c r="A1656" s="275" t="str">
        <f t="shared" si="25"/>
        <v>0472700038障害児相談支援事業</v>
      </c>
      <c r="B1656" s="275" t="s">
        <v>5116</v>
      </c>
      <c r="C1656" s="275" t="s">
        <v>6369</v>
      </c>
      <c r="D1656" s="276">
        <v>9813311</v>
      </c>
      <c r="E1656" s="275" t="s">
        <v>5118</v>
      </c>
      <c r="F1656" s="275" t="s">
        <v>5119</v>
      </c>
      <c r="G1656" s="275" t="s">
        <v>5120</v>
      </c>
      <c r="H1656" s="275" t="s">
        <v>144</v>
      </c>
      <c r="I1656" s="275" t="s">
        <v>5121</v>
      </c>
      <c r="J1656" s="275" t="s">
        <v>7444</v>
      </c>
      <c r="K1656" s="275" t="s">
        <v>5122</v>
      </c>
      <c r="L1656" s="275" t="s">
        <v>5122</v>
      </c>
      <c r="M1656" s="275" t="s">
        <v>5123</v>
      </c>
      <c r="N1656" s="276">
        <v>9813311</v>
      </c>
      <c r="O1656" s="275" t="s">
        <v>2920</v>
      </c>
      <c r="P1656" s="275" t="s">
        <v>5118</v>
      </c>
      <c r="Q1656" s="275" t="s">
        <v>5119</v>
      </c>
      <c r="R1656" s="275" t="s">
        <v>5120</v>
      </c>
      <c r="T1656" s="275" t="s">
        <v>7722</v>
      </c>
      <c r="U1656" s="275" t="s">
        <v>74</v>
      </c>
      <c r="V1656" s="275" t="s">
        <v>6370</v>
      </c>
      <c r="W1656" s="275" t="s">
        <v>6486</v>
      </c>
      <c r="X1656" s="277">
        <v>44287</v>
      </c>
      <c r="Y1656" s="275" t="s">
        <v>6487</v>
      </c>
      <c r="AA1656" s="277">
        <v>41821</v>
      </c>
      <c r="AB1656" s="277">
        <v>41821</v>
      </c>
      <c r="AJ1656" s="275" t="s">
        <v>8546</v>
      </c>
      <c r="AK1656" s="276">
        <v>981</v>
      </c>
      <c r="AL1656" s="275" t="s">
        <v>8142</v>
      </c>
    </row>
    <row r="1657" spans="1:38" s="275" customFormat="1">
      <c r="A1657" s="275" t="str">
        <f t="shared" si="25"/>
        <v>0472700046障害児相談支援事業</v>
      </c>
      <c r="B1657" s="275" t="s">
        <v>6371</v>
      </c>
      <c r="C1657" s="275" t="s">
        <v>6372</v>
      </c>
      <c r="D1657" s="276">
        <v>9813692</v>
      </c>
      <c r="E1657" s="275" t="s">
        <v>5127</v>
      </c>
      <c r="F1657" s="275" t="s">
        <v>5128</v>
      </c>
      <c r="G1657" s="275" t="s">
        <v>5129</v>
      </c>
      <c r="H1657" s="275" t="s">
        <v>144</v>
      </c>
      <c r="I1657" s="275" t="s">
        <v>5130</v>
      </c>
      <c r="J1657" s="275" t="s">
        <v>7445</v>
      </c>
      <c r="K1657" s="275" t="s">
        <v>5131</v>
      </c>
      <c r="L1657" s="275" t="s">
        <v>5131</v>
      </c>
      <c r="M1657" s="275" t="s">
        <v>5132</v>
      </c>
      <c r="N1657" s="276">
        <v>9813692</v>
      </c>
      <c r="O1657" s="275" t="s">
        <v>3804</v>
      </c>
      <c r="P1657" s="275" t="s">
        <v>5127</v>
      </c>
      <c r="Q1657" s="275" t="s">
        <v>5128</v>
      </c>
      <c r="R1657" s="275" t="s">
        <v>5129</v>
      </c>
      <c r="T1657" s="275" t="s">
        <v>7722</v>
      </c>
      <c r="U1657" s="275" t="s">
        <v>74</v>
      </c>
      <c r="V1657" s="275" t="s">
        <v>6373</v>
      </c>
      <c r="W1657" s="275" t="s">
        <v>6486</v>
      </c>
      <c r="X1657" s="277">
        <v>44287</v>
      </c>
      <c r="Y1657" s="275" t="s">
        <v>6487</v>
      </c>
      <c r="AA1657" s="277">
        <v>41883</v>
      </c>
      <c r="AB1657" s="277">
        <v>41883</v>
      </c>
      <c r="AJ1657" s="275" t="s">
        <v>8546</v>
      </c>
      <c r="AK1657" s="276">
        <v>981</v>
      </c>
      <c r="AL1657" s="275" t="s">
        <v>8143</v>
      </c>
    </row>
    <row r="1658" spans="1:38" s="275" customFormat="1">
      <c r="A1658" s="275" t="str">
        <f t="shared" si="25"/>
        <v>0472700061障害児相談支援事業</v>
      </c>
      <c r="B1658" s="275" t="s">
        <v>2569</v>
      </c>
      <c r="C1658" s="275" t="s">
        <v>2570</v>
      </c>
      <c r="D1658" s="276">
        <v>9813621</v>
      </c>
      <c r="E1658" s="275" t="s">
        <v>6079</v>
      </c>
      <c r="F1658" s="275" t="s">
        <v>2572</v>
      </c>
      <c r="G1658" s="275" t="s">
        <v>2573</v>
      </c>
      <c r="H1658" s="275" t="s">
        <v>63</v>
      </c>
      <c r="I1658" s="275" t="s">
        <v>2574</v>
      </c>
      <c r="J1658" s="275" t="s">
        <v>7698</v>
      </c>
      <c r="K1658" s="275" t="s">
        <v>5134</v>
      </c>
      <c r="L1658" s="275" t="s">
        <v>6375</v>
      </c>
      <c r="M1658" s="275" t="s">
        <v>6376</v>
      </c>
      <c r="N1658" s="276">
        <v>9813624</v>
      </c>
      <c r="O1658" s="275" t="s">
        <v>3604</v>
      </c>
      <c r="P1658" s="275" t="s">
        <v>5136</v>
      </c>
      <c r="Q1658" s="275" t="s">
        <v>3616</v>
      </c>
      <c r="R1658" s="275" t="s">
        <v>3617</v>
      </c>
      <c r="T1658" s="275" t="s">
        <v>7722</v>
      </c>
      <c r="U1658" s="275" t="s">
        <v>74</v>
      </c>
      <c r="V1658" s="275" t="s">
        <v>6374</v>
      </c>
      <c r="W1658" s="275" t="s">
        <v>6486</v>
      </c>
      <c r="X1658" s="277">
        <v>44287</v>
      </c>
      <c r="Y1658" s="275" t="s">
        <v>6487</v>
      </c>
      <c r="AA1658" s="277">
        <v>41944</v>
      </c>
      <c r="AB1658" s="277">
        <v>41944</v>
      </c>
      <c r="AJ1658" s="275" t="s">
        <v>8546</v>
      </c>
      <c r="AK1658" s="276">
        <v>981</v>
      </c>
      <c r="AL1658" s="275" t="s">
        <v>8053</v>
      </c>
    </row>
    <row r="1659" spans="1:38" s="275" customFormat="1">
      <c r="A1659" s="275" t="str">
        <f t="shared" si="25"/>
        <v>0472700079障害児相談支援事業</v>
      </c>
      <c r="B1659" s="275" t="s">
        <v>5350</v>
      </c>
      <c r="C1659" s="275" t="s">
        <v>3385</v>
      </c>
      <c r="D1659" s="276">
        <v>9810112</v>
      </c>
      <c r="E1659" s="275" t="s">
        <v>3520</v>
      </c>
      <c r="F1659" s="275" t="s">
        <v>3521</v>
      </c>
      <c r="G1659" s="275" t="s">
        <v>3522</v>
      </c>
      <c r="H1659" s="275" t="s">
        <v>402</v>
      </c>
      <c r="I1659" s="275" t="s">
        <v>8359</v>
      </c>
      <c r="J1659" s="275" t="s">
        <v>8360</v>
      </c>
      <c r="K1659" s="275" t="s">
        <v>5138</v>
      </c>
      <c r="L1659" s="275" t="s">
        <v>5138</v>
      </c>
      <c r="M1659" s="275" t="s">
        <v>5139</v>
      </c>
      <c r="N1659" s="276">
        <v>9813332</v>
      </c>
      <c r="O1659" s="275" t="s">
        <v>2920</v>
      </c>
      <c r="P1659" s="275" t="s">
        <v>5140</v>
      </c>
      <c r="Q1659" s="275" t="s">
        <v>6378</v>
      </c>
      <c r="R1659" s="275" t="s">
        <v>5142</v>
      </c>
      <c r="T1659" s="275" t="s">
        <v>7722</v>
      </c>
      <c r="U1659" s="275" t="s">
        <v>74</v>
      </c>
      <c r="V1659" s="275" t="s">
        <v>6377</v>
      </c>
      <c r="W1659" s="275" t="s">
        <v>6486</v>
      </c>
      <c r="X1659" s="277">
        <v>44713</v>
      </c>
      <c r="Y1659" s="275" t="s">
        <v>6487</v>
      </c>
      <c r="AA1659" s="277">
        <v>42095</v>
      </c>
      <c r="AB1659" s="277">
        <v>42095</v>
      </c>
      <c r="AJ1659" s="275" t="s">
        <v>8546</v>
      </c>
      <c r="AK1659" s="276">
        <v>981</v>
      </c>
      <c r="AL1659" s="275" t="s">
        <v>8059</v>
      </c>
    </row>
    <row r="1660" spans="1:38" s="275" customFormat="1">
      <c r="A1660" s="275" t="str">
        <f t="shared" si="25"/>
        <v>0472700087障害児相談支援事業</v>
      </c>
      <c r="B1660" s="275" t="s">
        <v>5144</v>
      </c>
      <c r="C1660" s="275" t="s">
        <v>6379</v>
      </c>
      <c r="D1660" s="276">
        <v>9813621</v>
      </c>
      <c r="E1660" s="275" t="s">
        <v>5146</v>
      </c>
      <c r="F1660" s="275" t="s">
        <v>5147</v>
      </c>
      <c r="G1660" s="275" t="s">
        <v>5147</v>
      </c>
      <c r="H1660" s="275" t="s">
        <v>144</v>
      </c>
      <c r="I1660" s="275" t="s">
        <v>5149</v>
      </c>
      <c r="J1660" s="275" t="s">
        <v>7446</v>
      </c>
      <c r="K1660" s="275" t="s">
        <v>6380</v>
      </c>
      <c r="L1660" s="275" t="s">
        <v>5144</v>
      </c>
      <c r="M1660" s="275" t="s">
        <v>6379</v>
      </c>
      <c r="N1660" s="276">
        <v>9813621</v>
      </c>
      <c r="O1660" s="275" t="s">
        <v>3604</v>
      </c>
      <c r="P1660" s="275" t="s">
        <v>5146</v>
      </c>
      <c r="Q1660" s="275" t="s">
        <v>5147</v>
      </c>
      <c r="R1660" s="275" t="s">
        <v>5147</v>
      </c>
      <c r="T1660" s="275" t="s">
        <v>7722</v>
      </c>
      <c r="U1660" s="275" t="s">
        <v>76</v>
      </c>
      <c r="V1660" s="275" t="s">
        <v>6381</v>
      </c>
      <c r="W1660" s="275" t="s">
        <v>6486</v>
      </c>
      <c r="X1660" s="277">
        <v>44287</v>
      </c>
      <c r="Y1660" s="275" t="s">
        <v>6487</v>
      </c>
      <c r="AA1660" s="277">
        <v>42736</v>
      </c>
      <c r="AB1660" s="277">
        <v>42736</v>
      </c>
      <c r="AC1660" s="277">
        <v>44287</v>
      </c>
      <c r="AJ1660" s="275" t="s">
        <v>8546</v>
      </c>
      <c r="AK1660" s="276">
        <v>981</v>
      </c>
      <c r="AL1660" s="275" t="s">
        <v>8053</v>
      </c>
    </row>
    <row r="1661" spans="1:38" s="275" customFormat="1">
      <c r="A1661" s="275" t="str">
        <f t="shared" si="25"/>
        <v>0472700095障害児相談支援事業</v>
      </c>
      <c r="B1661" s="275" t="s">
        <v>2802</v>
      </c>
      <c r="C1661" s="275" t="s">
        <v>2803</v>
      </c>
      <c r="D1661" s="276">
        <v>9813602</v>
      </c>
      <c r="E1661" s="275" t="s">
        <v>3808</v>
      </c>
      <c r="F1661" s="275" t="s">
        <v>7755</v>
      </c>
      <c r="G1661" s="275" t="s">
        <v>7756</v>
      </c>
      <c r="H1661" s="275" t="s">
        <v>63</v>
      </c>
      <c r="I1661" s="275" t="s">
        <v>8714</v>
      </c>
      <c r="J1661" s="275" t="s">
        <v>8715</v>
      </c>
      <c r="K1661" s="275" t="s">
        <v>5153</v>
      </c>
      <c r="L1661" s="275" t="s">
        <v>5153</v>
      </c>
      <c r="M1661" s="275" t="s">
        <v>5154</v>
      </c>
      <c r="N1661" s="276">
        <v>9813602</v>
      </c>
      <c r="O1661" s="275" t="s">
        <v>3804</v>
      </c>
      <c r="P1661" s="275" t="s">
        <v>5155</v>
      </c>
      <c r="Q1661" s="275" t="s">
        <v>3805</v>
      </c>
      <c r="R1661" s="275" t="s">
        <v>3806</v>
      </c>
      <c r="T1661" s="275" t="s">
        <v>7722</v>
      </c>
      <c r="U1661" s="275" t="s">
        <v>74</v>
      </c>
      <c r="V1661" s="275" t="s">
        <v>6382</v>
      </c>
      <c r="W1661" s="275" t="s">
        <v>6486</v>
      </c>
      <c r="X1661" s="277">
        <v>44287</v>
      </c>
      <c r="Y1661" s="275" t="s">
        <v>6487</v>
      </c>
      <c r="AA1661" s="277">
        <v>43160</v>
      </c>
      <c r="AB1661" s="277">
        <v>43160</v>
      </c>
      <c r="AJ1661" s="275" t="s">
        <v>8546</v>
      </c>
      <c r="AK1661" s="276">
        <v>981</v>
      </c>
      <c r="AL1661" s="275" t="s">
        <v>8066</v>
      </c>
    </row>
    <row r="1662" spans="1:38" s="275" customFormat="1">
      <c r="A1662" s="275" t="str">
        <f t="shared" si="25"/>
        <v>0472800010障害児相談支援事業</v>
      </c>
      <c r="B1662" s="275" t="s">
        <v>2550</v>
      </c>
      <c r="C1662" s="275" t="s">
        <v>5811</v>
      </c>
      <c r="D1662" s="276">
        <v>9896251</v>
      </c>
      <c r="E1662" s="275" t="s">
        <v>5812</v>
      </c>
      <c r="F1662" s="275" t="s">
        <v>2553</v>
      </c>
      <c r="G1662" s="275" t="s">
        <v>2554</v>
      </c>
      <c r="H1662" s="275" t="s">
        <v>63</v>
      </c>
      <c r="I1662" s="275" t="s">
        <v>5813</v>
      </c>
      <c r="J1662" s="275" t="s">
        <v>7607</v>
      </c>
      <c r="K1662" s="275" t="s">
        <v>5157</v>
      </c>
      <c r="L1662" s="275" t="s">
        <v>5157</v>
      </c>
      <c r="M1662" s="275" t="s">
        <v>5158</v>
      </c>
      <c r="N1662" s="276">
        <v>9814275</v>
      </c>
      <c r="O1662" s="275" t="s">
        <v>3846</v>
      </c>
      <c r="P1662" s="275" t="s">
        <v>5159</v>
      </c>
      <c r="Q1662" s="275" t="s">
        <v>3866</v>
      </c>
      <c r="R1662" s="275" t="s">
        <v>3867</v>
      </c>
      <c r="T1662" s="275" t="s">
        <v>7722</v>
      </c>
      <c r="U1662" s="275" t="s">
        <v>74</v>
      </c>
      <c r="V1662" s="275" t="s">
        <v>6383</v>
      </c>
      <c r="W1662" s="275" t="s">
        <v>6486</v>
      </c>
      <c r="X1662" s="277">
        <v>44287</v>
      </c>
      <c r="Y1662" s="275" t="s">
        <v>6487</v>
      </c>
      <c r="AA1662" s="277">
        <v>41334</v>
      </c>
      <c r="AB1662" s="277">
        <v>41334</v>
      </c>
      <c r="AJ1662" s="275" t="s">
        <v>8546</v>
      </c>
      <c r="AK1662" s="276">
        <v>989</v>
      </c>
      <c r="AL1662" s="275" t="s">
        <v>8052</v>
      </c>
    </row>
    <row r="1663" spans="1:38" s="275" customFormat="1">
      <c r="A1663" s="275" t="str">
        <f t="shared" si="25"/>
        <v>0472800028障害児相談支援事業</v>
      </c>
      <c r="B1663" s="275" t="s">
        <v>3840</v>
      </c>
      <c r="C1663" s="275" t="s">
        <v>3841</v>
      </c>
      <c r="D1663" s="276">
        <v>9814261</v>
      </c>
      <c r="E1663" s="275" t="s">
        <v>3842</v>
      </c>
      <c r="F1663" s="275" t="s">
        <v>3843</v>
      </c>
      <c r="G1663" s="275" t="s">
        <v>3844</v>
      </c>
      <c r="H1663" s="275" t="s">
        <v>144</v>
      </c>
      <c r="I1663" s="275" t="s">
        <v>6384</v>
      </c>
      <c r="J1663" s="275" t="s">
        <v>7757</v>
      </c>
      <c r="K1663" s="275" t="s">
        <v>5161</v>
      </c>
      <c r="L1663" s="275" t="s">
        <v>5161</v>
      </c>
      <c r="M1663" s="275" t="s">
        <v>5162</v>
      </c>
      <c r="N1663" s="276">
        <v>9814211</v>
      </c>
      <c r="O1663" s="275" t="s">
        <v>3846</v>
      </c>
      <c r="P1663" s="275" t="s">
        <v>6385</v>
      </c>
      <c r="Q1663" s="275" t="s">
        <v>5164</v>
      </c>
      <c r="R1663" s="275" t="s">
        <v>3879</v>
      </c>
      <c r="T1663" s="275" t="s">
        <v>7722</v>
      </c>
      <c r="U1663" s="275" t="s">
        <v>74</v>
      </c>
      <c r="V1663" s="275" t="s">
        <v>6386</v>
      </c>
      <c r="W1663" s="275" t="s">
        <v>6486</v>
      </c>
      <c r="X1663" s="277">
        <v>44287</v>
      </c>
      <c r="Y1663" s="275" t="s">
        <v>6487</v>
      </c>
      <c r="AA1663" s="277">
        <v>41883</v>
      </c>
      <c r="AB1663" s="277">
        <v>41883</v>
      </c>
      <c r="AJ1663" s="275" t="s">
        <v>8546</v>
      </c>
      <c r="AK1663" s="276">
        <v>981</v>
      </c>
      <c r="AL1663" s="275" t="s">
        <v>8116</v>
      </c>
    </row>
    <row r="1664" spans="1:38" s="275" customFormat="1">
      <c r="A1664" s="275" t="str">
        <f t="shared" si="25"/>
        <v>0472800168障害児相談支援事業</v>
      </c>
      <c r="B1664" s="275" t="s">
        <v>3830</v>
      </c>
      <c r="C1664" s="275" t="s">
        <v>3831</v>
      </c>
      <c r="D1664" s="276">
        <v>9814122</v>
      </c>
      <c r="E1664" s="275" t="s">
        <v>6387</v>
      </c>
      <c r="F1664" s="275" t="s">
        <v>6388</v>
      </c>
      <c r="G1664" s="275" t="s">
        <v>3834</v>
      </c>
      <c r="H1664" s="275" t="s">
        <v>144</v>
      </c>
      <c r="I1664" s="275" t="s">
        <v>6389</v>
      </c>
      <c r="J1664" s="275" t="s">
        <v>7758</v>
      </c>
      <c r="K1664" s="275" t="s">
        <v>5166</v>
      </c>
      <c r="L1664" s="275" t="s">
        <v>5166</v>
      </c>
      <c r="M1664" s="275" t="s">
        <v>5167</v>
      </c>
      <c r="N1664" s="276">
        <v>9814122</v>
      </c>
      <c r="O1664" s="275" t="s">
        <v>3837</v>
      </c>
      <c r="P1664" s="275" t="s">
        <v>6387</v>
      </c>
      <c r="Q1664" s="275" t="s">
        <v>5168</v>
      </c>
      <c r="R1664" s="275" t="s">
        <v>3834</v>
      </c>
      <c r="T1664" s="275" t="s">
        <v>7722</v>
      </c>
      <c r="U1664" s="275" t="s">
        <v>74</v>
      </c>
      <c r="V1664" s="275" t="s">
        <v>6390</v>
      </c>
      <c r="W1664" s="275" t="s">
        <v>6486</v>
      </c>
      <c r="X1664" s="277">
        <v>44287</v>
      </c>
      <c r="Y1664" s="275" t="s">
        <v>6487</v>
      </c>
      <c r="AA1664" s="277">
        <v>43122</v>
      </c>
      <c r="AB1664" s="277">
        <v>43122</v>
      </c>
      <c r="AJ1664" s="275" t="s">
        <v>8546</v>
      </c>
      <c r="AK1664" s="276">
        <v>981</v>
      </c>
      <c r="AL1664" s="275" t="s">
        <v>8115</v>
      </c>
    </row>
    <row r="1665" spans="1:38" s="275" customFormat="1">
      <c r="A1665" s="275" t="str">
        <f t="shared" si="25"/>
        <v>0472800176障害児相談支援事業</v>
      </c>
      <c r="B1665" s="275" t="s">
        <v>5170</v>
      </c>
      <c r="C1665" s="275" t="s">
        <v>5171</v>
      </c>
      <c r="D1665" s="276">
        <v>9814102</v>
      </c>
      <c r="E1665" s="275" t="s">
        <v>5172</v>
      </c>
      <c r="F1665" s="275" t="s">
        <v>3889</v>
      </c>
      <c r="G1665" s="275" t="s">
        <v>5173</v>
      </c>
      <c r="H1665" s="275" t="s">
        <v>402</v>
      </c>
      <c r="I1665" s="275" t="s">
        <v>3891</v>
      </c>
      <c r="J1665" s="275" t="s">
        <v>7310</v>
      </c>
      <c r="K1665" s="275" t="s">
        <v>5174</v>
      </c>
      <c r="L1665" s="275" t="s">
        <v>5174</v>
      </c>
      <c r="M1665" s="275" t="s">
        <v>5175</v>
      </c>
      <c r="N1665" s="276">
        <v>9814151</v>
      </c>
      <c r="O1665" s="275" t="s">
        <v>3837</v>
      </c>
      <c r="P1665" s="275" t="s">
        <v>5177</v>
      </c>
      <c r="Q1665" s="275" t="s">
        <v>3889</v>
      </c>
      <c r="R1665" s="275" t="s">
        <v>5173</v>
      </c>
      <c r="T1665" s="275" t="s">
        <v>7722</v>
      </c>
      <c r="U1665" s="275" t="s">
        <v>74</v>
      </c>
      <c r="V1665" s="275" t="s">
        <v>6391</v>
      </c>
      <c r="W1665" s="275" t="s">
        <v>6486</v>
      </c>
      <c r="X1665" s="277">
        <v>44287</v>
      </c>
      <c r="Y1665" s="275" t="s">
        <v>6487</v>
      </c>
      <c r="AA1665" s="277">
        <v>43739</v>
      </c>
      <c r="AB1665" s="277">
        <v>43739</v>
      </c>
      <c r="AJ1665" s="275" t="s">
        <v>8546</v>
      </c>
      <c r="AK1665" s="276">
        <v>981</v>
      </c>
      <c r="AL1665" s="275" t="s">
        <v>8144</v>
      </c>
    </row>
    <row r="1666" spans="1:38" s="275" customFormat="1">
      <c r="A1666" s="275" t="str">
        <f t="shared" si="25"/>
        <v>0473100014障害児相談支援事業</v>
      </c>
      <c r="B1666" s="275" t="s">
        <v>2802</v>
      </c>
      <c r="C1666" s="275" t="s">
        <v>2803</v>
      </c>
      <c r="D1666" s="276">
        <v>9813602</v>
      </c>
      <c r="E1666" s="275" t="s">
        <v>3808</v>
      </c>
      <c r="F1666" s="275" t="s">
        <v>7755</v>
      </c>
      <c r="G1666" s="275" t="s">
        <v>7756</v>
      </c>
      <c r="H1666" s="275" t="s">
        <v>63</v>
      </c>
      <c r="I1666" s="275" t="s">
        <v>8714</v>
      </c>
      <c r="J1666" s="275" t="s">
        <v>8715</v>
      </c>
      <c r="K1666" s="275" t="s">
        <v>5178</v>
      </c>
      <c r="L1666" s="275" t="s">
        <v>5178</v>
      </c>
      <c r="M1666" s="275" t="s">
        <v>5179</v>
      </c>
      <c r="N1666" s="276">
        <v>9870004</v>
      </c>
      <c r="O1666" s="275" t="s">
        <v>3906</v>
      </c>
      <c r="P1666" s="275" t="s">
        <v>5180</v>
      </c>
      <c r="Q1666" s="275" t="s">
        <v>5181</v>
      </c>
      <c r="R1666" s="275" t="s">
        <v>5181</v>
      </c>
      <c r="T1666" s="275" t="s">
        <v>7722</v>
      </c>
      <c r="U1666" s="275" t="s">
        <v>74</v>
      </c>
      <c r="V1666" s="275" t="s">
        <v>6392</v>
      </c>
      <c r="W1666" s="275" t="s">
        <v>6486</v>
      </c>
      <c r="X1666" s="277">
        <v>44287</v>
      </c>
      <c r="Y1666" s="275" t="s">
        <v>6487</v>
      </c>
      <c r="AA1666" s="277">
        <v>41000</v>
      </c>
      <c r="AB1666" s="277">
        <v>41000</v>
      </c>
      <c r="AJ1666" s="275" t="s">
        <v>8546</v>
      </c>
      <c r="AK1666" s="276">
        <v>981</v>
      </c>
      <c r="AL1666" s="275" t="s">
        <v>8066</v>
      </c>
    </row>
    <row r="1667" spans="1:38" s="275" customFormat="1">
      <c r="A1667" s="275" t="str">
        <f t="shared" ref="A1667:A1673" si="26">V1667&amp;T1667</f>
        <v>0473100048障害児相談支援事業</v>
      </c>
      <c r="B1667" s="275" t="s">
        <v>2434</v>
      </c>
      <c r="C1667" s="275" t="s">
        <v>5768</v>
      </c>
      <c r="D1667" s="276">
        <v>9810505</v>
      </c>
      <c r="E1667" s="275" t="s">
        <v>5769</v>
      </c>
      <c r="F1667" s="275" t="s">
        <v>2437</v>
      </c>
      <c r="G1667" s="275" t="s">
        <v>2438</v>
      </c>
      <c r="H1667" s="275" t="s">
        <v>63</v>
      </c>
      <c r="I1667" s="275" t="s">
        <v>5770</v>
      </c>
      <c r="J1667" s="275" t="s">
        <v>7601</v>
      </c>
      <c r="K1667" s="275" t="s">
        <v>5183</v>
      </c>
      <c r="L1667" s="275" t="s">
        <v>5183</v>
      </c>
      <c r="M1667" s="275" t="s">
        <v>5184</v>
      </c>
      <c r="N1667" s="276">
        <v>9894203</v>
      </c>
      <c r="O1667" s="275" t="s">
        <v>3906</v>
      </c>
      <c r="P1667" s="275" t="s">
        <v>6393</v>
      </c>
      <c r="Q1667" s="275" t="s">
        <v>3908</v>
      </c>
      <c r="R1667" s="275" t="s">
        <v>3910</v>
      </c>
      <c r="T1667" s="275" t="s">
        <v>7722</v>
      </c>
      <c r="U1667" s="275" t="s">
        <v>74</v>
      </c>
      <c r="V1667" s="275" t="s">
        <v>6394</v>
      </c>
      <c r="W1667" s="275" t="s">
        <v>6486</v>
      </c>
      <c r="X1667" s="277">
        <v>44287</v>
      </c>
      <c r="Y1667" s="275" t="s">
        <v>6487</v>
      </c>
      <c r="AA1667" s="277">
        <v>41061</v>
      </c>
      <c r="AB1667" s="277">
        <v>41061</v>
      </c>
      <c r="AJ1667" s="275" t="s">
        <v>8546</v>
      </c>
      <c r="AK1667" s="276">
        <v>981</v>
      </c>
      <c r="AL1667" s="275" t="s">
        <v>8042</v>
      </c>
    </row>
    <row r="1668" spans="1:38" s="275" customFormat="1">
      <c r="A1668" s="275" t="str">
        <f t="shared" si="26"/>
        <v>0473100071障害児相談支援事業</v>
      </c>
      <c r="B1668" s="275" t="s">
        <v>3978</v>
      </c>
      <c r="C1668" s="275" t="s">
        <v>6395</v>
      </c>
      <c r="D1668" s="276">
        <v>9870053</v>
      </c>
      <c r="E1668" s="275" t="s">
        <v>3980</v>
      </c>
      <c r="F1668" s="275" t="s">
        <v>3981</v>
      </c>
      <c r="G1668" s="275" t="s">
        <v>3982</v>
      </c>
      <c r="H1668" s="275" t="s">
        <v>129</v>
      </c>
      <c r="I1668" s="275" t="s">
        <v>3983</v>
      </c>
      <c r="J1668" s="275" t="s">
        <v>7320</v>
      </c>
      <c r="K1668" s="275" t="s">
        <v>5186</v>
      </c>
      <c r="L1668" s="275" t="s">
        <v>5186</v>
      </c>
      <c r="M1668" s="275" t="s">
        <v>5187</v>
      </c>
      <c r="N1668" s="276">
        <v>9870053</v>
      </c>
      <c r="O1668" s="275" t="s">
        <v>3906</v>
      </c>
      <c r="P1668" s="275" t="s">
        <v>6396</v>
      </c>
      <c r="Q1668" s="275" t="s">
        <v>3981</v>
      </c>
      <c r="R1668" s="275" t="s">
        <v>3982</v>
      </c>
      <c r="T1668" s="275" t="s">
        <v>7722</v>
      </c>
      <c r="U1668" s="275" t="s">
        <v>74</v>
      </c>
      <c r="V1668" s="275" t="s">
        <v>6397</v>
      </c>
      <c r="W1668" s="275" t="s">
        <v>6486</v>
      </c>
      <c r="X1668" s="277">
        <v>44287</v>
      </c>
      <c r="Y1668" s="275" t="s">
        <v>6487</v>
      </c>
      <c r="AA1668" s="277">
        <v>43556</v>
      </c>
      <c r="AB1668" s="277">
        <v>43556</v>
      </c>
      <c r="AJ1668" s="275" t="s">
        <v>8546</v>
      </c>
      <c r="AK1668" s="276">
        <v>987</v>
      </c>
      <c r="AL1668" s="275" t="s">
        <v>8121</v>
      </c>
    </row>
    <row r="1669" spans="1:38" s="275" customFormat="1">
      <c r="A1669" s="275" t="str">
        <f t="shared" si="26"/>
        <v>0473100089障害児相談支援事業</v>
      </c>
      <c r="B1669" s="275" t="s">
        <v>3937</v>
      </c>
      <c r="C1669" s="275" t="s">
        <v>3938</v>
      </c>
      <c r="D1669" s="276">
        <v>9870121</v>
      </c>
      <c r="E1669" s="275" t="s">
        <v>3939</v>
      </c>
      <c r="F1669" s="275" t="s">
        <v>3940</v>
      </c>
      <c r="G1669" s="275" t="s">
        <v>3941</v>
      </c>
      <c r="H1669" s="275" t="s">
        <v>63</v>
      </c>
      <c r="I1669" s="275" t="s">
        <v>3942</v>
      </c>
      <c r="J1669" s="275" t="s">
        <v>7759</v>
      </c>
      <c r="K1669" s="275" t="s">
        <v>5190</v>
      </c>
      <c r="L1669" s="275" t="s">
        <v>5190</v>
      </c>
      <c r="M1669" s="275" t="s">
        <v>5191</v>
      </c>
      <c r="N1669" s="276">
        <v>9870121</v>
      </c>
      <c r="O1669" s="275" t="s">
        <v>3921</v>
      </c>
      <c r="P1669" s="275" t="s">
        <v>8494</v>
      </c>
      <c r="Q1669" s="275" t="s">
        <v>3940</v>
      </c>
      <c r="R1669" s="275" t="s">
        <v>3941</v>
      </c>
      <c r="T1669" s="275" t="s">
        <v>7722</v>
      </c>
      <c r="U1669" s="275" t="s">
        <v>74</v>
      </c>
      <c r="V1669" s="275" t="s">
        <v>6398</v>
      </c>
      <c r="W1669" s="275" t="s">
        <v>6486</v>
      </c>
      <c r="X1669" s="277">
        <v>44287</v>
      </c>
      <c r="Y1669" s="275" t="s">
        <v>6487</v>
      </c>
      <c r="AA1669" s="277">
        <v>42705</v>
      </c>
      <c r="AB1669" s="277">
        <v>42705</v>
      </c>
      <c r="AJ1669" s="275" t="s">
        <v>8546</v>
      </c>
      <c r="AK1669" s="276">
        <v>987</v>
      </c>
      <c r="AL1669" s="275" t="s">
        <v>8119</v>
      </c>
    </row>
    <row r="1670" spans="1:38" s="275" customFormat="1">
      <c r="A1670" s="275" t="str">
        <f t="shared" si="26"/>
        <v>0473100097障害児相談支援事業</v>
      </c>
      <c r="B1670" s="275" t="s">
        <v>4106</v>
      </c>
      <c r="C1670" s="275" t="s">
        <v>5962</v>
      </c>
      <c r="D1670" s="276">
        <v>9891754</v>
      </c>
      <c r="E1670" s="275" t="s">
        <v>4107</v>
      </c>
      <c r="F1670" s="275" t="s">
        <v>3156</v>
      </c>
      <c r="G1670" s="275" t="s">
        <v>4108</v>
      </c>
      <c r="H1670" s="275" t="s">
        <v>129</v>
      </c>
      <c r="I1670" s="275" t="s">
        <v>3140</v>
      </c>
      <c r="J1670" s="275" t="s">
        <v>7044</v>
      </c>
      <c r="K1670" s="275" t="s">
        <v>5196</v>
      </c>
      <c r="L1670" s="275" t="s">
        <v>5196</v>
      </c>
      <c r="M1670" s="275" t="s">
        <v>5197</v>
      </c>
      <c r="N1670" s="276">
        <v>9870005</v>
      </c>
      <c r="O1670" s="275" t="s">
        <v>3906</v>
      </c>
      <c r="P1670" s="275" t="s">
        <v>5198</v>
      </c>
      <c r="Q1670" s="275" t="s">
        <v>5200</v>
      </c>
      <c r="R1670" s="275" t="s">
        <v>4042</v>
      </c>
      <c r="T1670" s="275" t="s">
        <v>7722</v>
      </c>
      <c r="U1670" s="275" t="s">
        <v>74</v>
      </c>
      <c r="V1670" s="275" t="s">
        <v>6399</v>
      </c>
      <c r="W1670" s="275" t="s">
        <v>6486</v>
      </c>
      <c r="X1670" s="277">
        <v>44562</v>
      </c>
      <c r="Y1670" s="275" t="s">
        <v>6487</v>
      </c>
      <c r="AA1670" s="277">
        <v>44409</v>
      </c>
      <c r="AB1670" s="277">
        <v>44409</v>
      </c>
      <c r="AJ1670" s="275" t="s">
        <v>8546</v>
      </c>
      <c r="AK1670" s="276">
        <v>989</v>
      </c>
      <c r="AL1670" s="275" t="s">
        <v>8049</v>
      </c>
    </row>
    <row r="1671" spans="1:38" s="275" customFormat="1">
      <c r="A1671" s="275" t="str">
        <f t="shared" si="26"/>
        <v>0473100105障害児相談支援事業</v>
      </c>
      <c r="B1671" s="275" t="s">
        <v>7760</v>
      </c>
      <c r="C1671" s="275" t="s">
        <v>4016</v>
      </c>
      <c r="D1671" s="276">
        <v>9870281</v>
      </c>
      <c r="E1671" s="275" t="s">
        <v>4023</v>
      </c>
      <c r="F1671" s="275" t="s">
        <v>7761</v>
      </c>
      <c r="H1671" s="275" t="s">
        <v>402</v>
      </c>
      <c r="I1671" s="275" t="s">
        <v>4020</v>
      </c>
      <c r="J1671" s="275" t="s">
        <v>7322</v>
      </c>
      <c r="K1671" s="275" t="s">
        <v>7447</v>
      </c>
      <c r="L1671" s="275" t="s">
        <v>7447</v>
      </c>
      <c r="M1671" s="275" t="s">
        <v>7448</v>
      </c>
      <c r="N1671" s="276">
        <v>9870281</v>
      </c>
      <c r="O1671" s="275" t="s">
        <v>3921</v>
      </c>
      <c r="P1671" s="275" t="s">
        <v>4023</v>
      </c>
      <c r="Q1671" s="275" t="s">
        <v>7761</v>
      </c>
      <c r="T1671" s="275" t="s">
        <v>7722</v>
      </c>
      <c r="U1671" s="275" t="s">
        <v>74</v>
      </c>
      <c r="V1671" s="275" t="s">
        <v>7762</v>
      </c>
      <c r="W1671" s="275" t="s">
        <v>6486</v>
      </c>
      <c r="X1671" s="277">
        <v>44652</v>
      </c>
      <c r="Y1671" s="275" t="s">
        <v>6554</v>
      </c>
      <c r="AA1671" s="277">
        <v>44652</v>
      </c>
      <c r="AB1671" s="277">
        <v>44652</v>
      </c>
      <c r="AJ1671" s="275" t="s">
        <v>8546</v>
      </c>
      <c r="AK1671" s="276">
        <v>987</v>
      </c>
      <c r="AL1671" s="275" t="s">
        <v>8123</v>
      </c>
    </row>
    <row r="1672" spans="1:38" s="275" customFormat="1">
      <c r="A1672" s="275" t="str">
        <f t="shared" si="26"/>
        <v>0473600013障害児相談支援事業</v>
      </c>
      <c r="B1672" s="275" t="s">
        <v>831</v>
      </c>
      <c r="C1672" s="275" t="s">
        <v>4638</v>
      </c>
      <c r="D1672" s="276">
        <v>9880524</v>
      </c>
      <c r="E1672" s="275" t="s">
        <v>833</v>
      </c>
      <c r="F1672" s="275" t="s">
        <v>4640</v>
      </c>
      <c r="G1672" s="275" t="s">
        <v>4641</v>
      </c>
      <c r="H1672" s="275" t="s">
        <v>63</v>
      </c>
      <c r="I1672" s="275" t="s">
        <v>4642</v>
      </c>
      <c r="J1672" s="275" t="s">
        <v>7365</v>
      </c>
      <c r="K1672" s="275" t="s">
        <v>5201</v>
      </c>
      <c r="L1672" s="275" t="s">
        <v>5201</v>
      </c>
      <c r="M1672" s="275" t="s">
        <v>5202</v>
      </c>
      <c r="N1672" s="276">
        <v>9860725</v>
      </c>
      <c r="O1672" s="275" t="s">
        <v>4075</v>
      </c>
      <c r="P1672" s="275" t="s">
        <v>4069</v>
      </c>
      <c r="Q1672" s="275" t="s">
        <v>5204</v>
      </c>
      <c r="R1672" s="275" t="s">
        <v>5213</v>
      </c>
      <c r="T1672" s="275" t="s">
        <v>7722</v>
      </c>
      <c r="U1672" s="275" t="s">
        <v>74</v>
      </c>
      <c r="V1672" s="275" t="s">
        <v>6400</v>
      </c>
      <c r="W1672" s="275" t="s">
        <v>6486</v>
      </c>
      <c r="X1672" s="277">
        <v>44287</v>
      </c>
      <c r="Y1672" s="275" t="s">
        <v>6487</v>
      </c>
      <c r="AA1672" s="277">
        <v>41365</v>
      </c>
      <c r="AB1672" s="277">
        <v>41365</v>
      </c>
      <c r="AJ1672" s="275" t="s">
        <v>8546</v>
      </c>
      <c r="AK1672" s="276">
        <v>988</v>
      </c>
      <c r="AL1672" s="275" t="s">
        <v>7952</v>
      </c>
    </row>
    <row r="1673" spans="1:38" s="275" customFormat="1">
      <c r="A1673" s="275" t="str">
        <f t="shared" si="26"/>
        <v>0473600021障害児相談支援事業</v>
      </c>
      <c r="B1673" s="275" t="s">
        <v>2167</v>
      </c>
      <c r="C1673" s="275" t="s">
        <v>6401</v>
      </c>
      <c r="D1673" s="276">
        <v>9860782</v>
      </c>
      <c r="E1673" s="275" t="s">
        <v>5211</v>
      </c>
      <c r="F1673" s="275" t="s">
        <v>6402</v>
      </c>
      <c r="G1673" s="275" t="s">
        <v>2126</v>
      </c>
      <c r="H1673" s="275" t="s">
        <v>63</v>
      </c>
      <c r="I1673" s="275" t="s">
        <v>2128</v>
      </c>
      <c r="J1673" s="275" t="s">
        <v>6930</v>
      </c>
      <c r="K1673" s="275" t="s">
        <v>5209</v>
      </c>
      <c r="L1673" s="275" t="s">
        <v>5209</v>
      </c>
      <c r="M1673" s="275" t="s">
        <v>5210</v>
      </c>
      <c r="N1673" s="276">
        <v>9860782</v>
      </c>
      <c r="O1673" s="275" t="s">
        <v>4075</v>
      </c>
      <c r="P1673" s="275" t="s">
        <v>5211</v>
      </c>
      <c r="Q1673" s="275" t="s">
        <v>5208</v>
      </c>
      <c r="R1673" s="275" t="s">
        <v>5208</v>
      </c>
      <c r="T1673" s="275" t="s">
        <v>7722</v>
      </c>
      <c r="U1673" s="275" t="s">
        <v>76</v>
      </c>
      <c r="V1673" s="275" t="s">
        <v>6403</v>
      </c>
      <c r="W1673" s="275" t="s">
        <v>6486</v>
      </c>
      <c r="X1673" s="277">
        <v>42614</v>
      </c>
      <c r="Y1673" s="275" t="s">
        <v>6487</v>
      </c>
      <c r="AA1673" s="277">
        <v>41821</v>
      </c>
      <c r="AB1673" s="277">
        <v>41821</v>
      </c>
      <c r="AC1673" s="277">
        <v>42614</v>
      </c>
      <c r="AJ1673" s="275" t="s">
        <v>8546</v>
      </c>
      <c r="AK1673" s="276">
        <v>986</v>
      </c>
      <c r="AL1673" s="275" t="s">
        <v>8145</v>
      </c>
    </row>
  </sheetData>
  <sheetProtection password="C554" sheet="1" autoFilter="0"/>
  <autoFilter ref="L1:L1673"/>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J245" sqref="J245:Y245"/>
    </sheetView>
  </sheetViews>
  <sheetFormatPr defaultRowHeight="13.5"/>
  <cols>
    <col min="1" max="1" width="21.375" bestFit="1" customWidth="1"/>
    <col min="2" max="2" width="9.25" bestFit="1" customWidth="1"/>
  </cols>
  <sheetData>
    <row r="1" spans="1:2">
      <c r="A1" t="s">
        <v>7864</v>
      </c>
    </row>
    <row r="2" spans="1:2">
      <c r="A2" s="103" t="s">
        <v>7865</v>
      </c>
      <c r="B2" s="102">
        <v>10000</v>
      </c>
    </row>
    <row r="3" spans="1:2">
      <c r="A3" s="103" t="s">
        <v>7866</v>
      </c>
      <c r="B3" s="102">
        <v>10000</v>
      </c>
    </row>
    <row r="4" spans="1:2">
      <c r="A4" s="103" t="s">
        <v>7867</v>
      </c>
      <c r="B4" s="102">
        <v>10000</v>
      </c>
    </row>
    <row r="5" spans="1:2">
      <c r="A5" s="103" t="s">
        <v>7868</v>
      </c>
      <c r="B5" s="102">
        <v>10000</v>
      </c>
    </row>
    <row r="6" spans="1:2">
      <c r="A6" s="103" t="s">
        <v>7869</v>
      </c>
      <c r="B6" s="102">
        <v>10000</v>
      </c>
    </row>
    <row r="7" spans="1:2">
      <c r="A7" s="103" t="s">
        <v>3230</v>
      </c>
      <c r="B7" s="102">
        <v>5000</v>
      </c>
    </row>
    <row r="8" spans="1:2">
      <c r="A8" s="103" t="s">
        <v>7890</v>
      </c>
      <c r="B8" s="102">
        <v>5000</v>
      </c>
    </row>
    <row r="9" spans="1:2">
      <c r="A9" s="103" t="s">
        <v>7891</v>
      </c>
      <c r="B9" s="102">
        <v>5000</v>
      </c>
    </row>
    <row r="10" spans="1:2">
      <c r="A10" s="103" t="s">
        <v>7870</v>
      </c>
      <c r="B10" s="102">
        <v>5000</v>
      </c>
    </row>
    <row r="11" spans="1:2">
      <c r="A11" s="103" t="s">
        <v>7892</v>
      </c>
      <c r="B11" s="102">
        <v>5000</v>
      </c>
    </row>
    <row r="12" spans="1:2">
      <c r="A12" s="103" t="s">
        <v>7893</v>
      </c>
      <c r="B12" s="102">
        <v>5000</v>
      </c>
    </row>
    <row r="13" spans="1:2">
      <c r="A13" s="103" t="s">
        <v>7871</v>
      </c>
      <c r="B13" s="102">
        <v>5000</v>
      </c>
    </row>
    <row r="14" spans="1:2">
      <c r="A14" s="103" t="s">
        <v>7872</v>
      </c>
      <c r="B14" s="102">
        <v>5000</v>
      </c>
    </row>
    <row r="15" spans="1:2">
      <c r="A15" s="103" t="s">
        <v>7873</v>
      </c>
      <c r="B15" s="102">
        <v>5000</v>
      </c>
    </row>
    <row r="16" spans="1:2">
      <c r="A16" s="104" t="s">
        <v>137</v>
      </c>
      <c r="B16" s="102">
        <v>2000</v>
      </c>
    </row>
    <row r="17" spans="1:2">
      <c r="A17" s="104" t="s">
        <v>138</v>
      </c>
      <c r="B17" s="102">
        <v>2000</v>
      </c>
    </row>
    <row r="18" spans="1:2">
      <c r="A18" s="104" t="s">
        <v>218</v>
      </c>
      <c r="B18" s="102">
        <v>2000</v>
      </c>
    </row>
    <row r="19" spans="1:2">
      <c r="A19" s="104" t="s">
        <v>7877</v>
      </c>
      <c r="B19" s="102">
        <v>2000</v>
      </c>
    </row>
    <row r="20" spans="1:2">
      <c r="A20" s="104" t="s">
        <v>607</v>
      </c>
      <c r="B20" s="102">
        <v>2000</v>
      </c>
    </row>
    <row r="21" spans="1:2">
      <c r="A21" s="104" t="s">
        <v>5439</v>
      </c>
      <c r="B21" s="102">
        <v>2000</v>
      </c>
    </row>
    <row r="22" spans="1:2">
      <c r="A22" s="104" t="s">
        <v>5222</v>
      </c>
      <c r="B22" s="102">
        <v>2000</v>
      </c>
    </row>
    <row r="23" spans="1:2">
      <c r="A23" s="104" t="s">
        <v>4590</v>
      </c>
      <c r="B23" s="102">
        <v>2000</v>
      </c>
    </row>
    <row r="24" spans="1:2">
      <c r="A24" s="104" t="s">
        <v>7722</v>
      </c>
      <c r="B24" s="102">
        <v>2000</v>
      </c>
    </row>
    <row r="25" spans="1:2">
      <c r="A25" s="104" t="s">
        <v>4581</v>
      </c>
      <c r="B25" s="102">
        <v>2000</v>
      </c>
    </row>
    <row r="26" spans="1:2">
      <c r="A26" s="104" t="s">
        <v>4583</v>
      </c>
      <c r="B26" s="102">
        <v>2000</v>
      </c>
    </row>
    <row r="27" spans="1:2" s="114" customFormat="1">
      <c r="A27" s="112" t="s">
        <v>7894</v>
      </c>
      <c r="B27" s="102">
        <v>2000</v>
      </c>
    </row>
    <row r="28" spans="1:2" s="114" customFormat="1">
      <c r="A28" s="112" t="s">
        <v>7895</v>
      </c>
      <c r="B28" s="102">
        <v>2000</v>
      </c>
    </row>
    <row r="29" spans="1:2" s="114" customFormat="1">
      <c r="A29" s="112" t="s">
        <v>7896</v>
      </c>
      <c r="B29" s="102">
        <v>2000</v>
      </c>
    </row>
    <row r="30" spans="1:2" s="114" customFormat="1">
      <c r="A30" s="112" t="s">
        <v>7897</v>
      </c>
      <c r="B30" s="102">
        <v>2000</v>
      </c>
    </row>
    <row r="31" spans="1:2" s="114" customFormat="1">
      <c r="A31" s="112" t="s">
        <v>7898</v>
      </c>
      <c r="B31" s="102">
        <v>2000</v>
      </c>
    </row>
    <row r="32" spans="1:2" s="114" customFormat="1">
      <c r="A32" s="112" t="s">
        <v>7900</v>
      </c>
      <c r="B32" s="102">
        <v>2000</v>
      </c>
    </row>
    <row r="33" spans="1:2" s="114" customFormat="1">
      <c r="A33" s="112" t="s">
        <v>7899</v>
      </c>
      <c r="B33" s="102">
        <v>2000</v>
      </c>
    </row>
    <row r="34" spans="1:2" s="114" customFormat="1">
      <c r="A34" s="112" t="s">
        <v>7901</v>
      </c>
      <c r="B34" s="102">
        <v>2000</v>
      </c>
    </row>
    <row r="35" spans="1:2" s="114" customFormat="1">
      <c r="A35" s="112"/>
      <c r="B35" s="113"/>
    </row>
    <row r="37" spans="1:2">
      <c r="A37" t="s">
        <v>7878</v>
      </c>
    </row>
    <row r="39" spans="1:2">
      <c r="A39" s="105" t="s">
        <v>7879</v>
      </c>
      <c r="B39" s="109" t="s">
        <v>7886</v>
      </c>
    </row>
    <row r="40" spans="1:2">
      <c r="A40" s="106" t="s">
        <v>7880</v>
      </c>
      <c r="B40" s="273">
        <v>0.83333333333333337</v>
      </c>
    </row>
    <row r="41" spans="1:2">
      <c r="A41" s="106" t="s">
        <v>7881</v>
      </c>
      <c r="B41" s="274">
        <v>0.66666666666666663</v>
      </c>
    </row>
    <row r="42" spans="1:2">
      <c r="A42" s="106" t="s">
        <v>7882</v>
      </c>
      <c r="B42" s="274">
        <v>0.5</v>
      </c>
    </row>
    <row r="43" spans="1:2">
      <c r="A43" s="106" t="s">
        <v>7883</v>
      </c>
      <c r="B43" s="274">
        <v>0.33333333333333331</v>
      </c>
    </row>
    <row r="44" spans="1:2">
      <c r="A44" s="106" t="s">
        <v>7884</v>
      </c>
      <c r="B44" s="274">
        <v>0.16666666666666666</v>
      </c>
    </row>
    <row r="45" spans="1:2">
      <c r="A45" s="106" t="s">
        <v>7885</v>
      </c>
      <c r="B45" s="109">
        <v>0</v>
      </c>
    </row>
    <row r="46" spans="1:2">
      <c r="A46" s="106"/>
      <c r="B46" s="107"/>
    </row>
    <row r="47" spans="1:2">
      <c r="A47" s="106"/>
      <c r="B47" s="107"/>
    </row>
    <row r="48" spans="1:2">
      <c r="A48" s="106"/>
      <c r="B48" s="107"/>
    </row>
    <row r="49" spans="1:2">
      <c r="A49" s="106"/>
      <c r="B49" s="107"/>
    </row>
    <row r="50" spans="1:2">
      <c r="A50" s="106"/>
      <c r="B50" s="107"/>
    </row>
    <row r="51" spans="1:2">
      <c r="A51" s="106"/>
      <c r="B51" s="111"/>
    </row>
    <row r="52" spans="1:2">
      <c r="A52" s="100"/>
      <c r="B52" s="101"/>
    </row>
    <row r="54" spans="1:2">
      <c r="A54" s="100" t="s">
        <v>7874</v>
      </c>
    </row>
    <row r="55" spans="1:2">
      <c r="A55" s="100" t="s">
        <v>7875</v>
      </c>
    </row>
  </sheetData>
  <sheetProtection password="C554" sheet="1" objects="1" scenarios="1" formatCells="0"/>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02"/>
  <sheetViews>
    <sheetView view="pageBreakPreview" zoomScale="70" zoomScaleNormal="100" zoomScaleSheetLayoutView="70" workbookViewId="0">
      <selection activeCell="J245" sqref="J245:Y245"/>
    </sheetView>
  </sheetViews>
  <sheetFormatPr defaultRowHeight="13.5"/>
  <cols>
    <col min="1" max="1" width="13" bestFit="1" customWidth="1"/>
    <col min="2" max="2" width="12.875" customWidth="1"/>
    <col min="3" max="3" width="11" bestFit="1" customWidth="1"/>
    <col min="4" max="4" width="24.875" customWidth="1"/>
    <col min="5" max="5" width="8" customWidth="1"/>
    <col min="6" max="6" width="17.875" bestFit="1" customWidth="1"/>
    <col min="7" max="7" width="9.125" bestFit="1" customWidth="1"/>
    <col min="8" max="8" width="18.25" customWidth="1"/>
    <col min="11" max="11" width="12.375" customWidth="1"/>
    <col min="13" max="13" width="14" bestFit="1" customWidth="1"/>
  </cols>
  <sheetData>
    <row r="2" spans="1:21">
      <c r="A2" s="133" t="s">
        <v>8182</v>
      </c>
      <c r="N2" t="s">
        <v>8194</v>
      </c>
      <c r="P2" t="s">
        <v>8196</v>
      </c>
    </row>
    <row r="3" spans="1:21">
      <c r="A3" s="135" t="s">
        <v>8183</v>
      </c>
      <c r="B3" s="135" t="s">
        <v>8184</v>
      </c>
      <c r="C3" s="135" t="s">
        <v>8185</v>
      </c>
      <c r="D3" s="135" t="s">
        <v>8204</v>
      </c>
      <c r="E3" s="135" t="s">
        <v>8190</v>
      </c>
      <c r="F3" s="135"/>
      <c r="G3" s="135" t="s">
        <v>8186</v>
      </c>
      <c r="H3" s="135" t="s">
        <v>6439</v>
      </c>
      <c r="I3" s="135" t="s">
        <v>8187</v>
      </c>
      <c r="J3" s="135" t="s">
        <v>8188</v>
      </c>
      <c r="K3" s="135" t="s">
        <v>8189</v>
      </c>
      <c r="L3" s="135" t="s">
        <v>8193</v>
      </c>
      <c r="N3" t="s">
        <v>6412</v>
      </c>
      <c r="O3" t="s">
        <v>8195</v>
      </c>
      <c r="P3" t="s">
        <v>6412</v>
      </c>
      <c r="Q3" t="s">
        <v>8195</v>
      </c>
      <c r="R3" t="s">
        <v>8205</v>
      </c>
      <c r="S3" t="s">
        <v>8206</v>
      </c>
      <c r="T3" t="s">
        <v>8207</v>
      </c>
      <c r="U3" t="s">
        <v>8208</v>
      </c>
    </row>
    <row r="4" spans="1:21">
      <c r="A4" s="127" t="str">
        <f>'①交付申請書兼実績報告書（別記様式第１号）'!E12</f>
        <v/>
      </c>
      <c r="B4" s="128" t="str">
        <f>'①交付申請書兼実績報告書（別記様式第１号）'!M16</f>
        <v/>
      </c>
      <c r="C4" s="128" t="str">
        <f>'①交付申請書兼実績報告書（別記様式第１号）'!W16</f>
        <v/>
      </c>
      <c r="D4" t="str">
        <f>'①交付申請書兼実績報告書（別記様式第１号）'!H13&amp;"-"&amp;'①交付申請書兼実績報告書（別記様式第１号）'!K13</f>
        <v>-</v>
      </c>
      <c r="E4" s="128" t="str">
        <f>DBCS('①交付申請書兼実績報告書（別記様式第１号）'!E14)</f>
        <v/>
      </c>
      <c r="F4" s="128"/>
      <c r="G4" s="128" t="str">
        <f>"令和"&amp;'①交付申請書兼実績報告書（別記様式第１号）'!T6&amp;"年"&amp;'①交付申請書兼実績報告書（別記様式第１号）'!W6&amp;"月"&amp;'①交付申請書兼実績報告書（別記様式第１号）'!Z6&amp;"日"</f>
        <v>令和５年９月１日</v>
      </c>
      <c r="H4" s="129">
        <f>'①交付申請書兼実績報告書（別記様式第１号）'!J20</f>
        <v>0</v>
      </c>
      <c r="I4" s="128" t="str">
        <f>IF('①交付申請書兼実績報告書（別記様式第１号）'!H29="","ゆうちょ銀行"&amp;'①交付申請書兼実績報告書（別記様式第１号）'!S30&amp;'①交付申請書兼実績報告書（別記様式第１号）'!Y30,'①交付申請書兼実績報告書（別記様式第１号）'!H29&amp;'①交付申請書兼実績報告書（別記様式第１号）'!Q29&amp;'①交付申請書兼実績報告書（別記様式第１号）'!S29&amp;'①交付申請書兼実績報告書（別記様式第１号）'!Y29)</f>
        <v>ゆうちょ銀行支店</v>
      </c>
      <c r="J4" s="128" t="str">
        <f>'①交付申請書兼実績報告書（別記様式第１号）'!Q26</f>
        <v>１.普通</v>
      </c>
      <c r="K4" s="128" t="str">
        <f>IF('①交付申請書兼実績報告書（別記様式第１号）'!H29="",CONCATENATE('①交付申請書兼実績報告書（別記様式第１号）'!S27,'①交付申請書兼実績報告書（別記様式第１号）'!T27,'①交付申請書兼実績報告書（別記様式第１号）'!U27,'①交付申請書兼実績報告書（別記様式第１号）'!V27,'①交付申請書兼実績報告書（別記様式第１号）'!W27,'①交付申請書兼実績報告書（別記様式第１号）'!X27,'①交付申請書兼実績報告書（別記様式第１号）'!Y27,'①交付申請書兼実績報告書（別記様式第１号）'!Z27),CONCATENATE('①交付申請書兼実績報告書（別記様式第１号）'!S26,'①交付申請書兼実績報告書（別記様式第１号）'!T26,'①交付申請書兼実績報告書（別記様式第１号）'!U26,'①交付申請書兼実績報告書（別記様式第１号）'!V26,'①交付申請書兼実績報告書（別記様式第１号）'!W26,'①交付申請書兼実績報告書（別記様式第１号）'!X26,'①交付申請書兼実績報告書（別記様式第１号）'!Y26,'①交付申請書兼実績報告書（別記様式第１号）'!Z26))</f>
        <v/>
      </c>
      <c r="L4" s="128" t="str">
        <f>ASC('①交付申請書兼実績報告書（別記様式第１号）'!H31)</f>
        <v/>
      </c>
      <c r="N4" t="str">
        <f>CONCATENATE('①交付申請書兼実績報告書（別記様式第１号）'!H26,'①交付申請書兼実績報告書（別記様式第１号）'!I26,'①交付申請書兼実績報告書（別記様式第１号）'!J26,'①交付申請書兼実績報告書（別記様式第１号）'!K26)</f>
        <v/>
      </c>
      <c r="O4" t="str">
        <f>CONCATENATE('①交付申請書兼実績報告書（別記様式第１号）'!L26,'①交付申請書兼実績報告書（別記様式第１号）'!M26,'①交付申請書兼実績報告書（別記様式第１号）'!N26)</f>
        <v/>
      </c>
      <c r="P4" t="str">
        <f>CONCATENATE('①交付申請書兼実績報告書（別記様式第１号）'!H27,'①交付申請書兼実績報告書（別記様式第１号）'!I27,'①交付申請書兼実績報告書（別記様式第１号）'!J27,'①交付申請書兼実績報告書（別記様式第１号）'!K27)</f>
        <v/>
      </c>
      <c r="Q4" t="str">
        <f>CONCATENATE('①交付申請書兼実績報告書（別記様式第１号）'!L27,'①交付申請書兼実績報告書（別記様式第１号）'!M27,'①交付申請書兼実績報告書（別記様式第１号）'!N27,'①交付申請書兼実績報告書（別記様式第１号）'!O27,'①交付申請書兼実績報告書（別記様式第１号）'!P27)</f>
        <v/>
      </c>
      <c r="R4" s="130">
        <f>'①交付申請書兼実績報告書（別記様式第１号）'!M15</f>
        <v>0</v>
      </c>
      <c r="S4" s="131">
        <f>'①交付申請書兼実績報告書（別記様式第１号）'!W15</f>
        <v>0</v>
      </c>
      <c r="T4">
        <f>'①交付申請書兼実績報告書（別記様式第１号）'!M17</f>
        <v>0</v>
      </c>
      <c r="U4">
        <f>'①交付申請書兼実績報告書（別記様式第１号）'!W17</f>
        <v>0</v>
      </c>
    </row>
    <row r="6" spans="1:21">
      <c r="A6" s="133" t="s">
        <v>8197</v>
      </c>
    </row>
    <row r="7" spans="1:21">
      <c r="A7" s="135" t="s">
        <v>8198</v>
      </c>
      <c r="B7" s="135" t="s">
        <v>8199</v>
      </c>
      <c r="C7" s="135" t="s">
        <v>8202</v>
      </c>
      <c r="D7" s="135" t="s">
        <v>8203</v>
      </c>
      <c r="E7" s="135" t="s">
        <v>6458</v>
      </c>
      <c r="F7" s="135" t="s">
        <v>6459</v>
      </c>
      <c r="G7" s="135" t="s">
        <v>6461</v>
      </c>
      <c r="H7" s="135" t="s">
        <v>6462</v>
      </c>
      <c r="I7" s="135" t="s">
        <v>7887</v>
      </c>
    </row>
    <row r="8" spans="1:21">
      <c r="A8" s="132">
        <f>'②補助金額算出内訳書（別紙１）'!B8</f>
        <v>0</v>
      </c>
      <c r="B8" s="127">
        <f>'②補助金額算出内訳書（別紙１）'!C8</f>
        <v>0</v>
      </c>
      <c r="C8" s="127" t="str">
        <f>'②補助金額算出内訳書（別紙１）'!D8</f>
        <v/>
      </c>
      <c r="D8" s="127">
        <f>'②補助金額算出内訳書（別紙１）'!E8</f>
        <v>0</v>
      </c>
      <c r="E8" s="127" t="str">
        <f>'②補助金額算出内訳書（別紙１）'!F8</f>
        <v/>
      </c>
      <c r="F8" s="127">
        <f>'②補助金額算出内訳書（別紙１）'!G8</f>
        <v>0</v>
      </c>
      <c r="G8" s="127" t="str">
        <f>'②補助金額算出内訳書（別紙１）'!H8</f>
        <v/>
      </c>
      <c r="H8" s="108" t="str">
        <f>'②補助金額算出内訳書（別紙１）'!I8</f>
        <v/>
      </c>
      <c r="I8" s="102" t="str">
        <f>'②補助金額算出内訳書（別紙１）'!J8</f>
        <v/>
      </c>
    </row>
    <row r="9" spans="1:21">
      <c r="A9" s="132">
        <f>'②補助金額算出内訳書（別紙１）'!B9</f>
        <v>0</v>
      </c>
      <c r="B9" s="127">
        <f>'②補助金額算出内訳書（別紙１）'!C9</f>
        <v>0</v>
      </c>
      <c r="C9" s="127" t="str">
        <f>'②補助金額算出内訳書（別紙１）'!D9</f>
        <v/>
      </c>
      <c r="D9" s="127">
        <f>'②補助金額算出内訳書（別紙１）'!E9</f>
        <v>0</v>
      </c>
      <c r="E9" s="127" t="str">
        <f>'②補助金額算出内訳書（別紙１）'!F9</f>
        <v/>
      </c>
      <c r="F9" s="127">
        <f>'②補助金額算出内訳書（別紙１）'!G9</f>
        <v>0</v>
      </c>
      <c r="G9" s="127" t="str">
        <f>'②補助金額算出内訳書（別紙１）'!H9</f>
        <v/>
      </c>
      <c r="H9" s="108" t="str">
        <f>'②補助金額算出内訳書（別紙１）'!I9</f>
        <v/>
      </c>
      <c r="I9" s="102" t="str">
        <f>'②補助金額算出内訳書（別紙１）'!J9</f>
        <v/>
      </c>
    </row>
    <row r="10" spans="1:21">
      <c r="A10" s="132">
        <f>'②補助金額算出内訳書（別紙１）'!B10</f>
        <v>0</v>
      </c>
      <c r="B10" s="127">
        <f>'②補助金額算出内訳書（別紙１）'!C10</f>
        <v>0</v>
      </c>
      <c r="C10" s="127" t="str">
        <f>'②補助金額算出内訳書（別紙１）'!D10</f>
        <v/>
      </c>
      <c r="D10" s="127">
        <f>'②補助金額算出内訳書（別紙１）'!E10</f>
        <v>0</v>
      </c>
      <c r="E10" s="127" t="str">
        <f>'②補助金額算出内訳書（別紙１）'!F10</f>
        <v/>
      </c>
      <c r="F10" s="127">
        <f>'②補助金額算出内訳書（別紙１）'!G10</f>
        <v>0</v>
      </c>
      <c r="G10" s="127" t="str">
        <f>'②補助金額算出内訳書（別紙１）'!H10</f>
        <v/>
      </c>
      <c r="H10" s="108" t="str">
        <f>'②補助金額算出内訳書（別紙１）'!I10</f>
        <v/>
      </c>
      <c r="I10" s="102" t="str">
        <f>'②補助金額算出内訳書（別紙１）'!J10</f>
        <v/>
      </c>
    </row>
    <row r="11" spans="1:21">
      <c r="A11" s="132">
        <f>'②補助金額算出内訳書（別紙１）'!B11</f>
        <v>0</v>
      </c>
      <c r="B11" s="127">
        <f>'②補助金額算出内訳書（別紙１）'!C11</f>
        <v>0</v>
      </c>
      <c r="C11" s="127" t="str">
        <f>'②補助金額算出内訳書（別紙１）'!D11</f>
        <v/>
      </c>
      <c r="D11" s="127">
        <f>'②補助金額算出内訳書（別紙１）'!E11</f>
        <v>0</v>
      </c>
      <c r="E11" s="127" t="str">
        <f>'②補助金額算出内訳書（別紙１）'!F11</f>
        <v/>
      </c>
      <c r="F11" s="127">
        <f>'②補助金額算出内訳書（別紙１）'!G11</f>
        <v>0</v>
      </c>
      <c r="G11" s="127" t="str">
        <f>'②補助金額算出内訳書（別紙１）'!H11</f>
        <v/>
      </c>
      <c r="H11" s="108" t="str">
        <f>'②補助金額算出内訳書（別紙１）'!I11</f>
        <v/>
      </c>
      <c r="I11" s="102" t="str">
        <f>'②補助金額算出内訳書（別紙１）'!J11</f>
        <v/>
      </c>
    </row>
    <row r="12" spans="1:21">
      <c r="A12" s="132">
        <f>'②補助金額算出内訳書（別紙１）'!B12</f>
        <v>0</v>
      </c>
      <c r="B12" s="127">
        <f>'②補助金額算出内訳書（別紙１）'!C12</f>
        <v>0</v>
      </c>
      <c r="C12" s="127" t="str">
        <f>'②補助金額算出内訳書（別紙１）'!D12</f>
        <v/>
      </c>
      <c r="D12" s="127">
        <f>'②補助金額算出内訳書（別紙１）'!E12</f>
        <v>0</v>
      </c>
      <c r="E12" s="127" t="str">
        <f>'②補助金額算出内訳書（別紙１）'!F12</f>
        <v/>
      </c>
      <c r="F12" s="127">
        <f>'②補助金額算出内訳書（別紙１）'!G12</f>
        <v>0</v>
      </c>
      <c r="G12" s="127" t="str">
        <f>'②補助金額算出内訳書（別紙１）'!H12</f>
        <v/>
      </c>
      <c r="H12" s="108" t="str">
        <f>'②補助金額算出内訳書（別紙１）'!I12</f>
        <v/>
      </c>
      <c r="I12" s="102" t="str">
        <f>'②補助金額算出内訳書（別紙１）'!J12</f>
        <v/>
      </c>
    </row>
    <row r="13" spans="1:21">
      <c r="A13" s="132">
        <f>'②補助金額算出内訳書（別紙１）'!B13</f>
        <v>0</v>
      </c>
      <c r="B13" s="127">
        <f>'②補助金額算出内訳書（別紙１）'!C13</f>
        <v>0</v>
      </c>
      <c r="C13" s="127" t="str">
        <f>'②補助金額算出内訳書（別紙１）'!D13</f>
        <v/>
      </c>
      <c r="D13" s="127">
        <f>'②補助金額算出内訳書（別紙１）'!E13</f>
        <v>0</v>
      </c>
      <c r="E13" s="127" t="str">
        <f>'②補助金額算出内訳書（別紙１）'!F13</f>
        <v/>
      </c>
      <c r="F13" s="127">
        <f>'②補助金額算出内訳書（別紙１）'!G13</f>
        <v>0</v>
      </c>
      <c r="G13" s="127" t="str">
        <f>'②補助金額算出内訳書（別紙１）'!H13</f>
        <v/>
      </c>
      <c r="H13" s="108" t="str">
        <f>'②補助金額算出内訳書（別紙１）'!I13</f>
        <v/>
      </c>
      <c r="I13" s="102" t="str">
        <f>'②補助金額算出内訳書（別紙１）'!J13</f>
        <v/>
      </c>
    </row>
    <row r="14" spans="1:21">
      <c r="A14" s="132">
        <f>'②補助金額算出内訳書（別紙１）'!B14</f>
        <v>0</v>
      </c>
      <c r="B14" s="127">
        <f>'②補助金額算出内訳書（別紙１）'!C14</f>
        <v>0</v>
      </c>
      <c r="C14" s="127" t="str">
        <f>'②補助金額算出内訳書（別紙１）'!D14</f>
        <v/>
      </c>
      <c r="D14" s="127">
        <f>'②補助金額算出内訳書（別紙１）'!E14</f>
        <v>0</v>
      </c>
      <c r="E14" s="127" t="str">
        <f>'②補助金額算出内訳書（別紙１）'!F14</f>
        <v/>
      </c>
      <c r="F14" s="127">
        <f>'②補助金額算出内訳書（別紙１）'!G14</f>
        <v>0</v>
      </c>
      <c r="G14" s="127" t="str">
        <f>'②補助金額算出内訳書（別紙１）'!H14</f>
        <v/>
      </c>
      <c r="H14" s="108" t="str">
        <f>'②補助金額算出内訳書（別紙１）'!I14</f>
        <v/>
      </c>
      <c r="I14" s="102" t="str">
        <f>'②補助金額算出内訳書（別紙１）'!J14</f>
        <v/>
      </c>
    </row>
    <row r="15" spans="1:21">
      <c r="A15" s="132">
        <f>'②補助金額算出内訳書（別紙１）'!B15</f>
        <v>0</v>
      </c>
      <c r="B15" s="127">
        <f>'②補助金額算出内訳書（別紙１）'!C15</f>
        <v>0</v>
      </c>
      <c r="C15" s="127" t="str">
        <f>'②補助金額算出内訳書（別紙１）'!D15</f>
        <v/>
      </c>
      <c r="D15" s="127">
        <f>'②補助金額算出内訳書（別紙１）'!E15</f>
        <v>0</v>
      </c>
      <c r="E15" s="127" t="str">
        <f>'②補助金額算出内訳書（別紙１）'!F15</f>
        <v/>
      </c>
      <c r="F15" s="127">
        <f>'②補助金額算出内訳書（別紙１）'!G15</f>
        <v>0</v>
      </c>
      <c r="G15" s="127" t="str">
        <f>'②補助金額算出内訳書（別紙１）'!H15</f>
        <v/>
      </c>
      <c r="H15" s="108" t="str">
        <f>'②補助金額算出内訳書（別紙１）'!I15</f>
        <v/>
      </c>
      <c r="I15" s="102" t="str">
        <f>'②補助金額算出内訳書（別紙１）'!J15</f>
        <v/>
      </c>
    </row>
    <row r="16" spans="1:21">
      <c r="A16" s="132">
        <f>'②補助金額算出内訳書（別紙１）'!B16</f>
        <v>0</v>
      </c>
      <c r="B16" s="127">
        <f>'②補助金額算出内訳書（別紙１）'!C16</f>
        <v>0</v>
      </c>
      <c r="C16" s="127" t="str">
        <f>'②補助金額算出内訳書（別紙１）'!D16</f>
        <v/>
      </c>
      <c r="D16" s="127">
        <f>'②補助金額算出内訳書（別紙１）'!E16</f>
        <v>0</v>
      </c>
      <c r="E16" s="127" t="str">
        <f>'②補助金額算出内訳書（別紙１）'!F16</f>
        <v/>
      </c>
      <c r="F16" s="127">
        <f>'②補助金額算出内訳書（別紙１）'!G16</f>
        <v>0</v>
      </c>
      <c r="G16" s="127" t="str">
        <f>'②補助金額算出内訳書（別紙１）'!H16</f>
        <v/>
      </c>
      <c r="H16" s="108" t="str">
        <f>'②補助金額算出内訳書（別紙１）'!I16</f>
        <v/>
      </c>
      <c r="I16" s="102" t="str">
        <f>'②補助金額算出内訳書（別紙１）'!J16</f>
        <v/>
      </c>
    </row>
    <row r="17" spans="1:9">
      <c r="A17" s="132">
        <f>'②補助金額算出内訳書（別紙１）'!B17</f>
        <v>0</v>
      </c>
      <c r="B17" s="127">
        <f>'②補助金額算出内訳書（別紙１）'!C17</f>
        <v>0</v>
      </c>
      <c r="C17" s="127" t="str">
        <f>'②補助金額算出内訳書（別紙１）'!D17</f>
        <v/>
      </c>
      <c r="D17" s="127">
        <f>'②補助金額算出内訳書（別紙１）'!E17</f>
        <v>0</v>
      </c>
      <c r="E17" s="127" t="str">
        <f>'②補助金額算出内訳書（別紙１）'!F17</f>
        <v/>
      </c>
      <c r="F17" s="127">
        <f>'②補助金額算出内訳書（別紙１）'!G17</f>
        <v>0</v>
      </c>
      <c r="G17" s="127" t="str">
        <f>'②補助金額算出内訳書（別紙１）'!H17</f>
        <v/>
      </c>
      <c r="H17" s="108" t="str">
        <f>'②補助金額算出内訳書（別紙１）'!I17</f>
        <v/>
      </c>
      <c r="I17" s="102" t="str">
        <f>'②補助金額算出内訳書（別紙１）'!J17</f>
        <v/>
      </c>
    </row>
    <row r="18" spans="1:9">
      <c r="A18" s="132">
        <f>'②補助金額算出内訳書（別紙１）'!B18</f>
        <v>0</v>
      </c>
      <c r="B18" s="127">
        <f>'②補助金額算出内訳書（別紙１）'!C18</f>
        <v>0</v>
      </c>
      <c r="C18" s="127" t="str">
        <f>'②補助金額算出内訳書（別紙１）'!D18</f>
        <v/>
      </c>
      <c r="D18" s="127">
        <f>'②補助金額算出内訳書（別紙１）'!E18</f>
        <v>0</v>
      </c>
      <c r="E18" s="127" t="str">
        <f>'②補助金額算出内訳書（別紙１）'!F18</f>
        <v/>
      </c>
      <c r="F18" s="127">
        <f>'②補助金額算出内訳書（別紙１）'!G18</f>
        <v>0</v>
      </c>
      <c r="G18" s="127" t="str">
        <f>'②補助金額算出内訳書（別紙１）'!H18</f>
        <v/>
      </c>
      <c r="H18" s="108" t="str">
        <f>'②補助金額算出内訳書（別紙１）'!I18</f>
        <v/>
      </c>
      <c r="I18" s="102" t="str">
        <f>'②補助金額算出内訳書（別紙１）'!J18</f>
        <v/>
      </c>
    </row>
    <row r="19" spans="1:9">
      <c r="A19" s="132">
        <f>'②補助金額算出内訳書（別紙１）'!B19</f>
        <v>0</v>
      </c>
      <c r="B19" s="127">
        <f>'②補助金額算出内訳書（別紙１）'!C19</f>
        <v>0</v>
      </c>
      <c r="C19" s="127" t="str">
        <f>'②補助金額算出内訳書（別紙１）'!D19</f>
        <v/>
      </c>
      <c r="D19" s="127">
        <f>'②補助金額算出内訳書（別紙１）'!E19</f>
        <v>0</v>
      </c>
      <c r="E19" s="127" t="str">
        <f>'②補助金額算出内訳書（別紙１）'!F19</f>
        <v/>
      </c>
      <c r="F19" s="127">
        <f>'②補助金額算出内訳書（別紙１）'!G19</f>
        <v>0</v>
      </c>
      <c r="G19" s="127" t="str">
        <f>'②補助金額算出内訳書（別紙１）'!H19</f>
        <v/>
      </c>
      <c r="H19" s="108" t="str">
        <f>'②補助金額算出内訳書（別紙１）'!I19</f>
        <v/>
      </c>
      <c r="I19" s="102" t="str">
        <f>'②補助金額算出内訳書（別紙１）'!J19</f>
        <v/>
      </c>
    </row>
    <row r="20" spans="1:9">
      <c r="A20" s="132">
        <f>'②補助金額算出内訳書（別紙１）'!B20</f>
        <v>0</v>
      </c>
      <c r="B20" s="127">
        <f>'②補助金額算出内訳書（別紙１）'!C20</f>
        <v>0</v>
      </c>
      <c r="C20" s="127" t="str">
        <f>'②補助金額算出内訳書（別紙１）'!D20</f>
        <v/>
      </c>
      <c r="D20" s="127">
        <f>'②補助金額算出内訳書（別紙１）'!E20</f>
        <v>0</v>
      </c>
      <c r="E20" s="127" t="str">
        <f>'②補助金額算出内訳書（別紙１）'!F20</f>
        <v/>
      </c>
      <c r="F20" s="127">
        <f>'②補助金額算出内訳書（別紙１）'!G20</f>
        <v>0</v>
      </c>
      <c r="G20" s="127" t="str">
        <f>'②補助金額算出内訳書（別紙１）'!H20</f>
        <v/>
      </c>
      <c r="H20" s="108" t="str">
        <f>'②補助金額算出内訳書（別紙１）'!I20</f>
        <v/>
      </c>
      <c r="I20" s="102" t="str">
        <f>'②補助金額算出内訳書（別紙１）'!J20</f>
        <v/>
      </c>
    </row>
    <row r="21" spans="1:9">
      <c r="A21" s="132">
        <f>'②補助金額算出内訳書（別紙１）'!B21</f>
        <v>0</v>
      </c>
      <c r="B21" s="127">
        <f>'②補助金額算出内訳書（別紙１）'!C21</f>
        <v>0</v>
      </c>
      <c r="C21" s="127" t="str">
        <f>'②補助金額算出内訳書（別紙１）'!D21</f>
        <v/>
      </c>
      <c r="D21" s="127">
        <f>'②補助金額算出内訳書（別紙１）'!E21</f>
        <v>0</v>
      </c>
      <c r="E21" s="127" t="str">
        <f>'②補助金額算出内訳書（別紙１）'!F21</f>
        <v/>
      </c>
      <c r="F21" s="127">
        <f>'②補助金額算出内訳書（別紙１）'!G21</f>
        <v>0</v>
      </c>
      <c r="G21" s="127" t="str">
        <f>'②補助金額算出内訳書（別紙１）'!H21</f>
        <v/>
      </c>
      <c r="H21" s="108" t="str">
        <f>'②補助金額算出内訳書（別紙１）'!I21</f>
        <v/>
      </c>
      <c r="I21" s="102" t="str">
        <f>'②補助金額算出内訳書（別紙１）'!J21</f>
        <v/>
      </c>
    </row>
    <row r="22" spans="1:9">
      <c r="A22" s="132">
        <f>'②補助金額算出内訳書（別紙１）'!B22</f>
        <v>0</v>
      </c>
      <c r="B22" s="127">
        <f>'②補助金額算出内訳書（別紙１）'!C22</f>
        <v>0</v>
      </c>
      <c r="C22" s="127" t="str">
        <f>'②補助金額算出内訳書（別紙１）'!D22</f>
        <v/>
      </c>
      <c r="D22" s="127">
        <f>'②補助金額算出内訳書（別紙１）'!E22</f>
        <v>0</v>
      </c>
      <c r="E22" s="127" t="str">
        <f>'②補助金額算出内訳書（別紙１）'!F22</f>
        <v/>
      </c>
      <c r="F22" s="127">
        <f>'②補助金額算出内訳書（別紙１）'!G22</f>
        <v>0</v>
      </c>
      <c r="G22" s="127" t="str">
        <f>'②補助金額算出内訳書（別紙１）'!H22</f>
        <v/>
      </c>
      <c r="H22" s="108" t="str">
        <f>'②補助金額算出内訳書（別紙１）'!I22</f>
        <v/>
      </c>
      <c r="I22" s="102" t="str">
        <f>'②補助金額算出内訳書（別紙１）'!J22</f>
        <v/>
      </c>
    </row>
    <row r="23" spans="1:9">
      <c r="A23" s="132">
        <f>'②補助金額算出内訳書（別紙１）'!B23</f>
        <v>0</v>
      </c>
      <c r="B23" s="127">
        <f>'②補助金額算出内訳書（別紙１）'!C23</f>
        <v>0</v>
      </c>
      <c r="C23" s="127" t="str">
        <f>'②補助金額算出内訳書（別紙１）'!D23</f>
        <v/>
      </c>
      <c r="D23" s="127">
        <f>'②補助金額算出内訳書（別紙１）'!E23</f>
        <v>0</v>
      </c>
      <c r="E23" s="127" t="str">
        <f>'②補助金額算出内訳書（別紙１）'!F23</f>
        <v/>
      </c>
      <c r="F23" s="127">
        <f>'②補助金額算出内訳書（別紙１）'!G23</f>
        <v>0</v>
      </c>
      <c r="G23" s="127" t="str">
        <f>'②補助金額算出内訳書（別紙１）'!H23</f>
        <v/>
      </c>
      <c r="H23" s="108" t="str">
        <f>'②補助金額算出内訳書（別紙１）'!I23</f>
        <v/>
      </c>
      <c r="I23" s="102" t="str">
        <f>'②補助金額算出内訳書（別紙１）'!J23</f>
        <v/>
      </c>
    </row>
    <row r="24" spans="1:9">
      <c r="A24" s="132">
        <f>'②補助金額算出内訳書（別紙１）'!B24</f>
        <v>0</v>
      </c>
      <c r="B24" s="127">
        <f>'②補助金額算出内訳書（別紙１）'!C24</f>
        <v>0</v>
      </c>
      <c r="C24" s="127" t="str">
        <f>'②補助金額算出内訳書（別紙１）'!D24</f>
        <v/>
      </c>
      <c r="D24" s="127">
        <f>'②補助金額算出内訳書（別紙１）'!E24</f>
        <v>0</v>
      </c>
      <c r="E24" s="127" t="str">
        <f>'②補助金額算出内訳書（別紙１）'!F24</f>
        <v/>
      </c>
      <c r="F24" s="127">
        <f>'②補助金額算出内訳書（別紙１）'!G24</f>
        <v>0</v>
      </c>
      <c r="G24" s="127" t="str">
        <f>'②補助金額算出内訳書（別紙１）'!H24</f>
        <v/>
      </c>
      <c r="H24" s="108" t="str">
        <f>'②補助金額算出内訳書（別紙１）'!I24</f>
        <v/>
      </c>
      <c r="I24" s="102" t="str">
        <f>'②補助金額算出内訳書（別紙１）'!J24</f>
        <v/>
      </c>
    </row>
    <row r="25" spans="1:9">
      <c r="A25" s="132">
        <f>'②補助金額算出内訳書（別紙１）'!B25</f>
        <v>0</v>
      </c>
      <c r="B25" s="127">
        <f>'②補助金額算出内訳書（別紙１）'!C25</f>
        <v>0</v>
      </c>
      <c r="C25" s="127" t="str">
        <f>'②補助金額算出内訳書（別紙１）'!D25</f>
        <v/>
      </c>
      <c r="D25" s="127">
        <f>'②補助金額算出内訳書（別紙１）'!E25</f>
        <v>0</v>
      </c>
      <c r="E25" s="127" t="str">
        <f>'②補助金額算出内訳書（別紙１）'!F25</f>
        <v/>
      </c>
      <c r="F25" s="127">
        <f>'②補助金額算出内訳書（別紙１）'!G25</f>
        <v>0</v>
      </c>
      <c r="G25" s="127" t="str">
        <f>'②補助金額算出内訳書（別紙１）'!H25</f>
        <v/>
      </c>
      <c r="H25" s="108" t="str">
        <f>'②補助金額算出内訳書（別紙１）'!I25</f>
        <v/>
      </c>
      <c r="I25" s="102" t="str">
        <f>'②補助金額算出内訳書（別紙１）'!J25</f>
        <v/>
      </c>
    </row>
    <row r="26" spans="1:9">
      <c r="A26" s="132">
        <f>'②補助金額算出内訳書（別紙１）'!B26</f>
        <v>0</v>
      </c>
      <c r="B26" s="127">
        <f>'②補助金額算出内訳書（別紙１）'!C26</f>
        <v>0</v>
      </c>
      <c r="C26" s="127" t="str">
        <f>'②補助金額算出内訳書（別紙１）'!D26</f>
        <v/>
      </c>
      <c r="D26" s="127">
        <f>'②補助金額算出内訳書（別紙１）'!E26</f>
        <v>0</v>
      </c>
      <c r="E26" s="127" t="str">
        <f>'②補助金額算出内訳書（別紙１）'!F26</f>
        <v/>
      </c>
      <c r="F26" s="127">
        <f>'②補助金額算出内訳書（別紙１）'!G26</f>
        <v>0</v>
      </c>
      <c r="G26" s="127" t="str">
        <f>'②補助金額算出内訳書（別紙１）'!H26</f>
        <v/>
      </c>
      <c r="H26" s="108" t="str">
        <f>'②補助金額算出内訳書（別紙１）'!I26</f>
        <v/>
      </c>
      <c r="I26" s="102" t="str">
        <f>'②補助金額算出内訳書（別紙１）'!J26</f>
        <v/>
      </c>
    </row>
    <row r="27" spans="1:9">
      <c r="A27" s="132">
        <f>'②補助金額算出内訳書（別紙１）'!B27</f>
        <v>0</v>
      </c>
      <c r="B27" s="127">
        <f>'②補助金額算出内訳書（別紙１）'!C27</f>
        <v>0</v>
      </c>
      <c r="C27" s="127" t="str">
        <f>'②補助金額算出内訳書（別紙１）'!D27</f>
        <v/>
      </c>
      <c r="D27" s="127">
        <f>'②補助金額算出内訳書（別紙１）'!E27</f>
        <v>0</v>
      </c>
      <c r="E27" s="127" t="str">
        <f>'②補助金額算出内訳書（別紙１）'!F27</f>
        <v/>
      </c>
      <c r="F27" s="127">
        <f>'②補助金額算出内訳書（別紙１）'!G27</f>
        <v>0</v>
      </c>
      <c r="G27" s="127" t="str">
        <f>'②補助金額算出内訳書（別紙１）'!H27</f>
        <v/>
      </c>
      <c r="H27" s="108" t="str">
        <f>'②補助金額算出内訳書（別紙１）'!I27</f>
        <v/>
      </c>
      <c r="I27" s="102" t="str">
        <f>'②補助金額算出内訳書（別紙１）'!J27</f>
        <v/>
      </c>
    </row>
    <row r="28" spans="1:9">
      <c r="A28" s="132">
        <f>'②補助金額算出内訳書（別紙１）'!B28</f>
        <v>0</v>
      </c>
      <c r="B28" s="127">
        <f>'②補助金額算出内訳書（別紙１）'!C28</f>
        <v>0</v>
      </c>
      <c r="C28" s="127" t="str">
        <f>'②補助金額算出内訳書（別紙１）'!D28</f>
        <v/>
      </c>
      <c r="D28" s="127">
        <f>'②補助金額算出内訳書（別紙１）'!E28</f>
        <v>0</v>
      </c>
      <c r="E28" s="127" t="str">
        <f>'②補助金額算出内訳書（別紙１）'!F28</f>
        <v/>
      </c>
      <c r="F28" s="127">
        <f>'②補助金額算出内訳書（別紙１）'!G28</f>
        <v>0</v>
      </c>
      <c r="G28" s="127" t="str">
        <f>'②補助金額算出内訳書（別紙１）'!H28</f>
        <v/>
      </c>
      <c r="H28" s="108" t="str">
        <f>'②補助金額算出内訳書（別紙１）'!I28</f>
        <v/>
      </c>
      <c r="I28" s="102" t="str">
        <f>'②補助金額算出内訳書（別紙１）'!J28</f>
        <v/>
      </c>
    </row>
    <row r="29" spans="1:9">
      <c r="A29" s="132">
        <f>'②補助金額算出内訳書（別紙１）'!B29</f>
        <v>0</v>
      </c>
      <c r="B29" s="127">
        <f>'②補助金額算出内訳書（別紙１）'!C29</f>
        <v>0</v>
      </c>
      <c r="C29" s="127" t="str">
        <f>'②補助金額算出内訳書（別紙１）'!D29</f>
        <v/>
      </c>
      <c r="D29" s="127">
        <f>'②補助金額算出内訳書（別紙１）'!E29</f>
        <v>0</v>
      </c>
      <c r="E29" s="127" t="str">
        <f>'②補助金額算出内訳書（別紙１）'!F29</f>
        <v/>
      </c>
      <c r="F29" s="127">
        <f>'②補助金額算出内訳書（別紙１）'!G29</f>
        <v>0</v>
      </c>
      <c r="G29" s="127" t="str">
        <f>'②補助金額算出内訳書（別紙１）'!H29</f>
        <v/>
      </c>
      <c r="H29" s="108" t="str">
        <f>'②補助金額算出内訳書（別紙１）'!I29</f>
        <v/>
      </c>
      <c r="I29" s="102" t="str">
        <f>'②補助金額算出内訳書（別紙１）'!J29</f>
        <v/>
      </c>
    </row>
    <row r="30" spans="1:9">
      <c r="A30" s="132">
        <f>'②補助金額算出内訳書（別紙１）'!B30</f>
        <v>0</v>
      </c>
      <c r="B30" s="127">
        <f>'②補助金額算出内訳書（別紙１）'!C30</f>
        <v>0</v>
      </c>
      <c r="C30" s="127" t="str">
        <f>'②補助金額算出内訳書（別紙１）'!D30</f>
        <v/>
      </c>
      <c r="D30" s="127">
        <f>'②補助金額算出内訳書（別紙１）'!E30</f>
        <v>0</v>
      </c>
      <c r="E30" s="127" t="str">
        <f>'②補助金額算出内訳書（別紙１）'!F30</f>
        <v/>
      </c>
      <c r="F30" s="127">
        <f>'②補助金額算出内訳書（別紙１）'!G30</f>
        <v>0</v>
      </c>
      <c r="G30" s="127" t="str">
        <f>'②補助金額算出内訳書（別紙１）'!H30</f>
        <v/>
      </c>
      <c r="H30" s="108" t="str">
        <f>'②補助金額算出内訳書（別紙１）'!I30</f>
        <v/>
      </c>
      <c r="I30" s="102" t="str">
        <f>'②補助金額算出内訳書（別紙１）'!J30</f>
        <v/>
      </c>
    </row>
    <row r="31" spans="1:9">
      <c r="A31" s="132">
        <f>'②補助金額算出内訳書（別紙１）'!B31</f>
        <v>0</v>
      </c>
      <c r="B31" s="127">
        <f>'②補助金額算出内訳書（別紙１）'!C31</f>
        <v>0</v>
      </c>
      <c r="C31" s="127" t="str">
        <f>'②補助金額算出内訳書（別紙１）'!D31</f>
        <v/>
      </c>
      <c r="D31" s="127">
        <f>'②補助金額算出内訳書（別紙１）'!E31</f>
        <v>0</v>
      </c>
      <c r="E31" s="127" t="str">
        <f>'②補助金額算出内訳書（別紙１）'!F31</f>
        <v/>
      </c>
      <c r="F31" s="127">
        <f>'②補助金額算出内訳書（別紙１）'!G31</f>
        <v>0</v>
      </c>
      <c r="G31" s="127" t="str">
        <f>'②補助金額算出内訳書（別紙１）'!H31</f>
        <v/>
      </c>
      <c r="H31" s="108" t="str">
        <f>'②補助金額算出内訳書（別紙１）'!I31</f>
        <v/>
      </c>
      <c r="I31" s="102" t="str">
        <f>'②補助金額算出内訳書（別紙１）'!J31</f>
        <v/>
      </c>
    </row>
    <row r="32" spans="1:9">
      <c r="A32" s="132">
        <f>'②補助金額算出内訳書（別紙１）'!B32</f>
        <v>0</v>
      </c>
      <c r="B32" s="127">
        <f>'②補助金額算出内訳書（別紙１）'!C32</f>
        <v>0</v>
      </c>
      <c r="C32" s="127" t="str">
        <f>'②補助金額算出内訳書（別紙１）'!D32</f>
        <v/>
      </c>
      <c r="D32" s="127">
        <f>'②補助金額算出内訳書（別紙１）'!E32</f>
        <v>0</v>
      </c>
      <c r="E32" s="127" t="str">
        <f>'②補助金額算出内訳書（別紙１）'!F32</f>
        <v/>
      </c>
      <c r="F32" s="127">
        <f>'②補助金額算出内訳書（別紙１）'!G32</f>
        <v>0</v>
      </c>
      <c r="G32" s="127" t="str">
        <f>'②補助金額算出内訳書（別紙１）'!H32</f>
        <v/>
      </c>
      <c r="H32" s="108" t="str">
        <f>'②補助金額算出内訳書（別紙１）'!I32</f>
        <v/>
      </c>
      <c r="I32" s="102" t="str">
        <f>'②補助金額算出内訳書（別紙１）'!J32</f>
        <v/>
      </c>
    </row>
    <row r="33" spans="1:9">
      <c r="A33" s="132">
        <f>'②補助金額算出内訳書（別紙１）'!B33</f>
        <v>0</v>
      </c>
      <c r="B33" s="127">
        <f>'②補助金額算出内訳書（別紙１）'!C33</f>
        <v>0</v>
      </c>
      <c r="C33" s="127" t="str">
        <f>'②補助金額算出内訳書（別紙１）'!D33</f>
        <v/>
      </c>
      <c r="D33" s="127">
        <f>'②補助金額算出内訳書（別紙１）'!E33</f>
        <v>0</v>
      </c>
      <c r="E33" s="127" t="str">
        <f>'②補助金額算出内訳書（別紙１）'!F33</f>
        <v/>
      </c>
      <c r="F33" s="127">
        <f>'②補助金額算出内訳書（別紙１）'!G33</f>
        <v>0</v>
      </c>
      <c r="G33" s="127" t="str">
        <f>'②補助金額算出内訳書（別紙１）'!H33</f>
        <v/>
      </c>
      <c r="H33" s="108" t="str">
        <f>'②補助金額算出内訳書（別紙１）'!I33</f>
        <v/>
      </c>
      <c r="I33" s="102" t="str">
        <f>'②補助金額算出内訳書（別紙１）'!J33</f>
        <v/>
      </c>
    </row>
    <row r="34" spans="1:9">
      <c r="A34" s="132">
        <f>'②補助金額算出内訳書（別紙１）'!B34</f>
        <v>0</v>
      </c>
      <c r="B34" s="127">
        <f>'②補助金額算出内訳書（別紙１）'!C34</f>
        <v>0</v>
      </c>
      <c r="C34" s="127" t="str">
        <f>'②補助金額算出内訳書（別紙１）'!D34</f>
        <v/>
      </c>
      <c r="D34" s="127">
        <f>'②補助金額算出内訳書（別紙１）'!E34</f>
        <v>0</v>
      </c>
      <c r="E34" s="127" t="str">
        <f>'②補助金額算出内訳書（別紙１）'!F34</f>
        <v/>
      </c>
      <c r="F34" s="127">
        <f>'②補助金額算出内訳書（別紙１）'!G34</f>
        <v>0</v>
      </c>
      <c r="G34" s="127" t="str">
        <f>'②補助金額算出内訳書（別紙１）'!H34</f>
        <v/>
      </c>
      <c r="H34" s="108" t="str">
        <f>'②補助金額算出内訳書（別紙１）'!I34</f>
        <v/>
      </c>
      <c r="I34" s="102" t="str">
        <f>'②補助金額算出内訳書（別紙１）'!J34</f>
        <v/>
      </c>
    </row>
    <row r="35" spans="1:9">
      <c r="A35" s="132">
        <f>'②補助金額算出内訳書（別紙１）'!B35</f>
        <v>0</v>
      </c>
      <c r="B35" s="127">
        <f>'②補助金額算出内訳書（別紙１）'!C35</f>
        <v>0</v>
      </c>
      <c r="C35" s="127" t="str">
        <f>'②補助金額算出内訳書（別紙１）'!D35</f>
        <v/>
      </c>
      <c r="D35" s="127">
        <f>'②補助金額算出内訳書（別紙１）'!E35</f>
        <v>0</v>
      </c>
      <c r="E35" s="127" t="str">
        <f>'②補助金額算出内訳書（別紙１）'!F35</f>
        <v/>
      </c>
      <c r="F35" s="127">
        <f>'②補助金額算出内訳書（別紙１）'!G35</f>
        <v>0</v>
      </c>
      <c r="G35" s="127" t="str">
        <f>'②補助金額算出内訳書（別紙１）'!H35</f>
        <v/>
      </c>
      <c r="H35" s="108" t="str">
        <f>'②補助金額算出内訳書（別紙１）'!I35</f>
        <v/>
      </c>
      <c r="I35" s="102" t="str">
        <f>'②補助金額算出内訳書（別紙１）'!J35</f>
        <v/>
      </c>
    </row>
    <row r="36" spans="1:9">
      <c r="A36" s="130"/>
    </row>
    <row r="37" spans="1:9">
      <c r="A37" s="133" t="s">
        <v>8200</v>
      </c>
    </row>
    <row r="38" spans="1:9">
      <c r="A38" t="s">
        <v>8201</v>
      </c>
    </row>
    <row r="39" spans="1:9" ht="94.5">
      <c r="A39" s="136" t="s">
        <v>28</v>
      </c>
      <c r="B39" s="136" t="s">
        <v>7889</v>
      </c>
      <c r="C39" s="136" t="s">
        <v>7863</v>
      </c>
      <c r="D39" s="136" t="s">
        <v>6466</v>
      </c>
      <c r="E39" s="136" t="s">
        <v>6437</v>
      </c>
      <c r="F39" s="136" t="s">
        <v>6463</v>
      </c>
      <c r="G39" s="134"/>
    </row>
    <row r="40" spans="1:9">
      <c r="A40" s="132">
        <f>'②補助金額算出内訳書（別紙１）'!B47</f>
        <v>0</v>
      </c>
      <c r="B40" s="132">
        <f>'②補助金額算出内訳書（別紙１）'!C47</f>
        <v>0</v>
      </c>
      <c r="C40" s="132" t="str">
        <f>'②補助金額算出内訳書（別紙１）'!D47</f>
        <v/>
      </c>
      <c r="D40" s="140">
        <f>'②補助金額算出内訳書（別紙１）'!E47</f>
        <v>0</v>
      </c>
      <c r="E40" s="140">
        <f>'②補助金額算出内訳書（別紙１）'!H47</f>
        <v>0</v>
      </c>
      <c r="F40" s="141" t="str">
        <f>'②補助金額算出内訳書（別紙１）'!J47</f>
        <v/>
      </c>
    </row>
    <row r="41" spans="1:9">
      <c r="A41" s="132">
        <f>'②補助金額算出内訳書（別紙１）'!B48</f>
        <v>0</v>
      </c>
      <c r="B41" s="132">
        <f>'②補助金額算出内訳書（別紙１）'!C48</f>
        <v>0</v>
      </c>
      <c r="C41" s="132" t="str">
        <f>'②補助金額算出内訳書（別紙１）'!D48</f>
        <v/>
      </c>
      <c r="D41" s="140">
        <f>'②補助金額算出内訳書（別紙１）'!E48</f>
        <v>0</v>
      </c>
      <c r="E41" s="140">
        <f>'②補助金額算出内訳書（別紙１）'!H48</f>
        <v>0</v>
      </c>
      <c r="F41" s="141" t="str">
        <f>'②補助金額算出内訳書（別紙１）'!J48</f>
        <v/>
      </c>
    </row>
    <row r="42" spans="1:9">
      <c r="A42" s="132">
        <f>'②補助金額算出内訳書（別紙１）'!B49</f>
        <v>0</v>
      </c>
      <c r="B42" s="132">
        <f>'②補助金額算出内訳書（別紙１）'!C49</f>
        <v>0</v>
      </c>
      <c r="C42" s="132" t="str">
        <f>'②補助金額算出内訳書（別紙１）'!D49</f>
        <v/>
      </c>
      <c r="D42" s="140">
        <f>'②補助金額算出内訳書（別紙１）'!E49</f>
        <v>0</v>
      </c>
      <c r="E42" s="140">
        <f>'②補助金額算出内訳書（別紙１）'!H49</f>
        <v>0</v>
      </c>
      <c r="F42" s="141" t="str">
        <f>'②補助金額算出内訳書（別紙１）'!J49</f>
        <v/>
      </c>
    </row>
    <row r="43" spans="1:9">
      <c r="A43" s="132">
        <f>'②補助金額算出内訳書（別紙１）'!B50</f>
        <v>0</v>
      </c>
      <c r="B43" s="132">
        <f>'②補助金額算出内訳書（別紙１）'!C50</f>
        <v>0</v>
      </c>
      <c r="C43" s="132" t="str">
        <f>'②補助金額算出内訳書（別紙１）'!D50</f>
        <v/>
      </c>
      <c r="D43" s="140">
        <f>'②補助金額算出内訳書（別紙１）'!E50</f>
        <v>0</v>
      </c>
      <c r="E43" s="140">
        <f>'②補助金額算出内訳書（別紙１）'!H50</f>
        <v>0</v>
      </c>
      <c r="F43" s="141" t="str">
        <f>'②補助金額算出内訳書（別紙１）'!J50</f>
        <v/>
      </c>
    </row>
    <row r="44" spans="1:9">
      <c r="A44" s="132">
        <f>'②補助金額算出内訳書（別紙１）'!B51</f>
        <v>0</v>
      </c>
      <c r="B44" s="132">
        <f>'②補助金額算出内訳書（別紙１）'!C51</f>
        <v>0</v>
      </c>
      <c r="C44" s="132" t="str">
        <f>'②補助金額算出内訳書（別紙１）'!D51</f>
        <v/>
      </c>
      <c r="D44" s="140">
        <f>'②補助金額算出内訳書（別紙１）'!E51</f>
        <v>0</v>
      </c>
      <c r="E44" s="140">
        <f>'②補助金額算出内訳書（別紙１）'!H51</f>
        <v>0</v>
      </c>
      <c r="F44" s="141" t="str">
        <f>'②補助金額算出内訳書（別紙１）'!J51</f>
        <v/>
      </c>
    </row>
    <row r="45" spans="1:9">
      <c r="A45" s="132">
        <f>'②補助金額算出内訳書（別紙１）'!B52</f>
        <v>0</v>
      </c>
      <c r="B45" s="132">
        <f>'②補助金額算出内訳書（別紙１）'!C52</f>
        <v>0</v>
      </c>
      <c r="C45" s="132" t="str">
        <f>'②補助金額算出内訳書（別紙１）'!D52</f>
        <v/>
      </c>
      <c r="D45" s="140">
        <f>'②補助金額算出内訳書（別紙１）'!E52</f>
        <v>0</v>
      </c>
      <c r="E45" s="140">
        <f>'②補助金額算出内訳書（別紙１）'!H52</f>
        <v>0</v>
      </c>
      <c r="F45" s="141" t="str">
        <f>'②補助金額算出内訳書（別紙１）'!J52</f>
        <v/>
      </c>
    </row>
    <row r="46" spans="1:9">
      <c r="A46" s="132">
        <f>'②補助金額算出内訳書（別紙１）'!B53</f>
        <v>0</v>
      </c>
      <c r="B46" s="132">
        <f>'②補助金額算出内訳書（別紙１）'!C53</f>
        <v>0</v>
      </c>
      <c r="C46" s="132" t="str">
        <f>'②補助金額算出内訳書（別紙１）'!D53</f>
        <v/>
      </c>
      <c r="D46" s="140">
        <f>'②補助金額算出内訳書（別紙１）'!E53</f>
        <v>0</v>
      </c>
      <c r="E46" s="140">
        <f>'②補助金額算出内訳書（別紙１）'!H53</f>
        <v>0</v>
      </c>
      <c r="F46" s="141" t="str">
        <f>'②補助金額算出内訳書（別紙１）'!J53</f>
        <v/>
      </c>
    </row>
    <row r="47" spans="1:9">
      <c r="A47" s="132">
        <f>'②補助金額算出内訳書（別紙１）'!B54</f>
        <v>0</v>
      </c>
      <c r="B47" s="132">
        <f>'②補助金額算出内訳書（別紙１）'!C54</f>
        <v>0</v>
      </c>
      <c r="C47" s="132" t="str">
        <f>'②補助金額算出内訳書（別紙１）'!D54</f>
        <v/>
      </c>
      <c r="D47" s="140">
        <f>'②補助金額算出内訳書（別紙１）'!E54</f>
        <v>0</v>
      </c>
      <c r="E47" s="140">
        <f>'②補助金額算出内訳書（別紙１）'!H54</f>
        <v>0</v>
      </c>
      <c r="F47" s="141" t="str">
        <f>'②補助金額算出内訳書（別紙１）'!J54</f>
        <v/>
      </c>
    </row>
    <row r="48" spans="1:9">
      <c r="A48" s="132">
        <f>'②補助金額算出内訳書（別紙１）'!B55</f>
        <v>0</v>
      </c>
      <c r="B48" s="132">
        <f>'②補助金額算出内訳書（別紙１）'!C55</f>
        <v>0</v>
      </c>
      <c r="C48" s="132" t="str">
        <f>'②補助金額算出内訳書（別紙１）'!D55</f>
        <v/>
      </c>
      <c r="D48" s="140">
        <f>'②補助金額算出内訳書（別紙１）'!E55</f>
        <v>0</v>
      </c>
      <c r="E48" s="140">
        <f>'②補助金額算出内訳書（別紙１）'!H55</f>
        <v>0</v>
      </c>
      <c r="F48" s="141" t="str">
        <f>'②補助金額算出内訳書（別紙１）'!J55</f>
        <v/>
      </c>
    </row>
    <row r="49" spans="1:6">
      <c r="A49" s="132">
        <f>'②補助金額算出内訳書（別紙１）'!B56</f>
        <v>0</v>
      </c>
      <c r="B49" s="132">
        <f>'②補助金額算出内訳書（別紙１）'!C56</f>
        <v>0</v>
      </c>
      <c r="C49" s="132" t="str">
        <f>'②補助金額算出内訳書（別紙１）'!D56</f>
        <v/>
      </c>
      <c r="D49" s="140">
        <f>'②補助金額算出内訳書（別紙１）'!E56</f>
        <v>0</v>
      </c>
      <c r="E49" s="140">
        <f>'②補助金額算出内訳書（別紙１）'!H56</f>
        <v>0</v>
      </c>
      <c r="F49" s="141" t="str">
        <f>'②補助金額算出内訳書（別紙１）'!J56</f>
        <v/>
      </c>
    </row>
    <row r="50" spans="1:6">
      <c r="A50" s="132">
        <f>'②補助金額算出内訳書（別紙１）'!B57</f>
        <v>0</v>
      </c>
      <c r="B50" s="132">
        <f>'②補助金額算出内訳書（別紙１）'!C57</f>
        <v>0</v>
      </c>
      <c r="C50" s="132" t="str">
        <f>'②補助金額算出内訳書（別紙１）'!D57</f>
        <v/>
      </c>
      <c r="D50" s="140">
        <f>'②補助金額算出内訳書（別紙１）'!E57</f>
        <v>0</v>
      </c>
      <c r="E50" s="140">
        <f>'②補助金額算出内訳書（別紙１）'!H57</f>
        <v>0</v>
      </c>
      <c r="F50" s="141" t="str">
        <f>'②補助金額算出内訳書（別紙１）'!J57</f>
        <v/>
      </c>
    </row>
    <row r="51" spans="1:6">
      <c r="A51" s="132">
        <f>'②補助金額算出内訳書（別紙１）'!B58</f>
        <v>0</v>
      </c>
      <c r="B51" s="132">
        <f>'②補助金額算出内訳書（別紙１）'!C58</f>
        <v>0</v>
      </c>
      <c r="C51" s="132" t="str">
        <f>'②補助金額算出内訳書（別紙１）'!D58</f>
        <v/>
      </c>
      <c r="D51" s="140">
        <f>'②補助金額算出内訳書（別紙１）'!E58</f>
        <v>0</v>
      </c>
      <c r="E51" s="140">
        <f>'②補助金額算出内訳書（別紙１）'!H58</f>
        <v>0</v>
      </c>
      <c r="F51" s="141" t="str">
        <f>'②補助金額算出内訳書（別紙１）'!J58</f>
        <v/>
      </c>
    </row>
    <row r="52" spans="1:6">
      <c r="A52" s="132">
        <f>'②補助金額算出内訳書（別紙１）'!B59</f>
        <v>0</v>
      </c>
      <c r="B52" s="132">
        <f>'②補助金額算出内訳書（別紙１）'!C59</f>
        <v>0</v>
      </c>
      <c r="C52" s="132" t="str">
        <f>'②補助金額算出内訳書（別紙１）'!D59</f>
        <v/>
      </c>
      <c r="D52" s="140">
        <f>'②補助金額算出内訳書（別紙１）'!E59</f>
        <v>0</v>
      </c>
      <c r="E52" s="140">
        <f>'②補助金額算出内訳書（別紙１）'!H59</f>
        <v>0</v>
      </c>
      <c r="F52" s="141" t="str">
        <f>'②補助金額算出内訳書（別紙１）'!J59</f>
        <v/>
      </c>
    </row>
    <row r="53" spans="1:6">
      <c r="A53" s="132">
        <f>'②補助金額算出内訳書（別紙１）'!B60</f>
        <v>0</v>
      </c>
      <c r="B53" s="132">
        <f>'②補助金額算出内訳書（別紙１）'!C60</f>
        <v>0</v>
      </c>
      <c r="C53" s="132" t="str">
        <f>'②補助金額算出内訳書（別紙１）'!D60</f>
        <v/>
      </c>
      <c r="D53" s="140">
        <f>'②補助金額算出内訳書（別紙１）'!E60</f>
        <v>0</v>
      </c>
      <c r="E53" s="140">
        <f>'②補助金額算出内訳書（別紙１）'!H60</f>
        <v>0</v>
      </c>
      <c r="F53" s="141" t="str">
        <f>'②補助金額算出内訳書（別紙１）'!J60</f>
        <v/>
      </c>
    </row>
    <row r="54" spans="1:6">
      <c r="A54" s="132">
        <f>'②補助金額算出内訳書（別紙１）'!B61</f>
        <v>0</v>
      </c>
      <c r="B54" s="132">
        <f>'②補助金額算出内訳書（別紙１）'!C61</f>
        <v>0</v>
      </c>
      <c r="C54" s="132" t="str">
        <f>'②補助金額算出内訳書（別紙１）'!D61</f>
        <v/>
      </c>
      <c r="D54" s="140">
        <f>'②補助金額算出内訳書（別紙１）'!E61</f>
        <v>0</v>
      </c>
      <c r="E54" s="140">
        <f>'②補助金額算出内訳書（別紙１）'!H61</f>
        <v>0</v>
      </c>
      <c r="F54" s="141" t="str">
        <f>'②補助金額算出内訳書（別紙１）'!J61</f>
        <v/>
      </c>
    </row>
    <row r="55" spans="1:6">
      <c r="A55" s="132">
        <f>'②補助金額算出内訳書（別紙１）'!B62</f>
        <v>0</v>
      </c>
      <c r="B55" s="132">
        <f>'②補助金額算出内訳書（別紙１）'!C62</f>
        <v>0</v>
      </c>
      <c r="C55" s="132" t="str">
        <f>'②補助金額算出内訳書（別紙１）'!D62</f>
        <v/>
      </c>
      <c r="D55" s="140">
        <f>'②補助金額算出内訳書（別紙１）'!E62</f>
        <v>0</v>
      </c>
      <c r="E55" s="140">
        <f>'②補助金額算出内訳書（別紙１）'!H62</f>
        <v>0</v>
      </c>
      <c r="F55" s="141" t="str">
        <f>'②補助金額算出内訳書（別紙１）'!J62</f>
        <v/>
      </c>
    </row>
    <row r="56" spans="1:6">
      <c r="A56" s="132">
        <f>'②補助金額算出内訳書（別紙１）'!B63</f>
        <v>0</v>
      </c>
      <c r="B56" s="132">
        <f>'②補助金額算出内訳書（別紙１）'!C63</f>
        <v>0</v>
      </c>
      <c r="C56" s="132" t="str">
        <f>'②補助金額算出内訳書（別紙１）'!D63</f>
        <v/>
      </c>
      <c r="D56" s="140">
        <f>'②補助金額算出内訳書（別紙１）'!E63</f>
        <v>0</v>
      </c>
      <c r="E56" s="140">
        <f>'②補助金額算出内訳書（別紙１）'!H63</f>
        <v>0</v>
      </c>
      <c r="F56" s="141" t="str">
        <f>'②補助金額算出内訳書（別紙１）'!J63</f>
        <v/>
      </c>
    </row>
    <row r="57" spans="1:6">
      <c r="A57" s="132">
        <f>'②補助金額算出内訳書（別紙１）'!B64</f>
        <v>0</v>
      </c>
      <c r="B57" s="132">
        <f>'②補助金額算出内訳書（別紙１）'!C64</f>
        <v>0</v>
      </c>
      <c r="C57" s="132" t="str">
        <f>'②補助金額算出内訳書（別紙１）'!D64</f>
        <v/>
      </c>
      <c r="D57" s="140">
        <f>'②補助金額算出内訳書（別紙１）'!E64</f>
        <v>0</v>
      </c>
      <c r="E57" s="140">
        <f>'②補助金額算出内訳書（別紙１）'!H64</f>
        <v>0</v>
      </c>
      <c r="F57" s="141" t="str">
        <f>'②補助金額算出内訳書（別紙１）'!J64</f>
        <v/>
      </c>
    </row>
    <row r="58" spans="1:6">
      <c r="A58" s="132">
        <f>'②補助金額算出内訳書（別紙１）'!B65</f>
        <v>0</v>
      </c>
      <c r="B58" s="132">
        <f>'②補助金額算出内訳書（別紙１）'!C65</f>
        <v>0</v>
      </c>
      <c r="C58" s="132" t="str">
        <f>'②補助金額算出内訳書（別紙１）'!D65</f>
        <v/>
      </c>
      <c r="D58" s="140">
        <f>'②補助金額算出内訳書（別紙１）'!E65</f>
        <v>0</v>
      </c>
      <c r="E58" s="140">
        <f>'②補助金額算出内訳書（別紙１）'!H65</f>
        <v>0</v>
      </c>
      <c r="F58" s="141" t="str">
        <f>'②補助金額算出内訳書（別紙１）'!J65</f>
        <v/>
      </c>
    </row>
    <row r="59" spans="1:6">
      <c r="A59" s="132">
        <f>'②補助金額算出内訳書（別紙１）'!B66</f>
        <v>0</v>
      </c>
      <c r="B59" s="132">
        <f>'②補助金額算出内訳書（別紙１）'!C66</f>
        <v>0</v>
      </c>
      <c r="C59" s="132" t="str">
        <f>'②補助金額算出内訳書（別紙１）'!D66</f>
        <v/>
      </c>
      <c r="D59" s="140">
        <f>'②補助金額算出内訳書（別紙１）'!E66</f>
        <v>0</v>
      </c>
      <c r="E59" s="140">
        <f>'②補助金額算出内訳書（別紙１）'!H66</f>
        <v>0</v>
      </c>
      <c r="F59" s="141" t="str">
        <f>'②補助金額算出内訳書（別紙１）'!J66</f>
        <v/>
      </c>
    </row>
    <row r="60" spans="1:6">
      <c r="A60" s="132">
        <f>'②補助金額算出内訳書（別紙１）'!B67</f>
        <v>0</v>
      </c>
      <c r="B60" s="132">
        <f>'②補助金額算出内訳書（別紙１）'!C67</f>
        <v>0</v>
      </c>
      <c r="C60" s="132" t="str">
        <f>'②補助金額算出内訳書（別紙１）'!D67</f>
        <v/>
      </c>
      <c r="D60" s="140">
        <f>'②補助金額算出内訳書（別紙１）'!E67</f>
        <v>0</v>
      </c>
      <c r="E60" s="140">
        <f>'②補助金額算出内訳書（別紙１）'!H67</f>
        <v>0</v>
      </c>
      <c r="F60" s="141" t="str">
        <f>'②補助金額算出内訳書（別紙１）'!J67</f>
        <v/>
      </c>
    </row>
    <row r="61" spans="1:6">
      <c r="A61" s="132">
        <f>'②補助金額算出内訳書（別紙１）'!B68</f>
        <v>0</v>
      </c>
      <c r="B61" s="132">
        <f>'②補助金額算出内訳書（別紙１）'!C68</f>
        <v>0</v>
      </c>
      <c r="C61" s="132" t="str">
        <f>'②補助金額算出内訳書（別紙１）'!D68</f>
        <v/>
      </c>
      <c r="D61" s="140">
        <f>'②補助金額算出内訳書（別紙１）'!E68</f>
        <v>0</v>
      </c>
      <c r="E61" s="140">
        <f>'②補助金額算出内訳書（別紙１）'!H68</f>
        <v>0</v>
      </c>
      <c r="F61" s="141" t="str">
        <f>'②補助金額算出内訳書（別紙１）'!J68</f>
        <v/>
      </c>
    </row>
    <row r="62" spans="1:6">
      <c r="A62" s="132">
        <f>'②補助金額算出内訳書（別紙１）'!B69</f>
        <v>0</v>
      </c>
      <c r="B62" s="132">
        <f>'②補助金額算出内訳書（別紙１）'!C69</f>
        <v>0</v>
      </c>
      <c r="C62" s="132" t="str">
        <f>'②補助金額算出内訳書（別紙１）'!D69</f>
        <v/>
      </c>
      <c r="D62" s="140">
        <f>'②補助金額算出内訳書（別紙１）'!E69</f>
        <v>0</v>
      </c>
      <c r="E62" s="140">
        <f>'②補助金額算出内訳書（別紙１）'!H69</f>
        <v>0</v>
      </c>
      <c r="F62" s="141" t="str">
        <f>'②補助金額算出内訳書（別紙１）'!J69</f>
        <v/>
      </c>
    </row>
    <row r="63" spans="1:6">
      <c r="A63" s="132">
        <f>'②補助金額算出内訳書（別紙１）'!B70</f>
        <v>0</v>
      </c>
      <c r="B63" s="132">
        <f>'②補助金額算出内訳書（別紙１）'!C70</f>
        <v>0</v>
      </c>
      <c r="C63" s="132" t="str">
        <f>'②補助金額算出内訳書（別紙１）'!D70</f>
        <v/>
      </c>
      <c r="D63" s="140">
        <f>'②補助金額算出内訳書（別紙１）'!E70</f>
        <v>0</v>
      </c>
      <c r="E63" s="140">
        <f>'②補助金額算出内訳書（別紙１）'!H70</f>
        <v>0</v>
      </c>
      <c r="F63" s="141" t="str">
        <f>'②補助金額算出内訳書（別紙１）'!J70</f>
        <v/>
      </c>
    </row>
    <row r="64" spans="1:6">
      <c r="A64" s="132">
        <f>'②補助金額算出内訳書（別紙１）'!B71</f>
        <v>0</v>
      </c>
      <c r="B64" s="132">
        <f>'②補助金額算出内訳書（別紙１）'!C71</f>
        <v>0</v>
      </c>
      <c r="C64" s="132" t="str">
        <f>'②補助金額算出内訳書（別紙１）'!D71</f>
        <v/>
      </c>
      <c r="D64" s="140">
        <f>'②補助金額算出内訳書（別紙１）'!E71</f>
        <v>0</v>
      </c>
      <c r="E64" s="140">
        <f>'②補助金額算出内訳書（別紙１）'!H71</f>
        <v>0</v>
      </c>
      <c r="F64" s="141" t="str">
        <f>'②補助金額算出内訳書（別紙１）'!J71</f>
        <v/>
      </c>
    </row>
    <row r="65" spans="1:8">
      <c r="A65" s="132">
        <f>'②補助金額算出内訳書（別紙１）'!B72</f>
        <v>0</v>
      </c>
      <c r="B65" s="132">
        <f>'②補助金額算出内訳書（別紙１）'!C72</f>
        <v>0</v>
      </c>
      <c r="C65" s="132" t="str">
        <f>'②補助金額算出内訳書（別紙１）'!D72</f>
        <v/>
      </c>
      <c r="D65" s="140">
        <f>'②補助金額算出内訳書（別紙１）'!E72</f>
        <v>0</v>
      </c>
      <c r="E65" s="140">
        <f>'②補助金額算出内訳書（別紙１）'!H72</f>
        <v>0</v>
      </c>
      <c r="F65" s="141" t="str">
        <f>'②補助金額算出内訳書（別紙１）'!J72</f>
        <v/>
      </c>
    </row>
    <row r="66" spans="1:8">
      <c r="A66" s="132">
        <f>'②補助金額算出内訳書（別紙１）'!B73</f>
        <v>0</v>
      </c>
      <c r="B66" s="132">
        <f>'②補助金額算出内訳書（別紙１）'!C73</f>
        <v>0</v>
      </c>
      <c r="C66" s="132" t="str">
        <f>'②補助金額算出内訳書（別紙１）'!D73</f>
        <v/>
      </c>
      <c r="D66" s="140">
        <f>'②補助金額算出内訳書（別紙１）'!E73</f>
        <v>0</v>
      </c>
      <c r="E66" s="140">
        <f>'②補助金額算出内訳書（別紙１）'!H73</f>
        <v>0</v>
      </c>
      <c r="F66" s="141" t="str">
        <f>'②補助金額算出内訳書（別紙１）'!J73</f>
        <v/>
      </c>
    </row>
    <row r="67" spans="1:8">
      <c r="A67" s="132">
        <f>'②補助金額算出内訳書（別紙１）'!B74</f>
        <v>0</v>
      </c>
      <c r="B67" s="132">
        <f>'②補助金額算出内訳書（別紙１）'!C74</f>
        <v>0</v>
      </c>
      <c r="C67" s="132" t="str">
        <f>'②補助金額算出内訳書（別紙１）'!D74</f>
        <v/>
      </c>
      <c r="D67" s="140">
        <f>'②補助金額算出内訳書（別紙１）'!E74</f>
        <v>0</v>
      </c>
      <c r="E67" s="140">
        <f>'②補助金額算出内訳書（別紙１）'!H74</f>
        <v>0</v>
      </c>
      <c r="F67" s="141" t="str">
        <f>'②補助金額算出内訳書（別紙１）'!J74</f>
        <v/>
      </c>
    </row>
    <row r="68" spans="1:8">
      <c r="A68" s="132">
        <f>'②補助金額算出内訳書（別紙１）'!B75</f>
        <v>0</v>
      </c>
      <c r="B68" s="132">
        <f>'②補助金額算出内訳書（別紙１）'!C75</f>
        <v>0</v>
      </c>
      <c r="C68" s="132" t="str">
        <f>'②補助金額算出内訳書（別紙１）'!D75</f>
        <v/>
      </c>
      <c r="D68" s="140">
        <f>'②補助金額算出内訳書（別紙１）'!E75</f>
        <v>0</v>
      </c>
      <c r="E68" s="140">
        <f>'②補助金額算出内訳書（別紙１）'!H75</f>
        <v>0</v>
      </c>
      <c r="F68" s="141" t="str">
        <f>'②補助金額算出内訳書（別紙１）'!J75</f>
        <v/>
      </c>
    </row>
    <row r="69" spans="1:8">
      <c r="A69" s="132">
        <f>'②補助金額算出内訳書（別紙１）'!B76</f>
        <v>0</v>
      </c>
      <c r="B69" s="132">
        <f>'②補助金額算出内訳書（別紙１）'!C76</f>
        <v>0</v>
      </c>
      <c r="C69" s="132" t="str">
        <f>'②補助金額算出内訳書（別紙１）'!D76</f>
        <v/>
      </c>
      <c r="D69" s="140">
        <f>'②補助金額算出内訳書（別紙１）'!E76</f>
        <v>0</v>
      </c>
      <c r="E69" s="140">
        <f>'②補助金額算出内訳書（別紙１）'!H76</f>
        <v>0</v>
      </c>
      <c r="F69" s="141" t="str">
        <f>'②補助金額算出内訳書（別紙１）'!J76</f>
        <v/>
      </c>
    </row>
    <row r="70" spans="1:8">
      <c r="A70" s="132"/>
      <c r="B70" s="132"/>
      <c r="C70" s="132"/>
      <c r="D70" s="132"/>
      <c r="E70" s="137"/>
      <c r="F70" s="137"/>
    </row>
    <row r="71" spans="1:8">
      <c r="A71" s="132" t="str">
        <f>'②補助金額算出内訳書（別紙１）'!B80</f>
        <v>（２）補助額</v>
      </c>
      <c r="B71" s="132"/>
      <c r="C71" s="132"/>
      <c r="D71" s="132"/>
      <c r="E71" s="137"/>
      <c r="F71" s="137"/>
    </row>
    <row r="72" spans="1:8">
      <c r="A72" s="138" t="str">
        <f>'②補助金額算出内訳書（別紙１）'!B81</f>
        <v>事業所番号</v>
      </c>
      <c r="B72" s="138" t="str">
        <f>'②補助金額算出内訳書（別紙１）'!C81</f>
        <v>サービス
の種別</v>
      </c>
      <c r="C72" s="138" t="str">
        <f>'②補助金額算出内訳書（別紙１）'!D81</f>
        <v>事業所名</v>
      </c>
      <c r="D72" s="138" t="str">
        <f>'②補助金額算出内訳書（別紙１）'!E81</f>
        <v>休止期間
（別表第２参照）</v>
      </c>
      <c r="E72" s="135" t="s">
        <v>8210</v>
      </c>
      <c r="F72" s="139" t="str">
        <f>'②補助金額算出内訳書（別紙１）'!H81</f>
        <v>基準
単価 C
(別表第1)</v>
      </c>
      <c r="G72" s="135" t="s">
        <v>8211</v>
      </c>
      <c r="H72" s="139" t="str">
        <f>'②補助金額算出内訳書（別紙１）'!J81</f>
        <v>補助額
 （100円未満切り捨て）
A×C×D</v>
      </c>
    </row>
    <row r="73" spans="1:8">
      <c r="A73" s="132" t="str">
        <f>'②補助金額算出内訳書（別紙１）'!B82</f>
        <v/>
      </c>
      <c r="B73" s="132" t="str">
        <f>'②補助金額算出内訳書（別紙１）'!C82</f>
        <v/>
      </c>
      <c r="C73" s="132" t="str">
        <f>'②補助金額算出内訳書（別紙１）'!D82</f>
        <v/>
      </c>
      <c r="D73" s="132">
        <f>'②補助金額算出内訳書（別紙１）'!E82</f>
        <v>0</v>
      </c>
      <c r="E73">
        <f>'②補助金額算出内訳書（別紙１）'!F82</f>
        <v>0</v>
      </c>
      <c r="F73" s="129" t="str">
        <f>'②補助金額算出内訳書（別紙１）'!H82</f>
        <v/>
      </c>
      <c r="G73" s="145" t="str">
        <f>'②補助金額算出内訳書（別紙１）'!I82</f>
        <v/>
      </c>
      <c r="H73" s="129" t="str">
        <f>'②補助金額算出内訳書（別紙１）'!J82</f>
        <v/>
      </c>
    </row>
    <row r="74" spans="1:8">
      <c r="A74" s="132" t="str">
        <f>'②補助金額算出内訳書（別紙１）'!B83</f>
        <v/>
      </c>
      <c r="B74" s="132" t="str">
        <f>'②補助金額算出内訳書（別紙１）'!C83</f>
        <v/>
      </c>
      <c r="C74" s="132" t="str">
        <f>'②補助金額算出内訳書（別紙１）'!D83</f>
        <v/>
      </c>
      <c r="D74" s="132">
        <f>'②補助金額算出内訳書（別紙１）'!E83</f>
        <v>0</v>
      </c>
      <c r="E74">
        <f>'②補助金額算出内訳書（別紙１）'!F83</f>
        <v>0</v>
      </c>
      <c r="F74" s="129" t="str">
        <f>'②補助金額算出内訳書（別紙１）'!H83</f>
        <v/>
      </c>
      <c r="G74" s="145" t="str">
        <f>'②補助金額算出内訳書（別紙１）'!I83</f>
        <v/>
      </c>
      <c r="H74" s="129" t="str">
        <f>'②補助金額算出内訳書（別紙１）'!J83</f>
        <v/>
      </c>
    </row>
    <row r="75" spans="1:8">
      <c r="A75" s="132" t="str">
        <f>'②補助金額算出内訳書（別紙１）'!B84</f>
        <v/>
      </c>
      <c r="B75" s="132" t="str">
        <f>'②補助金額算出内訳書（別紙１）'!C84</f>
        <v/>
      </c>
      <c r="C75" s="132" t="str">
        <f>'②補助金額算出内訳書（別紙１）'!D84</f>
        <v/>
      </c>
      <c r="D75" s="132">
        <f>'②補助金額算出内訳書（別紙１）'!E84</f>
        <v>0</v>
      </c>
      <c r="E75">
        <f>'②補助金額算出内訳書（別紙１）'!F84</f>
        <v>0</v>
      </c>
      <c r="F75" s="129" t="str">
        <f>'②補助金額算出内訳書（別紙１）'!H84</f>
        <v/>
      </c>
      <c r="G75" s="145" t="str">
        <f>'②補助金額算出内訳書（別紙１）'!I84</f>
        <v/>
      </c>
      <c r="H75" s="129" t="str">
        <f>'②補助金額算出内訳書（別紙１）'!J84</f>
        <v/>
      </c>
    </row>
    <row r="76" spans="1:8">
      <c r="A76" s="132" t="str">
        <f>'②補助金額算出内訳書（別紙１）'!B85</f>
        <v/>
      </c>
      <c r="B76" s="132" t="str">
        <f>'②補助金額算出内訳書（別紙１）'!C85</f>
        <v/>
      </c>
      <c r="C76" s="132" t="str">
        <f>'②補助金額算出内訳書（別紙１）'!D85</f>
        <v/>
      </c>
      <c r="D76" s="132">
        <f>'②補助金額算出内訳書（別紙１）'!E85</f>
        <v>0</v>
      </c>
      <c r="E76">
        <f>'②補助金額算出内訳書（別紙１）'!F85</f>
        <v>0</v>
      </c>
      <c r="F76" s="129" t="str">
        <f>'②補助金額算出内訳書（別紙１）'!H85</f>
        <v/>
      </c>
      <c r="G76" s="145" t="str">
        <f>'②補助金額算出内訳書（別紙１）'!I85</f>
        <v/>
      </c>
      <c r="H76" s="129" t="str">
        <f>'②補助金額算出内訳書（別紙１）'!J85</f>
        <v/>
      </c>
    </row>
    <row r="77" spans="1:8">
      <c r="A77" s="132" t="str">
        <f>'②補助金額算出内訳書（別紙１）'!B86</f>
        <v/>
      </c>
      <c r="B77" s="132" t="str">
        <f>'②補助金額算出内訳書（別紙１）'!C86</f>
        <v/>
      </c>
      <c r="C77" s="132" t="str">
        <f>'②補助金額算出内訳書（別紙１）'!D86</f>
        <v/>
      </c>
      <c r="D77" s="132">
        <f>'②補助金額算出内訳書（別紙１）'!E86</f>
        <v>0</v>
      </c>
      <c r="E77">
        <f>'②補助金額算出内訳書（別紙１）'!F86</f>
        <v>0</v>
      </c>
      <c r="F77" s="129" t="str">
        <f>'②補助金額算出内訳書（別紙１）'!H86</f>
        <v/>
      </c>
      <c r="G77" s="145" t="str">
        <f>'②補助金額算出内訳書（別紙１）'!I86</f>
        <v/>
      </c>
      <c r="H77" s="129" t="str">
        <f>'②補助金額算出内訳書（別紙１）'!J86</f>
        <v/>
      </c>
    </row>
    <row r="78" spans="1:8">
      <c r="A78" s="132" t="str">
        <f>'②補助金額算出内訳書（別紙１）'!B87</f>
        <v/>
      </c>
      <c r="B78" s="132" t="str">
        <f>'②補助金額算出内訳書（別紙１）'!C87</f>
        <v/>
      </c>
      <c r="C78" s="132" t="str">
        <f>'②補助金額算出内訳書（別紙１）'!D87</f>
        <v/>
      </c>
      <c r="D78" s="132">
        <f>'②補助金額算出内訳書（別紙１）'!E87</f>
        <v>0</v>
      </c>
      <c r="E78">
        <f>'②補助金額算出内訳書（別紙１）'!F87</f>
        <v>0</v>
      </c>
      <c r="F78" s="129" t="str">
        <f>'②補助金額算出内訳書（別紙１）'!H87</f>
        <v/>
      </c>
      <c r="G78" s="145" t="str">
        <f>'②補助金額算出内訳書（別紙１）'!I87</f>
        <v/>
      </c>
      <c r="H78" s="129" t="str">
        <f>'②補助金額算出内訳書（別紙１）'!J87</f>
        <v/>
      </c>
    </row>
    <row r="79" spans="1:8">
      <c r="A79" s="132" t="str">
        <f>'②補助金額算出内訳書（別紙１）'!B88</f>
        <v/>
      </c>
      <c r="B79" s="132" t="str">
        <f>'②補助金額算出内訳書（別紙１）'!C88</f>
        <v/>
      </c>
      <c r="C79" s="132" t="str">
        <f>'②補助金額算出内訳書（別紙１）'!D88</f>
        <v/>
      </c>
      <c r="D79" s="132">
        <f>'②補助金額算出内訳書（別紙１）'!E88</f>
        <v>0</v>
      </c>
      <c r="E79">
        <f>'②補助金額算出内訳書（別紙１）'!F88</f>
        <v>0</v>
      </c>
      <c r="F79" s="129" t="str">
        <f>'②補助金額算出内訳書（別紙１）'!H88</f>
        <v/>
      </c>
      <c r="G79" s="145" t="str">
        <f>'②補助金額算出内訳書（別紙１）'!I88</f>
        <v/>
      </c>
      <c r="H79" s="129" t="str">
        <f>'②補助金額算出内訳書（別紙１）'!J88</f>
        <v/>
      </c>
    </row>
    <row r="80" spans="1:8">
      <c r="A80" s="132" t="str">
        <f>'②補助金額算出内訳書（別紙１）'!B89</f>
        <v/>
      </c>
      <c r="B80" s="132" t="str">
        <f>'②補助金額算出内訳書（別紙１）'!C89</f>
        <v/>
      </c>
      <c r="C80" s="132" t="str">
        <f>'②補助金額算出内訳書（別紙１）'!D89</f>
        <v/>
      </c>
      <c r="D80" s="132">
        <f>'②補助金額算出内訳書（別紙１）'!E89</f>
        <v>0</v>
      </c>
      <c r="E80">
        <f>'②補助金額算出内訳書（別紙１）'!F89</f>
        <v>0</v>
      </c>
      <c r="F80" s="129" t="str">
        <f>'②補助金額算出内訳書（別紙１）'!H89</f>
        <v/>
      </c>
      <c r="G80" s="145" t="str">
        <f>'②補助金額算出内訳書（別紙１）'!I89</f>
        <v/>
      </c>
      <c r="H80" s="129" t="str">
        <f>'②補助金額算出内訳書（別紙１）'!J89</f>
        <v/>
      </c>
    </row>
    <row r="81" spans="1:8">
      <c r="A81" s="132" t="str">
        <f>'②補助金額算出内訳書（別紙１）'!B90</f>
        <v/>
      </c>
      <c r="B81" s="132" t="str">
        <f>'②補助金額算出内訳書（別紙１）'!C90</f>
        <v/>
      </c>
      <c r="C81" s="132" t="str">
        <f>'②補助金額算出内訳書（別紙１）'!D90</f>
        <v/>
      </c>
      <c r="D81" s="132">
        <f>'②補助金額算出内訳書（別紙１）'!E90</f>
        <v>0</v>
      </c>
      <c r="E81">
        <f>'②補助金額算出内訳書（別紙１）'!F90</f>
        <v>0</v>
      </c>
      <c r="F81" s="129" t="str">
        <f>'②補助金額算出内訳書（別紙１）'!H90</f>
        <v/>
      </c>
      <c r="G81" s="145" t="str">
        <f>'②補助金額算出内訳書（別紙１）'!I90</f>
        <v/>
      </c>
      <c r="H81" s="129" t="str">
        <f>'②補助金額算出内訳書（別紙１）'!J90</f>
        <v/>
      </c>
    </row>
    <row r="82" spans="1:8">
      <c r="A82" s="132" t="str">
        <f>'②補助金額算出内訳書（別紙１）'!B91</f>
        <v/>
      </c>
      <c r="B82" s="132" t="str">
        <f>'②補助金額算出内訳書（別紙１）'!C91</f>
        <v/>
      </c>
      <c r="C82" s="132" t="str">
        <f>'②補助金額算出内訳書（別紙１）'!D91</f>
        <v/>
      </c>
      <c r="D82" s="132">
        <f>'②補助金額算出内訳書（別紙１）'!E91</f>
        <v>0</v>
      </c>
      <c r="E82">
        <f>'②補助金額算出内訳書（別紙１）'!F91</f>
        <v>0</v>
      </c>
      <c r="F82" s="129" t="str">
        <f>'②補助金額算出内訳書（別紙１）'!H91</f>
        <v/>
      </c>
      <c r="G82" s="145" t="str">
        <f>'②補助金額算出内訳書（別紙１）'!I91</f>
        <v/>
      </c>
      <c r="H82" s="129" t="str">
        <f>'②補助金額算出内訳書（別紙１）'!J91</f>
        <v/>
      </c>
    </row>
    <row r="83" spans="1:8">
      <c r="A83" s="132" t="str">
        <f>'②補助金額算出内訳書（別紙１）'!B92</f>
        <v/>
      </c>
      <c r="B83" s="132" t="str">
        <f>'②補助金額算出内訳書（別紙１）'!C92</f>
        <v/>
      </c>
      <c r="C83" s="132" t="str">
        <f>'②補助金額算出内訳書（別紙１）'!D92</f>
        <v/>
      </c>
      <c r="D83" s="132">
        <f>'②補助金額算出内訳書（別紙１）'!E92</f>
        <v>0</v>
      </c>
      <c r="E83">
        <f>'②補助金額算出内訳書（別紙１）'!F92</f>
        <v>0</v>
      </c>
      <c r="F83" s="129" t="str">
        <f>'②補助金額算出内訳書（別紙１）'!H92</f>
        <v/>
      </c>
      <c r="G83" s="145" t="str">
        <f>'②補助金額算出内訳書（別紙１）'!I92</f>
        <v/>
      </c>
      <c r="H83" s="129" t="str">
        <f>'②補助金額算出内訳書（別紙１）'!J92</f>
        <v/>
      </c>
    </row>
    <row r="84" spans="1:8">
      <c r="A84" s="132" t="str">
        <f>'②補助金額算出内訳書（別紙１）'!B93</f>
        <v/>
      </c>
      <c r="B84" s="132" t="str">
        <f>'②補助金額算出内訳書（別紙１）'!C93</f>
        <v/>
      </c>
      <c r="C84" s="132" t="str">
        <f>'②補助金額算出内訳書（別紙１）'!D93</f>
        <v/>
      </c>
      <c r="D84" s="132">
        <f>'②補助金額算出内訳書（別紙１）'!E93</f>
        <v>0</v>
      </c>
      <c r="E84">
        <f>'②補助金額算出内訳書（別紙１）'!F93</f>
        <v>0</v>
      </c>
      <c r="F84" s="129" t="str">
        <f>'②補助金額算出内訳書（別紙１）'!H93</f>
        <v/>
      </c>
      <c r="G84" s="145" t="str">
        <f>'②補助金額算出内訳書（別紙１）'!I93</f>
        <v/>
      </c>
      <c r="H84" s="129" t="str">
        <f>'②補助金額算出内訳書（別紙１）'!J93</f>
        <v/>
      </c>
    </row>
    <row r="85" spans="1:8">
      <c r="A85" s="132" t="str">
        <f>'②補助金額算出内訳書（別紙１）'!B94</f>
        <v/>
      </c>
      <c r="B85" s="132" t="str">
        <f>'②補助金額算出内訳書（別紙１）'!C94</f>
        <v/>
      </c>
      <c r="C85" s="132" t="str">
        <f>'②補助金額算出内訳書（別紙１）'!D94</f>
        <v/>
      </c>
      <c r="D85" s="132">
        <f>'②補助金額算出内訳書（別紙１）'!E94</f>
        <v>0</v>
      </c>
      <c r="E85">
        <f>'②補助金額算出内訳書（別紙１）'!F94</f>
        <v>0</v>
      </c>
      <c r="F85" s="129" t="str">
        <f>'②補助金額算出内訳書（別紙１）'!H94</f>
        <v/>
      </c>
      <c r="G85" s="145" t="str">
        <f>'②補助金額算出内訳書（別紙１）'!I94</f>
        <v/>
      </c>
      <c r="H85" s="129" t="str">
        <f>'②補助金額算出内訳書（別紙１）'!J94</f>
        <v/>
      </c>
    </row>
    <row r="86" spans="1:8">
      <c r="A86" s="132" t="str">
        <f>'②補助金額算出内訳書（別紙１）'!B95</f>
        <v/>
      </c>
      <c r="B86" s="132" t="str">
        <f>'②補助金額算出内訳書（別紙１）'!C95</f>
        <v/>
      </c>
      <c r="C86" s="132" t="str">
        <f>'②補助金額算出内訳書（別紙１）'!D95</f>
        <v/>
      </c>
      <c r="D86" s="132">
        <f>'②補助金額算出内訳書（別紙１）'!E95</f>
        <v>0</v>
      </c>
      <c r="E86">
        <f>'②補助金額算出内訳書（別紙１）'!F95</f>
        <v>0</v>
      </c>
      <c r="F86" s="129" t="str">
        <f>'②補助金額算出内訳書（別紙１）'!H95</f>
        <v/>
      </c>
      <c r="G86" s="145" t="str">
        <f>'②補助金額算出内訳書（別紙１）'!I95</f>
        <v/>
      </c>
      <c r="H86" s="129" t="str">
        <f>'②補助金額算出内訳書（別紙１）'!J95</f>
        <v/>
      </c>
    </row>
    <row r="87" spans="1:8">
      <c r="A87" s="132" t="str">
        <f>'②補助金額算出内訳書（別紙１）'!B96</f>
        <v/>
      </c>
      <c r="B87" s="132" t="str">
        <f>'②補助金額算出内訳書（別紙１）'!C96</f>
        <v/>
      </c>
      <c r="C87" s="132" t="str">
        <f>'②補助金額算出内訳書（別紙１）'!D96</f>
        <v/>
      </c>
      <c r="D87" s="132">
        <f>'②補助金額算出内訳書（別紙１）'!E96</f>
        <v>0</v>
      </c>
      <c r="E87">
        <f>'②補助金額算出内訳書（別紙１）'!F96</f>
        <v>0</v>
      </c>
      <c r="F87" s="129" t="str">
        <f>'②補助金額算出内訳書（別紙１）'!H96</f>
        <v/>
      </c>
      <c r="G87" s="145" t="str">
        <f>'②補助金額算出内訳書（別紙１）'!I96</f>
        <v/>
      </c>
      <c r="H87" s="129" t="str">
        <f>'②補助金額算出内訳書（別紙１）'!J96</f>
        <v/>
      </c>
    </row>
    <row r="88" spans="1:8">
      <c r="A88" s="132" t="str">
        <f>'②補助金額算出内訳書（別紙１）'!B97</f>
        <v/>
      </c>
      <c r="B88" s="132" t="str">
        <f>'②補助金額算出内訳書（別紙１）'!C97</f>
        <v/>
      </c>
      <c r="C88" s="132" t="str">
        <f>'②補助金額算出内訳書（別紙１）'!D97</f>
        <v/>
      </c>
      <c r="D88" s="132">
        <f>'②補助金額算出内訳書（別紙１）'!E97</f>
        <v>0</v>
      </c>
      <c r="E88">
        <f>'②補助金額算出内訳書（別紙１）'!F97</f>
        <v>0</v>
      </c>
      <c r="F88" s="129" t="str">
        <f>'②補助金額算出内訳書（別紙１）'!H97</f>
        <v/>
      </c>
      <c r="G88" s="145" t="str">
        <f>'②補助金額算出内訳書（別紙１）'!I97</f>
        <v/>
      </c>
      <c r="H88" s="129" t="str">
        <f>'②補助金額算出内訳書（別紙１）'!J97</f>
        <v/>
      </c>
    </row>
    <row r="89" spans="1:8">
      <c r="A89" s="132" t="str">
        <f>'②補助金額算出内訳書（別紙１）'!B98</f>
        <v/>
      </c>
      <c r="B89" s="132" t="str">
        <f>'②補助金額算出内訳書（別紙１）'!C98</f>
        <v/>
      </c>
      <c r="C89" s="132" t="str">
        <f>'②補助金額算出内訳書（別紙１）'!D98</f>
        <v/>
      </c>
      <c r="D89" s="132">
        <f>'②補助金額算出内訳書（別紙１）'!E98</f>
        <v>0</v>
      </c>
      <c r="E89">
        <f>'②補助金額算出内訳書（別紙１）'!F98</f>
        <v>0</v>
      </c>
      <c r="F89" s="129" t="str">
        <f>'②補助金額算出内訳書（別紙１）'!H98</f>
        <v/>
      </c>
      <c r="G89" s="145" t="str">
        <f>'②補助金額算出内訳書（別紙１）'!I98</f>
        <v/>
      </c>
      <c r="H89" s="129" t="str">
        <f>'②補助金額算出内訳書（別紙１）'!J98</f>
        <v/>
      </c>
    </row>
    <row r="90" spans="1:8">
      <c r="A90" s="132" t="str">
        <f>'②補助金額算出内訳書（別紙１）'!B99</f>
        <v/>
      </c>
      <c r="B90" s="132" t="str">
        <f>'②補助金額算出内訳書（別紙１）'!C99</f>
        <v/>
      </c>
      <c r="C90" s="132" t="str">
        <f>'②補助金額算出内訳書（別紙１）'!D99</f>
        <v/>
      </c>
      <c r="D90" s="132">
        <f>'②補助金額算出内訳書（別紙１）'!E99</f>
        <v>0</v>
      </c>
      <c r="E90">
        <f>'②補助金額算出内訳書（別紙１）'!F99</f>
        <v>0</v>
      </c>
      <c r="F90" s="129" t="str">
        <f>'②補助金額算出内訳書（別紙１）'!H99</f>
        <v/>
      </c>
      <c r="G90" s="145" t="str">
        <f>'②補助金額算出内訳書（別紙１）'!I99</f>
        <v/>
      </c>
      <c r="H90" s="129" t="str">
        <f>'②補助金額算出内訳書（別紙１）'!J99</f>
        <v/>
      </c>
    </row>
    <row r="91" spans="1:8">
      <c r="A91" s="132" t="str">
        <f>'②補助金額算出内訳書（別紙１）'!B100</f>
        <v/>
      </c>
      <c r="B91" s="132" t="str">
        <f>'②補助金額算出内訳書（別紙１）'!C100</f>
        <v/>
      </c>
      <c r="C91" s="132" t="str">
        <f>'②補助金額算出内訳書（別紙１）'!D100</f>
        <v/>
      </c>
      <c r="D91" s="132">
        <f>'②補助金額算出内訳書（別紙１）'!E100</f>
        <v>0</v>
      </c>
      <c r="E91">
        <f>'②補助金額算出内訳書（別紙１）'!F100</f>
        <v>0</v>
      </c>
      <c r="F91" s="129" t="str">
        <f>'②補助金額算出内訳書（別紙１）'!H100</f>
        <v/>
      </c>
      <c r="G91" s="145" t="str">
        <f>'②補助金額算出内訳書（別紙１）'!I100</f>
        <v/>
      </c>
      <c r="H91" s="129" t="str">
        <f>'②補助金額算出内訳書（別紙１）'!J100</f>
        <v/>
      </c>
    </row>
    <row r="92" spans="1:8">
      <c r="A92" s="132" t="str">
        <f>'②補助金額算出内訳書（別紙１）'!B101</f>
        <v/>
      </c>
      <c r="B92" s="132" t="str">
        <f>'②補助金額算出内訳書（別紙１）'!C101</f>
        <v/>
      </c>
      <c r="C92" s="132" t="str">
        <f>'②補助金額算出内訳書（別紙１）'!D101</f>
        <v/>
      </c>
      <c r="D92" s="132">
        <f>'②補助金額算出内訳書（別紙１）'!E101</f>
        <v>0</v>
      </c>
      <c r="E92">
        <f>'②補助金額算出内訳書（別紙１）'!F101</f>
        <v>0</v>
      </c>
      <c r="F92" s="129" t="str">
        <f>'②補助金額算出内訳書（別紙１）'!H101</f>
        <v/>
      </c>
      <c r="G92" s="145" t="str">
        <f>'②補助金額算出内訳書（別紙１）'!I101</f>
        <v/>
      </c>
      <c r="H92" s="129" t="str">
        <f>'②補助金額算出内訳書（別紙１）'!J101</f>
        <v/>
      </c>
    </row>
    <row r="93" spans="1:8">
      <c r="A93" s="132" t="str">
        <f>'②補助金額算出内訳書（別紙１）'!B102</f>
        <v/>
      </c>
      <c r="B93" s="132" t="str">
        <f>'②補助金額算出内訳書（別紙１）'!C102</f>
        <v/>
      </c>
      <c r="C93" s="132" t="str">
        <f>'②補助金額算出内訳書（別紙１）'!D102</f>
        <v/>
      </c>
      <c r="D93" s="132">
        <f>'②補助金額算出内訳書（別紙１）'!E102</f>
        <v>0</v>
      </c>
      <c r="E93">
        <f>'②補助金額算出内訳書（別紙１）'!F102</f>
        <v>0</v>
      </c>
      <c r="F93" s="129" t="str">
        <f>'②補助金額算出内訳書（別紙１）'!H102</f>
        <v/>
      </c>
      <c r="G93" s="145" t="str">
        <f>'②補助金額算出内訳書（別紙１）'!I102</f>
        <v/>
      </c>
      <c r="H93" s="129" t="str">
        <f>'②補助金額算出内訳書（別紙１）'!J102</f>
        <v/>
      </c>
    </row>
    <row r="94" spans="1:8">
      <c r="A94" s="132" t="str">
        <f>'②補助金額算出内訳書（別紙１）'!B103</f>
        <v/>
      </c>
      <c r="B94" s="132" t="str">
        <f>'②補助金額算出内訳書（別紙１）'!C103</f>
        <v/>
      </c>
      <c r="C94" s="132" t="str">
        <f>'②補助金額算出内訳書（別紙１）'!D103</f>
        <v/>
      </c>
      <c r="D94" s="132">
        <f>'②補助金額算出内訳書（別紙１）'!E103</f>
        <v>0</v>
      </c>
      <c r="E94">
        <f>'②補助金額算出内訳書（別紙１）'!F103</f>
        <v>0</v>
      </c>
      <c r="F94" s="129" t="str">
        <f>'②補助金額算出内訳書（別紙１）'!H103</f>
        <v/>
      </c>
      <c r="G94" s="145" t="str">
        <f>'②補助金額算出内訳書（別紙１）'!I103</f>
        <v/>
      </c>
      <c r="H94" s="129" t="str">
        <f>'②補助金額算出内訳書（別紙１）'!J103</f>
        <v/>
      </c>
    </row>
    <row r="95" spans="1:8">
      <c r="A95" s="132" t="str">
        <f>'②補助金額算出内訳書（別紙１）'!B104</f>
        <v/>
      </c>
      <c r="B95" s="132" t="str">
        <f>'②補助金額算出内訳書（別紙１）'!C104</f>
        <v/>
      </c>
      <c r="C95" s="132" t="str">
        <f>'②補助金額算出内訳書（別紙１）'!D104</f>
        <v/>
      </c>
      <c r="D95" s="132">
        <f>'②補助金額算出内訳書（別紙１）'!E104</f>
        <v>0</v>
      </c>
      <c r="E95">
        <f>'②補助金額算出内訳書（別紙１）'!F104</f>
        <v>0</v>
      </c>
      <c r="F95" s="129" t="str">
        <f>'②補助金額算出内訳書（別紙１）'!H104</f>
        <v/>
      </c>
      <c r="G95" s="145" t="str">
        <f>'②補助金額算出内訳書（別紙１）'!I104</f>
        <v/>
      </c>
      <c r="H95" s="129" t="str">
        <f>'②補助金額算出内訳書（別紙１）'!J104</f>
        <v/>
      </c>
    </row>
    <row r="96" spans="1:8">
      <c r="A96" s="132" t="str">
        <f>'②補助金額算出内訳書（別紙１）'!B105</f>
        <v/>
      </c>
      <c r="B96" s="132" t="str">
        <f>'②補助金額算出内訳書（別紙１）'!C105</f>
        <v/>
      </c>
      <c r="C96" s="132" t="str">
        <f>'②補助金額算出内訳書（別紙１）'!D105</f>
        <v/>
      </c>
      <c r="D96" s="132">
        <f>'②補助金額算出内訳書（別紙１）'!E105</f>
        <v>0</v>
      </c>
      <c r="E96">
        <f>'②補助金額算出内訳書（別紙１）'!F105</f>
        <v>0</v>
      </c>
      <c r="F96" s="129" t="str">
        <f>'②補助金額算出内訳書（別紙１）'!H105</f>
        <v/>
      </c>
      <c r="G96" s="145" t="str">
        <f>'②補助金額算出内訳書（別紙１）'!I105</f>
        <v/>
      </c>
      <c r="H96" s="129" t="str">
        <f>'②補助金額算出内訳書（別紙１）'!J105</f>
        <v/>
      </c>
    </row>
    <row r="97" spans="1:8">
      <c r="A97" s="132" t="str">
        <f>'②補助金額算出内訳書（別紙１）'!B106</f>
        <v/>
      </c>
      <c r="B97" s="132" t="str">
        <f>'②補助金額算出内訳書（別紙１）'!C106</f>
        <v/>
      </c>
      <c r="C97" s="132" t="str">
        <f>'②補助金額算出内訳書（別紙１）'!D106</f>
        <v/>
      </c>
      <c r="D97" s="132">
        <f>'②補助金額算出内訳書（別紙１）'!E106</f>
        <v>0</v>
      </c>
      <c r="E97">
        <f>'②補助金額算出内訳書（別紙１）'!F106</f>
        <v>0</v>
      </c>
      <c r="F97" s="129" t="str">
        <f>'②補助金額算出内訳書（別紙１）'!H106</f>
        <v/>
      </c>
      <c r="G97" s="145" t="str">
        <f>'②補助金額算出内訳書（別紙１）'!I106</f>
        <v/>
      </c>
      <c r="H97" s="129" t="str">
        <f>'②補助金額算出内訳書（別紙１）'!J106</f>
        <v/>
      </c>
    </row>
    <row r="98" spans="1:8">
      <c r="A98" s="132" t="str">
        <f>'②補助金額算出内訳書（別紙１）'!B107</f>
        <v/>
      </c>
      <c r="B98" s="132" t="str">
        <f>'②補助金額算出内訳書（別紙１）'!C107</f>
        <v/>
      </c>
      <c r="C98" s="132" t="str">
        <f>'②補助金額算出内訳書（別紙１）'!D107</f>
        <v/>
      </c>
      <c r="D98" s="132">
        <f>'②補助金額算出内訳書（別紙１）'!E107</f>
        <v>0</v>
      </c>
      <c r="E98">
        <f>'②補助金額算出内訳書（別紙１）'!F107</f>
        <v>0</v>
      </c>
      <c r="F98" s="129" t="str">
        <f>'②補助金額算出内訳書（別紙１）'!H107</f>
        <v/>
      </c>
      <c r="G98" s="145" t="str">
        <f>'②補助金額算出内訳書（別紙１）'!I107</f>
        <v/>
      </c>
      <c r="H98" s="129" t="str">
        <f>'②補助金額算出内訳書（別紙１）'!J107</f>
        <v/>
      </c>
    </row>
    <row r="99" spans="1:8">
      <c r="A99" s="132" t="str">
        <f>'②補助金額算出内訳書（別紙１）'!B108</f>
        <v/>
      </c>
      <c r="B99" s="132" t="str">
        <f>'②補助金額算出内訳書（別紙１）'!C108</f>
        <v/>
      </c>
      <c r="C99" s="132" t="str">
        <f>'②補助金額算出内訳書（別紙１）'!D108</f>
        <v/>
      </c>
      <c r="D99" s="132">
        <f>'②補助金額算出内訳書（別紙１）'!E108</f>
        <v>0</v>
      </c>
      <c r="E99">
        <f>'②補助金額算出内訳書（別紙１）'!F108</f>
        <v>0</v>
      </c>
      <c r="F99" s="129" t="str">
        <f>'②補助金額算出内訳書（別紙１）'!H108</f>
        <v/>
      </c>
      <c r="G99" s="145" t="str">
        <f>'②補助金額算出内訳書（別紙１）'!I108</f>
        <v/>
      </c>
      <c r="H99" s="129" t="str">
        <f>'②補助金額算出内訳書（別紙１）'!J108</f>
        <v/>
      </c>
    </row>
    <row r="100" spans="1:8">
      <c r="A100" s="132" t="str">
        <f>'②補助金額算出内訳書（別紙１）'!B109</f>
        <v/>
      </c>
      <c r="B100" s="132" t="str">
        <f>'②補助金額算出内訳書（別紙１）'!C109</f>
        <v/>
      </c>
      <c r="C100" s="132" t="str">
        <f>'②補助金額算出内訳書（別紙１）'!D109</f>
        <v/>
      </c>
      <c r="D100" s="132">
        <f>'②補助金額算出内訳書（別紙１）'!E109</f>
        <v>0</v>
      </c>
      <c r="E100">
        <f>'②補助金額算出内訳書（別紙１）'!F109</f>
        <v>0</v>
      </c>
      <c r="F100" s="129" t="str">
        <f>'②補助金額算出内訳書（別紙１）'!H109</f>
        <v/>
      </c>
      <c r="G100" s="145" t="str">
        <f>'②補助金額算出内訳書（別紙１）'!I109</f>
        <v/>
      </c>
      <c r="H100" s="129" t="str">
        <f>'②補助金額算出内訳書（別紙１）'!J109</f>
        <v/>
      </c>
    </row>
    <row r="101" spans="1:8">
      <c r="A101" s="132" t="str">
        <f>'②補助金額算出内訳書（別紙１）'!B110</f>
        <v/>
      </c>
      <c r="B101" s="132" t="str">
        <f>'②補助金額算出内訳書（別紙１）'!C110</f>
        <v/>
      </c>
      <c r="C101" s="132" t="str">
        <f>'②補助金額算出内訳書（別紙１）'!D110</f>
        <v/>
      </c>
      <c r="D101" s="132">
        <f>'②補助金額算出内訳書（別紙１）'!E110</f>
        <v>0</v>
      </c>
      <c r="E101">
        <f>'②補助金額算出内訳書（別紙１）'!F110</f>
        <v>0</v>
      </c>
      <c r="F101" s="129" t="str">
        <f>'②補助金額算出内訳書（別紙１）'!H110</f>
        <v/>
      </c>
      <c r="G101" s="145" t="str">
        <f>'②補助金額算出内訳書（別紙１）'!I110</f>
        <v/>
      </c>
      <c r="H101" s="129" t="str">
        <f>'②補助金額算出内訳書（別紙１）'!J110</f>
        <v/>
      </c>
    </row>
    <row r="102" spans="1:8">
      <c r="A102" s="132" t="str">
        <f>'②補助金額算出内訳書（別紙１）'!B111</f>
        <v/>
      </c>
      <c r="B102" s="132" t="str">
        <f>'②補助金額算出内訳書（別紙１）'!C111</f>
        <v/>
      </c>
      <c r="C102" s="132" t="str">
        <f>'②補助金額算出内訳書（別紙１）'!D111</f>
        <v/>
      </c>
      <c r="D102" s="132">
        <f>'②補助金額算出内訳書（別紙１）'!E111</f>
        <v>0</v>
      </c>
      <c r="E102">
        <f>'②補助金額算出内訳書（別紙１）'!F111</f>
        <v>0</v>
      </c>
      <c r="F102" s="129" t="str">
        <f>'②補助金額算出内訳書（別紙１）'!H111</f>
        <v/>
      </c>
      <c r="G102" s="145" t="str">
        <f>'②補助金額算出内訳書（別紙１）'!I111</f>
        <v/>
      </c>
      <c r="H102" s="129" t="str">
        <f>'②補助金額算出内訳書（別紙１）'!J111</f>
        <v/>
      </c>
    </row>
  </sheetData>
  <sheetProtection algorithmName="SHA-512" hashValue="k3/CnaWS+pP6BFntonQ9WRWXcHxYof3hGWYvKZL3iWv/sS0QSa0s8YwfOTT1WYbtv/D9Rn/wTWEtyvx8fcdSNw==" saltValue="SJOacG/x8IU1LEMvqXS6ow==" spinCount="100000" sheet="1" objects="1" scenarios="1"/>
  <phoneticPr fontId="4"/>
  <pageMargins left="0.70866141732283472" right="0.31496062992125984" top="0.74803149606299213" bottom="0.74803149606299213" header="0.31496062992125984" footer="0.31496062992125984"/>
  <pageSetup paperSize="8" scale="79" fitToHeight="0" orientation="landscape" verticalDpi="0" r:id="rId1"/>
  <rowBreaks count="1" manualBreakCount="1">
    <brk id="6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（はじめにお読みください）本申請書の使い方</vt:lpstr>
      <vt:lpstr>はじめに必ずお読みください</vt:lpstr>
      <vt:lpstr>①交付申請書兼実績報告書（別記様式第１号）</vt:lpstr>
      <vt:lpstr>②補助金額算出内訳書（別紙１）</vt:lpstr>
      <vt:lpstr>別紙２</vt:lpstr>
      <vt:lpstr>台帳</vt:lpstr>
      <vt:lpstr>計算用</vt:lpstr>
      <vt:lpstr>集計用</vt:lpstr>
      <vt:lpstr>'①交付申請書兼実績報告書（別記様式第１号）'!Print_Area</vt:lpstr>
      <vt:lpstr>'②補助金額算出内訳書（別紙１）'!Print_Area</vt:lpstr>
      <vt:lpstr>集計用!Print_Area</vt:lpstr>
      <vt:lpstr>別紙２!Print_Area</vt:lpstr>
      <vt:lpstr>集計用!Print_Titles</vt:lpstr>
      <vt:lpstr>QK_Excel出力_体制加算データ_指定</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2023-08-23T02:26:05Z</cp:lastPrinted>
  <dcterms:created xsi:type="dcterms:W3CDTF">2018-06-19T01:27:02Z</dcterms:created>
  <dcterms:modified xsi:type="dcterms:W3CDTF">2023-08-23T02:27:59Z</dcterms:modified>
</cp:coreProperties>
</file>