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/>
  <mc:AlternateContent xmlns:mc="http://schemas.openxmlformats.org/markup-compatibility/2006">
    <mc:Choice Requires="x15">
      <x15ac:absPath xmlns:x15ac="http://schemas.microsoft.com/office/spreadsheetml/2010/11/ac" url="C:\Users\45350\Desktop\色麻町\"/>
    </mc:Choice>
  </mc:AlternateContent>
  <xr:revisionPtr revIDLastSave="0" documentId="8_{4EB80745-02CB-456C-B0C1-25C8C58AC0BF}" xr6:coauthVersionLast="36" xr6:coauthVersionMax="36" xr10:uidLastSave="{00000000-0000-0000-0000-000000000000}"/>
  <workbookProtection workbookAlgorithmName="SHA-512" workbookHashValue="eOyutszUorSxbdoKdy7JKh4Ez4skRV81zYl0PPiJCMmID09PDXJy+odvXZAWARRu4CtmZY1CLCiTwomWtdwx2g==" workbookSaltValue="R2rT2dA/lyMZIBqxQhlmrw==" workbookSpinCount="100000" lockStructure="1"/>
  <bookViews>
    <workbookView xWindow="0" yWindow="0" windowWidth="15360" windowHeight="7635" xr2:uid="{00000000-000D-0000-FFFF-FFFF00000000}"/>
  </bookViews>
  <sheets>
    <sheet name="法適用_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N85" i="4" s="1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F85" i="4" s="1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M85" i="4"/>
  <c r="L85" i="4"/>
  <c r="K85" i="4"/>
  <c r="J85" i="4"/>
  <c r="I85" i="4"/>
  <c r="H85" i="4"/>
  <c r="G85" i="4"/>
  <c r="E85" i="4"/>
  <c r="BB10" i="4"/>
  <c r="AT10" i="4"/>
  <c r="AL10" i="4"/>
  <c r="W10" i="4"/>
  <c r="P10" i="4"/>
  <c r="I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<sst xmlns="http://schemas.openxmlformats.org/spreadsheetml/2006/main" count="228" uniqueCount="114">
  <si>
    <t>経営比較分析表（令和3年度決算）</t>
    <rPh sb="8" eb="10">
      <t>レイワ</t>
    </rPh>
    <rPh sb="11" eb="13">
      <t>ネンド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</si>
  <si>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</si>
  <si>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</si>
  <si>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</si>
  <si>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</si>
  <si>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</si>
  <si>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</si>
  <si>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</si>
  <si>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</si>
  <si>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</si>
  <si>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</si>
  <si>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</si>
  <si>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</si>
  <si>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</si>
  <si>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</si>
  <si>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</si>
  <si>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</si>
  <si>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</si>
  <si>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</si>
  <si>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</si>
  <si>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</si>
  <si>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</si>
  <si>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</si>
  <si>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</si>
  <si>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</si>
  <si>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</si>
  <si>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</si>
  <si>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</si>
  <si>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</si>
  <si>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</si>
  <si>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</si>
  <si>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</si>
  <si>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</si>
  <si>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</si>
  <si>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</si>
  <si>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</si>
  <si>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</si>
  <si>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</si>
  <si>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</si>
  <si>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</si>
  <si>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</si>
  <si>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</si>
  <si>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</si>
  <si>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</si>
  <si>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</si>
  <si>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</si>
  <si>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</si>
  <si>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</si>
  <si>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</si>
  <si>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</si>
  <si>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</si>
  <si>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</si>
  <si>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</si>
  <si>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</si>
  <si>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</si>
  <si>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</si>
  <si>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</si>
  <si>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</si>
  <si>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</si>
  <si>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</si>
  <si>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</si>
  <si>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</si>
  <si>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</si>
  <si>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</si>
  <si>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</si>
  <si>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</si>
  <si>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</si>
  <si>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</si>
  <si>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</si>
  <si>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</si>
  <si>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</si>
  <si>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</si>
  <si>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</si>
  <si>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</si>
  <si>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</si>
  <si>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</si>
  <si>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</si>
  <si>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</si>
  <si>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</si>
  <si>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</si>
  <si>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</si>
  <si>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</si>
  <si>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</si>
  <si>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</si>
  <si>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</si>
  <si>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</si>
  <si>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</si>
  <si>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</si>
  <si>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</si>
  <si>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</si>
  <si>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</si>
  <si>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</si>
  <si>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</si>
  <si>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宮城県　色麻町</t>
  </si>
  <si>
    <t>法適用</t>
  </si>
  <si>
    <t>水道事業</t>
  </si>
  <si>
    <t>末端給水事業</t>
  </si>
  <si>
    <t>A8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</si>
  <si>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</si>
  <si>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</si>
  <si>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</si>
  <si>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</si>
  <si>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</si>
  <si>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</si>
  <si>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</si>
  <si>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</si>
  <si>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</si>
  <si>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</si>
  <si>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</si>
  <si>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</si>
  <si>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</si>
  <si>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経常収支比率は100％を上回っており、累積欠損金が発生していないことから、事業運営は比較的安定している。しかしながら、近年人口減少に伴い給水収益も減少傾向にあるため、経費削減を行いながらも、料金の改正を視野に入れながら事業を進めていく必要がある。</t>
    <phoneticPr fontId="4"/>
  </si>
  <si>
    <t>管路経年化率の状況については全国平均・類似団体共に平均を大きく上回っている。
国の交付金を活用しながら、計画的に配管替えを進めていく。</t>
    <rPh sb="56" eb="58">
      <t>ハイカン</t>
    </rPh>
    <rPh sb="58" eb="59">
      <t>ガ</t>
    </rPh>
    <rPh sb="61" eb="62">
      <t>スス</t>
    </rPh>
    <phoneticPr fontId="4"/>
  </si>
  <si>
    <t>本町では管路の老朽化による漏水が著しく、有収率が全国平均・類似団体共に平均を大きく下回っており、その改善が喫緊の課題となっている。令和４年度において、衛星を活用した漏水調査を実施し、給水区域毎に漏水が疑われる箇所の絞り込みを行った。この結果を踏まえ、優先度・重要度の高い路線を中心に既存施設の更新及び維持補修に努め、有収率の向上を目指していく。</t>
    <rPh sb="65" eb="67">
      <t>レイワ</t>
    </rPh>
    <rPh sb="68" eb="70">
      <t>ネンド</t>
    </rPh>
    <rPh sb="75" eb="77">
      <t>エイセイ</t>
    </rPh>
    <rPh sb="78" eb="80">
      <t>カツヨウ</t>
    </rPh>
    <rPh sb="82" eb="84">
      <t>ロウスイ</t>
    </rPh>
    <rPh sb="84" eb="86">
      <t>チョウサ</t>
    </rPh>
    <rPh sb="87" eb="89">
      <t>ジッシ</t>
    </rPh>
    <rPh sb="91" eb="93">
      <t>キュウスイ</t>
    </rPh>
    <rPh sb="93" eb="95">
      <t>クイキ</t>
    </rPh>
    <rPh sb="95" eb="96">
      <t>ゴト</t>
    </rPh>
    <rPh sb="97" eb="99">
      <t>ロウスイ</t>
    </rPh>
    <rPh sb="100" eb="101">
      <t>ウタガ</t>
    </rPh>
    <rPh sb="104" eb="106">
      <t>カショ</t>
    </rPh>
    <rPh sb="107" eb="108">
      <t>シボ</t>
    </rPh>
    <rPh sb="109" eb="110">
      <t>コ</t>
    </rPh>
    <rPh sb="112" eb="113">
      <t>オコナ</t>
    </rPh>
    <rPh sb="118" eb="120">
      <t>ケッカ</t>
    </rPh>
    <rPh sb="121" eb="122">
      <t>フ</t>
    </rPh>
    <rPh sb="125" eb="128">
      <t>ユウセンド</t>
    </rPh>
    <rPh sb="129" eb="132">
      <t>ジュウヨウド</t>
    </rPh>
    <rPh sb="133" eb="134">
      <t>タカ</t>
    </rPh>
    <rPh sb="135" eb="137">
      <t>ロセン</t>
    </rPh>
    <rPh sb="138" eb="140">
      <t>チュウシン</t>
    </rPh>
    <rPh sb="148" eb="149">
      <t>オヨ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</si>
</sst>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2" borderId="4" xfId="0" applyFont="1" applyFill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5" fillId="0" borderId="3" xfId="0" applyFont="1" applyBorder="1" applyAlignment="1" applyProtection="1">
      <alignment horizontal="center" vertical="center" shrinkToFit="1"/>
      <protection hidden="1"/>
    </xf>
    <xf numFmtId="0" fontId="5" fillId="0" borderId="4" xfId="0" applyFont="1" applyBorder="1" applyAlignment="1" applyProtection="1">
      <alignment horizontal="center" vertical="center" shrinkToFit="1"/>
      <protection hidden="1"/>
    </xf>
    <xf numFmtId="0" fontId="5" fillId="0" borderId="5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Alignment="1" applyProtection="1">
      <alignment horizontal="left" vertical="center"/>
      <protection hidden="1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0.25</c:v>
                </c:pt>
                <c:pt idx="1">
                  <c:v>1.26</c:v>
                </c:pt>
                <c:pt idx="2">
                  <c:v>2.0299999999999998</c:v>
                </c:pt>
                <c:pt idx="3">
                  <c:v>2.19</c:v>
                </c:pt>
                <c:pt idx="4">
                  <c:v>1.05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C0-49A4-ADC9-6744A8E4D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0.44</c:v>
                </c:pt>
                <c:pt idx="1">
                  <c:v>0.52</c:v>
                </c:pt>
                <c:pt idx="2">
                  <c:v>0.47</c:v>
                </c:pt>
                <c:pt idx="3">
                  <c:v>0.4</c:v>
                </c:pt>
                <c:pt idx="4">
                  <c:v>0.36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C0-49A4-ADC9-6744A8E4D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86.33</c:v>
                </c:pt>
                <c:pt idx="1">
                  <c:v>83.64</c:v>
                </c:pt>
                <c:pt idx="2">
                  <c:v>82.92</c:v>
                </c:pt>
                <c:pt idx="3">
                  <c:v>83.38</c:v>
                </c:pt>
                <c:pt idx="4">
                  <c:v>81.260000000000005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F2-44E9-8546-B2BB4ADE34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50.24</c:v>
                </c:pt>
                <c:pt idx="1">
                  <c:v>50.29</c:v>
                </c:pt>
                <c:pt idx="2">
                  <c:v>49.64</c:v>
                </c:pt>
                <c:pt idx="3">
                  <c:v>49.38</c:v>
                </c:pt>
                <c:pt idx="4">
                  <c:v>50.09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F2-44E9-8546-B2BB4ADE34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61.09</c:v>
                </c:pt>
                <c:pt idx="1">
                  <c:v>62.2</c:v>
                </c:pt>
                <c:pt idx="2">
                  <c:v>61.81</c:v>
                </c:pt>
                <c:pt idx="3">
                  <c:v>62.68</c:v>
                </c:pt>
                <c:pt idx="4">
                  <c:v>63.36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33-4BC8-AFA8-EE02E949BE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78.650000000000006</c:v>
                </c:pt>
                <c:pt idx="1">
                  <c:v>77.73</c:v>
                </c:pt>
                <c:pt idx="2">
                  <c:v>78.09</c:v>
                </c:pt>
                <c:pt idx="3">
                  <c:v>78.010000000000005</c:v>
                </c:pt>
                <c:pt idx="4">
                  <c:v>77.599999999999994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33-4BC8-AFA8-EE02E949BE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110.47</c:v>
                </c:pt>
                <c:pt idx="1">
                  <c:v>102.95</c:v>
                </c:pt>
                <c:pt idx="2">
                  <c:v>103.64</c:v>
                </c:pt>
                <c:pt idx="3">
                  <c:v>118.29</c:v>
                </c:pt>
                <c:pt idx="4">
                  <c:v>114.36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3C-4BCB-8F40-1B3C6F8826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104.47</c:v>
                </c:pt>
                <c:pt idx="1">
                  <c:v>103.81</c:v>
                </c:pt>
                <c:pt idx="2">
                  <c:v>104.35</c:v>
                </c:pt>
                <c:pt idx="3">
                  <c:v>105.34</c:v>
                </c:pt>
                <c:pt idx="4">
                  <c:v>105.77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3C-4BCB-8F40-1B3C6F8826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51.91</c:v>
                </c:pt>
                <c:pt idx="1">
                  <c:v>50.29</c:v>
                </c:pt>
                <c:pt idx="2">
                  <c:v>49.28</c:v>
                </c:pt>
                <c:pt idx="3">
                  <c:v>48.95</c:v>
                </c:pt>
                <c:pt idx="4">
                  <c:v>48.8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7F-41D9-8933-A75CB19D6E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45.14</c:v>
                </c:pt>
                <c:pt idx="1">
                  <c:v>45.85</c:v>
                </c:pt>
                <c:pt idx="2">
                  <c:v>47.31</c:v>
                </c:pt>
                <c:pt idx="3">
                  <c:v>47.5</c:v>
                </c:pt>
                <c:pt idx="4">
                  <c:v>48.41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7F-41D9-8933-A75CB19D6E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60.79</c:v>
                </c:pt>
                <c:pt idx="1">
                  <c:v>60.54</c:v>
                </c:pt>
                <c:pt idx="2">
                  <c:v>56.81</c:v>
                </c:pt>
                <c:pt idx="3">
                  <c:v>53.28</c:v>
                </c:pt>
                <c:pt idx="4">
                  <c:v>52.16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98-4161-ADD0-F240573D2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13.58</c:v>
                </c:pt>
                <c:pt idx="1">
                  <c:v>14.13</c:v>
                </c:pt>
                <c:pt idx="2">
                  <c:v>16.77</c:v>
                </c:pt>
                <c:pt idx="3">
                  <c:v>17.399999999999999</c:v>
                </c:pt>
                <c:pt idx="4">
                  <c:v>18.64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98-4161-ADD0-F240573D2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6C-4E62-AEB3-A7A7A6402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16.399999999999999</c:v>
                </c:pt>
                <c:pt idx="1">
                  <c:v>25.66</c:v>
                </c:pt>
                <c:pt idx="2">
                  <c:v>21.69</c:v>
                </c:pt>
                <c:pt idx="3">
                  <c:v>24.04</c:v>
                </c:pt>
                <c:pt idx="4">
                  <c:v>28.03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6C-4E62-AEB3-A7A7A6402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248.01</c:v>
                </c:pt>
                <c:pt idx="1">
                  <c:v>193.06</c:v>
                </c:pt>
                <c:pt idx="2">
                  <c:v>214.25</c:v>
                </c:pt>
                <c:pt idx="3">
                  <c:v>209.25</c:v>
                </c:pt>
                <c:pt idx="4">
                  <c:v>302.13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13-436F-8F28-DC8EF31AFD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293.23</c:v>
                </c:pt>
                <c:pt idx="1">
                  <c:v>300.14</c:v>
                </c:pt>
                <c:pt idx="2">
                  <c:v>301.04000000000002</c:v>
                </c:pt>
                <c:pt idx="3">
                  <c:v>305.08</c:v>
                </c:pt>
                <c:pt idx="4">
                  <c:v>305.33999999999997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13-436F-8F28-DC8EF31AFD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176.3</c:v>
                </c:pt>
                <c:pt idx="1">
                  <c:v>246.73</c:v>
                </c:pt>
                <c:pt idx="2">
                  <c:v>263.20999999999998</c:v>
                </c:pt>
                <c:pt idx="3">
                  <c:v>307.41000000000003</c:v>
                </c:pt>
                <c:pt idx="4">
                  <c:v>351.32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F3-4FED-AA2A-3C6BBBD4B0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542.29999999999995</c:v>
                </c:pt>
                <c:pt idx="1">
                  <c:v>566.65</c:v>
                </c:pt>
                <c:pt idx="2">
                  <c:v>551.62</c:v>
                </c:pt>
                <c:pt idx="3">
                  <c:v>585.59</c:v>
                </c:pt>
                <c:pt idx="4">
                  <c:v>561.34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F3-4FED-AA2A-3C6BBBD4B0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103.43</c:v>
                </c:pt>
                <c:pt idx="1">
                  <c:v>101.63</c:v>
                </c:pt>
                <c:pt idx="2">
                  <c:v>100.47</c:v>
                </c:pt>
                <c:pt idx="3">
                  <c:v>124.06</c:v>
                </c:pt>
                <c:pt idx="4">
                  <c:v>116.5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AC-4782-9D70-BF723282C1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87.51</c:v>
                </c:pt>
                <c:pt idx="1">
                  <c:v>84.77</c:v>
                </c:pt>
                <c:pt idx="2">
                  <c:v>87.11</c:v>
                </c:pt>
                <c:pt idx="3">
                  <c:v>82.78</c:v>
                </c:pt>
                <c:pt idx="4">
                  <c:v>84.82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AC-4782-9D70-BF723282C1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195.45</c:v>
                </c:pt>
                <c:pt idx="1">
                  <c:v>199.04</c:v>
                </c:pt>
                <c:pt idx="2">
                  <c:v>201.53</c:v>
                </c:pt>
                <c:pt idx="3">
                  <c:v>162.69999999999999</c:v>
                </c:pt>
                <c:pt idx="4">
                  <c:v>173.94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EB-4837-8FC0-ED03BEF78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218.42</c:v>
                </c:pt>
                <c:pt idx="1">
                  <c:v>227.27</c:v>
                </c:pt>
                <c:pt idx="2">
                  <c:v>223.98</c:v>
                </c:pt>
                <c:pt idx="3">
                  <c:v>225.09</c:v>
                </c:pt>
                <c:pt idx="4">
                  <c:v>224.82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EB-4837-8FC0-ED03BEF78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【111.39】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【261.51】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【265.16】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【90.12】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【167.74】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【102.35】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【50.88】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【22.30】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topLeftCell="A12" zoomScaleNormal="100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6" t="s">
        <v>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</row>
    <row r="3" spans="1:78" ht="9.75" customHeight="1" x14ac:dyDescent="0.15">
      <c r="A3" s="2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</row>
    <row r="4" spans="1:78" ht="9.75" customHeight="1" x14ac:dyDescent="0.15">
      <c r="A4" s="2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7" t="str">
        <f>データ!H6</f>
        <v>宮城県　色麻町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8"/>
      <c r="AE6" s="78"/>
      <c r="AF6" s="78"/>
      <c r="AG6" s="78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6"/>
      <c r="D7" s="46"/>
      <c r="E7" s="46"/>
      <c r="F7" s="46"/>
      <c r="G7" s="46"/>
      <c r="H7" s="46"/>
      <c r="I7" s="45" t="s">
        <v>2</v>
      </c>
      <c r="J7" s="46"/>
      <c r="K7" s="46"/>
      <c r="L7" s="46"/>
      <c r="M7" s="46"/>
      <c r="N7" s="46"/>
      <c r="O7" s="67"/>
      <c r="P7" s="47" t="s">
        <v>3</v>
      </c>
      <c r="Q7" s="47"/>
      <c r="R7" s="47"/>
      <c r="S7" s="47"/>
      <c r="T7" s="47"/>
      <c r="U7" s="47"/>
      <c r="V7" s="47"/>
      <c r="W7" s="47" t="s">
        <v>4</v>
      </c>
      <c r="X7" s="47"/>
      <c r="Y7" s="47"/>
      <c r="Z7" s="47"/>
      <c r="AA7" s="47"/>
      <c r="AB7" s="47"/>
      <c r="AC7" s="47"/>
      <c r="AD7" s="47" t="s">
        <v>5</v>
      </c>
      <c r="AE7" s="47"/>
      <c r="AF7" s="47"/>
      <c r="AG7" s="47"/>
      <c r="AH7" s="47"/>
      <c r="AI7" s="47"/>
      <c r="AJ7" s="47"/>
      <c r="AK7" s="2"/>
      <c r="AL7" s="47" t="s">
        <v>6</v>
      </c>
      <c r="AM7" s="47"/>
      <c r="AN7" s="47"/>
      <c r="AO7" s="47"/>
      <c r="AP7" s="47"/>
      <c r="AQ7" s="47"/>
      <c r="AR7" s="47"/>
      <c r="AS7" s="47"/>
      <c r="AT7" s="45" t="s">
        <v>7</v>
      </c>
      <c r="AU7" s="46"/>
      <c r="AV7" s="46"/>
      <c r="AW7" s="46"/>
      <c r="AX7" s="46"/>
      <c r="AY7" s="46"/>
      <c r="AZ7" s="46"/>
      <c r="BA7" s="46"/>
      <c r="BB7" s="47" t="s">
        <v>8</v>
      </c>
      <c r="BC7" s="47"/>
      <c r="BD7" s="47"/>
      <c r="BE7" s="47"/>
      <c r="BF7" s="47"/>
      <c r="BG7" s="47"/>
      <c r="BH7" s="47"/>
      <c r="BI7" s="47"/>
      <c r="BJ7" s="3"/>
      <c r="BK7" s="3"/>
      <c r="BL7" s="79" t="s">
        <v>9</v>
      </c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1"/>
    </row>
    <row r="8" spans="1:78" ht="18.75" customHeight="1" x14ac:dyDescent="0.15">
      <c r="A8" s="2"/>
      <c r="B8" s="72" t="str">
        <f>データ!$I$6</f>
        <v>法適用</v>
      </c>
      <c r="C8" s="73"/>
      <c r="D8" s="73"/>
      <c r="E8" s="73"/>
      <c r="F8" s="73"/>
      <c r="G8" s="73"/>
      <c r="H8" s="73"/>
      <c r="I8" s="72" t="str">
        <f>データ!$J$6</f>
        <v>水道事業</v>
      </c>
      <c r="J8" s="73"/>
      <c r="K8" s="73"/>
      <c r="L8" s="73"/>
      <c r="M8" s="73"/>
      <c r="N8" s="73"/>
      <c r="O8" s="74"/>
      <c r="P8" s="75" t="str">
        <f>データ!$K$6</f>
        <v>末端給水事業</v>
      </c>
      <c r="Q8" s="75"/>
      <c r="R8" s="75"/>
      <c r="S8" s="75"/>
      <c r="T8" s="75"/>
      <c r="U8" s="75"/>
      <c r="V8" s="75"/>
      <c r="W8" s="75" t="str">
        <f>データ!$L$6</f>
        <v>A8</v>
      </c>
      <c r="X8" s="75"/>
      <c r="Y8" s="75"/>
      <c r="Z8" s="75"/>
      <c r="AA8" s="75"/>
      <c r="AB8" s="75"/>
      <c r="AC8" s="75"/>
      <c r="AD8" s="75" t="str">
        <f>データ!$M$6</f>
        <v>非設置</v>
      </c>
      <c r="AE8" s="75"/>
      <c r="AF8" s="75"/>
      <c r="AG8" s="75"/>
      <c r="AH8" s="75"/>
      <c r="AI8" s="75"/>
      <c r="AJ8" s="75"/>
      <c r="AK8" s="2"/>
      <c r="AL8" s="66">
        <f>データ!$R$6</f>
        <v>6523</v>
      </c>
      <c r="AM8" s="66"/>
      <c r="AN8" s="66"/>
      <c r="AO8" s="66"/>
      <c r="AP8" s="66"/>
      <c r="AQ8" s="66"/>
      <c r="AR8" s="66"/>
      <c r="AS8" s="66"/>
      <c r="AT8" s="37">
        <f>データ!$S$6</f>
        <v>109.28</v>
      </c>
      <c r="AU8" s="38"/>
      <c r="AV8" s="38"/>
      <c r="AW8" s="38"/>
      <c r="AX8" s="38"/>
      <c r="AY8" s="38"/>
      <c r="AZ8" s="38"/>
      <c r="BA8" s="38"/>
      <c r="BB8" s="55">
        <f>データ!$T$6</f>
        <v>59.69</v>
      </c>
      <c r="BC8" s="55"/>
      <c r="BD8" s="55"/>
      <c r="BE8" s="55"/>
      <c r="BF8" s="55"/>
      <c r="BG8" s="55"/>
      <c r="BH8" s="55"/>
      <c r="BI8" s="55"/>
      <c r="BJ8" s="3"/>
      <c r="BK8" s="3"/>
      <c r="BL8" s="68" t="s">
        <v>10</v>
      </c>
      <c r="BM8" s="69"/>
      <c r="BN8" s="70" t="s">
        <v>11</v>
      </c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1"/>
    </row>
    <row r="9" spans="1:78" ht="18.75" customHeight="1" x14ac:dyDescent="0.15">
      <c r="A9" s="2"/>
      <c r="B9" s="45" t="s">
        <v>12</v>
      </c>
      <c r="C9" s="46"/>
      <c r="D9" s="46"/>
      <c r="E9" s="46"/>
      <c r="F9" s="46"/>
      <c r="G9" s="46"/>
      <c r="H9" s="46"/>
      <c r="I9" s="45" t="s">
        <v>13</v>
      </c>
      <c r="J9" s="46"/>
      <c r="K9" s="46"/>
      <c r="L9" s="46"/>
      <c r="M9" s="46"/>
      <c r="N9" s="46"/>
      <c r="O9" s="67"/>
      <c r="P9" s="47" t="s">
        <v>14</v>
      </c>
      <c r="Q9" s="47"/>
      <c r="R9" s="47"/>
      <c r="S9" s="47"/>
      <c r="T9" s="47"/>
      <c r="U9" s="47"/>
      <c r="V9" s="47"/>
      <c r="W9" s="47" t="s">
        <v>15</v>
      </c>
      <c r="X9" s="47"/>
      <c r="Y9" s="47"/>
      <c r="Z9" s="47"/>
      <c r="AA9" s="47"/>
      <c r="AB9" s="47"/>
      <c r="AC9" s="47"/>
      <c r="AD9" s="2"/>
      <c r="AE9" s="2"/>
      <c r="AF9" s="2"/>
      <c r="AG9" s="2"/>
      <c r="AH9" s="2"/>
      <c r="AI9" s="2"/>
      <c r="AJ9" s="2"/>
      <c r="AK9" s="2"/>
      <c r="AL9" s="47" t="s">
        <v>16</v>
      </c>
      <c r="AM9" s="47"/>
      <c r="AN9" s="47"/>
      <c r="AO9" s="47"/>
      <c r="AP9" s="47"/>
      <c r="AQ9" s="47"/>
      <c r="AR9" s="47"/>
      <c r="AS9" s="47"/>
      <c r="AT9" s="45" t="s">
        <v>17</v>
      </c>
      <c r="AU9" s="46"/>
      <c r="AV9" s="46"/>
      <c r="AW9" s="46"/>
      <c r="AX9" s="46"/>
      <c r="AY9" s="46"/>
      <c r="AZ9" s="46"/>
      <c r="BA9" s="46"/>
      <c r="BB9" s="47" t="s">
        <v>18</v>
      </c>
      <c r="BC9" s="47"/>
      <c r="BD9" s="47"/>
      <c r="BE9" s="47"/>
      <c r="BF9" s="47"/>
      <c r="BG9" s="47"/>
      <c r="BH9" s="47"/>
      <c r="BI9" s="47"/>
      <c r="BJ9" s="3"/>
      <c r="BK9" s="3"/>
      <c r="BL9" s="48" t="s">
        <v>19</v>
      </c>
      <c r="BM9" s="49"/>
      <c r="BN9" s="50" t="s">
        <v>20</v>
      </c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1"/>
    </row>
    <row r="10" spans="1:78" ht="18.75" customHeight="1" x14ac:dyDescent="0.15">
      <c r="A10" s="2"/>
      <c r="B10" s="37" t="str">
        <f>データ!$N$6</f>
        <v>-</v>
      </c>
      <c r="C10" s="38"/>
      <c r="D10" s="38"/>
      <c r="E10" s="38"/>
      <c r="F10" s="38"/>
      <c r="G10" s="38"/>
      <c r="H10" s="38"/>
      <c r="I10" s="37">
        <f>データ!$O$6</f>
        <v>78.03</v>
      </c>
      <c r="J10" s="38"/>
      <c r="K10" s="38"/>
      <c r="L10" s="38"/>
      <c r="M10" s="38"/>
      <c r="N10" s="38"/>
      <c r="O10" s="65"/>
      <c r="P10" s="55">
        <f>データ!$P$6</f>
        <v>99.15</v>
      </c>
      <c r="Q10" s="55"/>
      <c r="R10" s="55"/>
      <c r="S10" s="55"/>
      <c r="T10" s="55"/>
      <c r="U10" s="55"/>
      <c r="V10" s="55"/>
      <c r="W10" s="66">
        <f>データ!$Q$6</f>
        <v>4180</v>
      </c>
      <c r="X10" s="66"/>
      <c r="Y10" s="66"/>
      <c r="Z10" s="66"/>
      <c r="AA10" s="66"/>
      <c r="AB10" s="66"/>
      <c r="AC10" s="66"/>
      <c r="AD10" s="2"/>
      <c r="AE10" s="2"/>
      <c r="AF10" s="2"/>
      <c r="AG10" s="2"/>
      <c r="AH10" s="2"/>
      <c r="AI10" s="2"/>
      <c r="AJ10" s="2"/>
      <c r="AK10" s="2"/>
      <c r="AL10" s="66">
        <f>データ!$U$6</f>
        <v>6430</v>
      </c>
      <c r="AM10" s="66"/>
      <c r="AN10" s="66"/>
      <c r="AO10" s="66"/>
      <c r="AP10" s="66"/>
      <c r="AQ10" s="66"/>
      <c r="AR10" s="66"/>
      <c r="AS10" s="66"/>
      <c r="AT10" s="37">
        <f>データ!$V$6</f>
        <v>43.9</v>
      </c>
      <c r="AU10" s="38"/>
      <c r="AV10" s="38"/>
      <c r="AW10" s="38"/>
      <c r="AX10" s="38"/>
      <c r="AY10" s="38"/>
      <c r="AZ10" s="38"/>
      <c r="BA10" s="38"/>
      <c r="BB10" s="55">
        <f>データ!$W$6</f>
        <v>146.47</v>
      </c>
      <c r="BC10" s="55"/>
      <c r="BD10" s="55"/>
      <c r="BE10" s="55"/>
      <c r="BF10" s="55"/>
      <c r="BG10" s="55"/>
      <c r="BH10" s="55"/>
      <c r="BI10" s="55"/>
      <c r="BJ10" s="2"/>
      <c r="BK10" s="2"/>
      <c r="BL10" s="56" t="s">
        <v>21</v>
      </c>
      <c r="BM10" s="57"/>
      <c r="BN10" s="58" t="s">
        <v>22</v>
      </c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9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23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15">
      <c r="A14" s="2"/>
      <c r="B14" s="62" t="s">
        <v>24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31" t="s">
        <v>25</v>
      </c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3"/>
    </row>
    <row r="15" spans="1:78" ht="13.5" customHeight="1" x14ac:dyDescent="0.15">
      <c r="A15" s="2"/>
      <c r="B15" s="42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4"/>
      <c r="BK15" s="2"/>
      <c r="BL15" s="34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6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39" t="s">
        <v>111</v>
      </c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1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39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1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39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1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39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1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39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1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39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1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39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1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39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1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39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1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39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1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39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1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39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1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39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1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39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1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39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1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39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1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39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1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39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1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39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1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39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1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39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1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39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1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39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1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39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1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39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1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39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1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39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1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39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1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9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1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1" t="s">
        <v>26</v>
      </c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3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34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6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39" t="s">
        <v>112</v>
      </c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1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39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1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39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1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39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1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39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1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39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1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39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1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39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1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39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1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39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1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39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1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39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1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39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1"/>
    </row>
    <row r="60" spans="1:78" ht="13.5" customHeight="1" x14ac:dyDescent="0.15">
      <c r="A60" s="2"/>
      <c r="B60" s="42" t="s">
        <v>27</v>
      </c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4"/>
      <c r="BK60" s="2"/>
      <c r="BL60" s="39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1"/>
    </row>
    <row r="61" spans="1:78" ht="13.5" customHeight="1" x14ac:dyDescent="0.15">
      <c r="A61" s="2"/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4"/>
      <c r="BK61" s="2"/>
      <c r="BL61" s="39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1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39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1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9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1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1" t="s">
        <v>28</v>
      </c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3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34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6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39" t="s">
        <v>113</v>
      </c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1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39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1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39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1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39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1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39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1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39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1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39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1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39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1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39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1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39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1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39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1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39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1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39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1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39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1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39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39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1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52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4"/>
    </row>
    <row r="83" spans="1:78" x14ac:dyDescent="0.15">
      <c r="C83" s="12"/>
    </row>
    <row r="84" spans="1:78" hidden="1" x14ac:dyDescent="0.15">
      <c r="B84" s="13" t="s">
        <v>29</v>
      </c>
      <c r="C84" s="13"/>
      <c r="D84" s="13"/>
      <c r="E84" s="13" t="s">
        <v>30</v>
      </c>
      <c r="F84" s="13" t="s">
        <v>31</v>
      </c>
      <c r="G84" s="13" t="s">
        <v>32</v>
      </c>
      <c r="H84" s="13" t="s">
        <v>33</v>
      </c>
      <c r="I84" s="13" t="s">
        <v>34</v>
      </c>
      <c r="J84" s="13" t="s">
        <v>35</v>
      </c>
      <c r="K84" s="13" t="s">
        <v>36</v>
      </c>
      <c r="L84" s="13" t="s">
        <v>37</v>
      </c>
      <c r="M84" s="13" t="s">
        <v>38</v>
      </c>
      <c r="N84" s="13" t="s">
        <v>39</v>
      </c>
      <c r="O84" s="13" t="s">
        <v>40</v>
      </c>
    </row>
    <row r="85" spans="1:78" hidden="1" x14ac:dyDescent="0.15">
      <c r="B85" s="13"/>
      <c r="C85" s="13"/>
      <c r="D85" s="13"/>
      <c r="E85" s="13" t="str">
        <f>データ!AH6</f>
        <v>【111.39】</v>
      </c>
      <c r="F85" s="13" t="str">
        <f>データ!AS6</f>
        <v>【1.30】</v>
      </c>
      <c r="G85" s="13" t="str">
        <f>データ!BD6</f>
        <v>【261.51】</v>
      </c>
      <c r="H85" s="13" t="str">
        <f>データ!BO6</f>
        <v>【265.16】</v>
      </c>
      <c r="I85" s="13" t="str">
        <f>データ!BZ6</f>
        <v>【102.35】</v>
      </c>
      <c r="J85" s="13" t="str">
        <f>データ!CK6</f>
        <v>【167.74】</v>
      </c>
      <c r="K85" s="13" t="str">
        <f>データ!CV6</f>
        <v>【60.29】</v>
      </c>
      <c r="L85" s="13" t="str">
        <f>データ!DG6</f>
        <v>【90.12】</v>
      </c>
      <c r="M85" s="13" t="str">
        <f>データ!DR6</f>
        <v>【50.88】</v>
      </c>
      <c r="N85" s="13" t="str">
        <f>データ!EC6</f>
        <v>【22.30】</v>
      </c>
      <c r="O85" s="13" t="str">
        <f>データ!EN6</f>
        <v>【0.66】</v>
      </c>
    </row>
  </sheetData>
  <sheetProtection algorithmName="SHA-512" hashValue="lndR+BWVhS6tP64tlX7gnejiU/dsHSElYjg/DcsBj9S8nSGFfPdwnSDscnbRIGNl4kFVjdSsATRu48BAByRJoQ==" saltValue="jX+EmZ0ocl+rwQ/htSKXzw==" spinCount="100000" sheet="1" objects="1" scenarios="1" formatCells="0" formatColumns="0" formatRows="0"/>
  <mergeCells count="48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N8:BY8"/>
    <mergeCell ref="B9:H9"/>
    <mergeCell ref="I9:O9"/>
    <mergeCell ref="P9:V9"/>
    <mergeCell ref="W9:AC9"/>
    <mergeCell ref="AL9:AS9"/>
    <mergeCell ref="AT9:BA9"/>
    <mergeCell ref="BB9:BI9"/>
    <mergeCell ref="BL9:BM9"/>
    <mergeCell ref="BN9:BY9"/>
    <mergeCell ref="BL66:BZ82"/>
    <mergeCell ref="BB10:BI10"/>
    <mergeCell ref="BL10:BM10"/>
    <mergeCell ref="BN10:BY10"/>
    <mergeCell ref="BL11:BZ13"/>
    <mergeCell ref="B14:BJ15"/>
    <mergeCell ref="BL14:BZ15"/>
    <mergeCell ref="B10:H10"/>
    <mergeCell ref="I10:O10"/>
    <mergeCell ref="P10:V10"/>
    <mergeCell ref="W10:AC10"/>
    <mergeCell ref="AL10:AS10"/>
    <mergeCell ref="BL64:BZ65"/>
    <mergeCell ref="AT10:BA10"/>
    <mergeCell ref="BL16:BZ44"/>
    <mergeCell ref="BL45:BZ46"/>
    <mergeCell ref="BL47:BZ63"/>
    <mergeCell ref="B60:BJ61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>
        <v>1</v>
      </c>
      <c r="Y1" s="14">
        <v>1</v>
      </c>
      <c r="Z1" s="14">
        <v>1</v>
      </c>
      <c r="AA1" s="14">
        <v>1</v>
      </c>
      <c r="AB1" s="14">
        <v>1</v>
      </c>
      <c r="AC1" s="14">
        <v>1</v>
      </c>
      <c r="AD1" s="14">
        <v>1</v>
      </c>
      <c r="AE1" s="14">
        <v>1</v>
      </c>
      <c r="AF1" s="14">
        <v>1</v>
      </c>
      <c r="AG1" s="14">
        <v>1</v>
      </c>
      <c r="AH1" s="14"/>
      <c r="AI1" s="14">
        <v>1</v>
      </c>
      <c r="AJ1" s="14">
        <v>1</v>
      </c>
      <c r="AK1" s="14">
        <v>1</v>
      </c>
      <c r="AL1" s="14">
        <v>1</v>
      </c>
      <c r="AM1" s="14">
        <v>1</v>
      </c>
      <c r="AN1" s="14">
        <v>1</v>
      </c>
      <c r="AO1" s="14">
        <v>1</v>
      </c>
      <c r="AP1" s="14">
        <v>1</v>
      </c>
      <c r="AQ1" s="14">
        <v>1</v>
      </c>
      <c r="AR1" s="14">
        <v>1</v>
      </c>
      <c r="AS1" s="14"/>
      <c r="AT1" s="14">
        <v>1</v>
      </c>
      <c r="AU1" s="14">
        <v>1</v>
      </c>
      <c r="AV1" s="14">
        <v>1</v>
      </c>
      <c r="AW1" s="14">
        <v>1</v>
      </c>
      <c r="AX1" s="14">
        <v>1</v>
      </c>
      <c r="AY1" s="14">
        <v>1</v>
      </c>
      <c r="AZ1" s="14">
        <v>1</v>
      </c>
      <c r="BA1" s="14">
        <v>1</v>
      </c>
      <c r="BB1" s="14">
        <v>1</v>
      </c>
      <c r="BC1" s="14">
        <v>1</v>
      </c>
      <c r="BD1" s="14"/>
      <c r="BE1" s="14">
        <v>1</v>
      </c>
      <c r="BF1" s="14">
        <v>1</v>
      </c>
      <c r="BG1" s="14">
        <v>1</v>
      </c>
      <c r="BH1" s="14">
        <v>1</v>
      </c>
      <c r="BI1" s="14">
        <v>1</v>
      </c>
      <c r="BJ1" s="14">
        <v>1</v>
      </c>
      <c r="BK1" s="14">
        <v>1</v>
      </c>
      <c r="BL1" s="14">
        <v>1</v>
      </c>
      <c r="BM1" s="14">
        <v>1</v>
      </c>
      <c r="BN1" s="14">
        <v>1</v>
      </c>
      <c r="BO1" s="14"/>
      <c r="BP1" s="14">
        <v>1</v>
      </c>
      <c r="BQ1" s="14">
        <v>1</v>
      </c>
      <c r="BR1" s="14">
        <v>1</v>
      </c>
      <c r="BS1" s="14">
        <v>1</v>
      </c>
      <c r="BT1" s="14">
        <v>1</v>
      </c>
      <c r="BU1" s="14">
        <v>1</v>
      </c>
      <c r="BV1" s="14">
        <v>1</v>
      </c>
      <c r="BW1" s="14">
        <v>1</v>
      </c>
      <c r="BX1" s="14">
        <v>1</v>
      </c>
      <c r="BY1" s="14">
        <v>1</v>
      </c>
      <c r="BZ1" s="14"/>
      <c r="CA1" s="14">
        <v>1</v>
      </c>
      <c r="CB1" s="14">
        <v>1</v>
      </c>
      <c r="CC1" s="14">
        <v>1</v>
      </c>
      <c r="CD1" s="14">
        <v>1</v>
      </c>
      <c r="CE1" s="14">
        <v>1</v>
      </c>
      <c r="CF1" s="14">
        <v>1</v>
      </c>
      <c r="CG1" s="14">
        <v>1</v>
      </c>
      <c r="CH1" s="14">
        <v>1</v>
      </c>
      <c r="CI1" s="14">
        <v>1</v>
      </c>
      <c r="CJ1" s="14">
        <v>1</v>
      </c>
      <c r="CK1" s="14"/>
      <c r="CL1" s="14">
        <v>1</v>
      </c>
      <c r="CM1" s="14">
        <v>1</v>
      </c>
      <c r="CN1" s="14">
        <v>1</v>
      </c>
      <c r="CO1" s="14">
        <v>1</v>
      </c>
      <c r="CP1" s="14">
        <v>1</v>
      </c>
      <c r="CQ1" s="14">
        <v>1</v>
      </c>
      <c r="CR1" s="14">
        <v>1</v>
      </c>
      <c r="CS1" s="14">
        <v>1</v>
      </c>
      <c r="CT1" s="14">
        <v>1</v>
      </c>
      <c r="CU1" s="14">
        <v>1</v>
      </c>
      <c r="CV1" s="14"/>
      <c r="CW1" s="14">
        <v>1</v>
      </c>
      <c r="CX1" s="14">
        <v>1</v>
      </c>
      <c r="CY1" s="14">
        <v>1</v>
      </c>
      <c r="CZ1" s="14">
        <v>1</v>
      </c>
      <c r="DA1" s="14">
        <v>1</v>
      </c>
      <c r="DB1" s="14">
        <v>1</v>
      </c>
      <c r="DC1" s="14">
        <v>1</v>
      </c>
      <c r="DD1" s="14">
        <v>1</v>
      </c>
      <c r="DE1" s="14">
        <v>1</v>
      </c>
      <c r="DF1" s="14">
        <v>1</v>
      </c>
      <c r="DG1" s="14"/>
      <c r="DH1" s="14">
        <v>1</v>
      </c>
      <c r="DI1" s="14">
        <v>1</v>
      </c>
      <c r="DJ1" s="14">
        <v>1</v>
      </c>
      <c r="DK1" s="14">
        <v>1</v>
      </c>
      <c r="DL1" s="14">
        <v>1</v>
      </c>
      <c r="DM1" s="14">
        <v>1</v>
      </c>
      <c r="DN1" s="14">
        <v>1</v>
      </c>
      <c r="DO1" s="14">
        <v>1</v>
      </c>
      <c r="DP1" s="14">
        <v>1</v>
      </c>
      <c r="DQ1" s="14">
        <v>1</v>
      </c>
      <c r="DR1" s="14"/>
      <c r="DS1" s="14">
        <v>1</v>
      </c>
      <c r="DT1" s="14">
        <v>1</v>
      </c>
      <c r="DU1" s="14">
        <v>1</v>
      </c>
      <c r="DV1" s="14">
        <v>1</v>
      </c>
      <c r="DW1" s="14">
        <v>1</v>
      </c>
      <c r="DX1" s="14">
        <v>1</v>
      </c>
      <c r="DY1" s="14">
        <v>1</v>
      </c>
      <c r="DZ1" s="14">
        <v>1</v>
      </c>
      <c r="EA1" s="14">
        <v>1</v>
      </c>
      <c r="EB1" s="14">
        <v>1</v>
      </c>
      <c r="EC1" s="14"/>
      <c r="ED1" s="14">
        <v>1</v>
      </c>
      <c r="EE1" s="14">
        <v>1</v>
      </c>
      <c r="EF1" s="14">
        <v>1</v>
      </c>
      <c r="EG1" s="14">
        <v>1</v>
      </c>
      <c r="EH1" s="14">
        <v>1</v>
      </c>
      <c r="EI1" s="14">
        <v>1</v>
      </c>
      <c r="EJ1" s="14">
        <v>1</v>
      </c>
      <c r="EK1" s="14">
        <v>1</v>
      </c>
      <c r="EL1" s="14">
        <v>1</v>
      </c>
      <c r="EM1" s="14">
        <v>1</v>
      </c>
      <c r="EN1" s="14"/>
    </row>
    <row r="2" spans="1:144" x14ac:dyDescent="0.15">
      <c r="A2" s="15" t="s">
        <v>42</v>
      </c>
      <c r="B2" s="15">
        <f>COLUMN()-1</f>
        <v>1</v>
      </c>
      <c r="C2" s="15">
        <f t="shared" ref="C2:BR2" si="0">COLUMN()-1</f>
        <v>2</v>
      </c>
      <c r="D2" s="15">
        <f t="shared" si="0"/>
        <v>3</v>
      </c>
      <c r="E2" s="15">
        <f t="shared" si="0"/>
        <v>4</v>
      </c>
      <c r="F2" s="15">
        <f t="shared" si="0"/>
        <v>5</v>
      </c>
      <c r="G2" s="15">
        <f t="shared" si="0"/>
        <v>6</v>
      </c>
      <c r="H2" s="15">
        <f t="shared" si="0"/>
        <v>7</v>
      </c>
      <c r="I2" s="15">
        <f t="shared" si="0"/>
        <v>8</v>
      </c>
      <c r="J2" s="15">
        <f t="shared" si="0"/>
        <v>9</v>
      </c>
      <c r="K2" s="15">
        <f t="shared" si="0"/>
        <v>10</v>
      </c>
      <c r="L2" s="15">
        <f t="shared" si="0"/>
        <v>11</v>
      </c>
      <c r="M2" s="15">
        <f t="shared" si="0"/>
        <v>12</v>
      </c>
      <c r="N2" s="15">
        <f t="shared" si="0"/>
        <v>13</v>
      </c>
      <c r="O2" s="15">
        <f t="shared" si="0"/>
        <v>14</v>
      </c>
      <c r="P2" s="15">
        <f t="shared" si="0"/>
        <v>15</v>
      </c>
      <c r="Q2" s="15">
        <f t="shared" si="0"/>
        <v>16</v>
      </c>
      <c r="R2" s="15">
        <f t="shared" si="0"/>
        <v>17</v>
      </c>
      <c r="S2" s="15">
        <f t="shared" si="0"/>
        <v>18</v>
      </c>
      <c r="T2" s="15">
        <f t="shared" si="0"/>
        <v>19</v>
      </c>
      <c r="U2" s="15">
        <f t="shared" si="0"/>
        <v>20</v>
      </c>
      <c r="V2" s="15">
        <f t="shared" si="0"/>
        <v>21</v>
      </c>
      <c r="W2" s="15">
        <f t="shared" si="0"/>
        <v>22</v>
      </c>
      <c r="X2" s="15">
        <f t="shared" si="0"/>
        <v>23</v>
      </c>
      <c r="Y2" s="15">
        <f t="shared" si="0"/>
        <v>24</v>
      </c>
      <c r="Z2" s="15">
        <f t="shared" si="0"/>
        <v>25</v>
      </c>
      <c r="AA2" s="15">
        <f t="shared" si="0"/>
        <v>26</v>
      </c>
      <c r="AB2" s="15">
        <f t="shared" si="0"/>
        <v>27</v>
      </c>
      <c r="AC2" s="15">
        <f t="shared" si="0"/>
        <v>28</v>
      </c>
      <c r="AD2" s="15">
        <f t="shared" si="0"/>
        <v>29</v>
      </c>
      <c r="AE2" s="15">
        <f t="shared" si="0"/>
        <v>30</v>
      </c>
      <c r="AF2" s="15">
        <f t="shared" si="0"/>
        <v>31</v>
      </c>
      <c r="AG2" s="15">
        <f t="shared" si="0"/>
        <v>32</v>
      </c>
      <c r="AH2" s="15">
        <f t="shared" si="0"/>
        <v>33</v>
      </c>
      <c r="AI2" s="15">
        <f t="shared" si="0"/>
        <v>34</v>
      </c>
      <c r="AJ2" s="15">
        <f t="shared" si="0"/>
        <v>35</v>
      </c>
      <c r="AK2" s="15">
        <f t="shared" si="0"/>
        <v>36</v>
      </c>
      <c r="AL2" s="15">
        <f t="shared" si="0"/>
        <v>37</v>
      </c>
      <c r="AM2" s="15">
        <f t="shared" si="0"/>
        <v>38</v>
      </c>
      <c r="AN2" s="15">
        <f t="shared" si="0"/>
        <v>39</v>
      </c>
      <c r="AO2" s="15">
        <f t="shared" si="0"/>
        <v>40</v>
      </c>
      <c r="AP2" s="15">
        <f t="shared" si="0"/>
        <v>41</v>
      </c>
      <c r="AQ2" s="15">
        <f t="shared" si="0"/>
        <v>42</v>
      </c>
      <c r="AR2" s="15">
        <f t="shared" si="0"/>
        <v>43</v>
      </c>
      <c r="AS2" s="15">
        <f t="shared" si="0"/>
        <v>44</v>
      </c>
      <c r="AT2" s="15">
        <f t="shared" si="0"/>
        <v>45</v>
      </c>
      <c r="AU2" s="15">
        <f t="shared" si="0"/>
        <v>46</v>
      </c>
      <c r="AV2" s="15">
        <f t="shared" si="0"/>
        <v>47</v>
      </c>
      <c r="AW2" s="15">
        <f t="shared" si="0"/>
        <v>48</v>
      </c>
      <c r="AX2" s="15">
        <f t="shared" si="0"/>
        <v>49</v>
      </c>
      <c r="AY2" s="15">
        <f t="shared" si="0"/>
        <v>50</v>
      </c>
      <c r="AZ2" s="15">
        <f t="shared" si="0"/>
        <v>51</v>
      </c>
      <c r="BA2" s="15">
        <f t="shared" si="0"/>
        <v>52</v>
      </c>
      <c r="BB2" s="15">
        <f t="shared" si="0"/>
        <v>53</v>
      </c>
      <c r="BC2" s="15">
        <f t="shared" si="0"/>
        <v>54</v>
      </c>
      <c r="BD2" s="15">
        <f t="shared" si="0"/>
        <v>55</v>
      </c>
      <c r="BE2" s="15">
        <f t="shared" si="0"/>
        <v>56</v>
      </c>
      <c r="BF2" s="15">
        <f t="shared" si="0"/>
        <v>57</v>
      </c>
      <c r="BG2" s="15">
        <f t="shared" si="0"/>
        <v>58</v>
      </c>
      <c r="BH2" s="15">
        <f t="shared" si="0"/>
        <v>59</v>
      </c>
      <c r="BI2" s="15">
        <f t="shared" si="0"/>
        <v>60</v>
      </c>
      <c r="BJ2" s="15">
        <f t="shared" si="0"/>
        <v>61</v>
      </c>
      <c r="BK2" s="15">
        <f t="shared" si="0"/>
        <v>62</v>
      </c>
      <c r="BL2" s="15">
        <f t="shared" si="0"/>
        <v>63</v>
      </c>
      <c r="BM2" s="15">
        <f t="shared" si="0"/>
        <v>64</v>
      </c>
      <c r="BN2" s="15">
        <f t="shared" si="0"/>
        <v>65</v>
      </c>
      <c r="BO2" s="15">
        <f t="shared" si="0"/>
        <v>66</v>
      </c>
      <c r="BP2" s="15">
        <f t="shared" si="0"/>
        <v>67</v>
      </c>
      <c r="BQ2" s="15">
        <f t="shared" si="0"/>
        <v>68</v>
      </c>
      <c r="BR2" s="15">
        <f t="shared" si="0"/>
        <v>69</v>
      </c>
      <c r="BS2" s="15">
        <f t="shared" ref="BS2:ED2" si="1">COLUMN()-1</f>
        <v>70</v>
      </c>
      <c r="BT2" s="15">
        <f t="shared" si="1"/>
        <v>71</v>
      </c>
      <c r="BU2" s="15">
        <f t="shared" si="1"/>
        <v>72</v>
      </c>
      <c r="BV2" s="15">
        <f t="shared" si="1"/>
        <v>73</v>
      </c>
      <c r="BW2" s="15">
        <f t="shared" si="1"/>
        <v>74</v>
      </c>
      <c r="BX2" s="15">
        <f t="shared" si="1"/>
        <v>75</v>
      </c>
      <c r="BY2" s="15">
        <f t="shared" si="1"/>
        <v>76</v>
      </c>
      <c r="BZ2" s="15">
        <f t="shared" si="1"/>
        <v>77</v>
      </c>
      <c r="CA2" s="15">
        <f t="shared" si="1"/>
        <v>78</v>
      </c>
      <c r="CB2" s="15">
        <f t="shared" si="1"/>
        <v>79</v>
      </c>
      <c r="CC2" s="15">
        <f t="shared" si="1"/>
        <v>80</v>
      </c>
      <c r="CD2" s="15">
        <f t="shared" si="1"/>
        <v>81</v>
      </c>
      <c r="CE2" s="15">
        <f t="shared" si="1"/>
        <v>82</v>
      </c>
      <c r="CF2" s="15">
        <f t="shared" si="1"/>
        <v>83</v>
      </c>
      <c r="CG2" s="15">
        <f t="shared" si="1"/>
        <v>84</v>
      </c>
      <c r="CH2" s="15">
        <f t="shared" si="1"/>
        <v>85</v>
      </c>
      <c r="CI2" s="15">
        <f t="shared" si="1"/>
        <v>86</v>
      </c>
      <c r="CJ2" s="15">
        <f t="shared" si="1"/>
        <v>87</v>
      </c>
      <c r="CK2" s="15">
        <f t="shared" si="1"/>
        <v>88</v>
      </c>
      <c r="CL2" s="15">
        <f t="shared" si="1"/>
        <v>89</v>
      </c>
      <c r="CM2" s="15">
        <f t="shared" si="1"/>
        <v>90</v>
      </c>
      <c r="CN2" s="15">
        <f t="shared" si="1"/>
        <v>91</v>
      </c>
      <c r="CO2" s="15">
        <f t="shared" si="1"/>
        <v>92</v>
      </c>
      <c r="CP2" s="15">
        <f t="shared" si="1"/>
        <v>93</v>
      </c>
      <c r="CQ2" s="15">
        <f t="shared" si="1"/>
        <v>94</v>
      </c>
      <c r="CR2" s="15">
        <f t="shared" si="1"/>
        <v>95</v>
      </c>
      <c r="CS2" s="15">
        <f t="shared" si="1"/>
        <v>96</v>
      </c>
      <c r="CT2" s="15">
        <f t="shared" si="1"/>
        <v>97</v>
      </c>
      <c r="CU2" s="15">
        <f t="shared" si="1"/>
        <v>98</v>
      </c>
      <c r="CV2" s="15">
        <f t="shared" si="1"/>
        <v>99</v>
      </c>
      <c r="CW2" s="15">
        <f t="shared" si="1"/>
        <v>100</v>
      </c>
      <c r="CX2" s="15">
        <f t="shared" si="1"/>
        <v>101</v>
      </c>
      <c r="CY2" s="15">
        <f t="shared" si="1"/>
        <v>102</v>
      </c>
      <c r="CZ2" s="15">
        <f t="shared" si="1"/>
        <v>103</v>
      </c>
      <c r="DA2" s="15">
        <f t="shared" si="1"/>
        <v>104</v>
      </c>
      <c r="DB2" s="15">
        <f t="shared" si="1"/>
        <v>105</v>
      </c>
      <c r="DC2" s="15">
        <f t="shared" si="1"/>
        <v>106</v>
      </c>
      <c r="DD2" s="15">
        <f t="shared" si="1"/>
        <v>107</v>
      </c>
      <c r="DE2" s="15">
        <f t="shared" si="1"/>
        <v>108</v>
      </c>
      <c r="DF2" s="15">
        <f t="shared" si="1"/>
        <v>109</v>
      </c>
      <c r="DG2" s="15">
        <f t="shared" si="1"/>
        <v>110</v>
      </c>
      <c r="DH2" s="15">
        <f t="shared" si="1"/>
        <v>111</v>
      </c>
      <c r="DI2" s="15">
        <f t="shared" si="1"/>
        <v>112</v>
      </c>
      <c r="DJ2" s="15">
        <f t="shared" si="1"/>
        <v>113</v>
      </c>
      <c r="DK2" s="15">
        <f t="shared" si="1"/>
        <v>114</v>
      </c>
      <c r="DL2" s="15">
        <f t="shared" si="1"/>
        <v>115</v>
      </c>
      <c r="DM2" s="15">
        <f t="shared" si="1"/>
        <v>116</v>
      </c>
      <c r="DN2" s="15">
        <f t="shared" si="1"/>
        <v>117</v>
      </c>
      <c r="DO2" s="15">
        <f t="shared" si="1"/>
        <v>118</v>
      </c>
      <c r="DP2" s="15">
        <f t="shared" si="1"/>
        <v>119</v>
      </c>
      <c r="DQ2" s="15">
        <f t="shared" si="1"/>
        <v>120</v>
      </c>
      <c r="DR2" s="15">
        <f t="shared" si="1"/>
        <v>121</v>
      </c>
      <c r="DS2" s="15">
        <f t="shared" si="1"/>
        <v>122</v>
      </c>
      <c r="DT2" s="15">
        <f t="shared" si="1"/>
        <v>123</v>
      </c>
      <c r="DU2" s="15">
        <f t="shared" si="1"/>
        <v>124</v>
      </c>
      <c r="DV2" s="15">
        <f t="shared" si="1"/>
        <v>125</v>
      </c>
      <c r="DW2" s="15">
        <f t="shared" si="1"/>
        <v>126</v>
      </c>
      <c r="DX2" s="15">
        <f t="shared" si="1"/>
        <v>127</v>
      </c>
      <c r="DY2" s="15">
        <f t="shared" si="1"/>
        <v>128</v>
      </c>
      <c r="DZ2" s="15">
        <f t="shared" si="1"/>
        <v>129</v>
      </c>
      <c r="EA2" s="15">
        <f t="shared" si="1"/>
        <v>130</v>
      </c>
      <c r="EB2" s="15">
        <f t="shared" si="1"/>
        <v>131</v>
      </c>
      <c r="EC2" s="15">
        <f t="shared" si="1"/>
        <v>132</v>
      </c>
      <c r="ED2" s="15">
        <f t="shared" si="1"/>
        <v>133</v>
      </c>
      <c r="EE2" s="15">
        <f t="shared" ref="EE2:EN2" si="2">COLUMN()-1</f>
        <v>134</v>
      </c>
      <c r="EF2" s="15">
        <f t="shared" si="2"/>
        <v>135</v>
      </c>
      <c r="EG2" s="15">
        <f t="shared" si="2"/>
        <v>136</v>
      </c>
      <c r="EH2" s="15">
        <f t="shared" si="2"/>
        <v>137</v>
      </c>
      <c r="EI2" s="15">
        <f t="shared" si="2"/>
        <v>138</v>
      </c>
      <c r="EJ2" s="15">
        <f t="shared" si="2"/>
        <v>139</v>
      </c>
      <c r="EK2" s="15">
        <f t="shared" si="2"/>
        <v>140</v>
      </c>
      <c r="EL2" s="15">
        <f t="shared" si="2"/>
        <v>141</v>
      </c>
      <c r="EM2" s="15">
        <f t="shared" si="2"/>
        <v>142</v>
      </c>
      <c r="EN2" s="15">
        <f t="shared" si="2"/>
        <v>143</v>
      </c>
    </row>
    <row r="3" spans="1:144" x14ac:dyDescent="0.15">
      <c r="A3" s="15" t="s">
        <v>43</v>
      </c>
      <c r="B3" s="16" t="s">
        <v>44</v>
      </c>
      <c r="C3" s="16" t="s">
        <v>45</v>
      </c>
      <c r="D3" s="16" t="s">
        <v>46</v>
      </c>
      <c r="E3" s="16" t="s">
        <v>47</v>
      </c>
      <c r="F3" s="16" t="s">
        <v>48</v>
      </c>
      <c r="G3" s="16" t="s">
        <v>49</v>
      </c>
      <c r="H3" s="83" t="s">
        <v>50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5"/>
      <c r="X3" s="89" t="s">
        <v>51</v>
      </c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 t="s">
        <v>52</v>
      </c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</row>
    <row r="4" spans="1:144" x14ac:dyDescent="0.15">
      <c r="A4" s="15" t="s">
        <v>53</v>
      </c>
      <c r="B4" s="17"/>
      <c r="C4" s="17"/>
      <c r="D4" s="17"/>
      <c r="E4" s="17"/>
      <c r="F4" s="17"/>
      <c r="G4" s="17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8"/>
      <c r="X4" s="82" t="s">
        <v>54</v>
      </c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 t="s">
        <v>55</v>
      </c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 t="s">
        <v>56</v>
      </c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 t="s">
        <v>57</v>
      </c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 t="s">
        <v>58</v>
      </c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 t="s">
        <v>59</v>
      </c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 t="s">
        <v>60</v>
      </c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 t="s">
        <v>61</v>
      </c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 t="s">
        <v>62</v>
      </c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 t="s">
        <v>63</v>
      </c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 t="s">
        <v>64</v>
      </c>
      <c r="EE4" s="82"/>
      <c r="EF4" s="82"/>
      <c r="EG4" s="82"/>
      <c r="EH4" s="82"/>
      <c r="EI4" s="82"/>
      <c r="EJ4" s="82"/>
      <c r="EK4" s="82"/>
      <c r="EL4" s="82"/>
      <c r="EM4" s="82"/>
      <c r="EN4" s="82"/>
    </row>
    <row r="5" spans="1:144" x14ac:dyDescent="0.15">
      <c r="A5" s="15" t="s">
        <v>65</v>
      </c>
      <c r="B5" s="18"/>
      <c r="C5" s="18"/>
      <c r="D5" s="18"/>
      <c r="E5" s="18"/>
      <c r="F5" s="18"/>
      <c r="G5" s="18"/>
      <c r="H5" s="19" t="s">
        <v>66</v>
      </c>
      <c r="I5" s="19" t="s">
        <v>67</v>
      </c>
      <c r="J5" s="19" t="s">
        <v>68</v>
      </c>
      <c r="K5" s="19" t="s">
        <v>69</v>
      </c>
      <c r="L5" s="19" t="s">
        <v>70</v>
      </c>
      <c r="M5" s="19" t="s">
        <v>5</v>
      </c>
      <c r="N5" s="19" t="s">
        <v>71</v>
      </c>
      <c r="O5" s="19" t="s">
        <v>72</v>
      </c>
      <c r="P5" s="19" t="s">
        <v>73</v>
      </c>
      <c r="Q5" s="19" t="s">
        <v>74</v>
      </c>
      <c r="R5" s="19" t="s">
        <v>75</v>
      </c>
      <c r="S5" s="19" t="s">
        <v>76</v>
      </c>
      <c r="T5" s="19" t="s">
        <v>77</v>
      </c>
      <c r="U5" s="19" t="s">
        <v>78</v>
      </c>
      <c r="V5" s="19" t="s">
        <v>79</v>
      </c>
      <c r="W5" s="19" t="s">
        <v>80</v>
      </c>
      <c r="X5" s="19" t="s">
        <v>81</v>
      </c>
      <c r="Y5" s="19" t="s">
        <v>82</v>
      </c>
      <c r="Z5" s="19" t="s">
        <v>83</v>
      </c>
      <c r="AA5" s="19" t="s">
        <v>84</v>
      </c>
      <c r="AB5" s="19" t="s">
        <v>85</v>
      </c>
      <c r="AC5" s="19" t="s">
        <v>86</v>
      </c>
      <c r="AD5" s="19" t="s">
        <v>87</v>
      </c>
      <c r="AE5" s="19" t="s">
        <v>88</v>
      </c>
      <c r="AF5" s="19" t="s">
        <v>89</v>
      </c>
      <c r="AG5" s="19" t="s">
        <v>90</v>
      </c>
      <c r="AH5" s="19" t="s">
        <v>29</v>
      </c>
      <c r="AI5" s="19" t="s">
        <v>81</v>
      </c>
      <c r="AJ5" s="19" t="s">
        <v>82</v>
      </c>
      <c r="AK5" s="19" t="s">
        <v>83</v>
      </c>
      <c r="AL5" s="19" t="s">
        <v>84</v>
      </c>
      <c r="AM5" s="19" t="s">
        <v>85</v>
      </c>
      <c r="AN5" s="19" t="s">
        <v>86</v>
      </c>
      <c r="AO5" s="19" t="s">
        <v>87</v>
      </c>
      <c r="AP5" s="19" t="s">
        <v>88</v>
      </c>
      <c r="AQ5" s="19" t="s">
        <v>89</v>
      </c>
      <c r="AR5" s="19" t="s">
        <v>90</v>
      </c>
      <c r="AS5" s="19" t="s">
        <v>91</v>
      </c>
      <c r="AT5" s="19" t="s">
        <v>81</v>
      </c>
      <c r="AU5" s="19" t="s">
        <v>82</v>
      </c>
      <c r="AV5" s="19" t="s">
        <v>83</v>
      </c>
      <c r="AW5" s="19" t="s">
        <v>84</v>
      </c>
      <c r="AX5" s="19" t="s">
        <v>85</v>
      </c>
      <c r="AY5" s="19" t="s">
        <v>86</v>
      </c>
      <c r="AZ5" s="19" t="s">
        <v>87</v>
      </c>
      <c r="BA5" s="19" t="s">
        <v>88</v>
      </c>
      <c r="BB5" s="19" t="s">
        <v>89</v>
      </c>
      <c r="BC5" s="19" t="s">
        <v>90</v>
      </c>
      <c r="BD5" s="19" t="s">
        <v>91</v>
      </c>
      <c r="BE5" s="19" t="s">
        <v>81</v>
      </c>
      <c r="BF5" s="19" t="s">
        <v>82</v>
      </c>
      <c r="BG5" s="19" t="s">
        <v>83</v>
      </c>
      <c r="BH5" s="19" t="s">
        <v>84</v>
      </c>
      <c r="BI5" s="19" t="s">
        <v>85</v>
      </c>
      <c r="BJ5" s="19" t="s">
        <v>86</v>
      </c>
      <c r="BK5" s="19" t="s">
        <v>87</v>
      </c>
      <c r="BL5" s="19" t="s">
        <v>88</v>
      </c>
      <c r="BM5" s="19" t="s">
        <v>89</v>
      </c>
      <c r="BN5" s="19" t="s">
        <v>90</v>
      </c>
      <c r="BO5" s="19" t="s">
        <v>91</v>
      </c>
      <c r="BP5" s="19" t="s">
        <v>81</v>
      </c>
      <c r="BQ5" s="19" t="s">
        <v>82</v>
      </c>
      <c r="BR5" s="19" t="s">
        <v>83</v>
      </c>
      <c r="BS5" s="19" t="s">
        <v>84</v>
      </c>
      <c r="BT5" s="19" t="s">
        <v>85</v>
      </c>
      <c r="BU5" s="19" t="s">
        <v>86</v>
      </c>
      <c r="BV5" s="19" t="s">
        <v>87</v>
      </c>
      <c r="BW5" s="19" t="s">
        <v>88</v>
      </c>
      <c r="BX5" s="19" t="s">
        <v>89</v>
      </c>
      <c r="BY5" s="19" t="s">
        <v>90</v>
      </c>
      <c r="BZ5" s="19" t="s">
        <v>91</v>
      </c>
      <c r="CA5" s="19" t="s">
        <v>81</v>
      </c>
      <c r="CB5" s="19" t="s">
        <v>82</v>
      </c>
      <c r="CC5" s="19" t="s">
        <v>83</v>
      </c>
      <c r="CD5" s="19" t="s">
        <v>84</v>
      </c>
      <c r="CE5" s="19" t="s">
        <v>85</v>
      </c>
      <c r="CF5" s="19" t="s">
        <v>86</v>
      </c>
      <c r="CG5" s="19" t="s">
        <v>87</v>
      </c>
      <c r="CH5" s="19" t="s">
        <v>88</v>
      </c>
      <c r="CI5" s="19" t="s">
        <v>89</v>
      </c>
      <c r="CJ5" s="19" t="s">
        <v>90</v>
      </c>
      <c r="CK5" s="19" t="s">
        <v>91</v>
      </c>
      <c r="CL5" s="19" t="s">
        <v>81</v>
      </c>
      <c r="CM5" s="19" t="s">
        <v>82</v>
      </c>
      <c r="CN5" s="19" t="s">
        <v>83</v>
      </c>
      <c r="CO5" s="19" t="s">
        <v>84</v>
      </c>
      <c r="CP5" s="19" t="s">
        <v>85</v>
      </c>
      <c r="CQ5" s="19" t="s">
        <v>86</v>
      </c>
      <c r="CR5" s="19" t="s">
        <v>87</v>
      </c>
      <c r="CS5" s="19" t="s">
        <v>88</v>
      </c>
      <c r="CT5" s="19" t="s">
        <v>89</v>
      </c>
      <c r="CU5" s="19" t="s">
        <v>90</v>
      </c>
      <c r="CV5" s="19" t="s">
        <v>91</v>
      </c>
      <c r="CW5" s="19" t="s">
        <v>81</v>
      </c>
      <c r="CX5" s="19" t="s">
        <v>82</v>
      </c>
      <c r="CY5" s="19" t="s">
        <v>83</v>
      </c>
      <c r="CZ5" s="19" t="s">
        <v>84</v>
      </c>
      <c r="DA5" s="19" t="s">
        <v>85</v>
      </c>
      <c r="DB5" s="19" t="s">
        <v>86</v>
      </c>
      <c r="DC5" s="19" t="s">
        <v>87</v>
      </c>
      <c r="DD5" s="19" t="s">
        <v>88</v>
      </c>
      <c r="DE5" s="19" t="s">
        <v>89</v>
      </c>
      <c r="DF5" s="19" t="s">
        <v>90</v>
      </c>
      <c r="DG5" s="19" t="s">
        <v>91</v>
      </c>
      <c r="DH5" s="19" t="s">
        <v>81</v>
      </c>
      <c r="DI5" s="19" t="s">
        <v>82</v>
      </c>
      <c r="DJ5" s="19" t="s">
        <v>83</v>
      </c>
      <c r="DK5" s="19" t="s">
        <v>84</v>
      </c>
      <c r="DL5" s="19" t="s">
        <v>85</v>
      </c>
      <c r="DM5" s="19" t="s">
        <v>86</v>
      </c>
      <c r="DN5" s="19" t="s">
        <v>87</v>
      </c>
      <c r="DO5" s="19" t="s">
        <v>88</v>
      </c>
      <c r="DP5" s="19" t="s">
        <v>89</v>
      </c>
      <c r="DQ5" s="19" t="s">
        <v>90</v>
      </c>
      <c r="DR5" s="19" t="s">
        <v>91</v>
      </c>
      <c r="DS5" s="19" t="s">
        <v>81</v>
      </c>
      <c r="DT5" s="19" t="s">
        <v>82</v>
      </c>
      <c r="DU5" s="19" t="s">
        <v>83</v>
      </c>
      <c r="DV5" s="19" t="s">
        <v>84</v>
      </c>
      <c r="DW5" s="19" t="s">
        <v>85</v>
      </c>
      <c r="DX5" s="19" t="s">
        <v>86</v>
      </c>
      <c r="DY5" s="19" t="s">
        <v>87</v>
      </c>
      <c r="DZ5" s="19" t="s">
        <v>88</v>
      </c>
      <c r="EA5" s="19" t="s">
        <v>89</v>
      </c>
      <c r="EB5" s="19" t="s">
        <v>90</v>
      </c>
      <c r="EC5" s="19" t="s">
        <v>91</v>
      </c>
      <c r="ED5" s="19" t="s">
        <v>81</v>
      </c>
      <c r="EE5" s="19" t="s">
        <v>82</v>
      </c>
      <c r="EF5" s="19" t="s">
        <v>83</v>
      </c>
      <c r="EG5" s="19" t="s">
        <v>84</v>
      </c>
      <c r="EH5" s="19" t="s">
        <v>85</v>
      </c>
      <c r="EI5" s="19" t="s">
        <v>86</v>
      </c>
      <c r="EJ5" s="19" t="s">
        <v>87</v>
      </c>
      <c r="EK5" s="19" t="s">
        <v>88</v>
      </c>
      <c r="EL5" s="19" t="s">
        <v>89</v>
      </c>
      <c r="EM5" s="19" t="s">
        <v>90</v>
      </c>
      <c r="EN5" s="19" t="s">
        <v>91</v>
      </c>
    </row>
    <row r="6" spans="1:144" s="23" customFormat="1" x14ac:dyDescent="0.15">
      <c r="A6" s="15" t="s">
        <v>92</v>
      </c>
      <c r="B6" s="20">
        <f>B7</f>
        <v>2021</v>
      </c>
      <c r="C6" s="20">
        <f t="shared" ref="C6:W6" si="3">C7</f>
        <v>44440</v>
      </c>
      <c r="D6" s="20">
        <f t="shared" si="3"/>
        <v>46</v>
      </c>
      <c r="E6" s="20">
        <f t="shared" si="3"/>
        <v>1</v>
      </c>
      <c r="F6" s="20">
        <f t="shared" si="3"/>
        <v>0</v>
      </c>
      <c r="G6" s="20">
        <f t="shared" si="3"/>
        <v>1</v>
      </c>
      <c r="H6" s="20" t="str">
        <f t="shared" si="3"/>
        <v>宮城県　色麻町</v>
      </c>
      <c r="I6" s="20" t="str">
        <f t="shared" si="3"/>
        <v>法適用</v>
      </c>
      <c r="J6" s="20" t="str">
        <f t="shared" si="3"/>
        <v>水道事業</v>
      </c>
      <c r="K6" s="20" t="str">
        <f t="shared" si="3"/>
        <v>末端給水事業</v>
      </c>
      <c r="L6" s="20" t="str">
        <f t="shared" si="3"/>
        <v>A8</v>
      </c>
      <c r="M6" s="20" t="str">
        <f t="shared" si="3"/>
        <v>非設置</v>
      </c>
      <c r="N6" s="21" t="str">
        <f t="shared" si="3"/>
        <v>-</v>
      </c>
      <c r="O6" s="21">
        <f t="shared" si="3"/>
        <v>78.03</v>
      </c>
      <c r="P6" s="21">
        <f t="shared" si="3"/>
        <v>99.15</v>
      </c>
      <c r="Q6" s="21">
        <f t="shared" si="3"/>
        <v>4180</v>
      </c>
      <c r="R6" s="21">
        <f t="shared" si="3"/>
        <v>6523</v>
      </c>
      <c r="S6" s="21">
        <f t="shared" si="3"/>
        <v>109.28</v>
      </c>
      <c r="T6" s="21">
        <f t="shared" si="3"/>
        <v>59.69</v>
      </c>
      <c r="U6" s="21">
        <f t="shared" si="3"/>
        <v>6430</v>
      </c>
      <c r="V6" s="21">
        <f t="shared" si="3"/>
        <v>43.9</v>
      </c>
      <c r="W6" s="21">
        <f t="shared" si="3"/>
        <v>146.47</v>
      </c>
      <c r="X6" s="22">
        <f>IF(X7="",NA(),X7)</f>
        <v>110.47</v>
      </c>
      <c r="Y6" s="22">
        <f t="shared" ref="Y6:AG6" si="4">IF(Y7="",NA(),Y7)</f>
        <v>102.95</v>
      </c>
      <c r="Z6" s="22">
        <f t="shared" si="4"/>
        <v>103.64</v>
      </c>
      <c r="AA6" s="22">
        <f t="shared" si="4"/>
        <v>118.29</v>
      </c>
      <c r="AB6" s="22">
        <f t="shared" si="4"/>
        <v>114.36</v>
      </c>
      <c r="AC6" s="22">
        <f t="shared" si="4"/>
        <v>104.47</v>
      </c>
      <c r="AD6" s="22">
        <f t="shared" si="4"/>
        <v>103.81</v>
      </c>
      <c r="AE6" s="22">
        <f t="shared" si="4"/>
        <v>104.35</v>
      </c>
      <c r="AF6" s="22">
        <f t="shared" si="4"/>
        <v>105.34</v>
      </c>
      <c r="AG6" s="22">
        <f t="shared" si="4"/>
        <v>105.77</v>
      </c>
      <c r="AH6" s="21" t="str">
        <f>IF(AH7="","",IF(AH7="-","【-】","【"&amp;SUBSTITUTE(TEXT(AH7,"#,##0.00"),"-","△")&amp;"】"))</f>
        <v>【111.39】</v>
      </c>
      <c r="AI6" s="21">
        <f>IF(AI7="",NA(),AI7)</f>
        <v>0</v>
      </c>
      <c r="AJ6" s="21">
        <f t="shared" ref="AJ6:AR6" si="5">IF(AJ7="",NA(),AJ7)</f>
        <v>0</v>
      </c>
      <c r="AK6" s="21">
        <f t="shared" si="5"/>
        <v>0</v>
      </c>
      <c r="AL6" s="21">
        <f t="shared" si="5"/>
        <v>0</v>
      </c>
      <c r="AM6" s="21">
        <f t="shared" si="5"/>
        <v>0</v>
      </c>
      <c r="AN6" s="22">
        <f t="shared" si="5"/>
        <v>16.399999999999999</v>
      </c>
      <c r="AO6" s="22">
        <f t="shared" si="5"/>
        <v>25.66</v>
      </c>
      <c r="AP6" s="22">
        <f t="shared" si="5"/>
        <v>21.69</v>
      </c>
      <c r="AQ6" s="22">
        <f t="shared" si="5"/>
        <v>24.04</v>
      </c>
      <c r="AR6" s="22">
        <f t="shared" si="5"/>
        <v>28.03</v>
      </c>
      <c r="AS6" s="21" t="str">
        <f>IF(AS7="","",IF(AS7="-","【-】","【"&amp;SUBSTITUTE(TEXT(AS7,"#,##0.00"),"-","△")&amp;"】"))</f>
        <v>【1.30】</v>
      </c>
      <c r="AT6" s="22">
        <f>IF(AT7="",NA(),AT7)</f>
        <v>248.01</v>
      </c>
      <c r="AU6" s="22">
        <f t="shared" ref="AU6:BC6" si="6">IF(AU7="",NA(),AU7)</f>
        <v>193.06</v>
      </c>
      <c r="AV6" s="22">
        <f t="shared" si="6"/>
        <v>214.25</v>
      </c>
      <c r="AW6" s="22">
        <f t="shared" si="6"/>
        <v>209.25</v>
      </c>
      <c r="AX6" s="22">
        <f t="shared" si="6"/>
        <v>302.13</v>
      </c>
      <c r="AY6" s="22">
        <f t="shared" si="6"/>
        <v>293.23</v>
      </c>
      <c r="AZ6" s="22">
        <f t="shared" si="6"/>
        <v>300.14</v>
      </c>
      <c r="BA6" s="22">
        <f t="shared" si="6"/>
        <v>301.04000000000002</v>
      </c>
      <c r="BB6" s="22">
        <f t="shared" si="6"/>
        <v>305.08</v>
      </c>
      <c r="BC6" s="22">
        <f t="shared" si="6"/>
        <v>305.33999999999997</v>
      </c>
      <c r="BD6" s="21" t="str">
        <f>IF(BD7="","",IF(BD7="-","【-】","【"&amp;SUBSTITUTE(TEXT(BD7,"#,##0.00"),"-","△")&amp;"】"))</f>
        <v>【261.51】</v>
      </c>
      <c r="BE6" s="22">
        <f>IF(BE7="",NA(),BE7)</f>
        <v>176.3</v>
      </c>
      <c r="BF6" s="22">
        <f t="shared" ref="BF6:BN6" si="7">IF(BF7="",NA(),BF7)</f>
        <v>246.73</v>
      </c>
      <c r="BG6" s="22">
        <f t="shared" si="7"/>
        <v>263.20999999999998</v>
      </c>
      <c r="BH6" s="22">
        <f t="shared" si="7"/>
        <v>307.41000000000003</v>
      </c>
      <c r="BI6" s="22">
        <f t="shared" si="7"/>
        <v>351.32</v>
      </c>
      <c r="BJ6" s="22">
        <f t="shared" si="7"/>
        <v>542.29999999999995</v>
      </c>
      <c r="BK6" s="22">
        <f t="shared" si="7"/>
        <v>566.65</v>
      </c>
      <c r="BL6" s="22">
        <f t="shared" si="7"/>
        <v>551.62</v>
      </c>
      <c r="BM6" s="22">
        <f t="shared" si="7"/>
        <v>585.59</v>
      </c>
      <c r="BN6" s="22">
        <f t="shared" si="7"/>
        <v>561.34</v>
      </c>
      <c r="BO6" s="21" t="str">
        <f>IF(BO7="","",IF(BO7="-","【-】","【"&amp;SUBSTITUTE(TEXT(BO7,"#,##0.00"),"-","△")&amp;"】"))</f>
        <v>【265.16】</v>
      </c>
      <c r="BP6" s="22">
        <f>IF(BP7="",NA(),BP7)</f>
        <v>103.43</v>
      </c>
      <c r="BQ6" s="22">
        <f t="shared" ref="BQ6:BY6" si="8">IF(BQ7="",NA(),BQ7)</f>
        <v>101.63</v>
      </c>
      <c r="BR6" s="22">
        <f t="shared" si="8"/>
        <v>100.47</v>
      </c>
      <c r="BS6" s="22">
        <f t="shared" si="8"/>
        <v>124.06</v>
      </c>
      <c r="BT6" s="22">
        <f t="shared" si="8"/>
        <v>116.5</v>
      </c>
      <c r="BU6" s="22">
        <f t="shared" si="8"/>
        <v>87.51</v>
      </c>
      <c r="BV6" s="22">
        <f t="shared" si="8"/>
        <v>84.77</v>
      </c>
      <c r="BW6" s="22">
        <f t="shared" si="8"/>
        <v>87.11</v>
      </c>
      <c r="BX6" s="22">
        <f t="shared" si="8"/>
        <v>82.78</v>
      </c>
      <c r="BY6" s="22">
        <f t="shared" si="8"/>
        <v>84.82</v>
      </c>
      <c r="BZ6" s="21" t="str">
        <f>IF(BZ7="","",IF(BZ7="-","【-】","【"&amp;SUBSTITUTE(TEXT(BZ7,"#,##0.00"),"-","△")&amp;"】"))</f>
        <v>【102.35】</v>
      </c>
      <c r="CA6" s="22">
        <f>IF(CA7="",NA(),CA7)</f>
        <v>195.45</v>
      </c>
      <c r="CB6" s="22">
        <f t="shared" ref="CB6:CJ6" si="9">IF(CB7="",NA(),CB7)</f>
        <v>199.04</v>
      </c>
      <c r="CC6" s="22">
        <f t="shared" si="9"/>
        <v>201.53</v>
      </c>
      <c r="CD6" s="22">
        <f t="shared" si="9"/>
        <v>162.69999999999999</v>
      </c>
      <c r="CE6" s="22">
        <f t="shared" si="9"/>
        <v>173.94</v>
      </c>
      <c r="CF6" s="22">
        <f t="shared" si="9"/>
        <v>218.42</v>
      </c>
      <c r="CG6" s="22">
        <f t="shared" si="9"/>
        <v>227.27</v>
      </c>
      <c r="CH6" s="22">
        <f t="shared" si="9"/>
        <v>223.98</v>
      </c>
      <c r="CI6" s="22">
        <f t="shared" si="9"/>
        <v>225.09</v>
      </c>
      <c r="CJ6" s="22">
        <f t="shared" si="9"/>
        <v>224.82</v>
      </c>
      <c r="CK6" s="21" t="str">
        <f>IF(CK7="","",IF(CK7="-","【-】","【"&amp;SUBSTITUTE(TEXT(CK7,"#,##0.00"),"-","△")&amp;"】"))</f>
        <v>【167.74】</v>
      </c>
      <c r="CL6" s="22">
        <f>IF(CL7="",NA(),CL7)</f>
        <v>86.33</v>
      </c>
      <c r="CM6" s="22">
        <f t="shared" ref="CM6:CU6" si="10">IF(CM7="",NA(),CM7)</f>
        <v>83.64</v>
      </c>
      <c r="CN6" s="22">
        <f t="shared" si="10"/>
        <v>82.92</v>
      </c>
      <c r="CO6" s="22">
        <f t="shared" si="10"/>
        <v>83.38</v>
      </c>
      <c r="CP6" s="22">
        <f t="shared" si="10"/>
        <v>81.260000000000005</v>
      </c>
      <c r="CQ6" s="22">
        <f t="shared" si="10"/>
        <v>50.24</v>
      </c>
      <c r="CR6" s="22">
        <f t="shared" si="10"/>
        <v>50.29</v>
      </c>
      <c r="CS6" s="22">
        <f t="shared" si="10"/>
        <v>49.64</v>
      </c>
      <c r="CT6" s="22">
        <f t="shared" si="10"/>
        <v>49.38</v>
      </c>
      <c r="CU6" s="22">
        <f t="shared" si="10"/>
        <v>50.09</v>
      </c>
      <c r="CV6" s="21" t="str">
        <f>IF(CV7="","",IF(CV7="-","【-】","【"&amp;SUBSTITUTE(TEXT(CV7,"#,##0.00"),"-","△")&amp;"】"))</f>
        <v>【60.29】</v>
      </c>
      <c r="CW6" s="22">
        <f>IF(CW7="",NA(),CW7)</f>
        <v>61.09</v>
      </c>
      <c r="CX6" s="22">
        <f t="shared" ref="CX6:DF6" si="11">IF(CX7="",NA(),CX7)</f>
        <v>62.2</v>
      </c>
      <c r="CY6" s="22">
        <f t="shared" si="11"/>
        <v>61.81</v>
      </c>
      <c r="CZ6" s="22">
        <f t="shared" si="11"/>
        <v>62.68</v>
      </c>
      <c r="DA6" s="22">
        <f t="shared" si="11"/>
        <v>63.36</v>
      </c>
      <c r="DB6" s="22">
        <f t="shared" si="11"/>
        <v>78.650000000000006</v>
      </c>
      <c r="DC6" s="22">
        <f t="shared" si="11"/>
        <v>77.73</v>
      </c>
      <c r="DD6" s="22">
        <f t="shared" si="11"/>
        <v>78.09</v>
      </c>
      <c r="DE6" s="22">
        <f t="shared" si="11"/>
        <v>78.010000000000005</v>
      </c>
      <c r="DF6" s="22">
        <f t="shared" si="11"/>
        <v>77.599999999999994</v>
      </c>
      <c r="DG6" s="21" t="str">
        <f>IF(DG7="","",IF(DG7="-","【-】","【"&amp;SUBSTITUTE(TEXT(DG7,"#,##0.00"),"-","△")&amp;"】"))</f>
        <v>【90.12】</v>
      </c>
      <c r="DH6" s="22">
        <f>IF(DH7="",NA(),DH7)</f>
        <v>51.91</v>
      </c>
      <c r="DI6" s="22">
        <f t="shared" ref="DI6:DQ6" si="12">IF(DI7="",NA(),DI7)</f>
        <v>50.29</v>
      </c>
      <c r="DJ6" s="22">
        <f t="shared" si="12"/>
        <v>49.28</v>
      </c>
      <c r="DK6" s="22">
        <f t="shared" si="12"/>
        <v>48.95</v>
      </c>
      <c r="DL6" s="22">
        <f t="shared" si="12"/>
        <v>48.8</v>
      </c>
      <c r="DM6" s="22">
        <f t="shared" si="12"/>
        <v>45.14</v>
      </c>
      <c r="DN6" s="22">
        <f t="shared" si="12"/>
        <v>45.85</v>
      </c>
      <c r="DO6" s="22">
        <f t="shared" si="12"/>
        <v>47.31</v>
      </c>
      <c r="DP6" s="22">
        <f t="shared" si="12"/>
        <v>47.5</v>
      </c>
      <c r="DQ6" s="22">
        <f t="shared" si="12"/>
        <v>48.41</v>
      </c>
      <c r="DR6" s="21" t="str">
        <f>IF(DR7="","",IF(DR7="-","【-】","【"&amp;SUBSTITUTE(TEXT(DR7,"#,##0.00"),"-","△")&amp;"】"))</f>
        <v>【50.88】</v>
      </c>
      <c r="DS6" s="22">
        <f>IF(DS7="",NA(),DS7)</f>
        <v>60.79</v>
      </c>
      <c r="DT6" s="22">
        <f t="shared" ref="DT6:EB6" si="13">IF(DT7="",NA(),DT7)</f>
        <v>60.54</v>
      </c>
      <c r="DU6" s="22">
        <f t="shared" si="13"/>
        <v>56.81</v>
      </c>
      <c r="DV6" s="22">
        <f t="shared" si="13"/>
        <v>53.28</v>
      </c>
      <c r="DW6" s="22">
        <f t="shared" si="13"/>
        <v>52.16</v>
      </c>
      <c r="DX6" s="22">
        <f t="shared" si="13"/>
        <v>13.58</v>
      </c>
      <c r="DY6" s="22">
        <f t="shared" si="13"/>
        <v>14.13</v>
      </c>
      <c r="DZ6" s="22">
        <f t="shared" si="13"/>
        <v>16.77</v>
      </c>
      <c r="EA6" s="22">
        <f t="shared" si="13"/>
        <v>17.399999999999999</v>
      </c>
      <c r="EB6" s="22">
        <f t="shared" si="13"/>
        <v>18.64</v>
      </c>
      <c r="EC6" s="21" t="str">
        <f>IF(EC7="","",IF(EC7="-","【-】","【"&amp;SUBSTITUTE(TEXT(EC7,"#,##0.00"),"-","△")&amp;"】"))</f>
        <v>【22.30】</v>
      </c>
      <c r="ED6" s="22">
        <f>IF(ED7="",NA(),ED7)</f>
        <v>0.25</v>
      </c>
      <c r="EE6" s="22">
        <f t="shared" ref="EE6:EM6" si="14">IF(EE7="",NA(),EE7)</f>
        <v>1.26</v>
      </c>
      <c r="EF6" s="22">
        <f t="shared" si="14"/>
        <v>2.0299999999999998</v>
      </c>
      <c r="EG6" s="22">
        <f t="shared" si="14"/>
        <v>2.19</v>
      </c>
      <c r="EH6" s="22">
        <f t="shared" si="14"/>
        <v>1.05</v>
      </c>
      <c r="EI6" s="22">
        <f t="shared" si="14"/>
        <v>0.44</v>
      </c>
      <c r="EJ6" s="22">
        <f t="shared" si="14"/>
        <v>0.52</v>
      </c>
      <c r="EK6" s="22">
        <f t="shared" si="14"/>
        <v>0.47</v>
      </c>
      <c r="EL6" s="22">
        <f t="shared" si="14"/>
        <v>0.4</v>
      </c>
      <c r="EM6" s="22">
        <f t="shared" si="14"/>
        <v>0.36</v>
      </c>
      <c r="EN6" s="21" t="str">
        <f>IF(EN7="","",IF(EN7="-","【-】","【"&amp;SUBSTITUTE(TEXT(EN7,"#,##0.00"),"-","△")&amp;"】"))</f>
        <v>【0.66】</v>
      </c>
    </row>
    <row r="7" spans="1:144" s="23" customFormat="1" x14ac:dyDescent="0.15">
      <c r="A7" s="15"/>
      <c r="B7" s="24">
        <v>2021</v>
      </c>
      <c r="C7" s="24">
        <v>44440</v>
      </c>
      <c r="D7" s="24">
        <v>46</v>
      </c>
      <c r="E7" s="24">
        <v>1</v>
      </c>
      <c r="F7" s="24">
        <v>0</v>
      </c>
      <c r="G7" s="24">
        <v>1</v>
      </c>
      <c r="H7" s="24" t="s">
        <v>93</v>
      </c>
      <c r="I7" s="24" t="s">
        <v>94</v>
      </c>
      <c r="J7" s="24" t="s">
        <v>95</v>
      </c>
      <c r="K7" s="24" t="s">
        <v>96</v>
      </c>
      <c r="L7" s="24" t="s">
        <v>97</v>
      </c>
      <c r="M7" s="24" t="s">
        <v>98</v>
      </c>
      <c r="N7" s="25" t="s">
        <v>99</v>
      </c>
      <c r="O7" s="25">
        <v>78.03</v>
      </c>
      <c r="P7" s="25">
        <v>99.15</v>
      </c>
      <c r="Q7" s="25">
        <v>4180</v>
      </c>
      <c r="R7" s="25">
        <v>6523</v>
      </c>
      <c r="S7" s="25">
        <v>109.28</v>
      </c>
      <c r="T7" s="25">
        <v>59.69</v>
      </c>
      <c r="U7" s="25">
        <v>6430</v>
      </c>
      <c r="V7" s="25">
        <v>43.9</v>
      </c>
      <c r="W7" s="25">
        <v>146.47</v>
      </c>
      <c r="X7" s="25">
        <v>110.47</v>
      </c>
      <c r="Y7" s="25">
        <v>102.95</v>
      </c>
      <c r="Z7" s="25">
        <v>103.64</v>
      </c>
      <c r="AA7" s="25">
        <v>118.29</v>
      </c>
      <c r="AB7" s="25">
        <v>114.36</v>
      </c>
      <c r="AC7" s="25">
        <v>104.47</v>
      </c>
      <c r="AD7" s="25">
        <v>103.81</v>
      </c>
      <c r="AE7" s="25">
        <v>104.35</v>
      </c>
      <c r="AF7" s="25">
        <v>105.34</v>
      </c>
      <c r="AG7" s="25">
        <v>105.77</v>
      </c>
      <c r="AH7" s="25">
        <v>111.39</v>
      </c>
      <c r="AI7" s="25">
        <v>0</v>
      </c>
      <c r="AJ7" s="25">
        <v>0</v>
      </c>
      <c r="AK7" s="25">
        <v>0</v>
      </c>
      <c r="AL7" s="25">
        <v>0</v>
      </c>
      <c r="AM7" s="25">
        <v>0</v>
      </c>
      <c r="AN7" s="25">
        <v>16.399999999999999</v>
      </c>
      <c r="AO7" s="25">
        <v>25.66</v>
      </c>
      <c r="AP7" s="25">
        <v>21.69</v>
      </c>
      <c r="AQ7" s="25">
        <v>24.04</v>
      </c>
      <c r="AR7" s="25">
        <v>28.03</v>
      </c>
      <c r="AS7" s="25">
        <v>1.3</v>
      </c>
      <c r="AT7" s="25">
        <v>248.01</v>
      </c>
      <c r="AU7" s="25">
        <v>193.06</v>
      </c>
      <c r="AV7" s="25">
        <v>214.25</v>
      </c>
      <c r="AW7" s="25">
        <v>209.25</v>
      </c>
      <c r="AX7" s="25">
        <v>302.13</v>
      </c>
      <c r="AY7" s="25">
        <v>293.23</v>
      </c>
      <c r="AZ7" s="25">
        <v>300.14</v>
      </c>
      <c r="BA7" s="25">
        <v>301.04000000000002</v>
      </c>
      <c r="BB7" s="25">
        <v>305.08</v>
      </c>
      <c r="BC7" s="25">
        <v>305.33999999999997</v>
      </c>
      <c r="BD7" s="25">
        <v>261.51</v>
      </c>
      <c r="BE7" s="25">
        <v>176.3</v>
      </c>
      <c r="BF7" s="25">
        <v>246.73</v>
      </c>
      <c r="BG7" s="25">
        <v>263.20999999999998</v>
      </c>
      <c r="BH7" s="25">
        <v>307.41000000000003</v>
      </c>
      <c r="BI7" s="25">
        <v>351.32</v>
      </c>
      <c r="BJ7" s="25">
        <v>542.29999999999995</v>
      </c>
      <c r="BK7" s="25">
        <v>566.65</v>
      </c>
      <c r="BL7" s="25">
        <v>551.62</v>
      </c>
      <c r="BM7" s="25">
        <v>585.59</v>
      </c>
      <c r="BN7" s="25">
        <v>561.34</v>
      </c>
      <c r="BO7" s="25">
        <v>265.16000000000003</v>
      </c>
      <c r="BP7" s="25">
        <v>103.43</v>
      </c>
      <c r="BQ7" s="25">
        <v>101.63</v>
      </c>
      <c r="BR7" s="25">
        <v>100.47</v>
      </c>
      <c r="BS7" s="25">
        <v>124.06</v>
      </c>
      <c r="BT7" s="25">
        <v>116.5</v>
      </c>
      <c r="BU7" s="25">
        <v>87.51</v>
      </c>
      <c r="BV7" s="25">
        <v>84.77</v>
      </c>
      <c r="BW7" s="25">
        <v>87.11</v>
      </c>
      <c r="BX7" s="25">
        <v>82.78</v>
      </c>
      <c r="BY7" s="25">
        <v>84.82</v>
      </c>
      <c r="BZ7" s="25">
        <v>102.35</v>
      </c>
      <c r="CA7" s="25">
        <v>195.45</v>
      </c>
      <c r="CB7" s="25">
        <v>199.04</v>
      </c>
      <c r="CC7" s="25">
        <v>201.53</v>
      </c>
      <c r="CD7" s="25">
        <v>162.69999999999999</v>
      </c>
      <c r="CE7" s="25">
        <v>173.94</v>
      </c>
      <c r="CF7" s="25">
        <v>218.42</v>
      </c>
      <c r="CG7" s="25">
        <v>227.27</v>
      </c>
      <c r="CH7" s="25">
        <v>223.98</v>
      </c>
      <c r="CI7" s="25">
        <v>225.09</v>
      </c>
      <c r="CJ7" s="25">
        <v>224.82</v>
      </c>
      <c r="CK7" s="25">
        <v>167.74</v>
      </c>
      <c r="CL7" s="25">
        <v>86.33</v>
      </c>
      <c r="CM7" s="25">
        <v>83.64</v>
      </c>
      <c r="CN7" s="25">
        <v>82.92</v>
      </c>
      <c r="CO7" s="25">
        <v>83.38</v>
      </c>
      <c r="CP7" s="25">
        <v>81.260000000000005</v>
      </c>
      <c r="CQ7" s="25">
        <v>50.24</v>
      </c>
      <c r="CR7" s="25">
        <v>50.29</v>
      </c>
      <c r="CS7" s="25">
        <v>49.64</v>
      </c>
      <c r="CT7" s="25">
        <v>49.38</v>
      </c>
      <c r="CU7" s="25">
        <v>50.09</v>
      </c>
      <c r="CV7" s="25">
        <v>60.29</v>
      </c>
      <c r="CW7" s="25">
        <v>61.09</v>
      </c>
      <c r="CX7" s="25">
        <v>62.2</v>
      </c>
      <c r="CY7" s="25">
        <v>61.81</v>
      </c>
      <c r="CZ7" s="25">
        <v>62.68</v>
      </c>
      <c r="DA7" s="25">
        <v>63.36</v>
      </c>
      <c r="DB7" s="25">
        <v>78.650000000000006</v>
      </c>
      <c r="DC7" s="25">
        <v>77.73</v>
      </c>
      <c r="DD7" s="25">
        <v>78.09</v>
      </c>
      <c r="DE7" s="25">
        <v>78.010000000000005</v>
      </c>
      <c r="DF7" s="25">
        <v>77.599999999999994</v>
      </c>
      <c r="DG7" s="25">
        <v>90.12</v>
      </c>
      <c r="DH7" s="25">
        <v>51.91</v>
      </c>
      <c r="DI7" s="25">
        <v>50.29</v>
      </c>
      <c r="DJ7" s="25">
        <v>49.28</v>
      </c>
      <c r="DK7" s="25">
        <v>48.95</v>
      </c>
      <c r="DL7" s="25">
        <v>48.8</v>
      </c>
      <c r="DM7" s="25">
        <v>45.14</v>
      </c>
      <c r="DN7" s="25">
        <v>45.85</v>
      </c>
      <c r="DO7" s="25">
        <v>47.31</v>
      </c>
      <c r="DP7" s="25">
        <v>47.5</v>
      </c>
      <c r="DQ7" s="25">
        <v>48.41</v>
      </c>
      <c r="DR7" s="25">
        <v>50.88</v>
      </c>
      <c r="DS7" s="25">
        <v>60.79</v>
      </c>
      <c r="DT7" s="25">
        <v>60.54</v>
      </c>
      <c r="DU7" s="25">
        <v>56.81</v>
      </c>
      <c r="DV7" s="25">
        <v>53.28</v>
      </c>
      <c r="DW7" s="25">
        <v>52.16</v>
      </c>
      <c r="DX7" s="25">
        <v>13.58</v>
      </c>
      <c r="DY7" s="25">
        <v>14.13</v>
      </c>
      <c r="DZ7" s="25">
        <v>16.77</v>
      </c>
      <c r="EA7" s="25">
        <v>17.399999999999999</v>
      </c>
      <c r="EB7" s="25">
        <v>18.64</v>
      </c>
      <c r="EC7" s="25">
        <v>22.3</v>
      </c>
      <c r="ED7" s="25">
        <v>0.25</v>
      </c>
      <c r="EE7" s="25">
        <v>1.26</v>
      </c>
      <c r="EF7" s="25">
        <v>2.0299999999999998</v>
      </c>
      <c r="EG7" s="25">
        <v>2.19</v>
      </c>
      <c r="EH7" s="25">
        <v>1.05</v>
      </c>
      <c r="EI7" s="25">
        <v>0.44</v>
      </c>
      <c r="EJ7" s="25">
        <v>0.52</v>
      </c>
      <c r="EK7" s="25">
        <v>0.47</v>
      </c>
      <c r="EL7" s="25">
        <v>0.4</v>
      </c>
      <c r="EM7" s="25">
        <v>0.36</v>
      </c>
      <c r="EN7" s="25">
        <v>0.66</v>
      </c>
    </row>
    <row r="8" spans="1:144" x14ac:dyDescent="0.15"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7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7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7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7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7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7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7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7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7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7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7"/>
    </row>
    <row r="9" spans="1:144" x14ac:dyDescent="0.15">
      <c r="A9" s="28"/>
      <c r="B9" s="28" t="s">
        <v>100</v>
      </c>
      <c r="C9" s="28" t="s">
        <v>101</v>
      </c>
      <c r="D9" s="28" t="s">
        <v>102</v>
      </c>
      <c r="E9" s="28" t="s">
        <v>103</v>
      </c>
      <c r="F9" s="28" t="s">
        <v>104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D9" s="26"/>
      <c r="EE9" s="26"/>
      <c r="EF9" s="26"/>
      <c r="EG9" s="26"/>
      <c r="EH9" s="26"/>
      <c r="EI9" s="26"/>
      <c r="EJ9" s="26"/>
      <c r="EK9" s="26"/>
      <c r="EL9" s="26"/>
      <c r="EM9" s="26"/>
    </row>
    <row r="10" spans="1:144" x14ac:dyDescent="0.15">
      <c r="A10" s="28" t="s">
        <v>44</v>
      </c>
      <c r="B10" s="29">
        <f t="shared" ref="B10:C10" si="15">DATEVALUE($B7+12-B11&amp;"/1/"&amp;B12)</f>
        <v>47119</v>
      </c>
      <c r="C10" s="29">
        <f t="shared" si="15"/>
        <v>47484</v>
      </c>
      <c r="D10" s="30">
        <f>DATEVALUE($B7+12-D11&amp;"/1/"&amp;D12)</f>
        <v>47849</v>
      </c>
      <c r="E10" s="30">
        <f>DATEVALUE($B7+12-E11&amp;"/1/"&amp;E12)</f>
        <v>48215</v>
      </c>
      <c r="F10" s="30">
        <f>DATEVALUE($B7+12-F11&amp;"/1/"&amp;F12)</f>
        <v>48582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106</v>
      </c>
    </row>
    <row r="13" spans="1:144" x14ac:dyDescent="0.15">
      <c r="B13" t="s">
        <v>107</v>
      </c>
      <c r="C13" t="s">
        <v>107</v>
      </c>
      <c r="D13" t="s">
        <v>108</v>
      </c>
      <c r="E13" t="s">
        <v>109</v>
      </c>
      <c r="F13" t="s">
        <v>109</v>
      </c>
      <c r="G13" t="s">
        <v>110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2023-01-13T04:47:36Z</cp:lastPrinted>
  <dcterms:created xsi:type="dcterms:W3CDTF">2022-12-01T00:53:14Z</dcterms:created>
  <dcterms:modified xsi:type="dcterms:W3CDTF">2023-01-16T01:51:27Z</dcterms:modified>
  <cp:category/>
</cp:coreProperties>
</file>