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建設部\下水道管理課\04 総務グループ\01_各種照会\06_財政課★\Ｒ3\24_【宮城県市町村課】公営企業に係る経営比較分析表（令和２年度決算）の分析等について(依頼）\02_回答\"/>
    </mc:Choice>
  </mc:AlternateContent>
  <workbookProtection workbookAlgorithmName="SHA-512" workbookHashValue="ulPQMb49YQ1l2cnXfGqF5vmmpUvdNmWK/YqdCbtbcoZfvULQZ6QahO9NxVuth6a5ixeH2mc7gIbUFwuNmy0XLg==" workbookSaltValue="WHXc6ls/Vo0XEjHIbJpYQw==" workbookSpinCount="100000" lockStructure="1"/>
  <bookViews>
    <workbookView xWindow="0" yWindow="0" windowWidth="28800" windowHeight="1221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E85" i="4"/>
  <c r="BB10" i="4"/>
  <c r="AD10" i="4"/>
  <c r="W10" i="4"/>
  <c r="P10" i="4"/>
  <c r="B10" i="4"/>
  <c r="BB8" i="4"/>
  <c r="AT8" i="4"/>
  <c r="AD8" i="4"/>
  <c r="W8" i="4"/>
  <c r="B8" i="4"/>
  <c r="B6" i="4"/>
</calcChain>
</file>

<file path=xl/sharedStrings.xml><?xml version="1.0" encoding="utf-8"?>
<sst xmlns="http://schemas.openxmlformats.org/spreadsheetml/2006/main" count="319" uniqueCount="116">
  <si>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</si>
  <si>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</si>
  <si>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</si>
  <si>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</si>
  <si>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</si>
  <si>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</si>
  <si>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</si>
  <si>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</si>
  <si>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</si>
  <si>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</si>
  <si>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</si>
  <si>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</si>
  <si>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</si>
  <si>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</si>
  <si>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</si>
  <si>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</si>
  <si>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</si>
  <si>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</si>
  <si>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</si>
  <si>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</si>
  <si>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</si>
  <si>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</si>
  <si>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</si>
  <si>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</si>
  <si>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</si>
  <si>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</si>
  <si>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</si>
  <si>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</si>
  <si>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</si>
  <si>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</si>
  <si>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</si>
  <si>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</si>
  <si>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</si>
  <si>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</si>
  <si>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</si>
  <si>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</si>
  <si>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</si>
  <si>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</si>
  <si>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</si>
  <si>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</si>
  <si>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</si>
  <si>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</si>
  <si>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</si>
  <si>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</si>
  <si>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</si>
  <si>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</si>
  <si>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</si>
  <si>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</si>
  <si>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</si>
  <si>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</si>
  <si>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</si>
  <si>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</si>
  <si>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</si>
  <si>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</si>
  <si>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</si>
  <si>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</si>
  <si>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</si>
  <si>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</si>
  <si>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</si>
  <si>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</si>
  <si>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</si>
  <si>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</si>
  <si>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</si>
  <si>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</si>
  <si>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</si>
  <si>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</si>
  <si>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</si>
  <si>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</si>
  <si>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</si>
  <si>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</si>
  <si>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</si>
  <si>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</si>
  <si>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</si>
  <si>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</si>
  <si>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</si>
  <si>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</si>
  <si>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</si>
  <si>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</si>
  <si>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</si>
  <si>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</si>
  <si>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</si>
  <si>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</si>
  <si>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</si>
  <si>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</si>
  <si>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</si>
  <si>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</si>
  <si>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</si>
  <si>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</si>
  <si>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</si>
  <si>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</si>
  <si>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</si>
  <si>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</si>
  <si>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</si>
  <si>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</si>
  <si>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</si>
  <si>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</si>
  <si>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石巻市</t>
  </si>
  <si>
    <t>法適用</t>
  </si>
  <si>
    <t>下水道事業</t>
  </si>
  <si>
    <t>漁業集落排水</t>
  </si>
  <si>
    <t>H2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</si>
  <si>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</si>
  <si>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</si>
  <si>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</si>
  <si>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</si>
  <si>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</si>
  <si>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</si>
  <si>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</si>
  <si>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</si>
  <si>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</si>
  <si>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</si>
  <si>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</si>
  <si>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</si>
  <si>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東日本大震災で発生した津波による集落の流失、浸水など甚大な被害を受け、集落の集団移転に伴う移転跡地の整備を早期に行い、漁村地域の漁業再生と復興を図ることを目的とした特別の事情によって処理施設を再建したため、全ての項目において、良好とはいえない数値となっている。
　経常収支比率及び累積欠損金比率については、単年度収支の赤字を示しているが、利用者のほとんどが被災者のあり、状況を鑑み、使用料の改定を見送っているのが現状である。
　経費回収率については、地理的な要因により類似団体と比較し、建設コストが高いことが特殊要因と考えられる。地形的にも個人設置の浄化槽整備も難しい地区のため、今後も同程度の数値で推移するものと思われる。
　汚水処理原価については、経費回収率と同様の理由のほかに今年度は補助事業（補助率1/2）により機能保全計画策定を行ったため、例年より数値が悪化したもの。</t>
    <rPh sb="133" eb="135">
      <t>ケイジョウ</t>
    </rPh>
    <rPh sb="135" eb="137">
      <t>シュウシ</t>
    </rPh>
    <rPh sb="137" eb="139">
      <t>ヒリツ</t>
    </rPh>
    <rPh sb="139" eb="140">
      <t>オヨ</t>
    </rPh>
    <rPh sb="141" eb="143">
      <t>ルイセキ</t>
    </rPh>
    <rPh sb="143" eb="145">
      <t>ケッソン</t>
    </rPh>
    <rPh sb="145" eb="146">
      <t>キン</t>
    </rPh>
    <rPh sb="146" eb="148">
      <t>ヒリツ</t>
    </rPh>
    <rPh sb="154" eb="157">
      <t>タンネンド</t>
    </rPh>
    <rPh sb="157" eb="159">
      <t>シュウシ</t>
    </rPh>
    <rPh sb="160" eb="162">
      <t>アカジ</t>
    </rPh>
    <rPh sb="163" eb="164">
      <t>シメ</t>
    </rPh>
    <rPh sb="170" eb="173">
      <t>リヨウシャ</t>
    </rPh>
    <rPh sb="179" eb="182">
      <t>ヒサイシャ</t>
    </rPh>
    <rPh sb="186" eb="188">
      <t>ジョウキョウ</t>
    </rPh>
    <rPh sb="189" eb="190">
      <t>カンガ</t>
    </rPh>
    <rPh sb="192" eb="195">
      <t>シヨウリョウ</t>
    </rPh>
    <rPh sb="196" eb="198">
      <t>カイテイ</t>
    </rPh>
    <rPh sb="199" eb="201">
      <t>ミオク</t>
    </rPh>
    <rPh sb="207" eb="209">
      <t>ゲンジョウ</t>
    </rPh>
    <rPh sb="215" eb="217">
      <t>ケイヒ</t>
    </rPh>
    <rPh sb="217" eb="219">
      <t>カイシュウ</t>
    </rPh>
    <rPh sb="219" eb="220">
      <t>リツ</t>
    </rPh>
    <rPh sb="226" eb="228">
      <t>チリ</t>
    </rPh>
    <rPh sb="228" eb="229">
      <t>テキ</t>
    </rPh>
    <rPh sb="230" eb="232">
      <t>ヨウイン</t>
    </rPh>
    <rPh sb="235" eb="237">
      <t>ルイジ</t>
    </rPh>
    <rPh sb="237" eb="239">
      <t>ダンタイ</t>
    </rPh>
    <rPh sb="240" eb="242">
      <t>ヒカク</t>
    </rPh>
    <rPh sb="244" eb="246">
      <t>ケンセツ</t>
    </rPh>
    <rPh sb="250" eb="251">
      <t>タカ</t>
    </rPh>
    <rPh sb="255" eb="257">
      <t>トクシュ</t>
    </rPh>
    <rPh sb="257" eb="259">
      <t>ヨウイン</t>
    </rPh>
    <rPh sb="260" eb="261">
      <t>カンガ</t>
    </rPh>
    <rPh sb="266" eb="269">
      <t>チケイテキ</t>
    </rPh>
    <rPh sb="271" eb="273">
      <t>コジン</t>
    </rPh>
    <rPh sb="273" eb="275">
      <t>セッチ</t>
    </rPh>
    <rPh sb="276" eb="279">
      <t>ジョウカソウ</t>
    </rPh>
    <rPh sb="279" eb="281">
      <t>セイビ</t>
    </rPh>
    <rPh sb="282" eb="283">
      <t>ムズカ</t>
    </rPh>
    <rPh sb="285" eb="287">
      <t>チク</t>
    </rPh>
    <rPh sb="291" eb="293">
      <t>コンゴ</t>
    </rPh>
    <rPh sb="294" eb="297">
      <t>ドウテイド</t>
    </rPh>
    <rPh sb="298" eb="300">
      <t>スウチ</t>
    </rPh>
    <rPh sb="301" eb="303">
      <t>スイイ</t>
    </rPh>
    <rPh sb="308" eb="309">
      <t>オモ</t>
    </rPh>
    <rPh sb="315" eb="317">
      <t>オスイ</t>
    </rPh>
    <rPh sb="317" eb="319">
      <t>ショリ</t>
    </rPh>
    <rPh sb="319" eb="321">
      <t>ゲンカ</t>
    </rPh>
    <rPh sb="327" eb="329">
      <t>ケイヒ</t>
    </rPh>
    <rPh sb="329" eb="331">
      <t>カイシュウ</t>
    </rPh>
    <rPh sb="331" eb="332">
      <t>リツ</t>
    </rPh>
    <rPh sb="333" eb="335">
      <t>ドウヨウ</t>
    </rPh>
    <rPh sb="336" eb="338">
      <t>リユウ</t>
    </rPh>
    <rPh sb="342" eb="345">
      <t>コンネンド</t>
    </rPh>
    <rPh sb="346" eb="348">
      <t>ホジョ</t>
    </rPh>
    <rPh sb="348" eb="350">
      <t>ジギョウ</t>
    </rPh>
    <rPh sb="351" eb="353">
      <t>ホジョ</t>
    </rPh>
    <rPh sb="353" eb="354">
      <t>リツ</t>
    </rPh>
    <rPh sb="361" eb="363">
      <t>キノウ</t>
    </rPh>
    <rPh sb="363" eb="365">
      <t>ホゼン</t>
    </rPh>
    <rPh sb="365" eb="367">
      <t>ケイカク</t>
    </rPh>
    <rPh sb="367" eb="369">
      <t>サクテイ</t>
    </rPh>
    <rPh sb="370" eb="371">
      <t>オコナ</t>
    </rPh>
    <rPh sb="376" eb="378">
      <t>レイネン</t>
    </rPh>
    <rPh sb="380" eb="382">
      <t>スウチ</t>
    </rPh>
    <rPh sb="383" eb="385">
      <t>アッカ</t>
    </rPh>
    <phoneticPr fontId="4"/>
  </si>
  <si>
    <t>　東日本大震災からの施設の再建終了から間もないため、施設等の老朽化はほとんど見られないのが現状である。</t>
    <phoneticPr fontId="4"/>
  </si>
  <si>
    <t>　今後、施設の老朽化に伴う修繕費用の増加や人口減少による料金収入の増加が難しいことにより、経営環境が厳しさを増していくことから、今後見直しを予定している経営戦略に基づく徹底した経営健全化を図っていかなければならない。
　また、公営企業会計の導入により、経理内容の明確化が図られることから、汚水処理原価に係る使用料の適正な水準を見定め、経営の安定化に努めるほか、復旧・復興（雨水事業）により増大した施設を含め、効率的な施設の維持管理を進める必要があると考えられる。</t>
    <rPh sb="64" eb="65">
      <t>イマ</t>
    </rPh>
    <rPh sb="65" eb="66">
      <t>アト</t>
    </rPh>
    <rPh sb="66" eb="68">
      <t>ミナオ</t>
    </rPh>
    <rPh sb="70" eb="72">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</si>
</sst>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6490-480D-B2E0-FB9D8189908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1.6</c:v>
                </c:pt>
              </c:numCache>
            </c:numRef>
          </c:val>
          <c:smooth val="0"/>
          <c:extLst>
            <c:ext xmlns:c16="http://schemas.microsoft.com/office/drawing/2014/chart" uri="{C3380CC4-5D6E-409C-BE32-E72D297353CC}">
              <c16:uniqueId val="{00000001-6490-480D-B2E0-FB9D8189908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27.59</c:v>
                </c:pt>
              </c:numCache>
            </c:numRef>
          </c:val>
          <c:extLst>
            <c:ext xmlns:c16="http://schemas.microsoft.com/office/drawing/2014/chart" uri="{C3380CC4-5D6E-409C-BE32-E72D297353CC}">
              <c16:uniqueId val="{00000000-0C51-4FA1-B33A-D3CA779C134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30.19</c:v>
                </c:pt>
              </c:numCache>
            </c:numRef>
          </c:val>
          <c:smooth val="0"/>
          <c:extLst>
            <c:ext xmlns:c16="http://schemas.microsoft.com/office/drawing/2014/chart" uri="{C3380CC4-5D6E-409C-BE32-E72D297353CC}">
              <c16:uniqueId val="{00000001-0C51-4FA1-B33A-D3CA779C134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100</c:v>
                </c:pt>
              </c:numCache>
            </c:numRef>
          </c:val>
          <c:extLst>
            <c:ext xmlns:c16="http://schemas.microsoft.com/office/drawing/2014/chart" uri="{C3380CC4-5D6E-409C-BE32-E72D297353CC}">
              <c16:uniqueId val="{00000000-1E82-43FF-B69F-8A9F23B90BC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79.09</c:v>
                </c:pt>
              </c:numCache>
            </c:numRef>
          </c:val>
          <c:smooth val="0"/>
          <c:extLst>
            <c:ext xmlns:c16="http://schemas.microsoft.com/office/drawing/2014/chart" uri="{C3380CC4-5D6E-409C-BE32-E72D297353CC}">
              <c16:uniqueId val="{00000001-1E82-43FF-B69F-8A9F23B90BC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96.67</c:v>
                </c:pt>
              </c:numCache>
            </c:numRef>
          </c:val>
          <c:extLst>
            <c:ext xmlns:c16="http://schemas.microsoft.com/office/drawing/2014/chart" uri="{C3380CC4-5D6E-409C-BE32-E72D297353CC}">
              <c16:uniqueId val="{00000000-11B1-406E-BD5C-C98C1B177C3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101.18</c:v>
                </c:pt>
              </c:numCache>
            </c:numRef>
          </c:val>
          <c:smooth val="0"/>
          <c:extLst>
            <c:ext xmlns:c16="http://schemas.microsoft.com/office/drawing/2014/chart" uri="{C3380CC4-5D6E-409C-BE32-E72D297353CC}">
              <c16:uniqueId val="{00000001-11B1-406E-BD5C-C98C1B177C3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3.54</c:v>
                </c:pt>
              </c:numCache>
            </c:numRef>
          </c:val>
          <c:extLst>
            <c:ext xmlns:c16="http://schemas.microsoft.com/office/drawing/2014/chart" uri="{C3380CC4-5D6E-409C-BE32-E72D297353CC}">
              <c16:uniqueId val="{00000000-7D20-4769-943D-FFF9E937BD5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20.14</c:v>
                </c:pt>
              </c:numCache>
            </c:numRef>
          </c:val>
          <c:smooth val="0"/>
          <c:extLst>
            <c:ext xmlns:c16="http://schemas.microsoft.com/office/drawing/2014/chart" uri="{C3380CC4-5D6E-409C-BE32-E72D297353CC}">
              <c16:uniqueId val="{00000001-7D20-4769-943D-FFF9E937BD5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0422-4587-8E7B-08D1EED19A2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0422-4587-8E7B-08D1EED19A2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243.06</c:v>
                </c:pt>
              </c:numCache>
            </c:numRef>
          </c:val>
          <c:extLst>
            <c:ext xmlns:c16="http://schemas.microsoft.com/office/drawing/2014/chart" uri="{C3380CC4-5D6E-409C-BE32-E72D297353CC}">
              <c16:uniqueId val="{00000000-AF67-48F6-82F8-B170AAF7702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140.63</c:v>
                </c:pt>
              </c:numCache>
            </c:numRef>
          </c:val>
          <c:smooth val="0"/>
          <c:extLst>
            <c:ext xmlns:c16="http://schemas.microsoft.com/office/drawing/2014/chart" uri="{C3380CC4-5D6E-409C-BE32-E72D297353CC}">
              <c16:uniqueId val="{00000001-AF67-48F6-82F8-B170AAF7702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33.1</c:v>
                </c:pt>
              </c:numCache>
            </c:numRef>
          </c:val>
          <c:extLst>
            <c:ext xmlns:c16="http://schemas.microsoft.com/office/drawing/2014/chart" uri="{C3380CC4-5D6E-409C-BE32-E72D297353CC}">
              <c16:uniqueId val="{00000000-78C5-4213-984E-2D1D0879BEB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56.53</c:v>
                </c:pt>
              </c:numCache>
            </c:numRef>
          </c:val>
          <c:smooth val="0"/>
          <c:extLst>
            <c:ext xmlns:c16="http://schemas.microsoft.com/office/drawing/2014/chart" uri="{C3380CC4-5D6E-409C-BE32-E72D297353CC}">
              <c16:uniqueId val="{00000001-78C5-4213-984E-2D1D0879BEB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F469-4BBF-8F10-4603862816E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1095.52</c:v>
                </c:pt>
              </c:numCache>
            </c:numRef>
          </c:val>
          <c:smooth val="0"/>
          <c:extLst>
            <c:ext xmlns:c16="http://schemas.microsoft.com/office/drawing/2014/chart" uri="{C3380CC4-5D6E-409C-BE32-E72D297353CC}">
              <c16:uniqueId val="{00000001-F469-4BBF-8F10-4603862816E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3.75</c:v>
                </c:pt>
              </c:numCache>
            </c:numRef>
          </c:val>
          <c:extLst>
            <c:ext xmlns:c16="http://schemas.microsoft.com/office/drawing/2014/chart" uri="{C3380CC4-5D6E-409C-BE32-E72D297353CC}">
              <c16:uniqueId val="{00000000-F78C-4BE9-8C61-F2F878EBD5C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39.64</c:v>
                </c:pt>
              </c:numCache>
            </c:numRef>
          </c:val>
          <c:smooth val="0"/>
          <c:extLst>
            <c:ext xmlns:c16="http://schemas.microsoft.com/office/drawing/2014/chart" uri="{C3380CC4-5D6E-409C-BE32-E72D297353CC}">
              <c16:uniqueId val="{00000001-F78C-4BE9-8C61-F2F878EBD5C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5043.04</c:v>
                </c:pt>
              </c:numCache>
            </c:numRef>
          </c:val>
          <c:extLst>
            <c:ext xmlns:c16="http://schemas.microsoft.com/office/drawing/2014/chart" uri="{C3380CC4-5D6E-409C-BE32-E72D297353CC}">
              <c16:uniqueId val="{00000000-B182-4821-A74C-817F17B7D77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449.72</c:v>
                </c:pt>
              </c:numCache>
            </c:numRef>
          </c:val>
          <c:smooth val="0"/>
          <c:extLst>
            <c:ext xmlns:c16="http://schemas.microsoft.com/office/drawing/2014/chart" uri="{C3380CC4-5D6E-409C-BE32-E72D297353CC}">
              <c16:uniqueId val="{00000001-B182-4821-A74C-817F17B7D77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【1,042.34】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【410.22】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O46"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宮城県　石巻市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漁業集落排水</v>
      </c>
      <c r="Q8" s="72"/>
      <c r="R8" s="72"/>
      <c r="S8" s="72"/>
      <c r="T8" s="72"/>
      <c r="U8" s="72"/>
      <c r="V8" s="72"/>
      <c r="W8" s="72" t="str">
        <f>データ!L6</f>
        <v>H2</v>
      </c>
      <c r="X8" s="72"/>
      <c r="Y8" s="72"/>
      <c r="Z8" s="72"/>
      <c r="AA8" s="72"/>
      <c r="AB8" s="72"/>
      <c r="AC8" s="72"/>
      <c r="AD8" s="73" t="str">
        <f>データ!$M$6</f>
        <v>非設置</v>
      </c>
      <c r="AE8" s="73"/>
      <c r="AF8" s="73"/>
      <c r="AG8" s="73"/>
      <c r="AH8" s="73"/>
      <c r="AI8" s="73"/>
      <c r="AJ8" s="73"/>
      <c r="AK8" s="3"/>
      <c r="AL8" s="69">
        <f>データ!S6</f>
        <v>140824</v>
      </c>
      <c r="AM8" s="69"/>
      <c r="AN8" s="69"/>
      <c r="AO8" s="69"/>
      <c r="AP8" s="69"/>
      <c r="AQ8" s="69"/>
      <c r="AR8" s="69"/>
      <c r="AS8" s="69"/>
      <c r="AT8" s="68">
        <f>データ!T6</f>
        <v>554.54999999999995</v>
      </c>
      <c r="AU8" s="68"/>
      <c r="AV8" s="68"/>
      <c r="AW8" s="68"/>
      <c r="AX8" s="68"/>
      <c r="AY8" s="68"/>
      <c r="AZ8" s="68"/>
      <c r="BA8" s="68"/>
      <c r="BB8" s="68">
        <f>データ!U6</f>
        <v>253.94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61.59</v>
      </c>
      <c r="J10" s="68"/>
      <c r="K10" s="68"/>
      <c r="L10" s="68"/>
      <c r="M10" s="68"/>
      <c r="N10" s="68"/>
      <c r="O10" s="68"/>
      <c r="P10" s="68">
        <f>データ!P6</f>
        <v>0.03</v>
      </c>
      <c r="Q10" s="68"/>
      <c r="R10" s="68"/>
      <c r="S10" s="68"/>
      <c r="T10" s="68"/>
      <c r="U10" s="68"/>
      <c r="V10" s="68"/>
      <c r="W10" s="68">
        <f>データ!Q6</f>
        <v>100</v>
      </c>
      <c r="X10" s="68"/>
      <c r="Y10" s="68"/>
      <c r="Z10" s="68"/>
      <c r="AA10" s="68"/>
      <c r="AB10" s="68"/>
      <c r="AC10" s="68"/>
      <c r="AD10" s="69">
        <f>データ!R6</f>
        <v>3575</v>
      </c>
      <c r="AE10" s="69"/>
      <c r="AF10" s="69"/>
      <c r="AG10" s="69"/>
      <c r="AH10" s="69"/>
      <c r="AI10" s="69"/>
      <c r="AJ10" s="69"/>
      <c r="AK10" s="2"/>
      <c r="AL10" s="69">
        <f>データ!V6</f>
        <v>38</v>
      </c>
      <c r="AM10" s="69"/>
      <c r="AN10" s="69"/>
      <c r="AO10" s="69"/>
      <c r="AP10" s="69"/>
      <c r="AQ10" s="69"/>
      <c r="AR10" s="69"/>
      <c r="AS10" s="69"/>
      <c r="AT10" s="68">
        <f>データ!W6</f>
        <v>0.05</v>
      </c>
      <c r="AU10" s="68"/>
      <c r="AV10" s="68"/>
      <c r="AW10" s="68"/>
      <c r="AX10" s="68"/>
      <c r="AY10" s="68"/>
      <c r="AZ10" s="68"/>
      <c r="BA10" s="68"/>
      <c r="BB10" s="68">
        <f>データ!X6</f>
        <v>760</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113</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【99.28】</v>
      </c>
      <c r="F85" s="26" t="str">
        <f>データ!AT6</f>
        <v>【86.39】</v>
      </c>
      <c r="G85" s="26" t="str">
        <f>データ!BE6</f>
        <v>【58.47】</v>
      </c>
      <c r="H85" s="26" t="str">
        <f>データ!BP6</f>
        <v>【1,042.34】</v>
      </c>
      <c r="I85" s="26" t="str">
        <f>データ!CA6</f>
        <v>【42.60】</v>
      </c>
      <c r="J85" s="26" t="str">
        <f>データ!CL6</f>
        <v>【410.22】</v>
      </c>
      <c r="K85" s="26" t="str">
        <f>データ!CW6</f>
        <v>【32.98】</v>
      </c>
      <c r="L85" s="26" t="str">
        <f>データ!DH6</f>
        <v>【80.45】</v>
      </c>
      <c r="M85" s="26" t="str">
        <f>データ!DS6</f>
        <v>【23.36】</v>
      </c>
      <c r="N85" s="26" t="str">
        <f>データ!ED6</f>
        <v>【0.00】</v>
      </c>
      <c r="O85" s="26" t="str">
        <f>データ!EO6</f>
        <v>【1.09】</v>
      </c>
    </row>
  </sheetData>
  <sheetProtection algorithmName="SHA-512" hashValue="9kfEqXrG6N88YncHgGDbds9UiE+lS+vPYT9ZRse3fvNanU5TtssxLk3YgzDJJX9hEjTKcokVz63gJOmoF7/++Q==" saltValue="hV/eucdk+JMwJ8bRwK6Rs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42021</v>
      </c>
      <c r="D6" s="33">
        <f t="shared" si="3"/>
        <v>46</v>
      </c>
      <c r="E6" s="33">
        <f t="shared" si="3"/>
        <v>17</v>
      </c>
      <c r="F6" s="33">
        <f t="shared" si="3"/>
        <v>6</v>
      </c>
      <c r="G6" s="33">
        <f t="shared" si="3"/>
        <v>0</v>
      </c>
      <c r="H6" s="33" t="str">
        <f t="shared" si="3"/>
        <v>宮城県　石巻市</v>
      </c>
      <c r="I6" s="33" t="str">
        <f t="shared" si="3"/>
        <v>法適用</v>
      </c>
      <c r="J6" s="33" t="str">
        <f t="shared" si="3"/>
        <v>下水道事業</v>
      </c>
      <c r="K6" s="33" t="str">
        <f t="shared" si="3"/>
        <v>漁業集落排水</v>
      </c>
      <c r="L6" s="33" t="str">
        <f t="shared" si="3"/>
        <v>H2</v>
      </c>
      <c r="M6" s="33" t="str">
        <f t="shared" si="3"/>
        <v>非設置</v>
      </c>
      <c r="N6" s="34" t="str">
        <f t="shared" si="3"/>
        <v>-</v>
      </c>
      <c r="O6" s="34">
        <f t="shared" si="3"/>
        <v>61.59</v>
      </c>
      <c r="P6" s="34">
        <f t="shared" si="3"/>
        <v>0.03</v>
      </c>
      <c r="Q6" s="34">
        <f t="shared" si="3"/>
        <v>100</v>
      </c>
      <c r="R6" s="34">
        <f t="shared" si="3"/>
        <v>3575</v>
      </c>
      <c r="S6" s="34">
        <f t="shared" si="3"/>
        <v>140824</v>
      </c>
      <c r="T6" s="34">
        <f t="shared" si="3"/>
        <v>554.54999999999995</v>
      </c>
      <c r="U6" s="34">
        <f t="shared" si="3"/>
        <v>253.94</v>
      </c>
      <c r="V6" s="34">
        <f t="shared" si="3"/>
        <v>38</v>
      </c>
      <c r="W6" s="34">
        <f t="shared" si="3"/>
        <v>0.05</v>
      </c>
      <c r="X6" s="34">
        <f t="shared" si="3"/>
        <v>760</v>
      </c>
      <c r="Y6" s="35" t="str">
        <f>IF(Y7="",NA(),Y7)</f>
        <v>-</v>
      </c>
      <c r="Z6" s="35" t="str">
        <f t="shared" ref="Z6:AH6" si="4">IF(Z7="",NA(),Z7)</f>
        <v>-</v>
      </c>
      <c r="AA6" s="35" t="str">
        <f t="shared" si="4"/>
        <v>-</v>
      </c>
      <c r="AB6" s="35" t="str">
        <f t="shared" si="4"/>
        <v>-</v>
      </c>
      <c r="AC6" s="35">
        <f t="shared" si="4"/>
        <v>96.67</v>
      </c>
      <c r="AD6" s="35" t="str">
        <f t="shared" si="4"/>
        <v>-</v>
      </c>
      <c r="AE6" s="35" t="str">
        <f t="shared" si="4"/>
        <v>-</v>
      </c>
      <c r="AF6" s="35" t="str">
        <f t="shared" si="4"/>
        <v>-</v>
      </c>
      <c r="AG6" s="35" t="str">
        <f t="shared" si="4"/>
        <v>-</v>
      </c>
      <c r="AH6" s="35">
        <f t="shared" si="4"/>
        <v>101.18</v>
      </c>
      <c r="AI6" s="34" t="str">
        <f>IF(AI7="","",IF(AI7="-","【-】","【"&amp;SUBSTITUTE(TEXT(AI7,"#,##0.00"),"-","△")&amp;"】"))</f>
        <v>【99.28】</v>
      </c>
      <c r="AJ6" s="35" t="str">
        <f>IF(AJ7="",NA(),AJ7)</f>
        <v>-</v>
      </c>
      <c r="AK6" s="35" t="str">
        <f t="shared" ref="AK6:AS6" si="5">IF(AK7="",NA(),AK7)</f>
        <v>-</v>
      </c>
      <c r="AL6" s="35" t="str">
        <f t="shared" si="5"/>
        <v>-</v>
      </c>
      <c r="AM6" s="35" t="str">
        <f t="shared" si="5"/>
        <v>-</v>
      </c>
      <c r="AN6" s="35">
        <f t="shared" si="5"/>
        <v>243.06</v>
      </c>
      <c r="AO6" s="35" t="str">
        <f t="shared" si="5"/>
        <v>-</v>
      </c>
      <c r="AP6" s="35" t="str">
        <f t="shared" si="5"/>
        <v>-</v>
      </c>
      <c r="AQ6" s="35" t="str">
        <f t="shared" si="5"/>
        <v>-</v>
      </c>
      <c r="AR6" s="35" t="str">
        <f t="shared" si="5"/>
        <v>-</v>
      </c>
      <c r="AS6" s="35">
        <f t="shared" si="5"/>
        <v>140.63</v>
      </c>
      <c r="AT6" s="34" t="str">
        <f>IF(AT7="","",IF(AT7="-","【-】","【"&amp;SUBSTITUTE(TEXT(AT7,"#,##0.00"),"-","△")&amp;"】"))</f>
        <v>【86.39】</v>
      </c>
      <c r="AU6" s="35" t="str">
        <f>IF(AU7="",NA(),AU7)</f>
        <v>-</v>
      </c>
      <c r="AV6" s="35" t="str">
        <f t="shared" ref="AV6:BD6" si="6">IF(AV7="",NA(),AV7)</f>
        <v>-</v>
      </c>
      <c r="AW6" s="35" t="str">
        <f t="shared" si="6"/>
        <v>-</v>
      </c>
      <c r="AX6" s="35" t="str">
        <f t="shared" si="6"/>
        <v>-</v>
      </c>
      <c r="AY6" s="35">
        <f t="shared" si="6"/>
        <v>33.1</v>
      </c>
      <c r="AZ6" s="35" t="str">
        <f t="shared" si="6"/>
        <v>-</v>
      </c>
      <c r="BA6" s="35" t="str">
        <f t="shared" si="6"/>
        <v>-</v>
      </c>
      <c r="BB6" s="35" t="str">
        <f t="shared" si="6"/>
        <v>-</v>
      </c>
      <c r="BC6" s="35" t="str">
        <f t="shared" si="6"/>
        <v>-</v>
      </c>
      <c r="BD6" s="35">
        <f t="shared" si="6"/>
        <v>56.53</v>
      </c>
      <c r="BE6" s="34" t="str">
        <f>IF(BE7="","",IF(BE7="-","【-】","【"&amp;SUBSTITUTE(TEXT(BE7,"#,##0.00"),"-","△")&amp;"】"))</f>
        <v>【58.47】</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1095.52</v>
      </c>
      <c r="BP6" s="34" t="str">
        <f>IF(BP7="","",IF(BP7="-","【-】","【"&amp;SUBSTITUTE(TEXT(BP7,"#,##0.00"),"-","△")&amp;"】"))</f>
        <v>【1,042.34】</v>
      </c>
      <c r="BQ6" s="35" t="str">
        <f>IF(BQ7="",NA(),BQ7)</f>
        <v>-</v>
      </c>
      <c r="BR6" s="35" t="str">
        <f t="shared" ref="BR6:BZ6" si="8">IF(BR7="",NA(),BR7)</f>
        <v>-</v>
      </c>
      <c r="BS6" s="35" t="str">
        <f t="shared" si="8"/>
        <v>-</v>
      </c>
      <c r="BT6" s="35" t="str">
        <f t="shared" si="8"/>
        <v>-</v>
      </c>
      <c r="BU6" s="35">
        <f t="shared" si="8"/>
        <v>3.75</v>
      </c>
      <c r="BV6" s="35" t="str">
        <f t="shared" si="8"/>
        <v>-</v>
      </c>
      <c r="BW6" s="35" t="str">
        <f t="shared" si="8"/>
        <v>-</v>
      </c>
      <c r="BX6" s="35" t="str">
        <f t="shared" si="8"/>
        <v>-</v>
      </c>
      <c r="BY6" s="35" t="str">
        <f t="shared" si="8"/>
        <v>-</v>
      </c>
      <c r="BZ6" s="35">
        <f t="shared" si="8"/>
        <v>39.64</v>
      </c>
      <c r="CA6" s="34" t="str">
        <f>IF(CA7="","",IF(CA7="-","【-】","【"&amp;SUBSTITUTE(TEXT(CA7,"#,##0.00"),"-","△")&amp;"】"))</f>
        <v>【42.60】</v>
      </c>
      <c r="CB6" s="35" t="str">
        <f>IF(CB7="",NA(),CB7)</f>
        <v>-</v>
      </c>
      <c r="CC6" s="35" t="str">
        <f t="shared" ref="CC6:CK6" si="9">IF(CC7="",NA(),CC7)</f>
        <v>-</v>
      </c>
      <c r="CD6" s="35" t="str">
        <f t="shared" si="9"/>
        <v>-</v>
      </c>
      <c r="CE6" s="35" t="str">
        <f t="shared" si="9"/>
        <v>-</v>
      </c>
      <c r="CF6" s="35">
        <f t="shared" si="9"/>
        <v>5043.04</v>
      </c>
      <c r="CG6" s="35" t="str">
        <f t="shared" si="9"/>
        <v>-</v>
      </c>
      <c r="CH6" s="35" t="str">
        <f t="shared" si="9"/>
        <v>-</v>
      </c>
      <c r="CI6" s="35" t="str">
        <f t="shared" si="9"/>
        <v>-</v>
      </c>
      <c r="CJ6" s="35" t="str">
        <f t="shared" si="9"/>
        <v>-</v>
      </c>
      <c r="CK6" s="35">
        <f t="shared" si="9"/>
        <v>449.72</v>
      </c>
      <c r="CL6" s="34" t="str">
        <f>IF(CL7="","",IF(CL7="-","【-】","【"&amp;SUBSTITUTE(TEXT(CL7,"#,##0.00"),"-","△")&amp;"】"))</f>
        <v>【410.22】</v>
      </c>
      <c r="CM6" s="35" t="str">
        <f>IF(CM7="",NA(),CM7)</f>
        <v>-</v>
      </c>
      <c r="CN6" s="35" t="str">
        <f t="shared" ref="CN6:CV6" si="10">IF(CN7="",NA(),CN7)</f>
        <v>-</v>
      </c>
      <c r="CO6" s="35" t="str">
        <f t="shared" si="10"/>
        <v>-</v>
      </c>
      <c r="CP6" s="35" t="str">
        <f t="shared" si="10"/>
        <v>-</v>
      </c>
      <c r="CQ6" s="35">
        <f t="shared" si="10"/>
        <v>27.59</v>
      </c>
      <c r="CR6" s="35" t="str">
        <f t="shared" si="10"/>
        <v>-</v>
      </c>
      <c r="CS6" s="35" t="str">
        <f t="shared" si="10"/>
        <v>-</v>
      </c>
      <c r="CT6" s="35" t="str">
        <f t="shared" si="10"/>
        <v>-</v>
      </c>
      <c r="CU6" s="35" t="str">
        <f t="shared" si="10"/>
        <v>-</v>
      </c>
      <c r="CV6" s="35">
        <f t="shared" si="10"/>
        <v>30.19</v>
      </c>
      <c r="CW6" s="34" t="str">
        <f>IF(CW7="","",IF(CW7="-","【-】","【"&amp;SUBSTITUTE(TEXT(CW7,"#,##0.00"),"-","△")&amp;"】"))</f>
        <v>【32.98】</v>
      </c>
      <c r="CX6" s="35" t="str">
        <f>IF(CX7="",NA(),CX7)</f>
        <v>-</v>
      </c>
      <c r="CY6" s="35" t="str">
        <f t="shared" ref="CY6:DG6" si="11">IF(CY7="",NA(),CY7)</f>
        <v>-</v>
      </c>
      <c r="CZ6" s="35" t="str">
        <f t="shared" si="11"/>
        <v>-</v>
      </c>
      <c r="DA6" s="35" t="str">
        <f t="shared" si="11"/>
        <v>-</v>
      </c>
      <c r="DB6" s="35">
        <f t="shared" si="11"/>
        <v>100</v>
      </c>
      <c r="DC6" s="35" t="str">
        <f t="shared" si="11"/>
        <v>-</v>
      </c>
      <c r="DD6" s="35" t="str">
        <f t="shared" si="11"/>
        <v>-</v>
      </c>
      <c r="DE6" s="35" t="str">
        <f t="shared" si="11"/>
        <v>-</v>
      </c>
      <c r="DF6" s="35" t="str">
        <f t="shared" si="11"/>
        <v>-</v>
      </c>
      <c r="DG6" s="35">
        <f t="shared" si="11"/>
        <v>79.09</v>
      </c>
      <c r="DH6" s="34" t="str">
        <f>IF(DH7="","",IF(DH7="-","【-】","【"&amp;SUBSTITUTE(TEXT(DH7,"#,##0.00"),"-","△")&amp;"】"))</f>
        <v>【80.45】</v>
      </c>
      <c r="DI6" s="35" t="str">
        <f>IF(DI7="",NA(),DI7)</f>
        <v>-</v>
      </c>
      <c r="DJ6" s="35" t="str">
        <f t="shared" ref="DJ6:DR6" si="12">IF(DJ7="",NA(),DJ7)</f>
        <v>-</v>
      </c>
      <c r="DK6" s="35" t="str">
        <f t="shared" si="12"/>
        <v>-</v>
      </c>
      <c r="DL6" s="35" t="str">
        <f t="shared" si="12"/>
        <v>-</v>
      </c>
      <c r="DM6" s="35">
        <f t="shared" si="12"/>
        <v>3.54</v>
      </c>
      <c r="DN6" s="35" t="str">
        <f t="shared" si="12"/>
        <v>-</v>
      </c>
      <c r="DO6" s="35" t="str">
        <f t="shared" si="12"/>
        <v>-</v>
      </c>
      <c r="DP6" s="35" t="str">
        <f t="shared" si="12"/>
        <v>-</v>
      </c>
      <c r="DQ6" s="35" t="str">
        <f t="shared" si="12"/>
        <v>-</v>
      </c>
      <c r="DR6" s="35">
        <f t="shared" si="12"/>
        <v>20.14</v>
      </c>
      <c r="DS6" s="34" t="str">
        <f>IF(DS7="","",IF(DS7="-","【-】","【"&amp;SUBSTITUTE(TEXT(DS7,"#,##0.00"),"-","△")&amp;"】"))</f>
        <v>【23.36】</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1.6</v>
      </c>
      <c r="EO6" s="34" t="str">
        <f>IF(EO7="","",IF(EO7="-","【-】","【"&amp;SUBSTITUTE(TEXT(EO7,"#,##0.00"),"-","△")&amp;"】"))</f>
        <v>【1.09】</v>
      </c>
    </row>
    <row r="7" spans="1:148" s="36" customFormat="1" x14ac:dyDescent="0.15">
      <c r="A7" s="28"/>
      <c r="B7" s="37">
        <v>2020</v>
      </c>
      <c r="C7" s="37">
        <v>42021</v>
      </c>
      <c r="D7" s="37">
        <v>46</v>
      </c>
      <c r="E7" s="37">
        <v>17</v>
      </c>
      <c r="F7" s="37">
        <v>6</v>
      </c>
      <c r="G7" s="37">
        <v>0</v>
      </c>
      <c r="H7" s="37" t="s">
        <v>96</v>
      </c>
      <c r="I7" s="37" t="s">
        <v>97</v>
      </c>
      <c r="J7" s="37" t="s">
        <v>98</v>
      </c>
      <c r="K7" s="37" t="s">
        <v>99</v>
      </c>
      <c r="L7" s="37" t="s">
        <v>100</v>
      </c>
      <c r="M7" s="37" t="s">
        <v>101</v>
      </c>
      <c r="N7" s="38" t="s">
        <v>102</v>
      </c>
      <c r="O7" s="38">
        <v>61.59</v>
      </c>
      <c r="P7" s="38">
        <v>0.03</v>
      </c>
      <c r="Q7" s="38">
        <v>100</v>
      </c>
      <c r="R7" s="38">
        <v>3575</v>
      </c>
      <c r="S7" s="38">
        <v>140824</v>
      </c>
      <c r="T7" s="38">
        <v>554.54999999999995</v>
      </c>
      <c r="U7" s="38">
        <v>253.94</v>
      </c>
      <c r="V7" s="38">
        <v>38</v>
      </c>
      <c r="W7" s="38">
        <v>0.05</v>
      </c>
      <c r="X7" s="38">
        <v>760</v>
      </c>
      <c r="Y7" s="38" t="s">
        <v>102</v>
      </c>
      <c r="Z7" s="38" t="s">
        <v>102</v>
      </c>
      <c r="AA7" s="38" t="s">
        <v>102</v>
      </c>
      <c r="AB7" s="38" t="s">
        <v>102</v>
      </c>
      <c r="AC7" s="38">
        <v>96.67</v>
      </c>
      <c r="AD7" s="38" t="s">
        <v>102</v>
      </c>
      <c r="AE7" s="38" t="s">
        <v>102</v>
      </c>
      <c r="AF7" s="38" t="s">
        <v>102</v>
      </c>
      <c r="AG7" s="38" t="s">
        <v>102</v>
      </c>
      <c r="AH7" s="38">
        <v>101.18</v>
      </c>
      <c r="AI7" s="38">
        <v>99.28</v>
      </c>
      <c r="AJ7" s="38" t="s">
        <v>102</v>
      </c>
      <c r="AK7" s="38" t="s">
        <v>102</v>
      </c>
      <c r="AL7" s="38" t="s">
        <v>102</v>
      </c>
      <c r="AM7" s="38" t="s">
        <v>102</v>
      </c>
      <c r="AN7" s="38">
        <v>243.06</v>
      </c>
      <c r="AO7" s="38" t="s">
        <v>102</v>
      </c>
      <c r="AP7" s="38" t="s">
        <v>102</v>
      </c>
      <c r="AQ7" s="38" t="s">
        <v>102</v>
      </c>
      <c r="AR7" s="38" t="s">
        <v>102</v>
      </c>
      <c r="AS7" s="38">
        <v>140.63</v>
      </c>
      <c r="AT7" s="38">
        <v>86.39</v>
      </c>
      <c r="AU7" s="38" t="s">
        <v>102</v>
      </c>
      <c r="AV7" s="38" t="s">
        <v>102</v>
      </c>
      <c r="AW7" s="38" t="s">
        <v>102</v>
      </c>
      <c r="AX7" s="38" t="s">
        <v>102</v>
      </c>
      <c r="AY7" s="38">
        <v>33.1</v>
      </c>
      <c r="AZ7" s="38" t="s">
        <v>102</v>
      </c>
      <c r="BA7" s="38" t="s">
        <v>102</v>
      </c>
      <c r="BB7" s="38" t="s">
        <v>102</v>
      </c>
      <c r="BC7" s="38" t="s">
        <v>102</v>
      </c>
      <c r="BD7" s="38">
        <v>56.53</v>
      </c>
      <c r="BE7" s="38">
        <v>58.47</v>
      </c>
      <c r="BF7" s="38" t="s">
        <v>102</v>
      </c>
      <c r="BG7" s="38" t="s">
        <v>102</v>
      </c>
      <c r="BH7" s="38" t="s">
        <v>102</v>
      </c>
      <c r="BI7" s="38" t="s">
        <v>102</v>
      </c>
      <c r="BJ7" s="38">
        <v>0</v>
      </c>
      <c r="BK7" s="38" t="s">
        <v>102</v>
      </c>
      <c r="BL7" s="38" t="s">
        <v>102</v>
      </c>
      <c r="BM7" s="38" t="s">
        <v>102</v>
      </c>
      <c r="BN7" s="38" t="s">
        <v>102</v>
      </c>
      <c r="BO7" s="38">
        <v>1095.52</v>
      </c>
      <c r="BP7" s="38">
        <v>1042.3399999999999</v>
      </c>
      <c r="BQ7" s="38" t="s">
        <v>102</v>
      </c>
      <c r="BR7" s="38" t="s">
        <v>102</v>
      </c>
      <c r="BS7" s="38" t="s">
        <v>102</v>
      </c>
      <c r="BT7" s="38" t="s">
        <v>102</v>
      </c>
      <c r="BU7" s="38">
        <v>3.75</v>
      </c>
      <c r="BV7" s="38" t="s">
        <v>102</v>
      </c>
      <c r="BW7" s="38" t="s">
        <v>102</v>
      </c>
      <c r="BX7" s="38" t="s">
        <v>102</v>
      </c>
      <c r="BY7" s="38" t="s">
        <v>102</v>
      </c>
      <c r="BZ7" s="38">
        <v>39.64</v>
      </c>
      <c r="CA7" s="38">
        <v>42.6</v>
      </c>
      <c r="CB7" s="38" t="s">
        <v>102</v>
      </c>
      <c r="CC7" s="38" t="s">
        <v>102</v>
      </c>
      <c r="CD7" s="38" t="s">
        <v>102</v>
      </c>
      <c r="CE7" s="38" t="s">
        <v>102</v>
      </c>
      <c r="CF7" s="38">
        <v>5043.04</v>
      </c>
      <c r="CG7" s="38" t="s">
        <v>102</v>
      </c>
      <c r="CH7" s="38" t="s">
        <v>102</v>
      </c>
      <c r="CI7" s="38" t="s">
        <v>102</v>
      </c>
      <c r="CJ7" s="38" t="s">
        <v>102</v>
      </c>
      <c r="CK7" s="38">
        <v>449.72</v>
      </c>
      <c r="CL7" s="38">
        <v>410.22</v>
      </c>
      <c r="CM7" s="38" t="s">
        <v>102</v>
      </c>
      <c r="CN7" s="38" t="s">
        <v>102</v>
      </c>
      <c r="CO7" s="38" t="s">
        <v>102</v>
      </c>
      <c r="CP7" s="38" t="s">
        <v>102</v>
      </c>
      <c r="CQ7" s="38">
        <v>27.59</v>
      </c>
      <c r="CR7" s="38" t="s">
        <v>102</v>
      </c>
      <c r="CS7" s="38" t="s">
        <v>102</v>
      </c>
      <c r="CT7" s="38" t="s">
        <v>102</v>
      </c>
      <c r="CU7" s="38" t="s">
        <v>102</v>
      </c>
      <c r="CV7" s="38">
        <v>30.19</v>
      </c>
      <c r="CW7" s="38">
        <v>32.979999999999997</v>
      </c>
      <c r="CX7" s="38" t="s">
        <v>102</v>
      </c>
      <c r="CY7" s="38" t="s">
        <v>102</v>
      </c>
      <c r="CZ7" s="38" t="s">
        <v>102</v>
      </c>
      <c r="DA7" s="38" t="s">
        <v>102</v>
      </c>
      <c r="DB7" s="38">
        <v>100</v>
      </c>
      <c r="DC7" s="38" t="s">
        <v>102</v>
      </c>
      <c r="DD7" s="38" t="s">
        <v>102</v>
      </c>
      <c r="DE7" s="38" t="s">
        <v>102</v>
      </c>
      <c r="DF7" s="38" t="s">
        <v>102</v>
      </c>
      <c r="DG7" s="38">
        <v>79.09</v>
      </c>
      <c r="DH7" s="38">
        <v>80.45</v>
      </c>
      <c r="DI7" s="38" t="s">
        <v>102</v>
      </c>
      <c r="DJ7" s="38" t="s">
        <v>102</v>
      </c>
      <c r="DK7" s="38" t="s">
        <v>102</v>
      </c>
      <c r="DL7" s="38" t="s">
        <v>102</v>
      </c>
      <c r="DM7" s="38">
        <v>3.54</v>
      </c>
      <c r="DN7" s="38" t="s">
        <v>102</v>
      </c>
      <c r="DO7" s="38" t="s">
        <v>102</v>
      </c>
      <c r="DP7" s="38" t="s">
        <v>102</v>
      </c>
      <c r="DQ7" s="38" t="s">
        <v>102</v>
      </c>
      <c r="DR7" s="38">
        <v>20.14</v>
      </c>
      <c r="DS7" s="38">
        <v>23.36</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1.6</v>
      </c>
      <c r="EO7" s="38">
        <v>1.0900000000000001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石森 孝弘 [Takahiro Ishimori]</cp:lastModifiedBy>
  <cp:lastPrinted>2022-01-20T23:42:43Z</cp:lastPrinted>
  <dcterms:created xsi:type="dcterms:W3CDTF">2021-12-03T07:35:58Z</dcterms:created>
  <dcterms:modified xsi:type="dcterms:W3CDTF">2022-01-20T23:42:44Z</dcterms:modified>
  <cp:category/>
</cp:coreProperties>
</file>