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表" sheetId="1" r:id="rId1"/>
  </sheets>
  <externalReferences>
    <externalReference r:id="rId4"/>
  </externalReferences>
  <definedNames>
    <definedName name="_1NEN">#REF!</definedName>
    <definedName name="_Regression_Int" localSheetId="0" hidden="1">1</definedName>
    <definedName name="_xlfn.RANK.EQ" hidden="1">#NAME?</definedName>
    <definedName name="a">#REF!</definedName>
    <definedName name="b">#REF!</definedName>
    <definedName name="_xlnm.Print_Area" localSheetId="0">'第１表'!$A$1:$M$60</definedName>
    <definedName name="Print_Area_MI">'第１表'!$A$1:$M$52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<sst xmlns="http://schemas.openxmlformats.org/spreadsheetml/2006/main" count="114" uniqueCount="51">
  <si>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</si>
  <si>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</si>
  <si>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</si>
  <si>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</si>
  <si>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</si>
  <si>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</si>
  <si>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</si>
  <si>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</si>
  <si>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</si>
  <si>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</si>
  <si>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</si>
  <si>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</si>
  <si>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</si>
  <si>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</si>
  <si>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</si>
  <si>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</si>
  <si>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</si>
  <si>
    <t>第１表    学校種別学校数・学級数・在学者数及び教職員数</t>
  </si>
  <si>
    <t>区    分</t>
  </si>
  <si>
    <t>小学校</t>
  </si>
  <si>
    <t>中学校</t>
  </si>
  <si>
    <t>高等学校</t>
  </si>
  <si>
    <t>高等学校
通信教育</t>
  </si>
  <si>
    <t>特別支援</t>
  </si>
  <si>
    <t>幼稚園</t>
  </si>
  <si>
    <t>専修学校</t>
  </si>
  <si>
    <t>注１</t>
  </si>
  <si>
    <t>注２</t>
  </si>
  <si>
    <t>注３</t>
  </si>
  <si>
    <t>中等教育学校の学級数は，前期課程のみ</t>
  </si>
  <si>
    <t>平成27年度</t>
  </si>
  <si>
    <t>幼保連携
型認定　
こども園</t>
  </si>
  <si>
    <t>…</t>
  </si>
  <si>
    <t>平成28年度</t>
  </si>
  <si>
    <t>平成26年度</t>
  </si>
  <si>
    <t>2 (2)</t>
  </si>
  <si>
    <t>2 (2)</t>
  </si>
  <si>
    <t>1 (2)</t>
  </si>
  <si>
    <t>1 (2)</t>
  </si>
  <si>
    <t>学校</t>
  </si>
  <si>
    <t>各種学校</t>
  </si>
  <si>
    <t>義務教育
学校</t>
  </si>
  <si>
    <t>中等教育
学校</t>
  </si>
  <si>
    <t>（単位：校，学級，人）</t>
  </si>
  <si>
    <t>高等学校通信教育の学校数は，全日制課程との併置校は外数として（　）書きし，合計には含めていない</t>
  </si>
  <si>
    <t>高等学校通信教育の在学者数等は，外数として（　）書きし，年計には含めていない</t>
  </si>
  <si>
    <t>平成29年度</t>
  </si>
  <si>
    <t>平成30年度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</si>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</sst>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5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4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65" applyFont="1" applyFill="1" applyAlignment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14" xfId="65" applyFont="1" applyFill="1" applyBorder="1" applyAlignment="1">
      <alignment vertical="center"/>
      <protection/>
    </xf>
    <xf numFmtId="0" fontId="11" fillId="0" borderId="15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vertical="center"/>
      <protection/>
    </xf>
    <xf numFmtId="227" fontId="11" fillId="0" borderId="12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horizontal="right" vertical="center"/>
    </xf>
    <xf numFmtId="0" fontId="11" fillId="0" borderId="0" xfId="65" applyFont="1" applyFill="1" applyBorder="1" applyAlignment="1">
      <alignment vertical="center"/>
      <protection/>
    </xf>
    <xf numFmtId="0" fontId="11" fillId="0" borderId="10" xfId="65" applyFont="1" applyFill="1" applyBorder="1" applyAlignment="1">
      <alignment vertical="center"/>
      <protection/>
    </xf>
    <xf numFmtId="0" fontId="11" fillId="0" borderId="16" xfId="65" applyFont="1" applyFill="1" applyBorder="1" applyAlignment="1">
      <alignment vertical="center"/>
      <protection/>
    </xf>
    <xf numFmtId="227" fontId="11" fillId="0" borderId="0" xfId="51" applyNumberFormat="1" applyFont="1" applyFill="1" applyBorder="1" applyAlignment="1">
      <alignment vertical="center"/>
    </xf>
    <xf numFmtId="227" fontId="11" fillId="0" borderId="10" xfId="51" applyNumberFormat="1" applyFont="1" applyFill="1" applyBorder="1" applyAlignment="1">
      <alignment vertical="center"/>
    </xf>
    <xf numFmtId="227" fontId="11" fillId="0" borderId="0" xfId="51" applyNumberFormat="1" applyFont="1" applyFill="1" applyBorder="1" applyAlignment="1" quotePrefix="1">
      <alignment horizontal="right" vertical="center"/>
    </xf>
    <xf numFmtId="227" fontId="11" fillId="0" borderId="0" xfId="51" applyNumberFormat="1" applyFont="1" applyFill="1" applyBorder="1" applyAlignment="1">
      <alignment horizontal="right" vertical="center"/>
    </xf>
    <xf numFmtId="227" fontId="11" fillId="0" borderId="10" xfId="51" applyNumberFormat="1" applyFont="1" applyFill="1" applyBorder="1" applyAlignment="1">
      <alignment horizontal="right" vertical="center"/>
    </xf>
    <xf numFmtId="0" fontId="11" fillId="0" borderId="13" xfId="65" applyNumberFormat="1" applyFont="1" applyFill="1" applyBorder="1" applyAlignment="1">
      <alignment horizontal="centerContinuous" vertical="center"/>
      <protection/>
    </xf>
    <xf numFmtId="228" fontId="11" fillId="0" borderId="12" xfId="51" applyNumberFormat="1" applyFont="1" applyFill="1" applyBorder="1" applyAlignment="1" quotePrefix="1">
      <alignment horizontal="right" vertical="center"/>
    </xf>
    <xf numFmtId="228" fontId="11" fillId="0" borderId="0" xfId="51" applyNumberFormat="1" applyFont="1" applyFill="1" applyBorder="1" applyAlignment="1" quotePrefix="1">
      <alignment horizontal="right" vertical="center"/>
    </xf>
    <xf numFmtId="228" fontId="11" fillId="0" borderId="0" xfId="51" applyNumberFormat="1" applyFont="1" applyFill="1" applyBorder="1" applyAlignment="1" quotePrefix="1">
      <alignment vertical="center"/>
    </xf>
    <xf numFmtId="213" fontId="11" fillId="0" borderId="12" xfId="51" applyNumberFormat="1" applyFont="1" applyFill="1" applyBorder="1" applyAlignment="1">
      <alignment horizontal="right" vertical="center"/>
    </xf>
    <xf numFmtId="213" fontId="11" fillId="0" borderId="0" xfId="51" applyNumberFormat="1" applyFont="1" applyFill="1" applyBorder="1" applyAlignment="1">
      <alignment horizontal="right" vertical="center"/>
    </xf>
    <xf numFmtId="228" fontId="11" fillId="0" borderId="11" xfId="51" applyNumberFormat="1" applyFont="1" applyFill="1" applyBorder="1" applyAlignment="1">
      <alignment horizontal="right" vertical="center"/>
    </xf>
    <xf numFmtId="228" fontId="11" fillId="0" borderId="10" xfId="51" applyNumberFormat="1" applyFont="1" applyFill="1" applyBorder="1" applyAlignment="1">
      <alignment horizontal="right" vertical="center"/>
    </xf>
    <xf numFmtId="227" fontId="11" fillId="0" borderId="0" xfId="65" applyNumberFormat="1" applyFont="1" applyFill="1" applyBorder="1" applyAlignment="1">
      <alignment vertical="center"/>
      <protection/>
    </xf>
    <xf numFmtId="227" fontId="11" fillId="0" borderId="10" xfId="65" applyNumberFormat="1" applyFont="1" applyFill="1" applyBorder="1" applyAlignment="1">
      <alignment vertical="center"/>
      <protection/>
    </xf>
    <xf numFmtId="0" fontId="11" fillId="0" borderId="0" xfId="65" applyFont="1" applyFill="1" applyAlignment="1">
      <alignment horizontal="center"/>
      <protection/>
    </xf>
    <xf numFmtId="0" fontId="11" fillId="0" borderId="0" xfId="65" applyFont="1" applyFill="1" applyAlignment="1">
      <alignment/>
      <protection/>
    </xf>
    <xf numFmtId="0" fontId="11" fillId="0" borderId="0" xfId="65" applyFont="1" applyFill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229" fontId="52" fillId="0" borderId="0" xfId="65" applyNumberFormat="1" applyFont="1" applyFill="1" applyAlignment="1">
      <alignment vertical="center"/>
      <protection/>
    </xf>
    <xf numFmtId="227" fontId="11" fillId="0" borderId="17" xfId="49" applyNumberFormat="1" applyFont="1" applyFill="1" applyBorder="1" applyAlignment="1">
      <alignment vertical="center"/>
    </xf>
    <xf numFmtId="227" fontId="11" fillId="0" borderId="14" xfId="49" applyNumberFormat="1" applyFont="1" applyFill="1" applyBorder="1" applyAlignment="1">
      <alignment vertical="center"/>
    </xf>
    <xf numFmtId="227" fontId="11" fillId="0" borderId="17" xfId="65" applyNumberFormat="1" applyFont="1" applyFill="1" applyBorder="1" applyAlignment="1">
      <alignment vertical="center"/>
      <protection/>
    </xf>
    <xf numFmtId="227" fontId="11" fillId="0" borderId="14" xfId="65" applyNumberFormat="1" applyFont="1" applyFill="1" applyBorder="1" applyAlignment="1">
      <alignment vertical="center"/>
      <protection/>
    </xf>
    <xf numFmtId="227" fontId="11" fillId="0" borderId="12" xfId="65" applyNumberFormat="1" applyFont="1" applyFill="1" applyBorder="1" applyAlignment="1">
      <alignment vertical="center"/>
      <protection/>
    </xf>
    <xf numFmtId="227" fontId="11" fillId="0" borderId="11" xfId="65" applyNumberFormat="1" applyFont="1" applyFill="1" applyBorder="1" applyAlignment="1">
      <alignment vertical="center"/>
      <protection/>
    </xf>
    <xf numFmtId="227" fontId="11" fillId="0" borderId="12" xfId="51" applyNumberFormat="1" applyFont="1" applyFill="1" applyBorder="1" applyAlignment="1">
      <alignment vertical="center"/>
    </xf>
    <xf numFmtId="227" fontId="11" fillId="0" borderId="11" xfId="51" applyNumberFormat="1" applyFont="1" applyFill="1" applyBorder="1" applyAlignment="1">
      <alignment vertical="center"/>
    </xf>
    <xf numFmtId="227" fontId="11" fillId="0" borderId="17" xfId="51" applyNumberFormat="1" applyFont="1" applyFill="1" applyBorder="1" applyAlignment="1">
      <alignment vertical="center"/>
    </xf>
    <xf numFmtId="227" fontId="11" fillId="0" borderId="14" xfId="51" applyNumberFormat="1" applyFont="1" applyFill="1" applyBorder="1" applyAlignment="1">
      <alignment vertical="center"/>
    </xf>
    <xf numFmtId="228" fontId="11" fillId="0" borderId="10" xfId="51" applyNumberFormat="1" applyFont="1" applyFill="1" applyBorder="1" applyAlignment="1" quotePrefix="1">
      <alignment horizontal="right" vertical="center"/>
    </xf>
    <xf numFmtId="228" fontId="11" fillId="0" borderId="10" xfId="51" applyNumberFormat="1" applyFont="1" applyFill="1" applyBorder="1" applyAlignment="1" quotePrefix="1">
      <alignment vertical="center"/>
    </xf>
    <xf numFmtId="0" fontId="11" fillId="0" borderId="14" xfId="65" applyFont="1" applyFill="1" applyBorder="1" applyAlignment="1">
      <alignment horizontal="center" vertical="center" wrapText="1" shrinkToFit="1"/>
      <protection/>
    </xf>
    <xf numFmtId="0" fontId="11" fillId="0" borderId="0" xfId="65" applyFont="1" applyFill="1" applyBorder="1" applyAlignment="1">
      <alignment horizontal="center" vertical="center" wrapText="1" shrinkToFit="1"/>
      <protection/>
    </xf>
    <xf numFmtId="0" fontId="11" fillId="0" borderId="10" xfId="65" applyFont="1" applyFill="1" applyBorder="1" applyAlignment="1">
      <alignment horizontal="center" vertical="center" wrapText="1" shrinkToFit="1"/>
      <protection/>
    </xf>
    <xf numFmtId="0" fontId="11" fillId="0" borderId="0" xfId="65" applyFont="1" applyFill="1" applyBorder="1" applyAlignment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4" xfId="65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0" borderId="14" xfId="65" applyFont="1" applyFill="1" applyBorder="1" applyAlignment="1">
      <alignment horizontal="center" vertical="center" wrapText="1"/>
      <protection/>
    </xf>
    <xf numFmtId="0" fontId="12" fillId="0" borderId="0" xfId="64" applyFont="1" applyFill="1" applyAlignment="1">
      <alignment vertical="center" wrapText="1"/>
      <protection/>
    </xf>
    <xf numFmtId="0" fontId="12" fillId="0" borderId="10" xfId="64" applyFont="1" applyFill="1" applyBorder="1" applyAlignment="1">
      <alignment vertical="center" wrapText="1"/>
      <protection/>
    </xf>
    <xf numFmtId="37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65" applyFont="1" applyFill="1" applyBorder="1" applyAlignment="1">
      <alignment horizontal="center" vertical="center" wrapText="1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/>
    </xf>
    <xf numFmtId="0" fontId="11" fillId="0" borderId="14" xfId="65" applyNumberFormat="1" applyFont="1" applyFill="1" applyBorder="1" applyAlignment="1">
      <alignment horizontal="center" vertical="center" wrapText="1"/>
      <protection/>
    </xf>
    <xf numFmtId="0" fontId="11" fillId="0" borderId="0" xfId="65" applyNumberFormat="1" applyFont="1" applyFill="1" applyBorder="1" applyAlignment="1">
      <alignment horizontal="center" vertical="center"/>
      <protection/>
    </xf>
    <xf numFmtId="0" fontId="11" fillId="0" borderId="10" xfId="65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総括表H13  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60"/>
  <sheetViews>
    <sheetView showGridLines="0" tabSelected="1" zoomScaleSheetLayoutView="130" zoomScalePageLayoutView="0" workbookViewId="0" topLeftCell="A1">
      <pane xSplit="2" ySplit="4" topLeftCell="C20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J29" sqref="J29:L29"/>
    </sheetView>
  </sheetViews>
  <sheetFormatPr defaultColWidth="8.75" defaultRowHeight="13.5" customHeight="1"/>
  <cols>
    <col min="1" max="1" width="8.58203125" style="12" customWidth="1"/>
    <col min="2" max="2" width="4.25" style="11" customWidth="1"/>
    <col min="3" max="5" width="5.08203125" style="11" customWidth="1"/>
    <col min="6" max="6" width="5.58203125" style="11" customWidth="1"/>
    <col min="7" max="9" width="7.08203125" style="11" customWidth="1"/>
    <col min="10" max="13" width="6.58203125" style="11" customWidth="1"/>
    <col min="14" max="16384" width="8.75" style="11" customWidth="1"/>
  </cols>
  <sheetData>
    <row r="1" spans="1:13" s="1" customFormat="1" ht="15.75" customHeight="1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43</v>
      </c>
    </row>
    <row r="3" spans="1:14" s="1" customFormat="1" ht="15.75" customHeight="1">
      <c r="A3" s="64" t="s">
        <v>18</v>
      </c>
      <c r="B3" s="65"/>
      <c r="C3" s="5" t="s">
        <v>7</v>
      </c>
      <c r="D3" s="6"/>
      <c r="E3" s="6"/>
      <c r="F3" s="75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66"/>
      <c r="B4" s="67"/>
      <c r="C4" s="9" t="s">
        <v>2</v>
      </c>
      <c r="D4" s="9" t="s">
        <v>5</v>
      </c>
      <c r="E4" s="9" t="s">
        <v>6</v>
      </c>
      <c r="F4" s="76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34</v>
      </c>
      <c r="B5" s="14" t="s">
        <v>2</v>
      </c>
      <c r="C5" s="15">
        <v>1116</v>
      </c>
      <c r="D5" s="16">
        <v>1096</v>
      </c>
      <c r="E5" s="16">
        <v>20</v>
      </c>
      <c r="F5" s="16">
        <v>9608</v>
      </c>
      <c r="G5" s="16">
        <v>302410</v>
      </c>
      <c r="H5" s="16">
        <v>153947</v>
      </c>
      <c r="I5" s="16">
        <v>148463</v>
      </c>
      <c r="J5" s="16">
        <v>22595</v>
      </c>
      <c r="K5" s="16">
        <v>10936</v>
      </c>
      <c r="L5" s="16">
        <v>11659</v>
      </c>
      <c r="M5" s="16">
        <v>4373</v>
      </c>
      <c r="N5" s="10"/>
    </row>
    <row r="6" spans="1:14" ht="15.75" customHeight="1">
      <c r="A6" s="8" t="s">
        <v>30</v>
      </c>
      <c r="B6" s="14" t="s">
        <v>2</v>
      </c>
      <c r="C6" s="15">
        <v>1102</v>
      </c>
      <c r="D6" s="16">
        <v>1083</v>
      </c>
      <c r="E6" s="16">
        <v>19</v>
      </c>
      <c r="F6" s="16">
        <v>9557</v>
      </c>
      <c r="G6" s="16">
        <v>299833</v>
      </c>
      <c r="H6" s="16">
        <v>152609</v>
      </c>
      <c r="I6" s="16">
        <v>147224</v>
      </c>
      <c r="J6" s="16">
        <v>22709</v>
      </c>
      <c r="K6" s="16">
        <v>10877</v>
      </c>
      <c r="L6" s="16">
        <v>11832</v>
      </c>
      <c r="M6" s="16">
        <v>4310</v>
      </c>
      <c r="N6" s="10"/>
    </row>
    <row r="7" spans="1:14" ht="15.75" customHeight="1">
      <c r="A7" s="8" t="s">
        <v>33</v>
      </c>
      <c r="B7" s="14" t="s">
        <v>2</v>
      </c>
      <c r="C7" s="15">
        <v>1092</v>
      </c>
      <c r="D7" s="16">
        <v>1074</v>
      </c>
      <c r="E7" s="16">
        <v>18</v>
      </c>
      <c r="F7" s="16">
        <v>9494</v>
      </c>
      <c r="G7" s="16">
        <v>296846</v>
      </c>
      <c r="H7" s="16">
        <v>151125</v>
      </c>
      <c r="I7" s="16">
        <v>145721</v>
      </c>
      <c r="J7" s="16">
        <v>22720</v>
      </c>
      <c r="K7" s="16">
        <v>10805</v>
      </c>
      <c r="L7" s="16">
        <v>11915</v>
      </c>
      <c r="M7" s="16">
        <v>4421</v>
      </c>
      <c r="N7" s="10"/>
    </row>
    <row r="8" spans="1:14" s="1" customFormat="1" ht="15.75" customHeight="1">
      <c r="A8" s="8" t="s">
        <v>46</v>
      </c>
      <c r="B8" s="14" t="s">
        <v>2</v>
      </c>
      <c r="C8" s="15">
        <v>1088</v>
      </c>
      <c r="D8" s="16">
        <v>1069</v>
      </c>
      <c r="E8" s="16">
        <v>19</v>
      </c>
      <c r="F8" s="16">
        <v>9446</v>
      </c>
      <c r="G8" s="16">
        <v>293639</v>
      </c>
      <c r="H8" s="16">
        <v>149596</v>
      </c>
      <c r="I8" s="16">
        <v>144043</v>
      </c>
      <c r="J8" s="16">
        <v>22830</v>
      </c>
      <c r="K8" s="16">
        <v>10784</v>
      </c>
      <c r="L8" s="16">
        <v>12046</v>
      </c>
      <c r="M8" s="16">
        <v>4432</v>
      </c>
      <c r="N8" s="8"/>
    </row>
    <row r="9" spans="1:14" s="1" customFormat="1" ht="15.75" customHeight="1">
      <c r="A9" s="8" t="s">
        <v>47</v>
      </c>
      <c r="B9" s="14" t="s">
        <v>2</v>
      </c>
      <c r="C9" s="15">
        <v>1082</v>
      </c>
      <c r="D9" s="16">
        <v>1064</v>
      </c>
      <c r="E9" s="16">
        <v>18</v>
      </c>
      <c r="F9" s="16">
        <v>9420</v>
      </c>
      <c r="G9" s="16">
        <v>290527</v>
      </c>
      <c r="H9" s="16">
        <v>147793</v>
      </c>
      <c r="I9" s="16">
        <v>142734</v>
      </c>
      <c r="J9" s="16">
        <v>23110</v>
      </c>
      <c r="K9" s="16">
        <v>10756</v>
      </c>
      <c r="L9" s="16">
        <v>12354</v>
      </c>
      <c r="M9" s="16">
        <v>4450</v>
      </c>
      <c r="N9" s="8"/>
    </row>
    <row r="10" spans="1:14" ht="15.75" customHeight="1">
      <c r="A10" s="8" t="s">
        <v>48</v>
      </c>
      <c r="B10" s="14" t="s">
        <v>2</v>
      </c>
      <c r="C10" s="15">
        <v>1091</v>
      </c>
      <c r="D10" s="16">
        <v>1072</v>
      </c>
      <c r="E10" s="16">
        <v>19</v>
      </c>
      <c r="F10" s="16">
        <v>9402</v>
      </c>
      <c r="G10" s="16">
        <v>288029</v>
      </c>
      <c r="H10" s="16">
        <v>146689</v>
      </c>
      <c r="I10" s="16">
        <v>141340</v>
      </c>
      <c r="J10" s="16">
        <v>23404</v>
      </c>
      <c r="K10" s="16">
        <v>10729</v>
      </c>
      <c r="L10" s="16">
        <v>12675</v>
      </c>
      <c r="M10" s="16">
        <v>4522</v>
      </c>
      <c r="N10" s="10"/>
    </row>
    <row r="11" spans="1:14" ht="15.75" customHeight="1">
      <c r="A11" s="18"/>
      <c r="B11" s="19" t="s">
        <v>12</v>
      </c>
      <c r="C11" s="48">
        <f>SUM(C12:C14)</f>
        <v>1101</v>
      </c>
      <c r="D11" s="49">
        <f aca="true" t="shared" si="0" ref="D11:M11">SUM(D12:D14)</f>
        <v>1083</v>
      </c>
      <c r="E11" s="49">
        <f t="shared" si="0"/>
        <v>18</v>
      </c>
      <c r="F11" s="49">
        <f t="shared" si="0"/>
        <v>9398</v>
      </c>
      <c r="G11" s="49">
        <f t="shared" si="0"/>
        <v>285565</v>
      </c>
      <c r="H11" s="49">
        <f t="shared" si="0"/>
        <v>145264</v>
      </c>
      <c r="I11" s="49">
        <f t="shared" si="0"/>
        <v>140301</v>
      </c>
      <c r="J11" s="49">
        <f t="shared" si="0"/>
        <v>23610</v>
      </c>
      <c r="K11" s="49">
        <f t="shared" si="0"/>
        <v>10645</v>
      </c>
      <c r="L11" s="49">
        <f t="shared" si="0"/>
        <v>12965</v>
      </c>
      <c r="M11" s="49">
        <f t="shared" si="0"/>
        <v>4662</v>
      </c>
      <c r="N11" s="10"/>
    </row>
    <row r="12" spans="1:14" ht="15.75" customHeight="1">
      <c r="A12" s="63" t="s">
        <v>49</v>
      </c>
      <c r="B12" s="21" t="s">
        <v>13</v>
      </c>
      <c r="C12" s="22">
        <v>5</v>
      </c>
      <c r="D12" s="23">
        <v>5</v>
      </c>
      <c r="E12" s="24">
        <v>0</v>
      </c>
      <c r="F12" s="23">
        <v>50</v>
      </c>
      <c r="G12" s="23">
        <v>1377</v>
      </c>
      <c r="H12" s="23">
        <v>705</v>
      </c>
      <c r="I12" s="23">
        <v>672</v>
      </c>
      <c r="J12" s="23">
        <v>101</v>
      </c>
      <c r="K12" s="23">
        <v>57</v>
      </c>
      <c r="L12" s="23">
        <v>44</v>
      </c>
      <c r="M12" s="23">
        <v>6</v>
      </c>
      <c r="N12" s="10"/>
    </row>
    <row r="13" spans="1:14" ht="15.75" customHeight="1">
      <c r="A13" s="63"/>
      <c r="B13" s="21" t="s">
        <v>14</v>
      </c>
      <c r="C13" s="22">
        <v>761</v>
      </c>
      <c r="D13" s="23">
        <v>743</v>
      </c>
      <c r="E13" s="23">
        <v>18</v>
      </c>
      <c r="F13" s="23">
        <v>8040</v>
      </c>
      <c r="G13" s="23">
        <v>217635</v>
      </c>
      <c r="H13" s="23">
        <v>111246</v>
      </c>
      <c r="I13" s="23">
        <v>106389</v>
      </c>
      <c r="J13" s="23">
        <v>18179</v>
      </c>
      <c r="K13" s="23">
        <v>8969</v>
      </c>
      <c r="L13" s="23">
        <v>9210</v>
      </c>
      <c r="M13" s="23">
        <v>3441</v>
      </c>
      <c r="N13" s="10"/>
    </row>
    <row r="14" spans="1:14" ht="15.75" customHeight="1">
      <c r="A14" s="25"/>
      <c r="B14" s="21" t="s">
        <v>15</v>
      </c>
      <c r="C14" s="22">
        <v>335</v>
      </c>
      <c r="D14" s="23">
        <v>335</v>
      </c>
      <c r="E14" s="24">
        <v>0</v>
      </c>
      <c r="F14" s="23">
        <v>1308</v>
      </c>
      <c r="G14" s="23">
        <v>66553</v>
      </c>
      <c r="H14" s="23">
        <v>33313</v>
      </c>
      <c r="I14" s="23">
        <v>33240</v>
      </c>
      <c r="J14" s="23">
        <v>5330</v>
      </c>
      <c r="K14" s="23">
        <v>1619</v>
      </c>
      <c r="L14" s="23">
        <v>3711</v>
      </c>
      <c r="M14" s="23">
        <v>1215</v>
      </c>
      <c r="N14" s="10"/>
    </row>
    <row r="15" spans="1:14" ht="15.75" customHeight="1">
      <c r="A15" s="18"/>
      <c r="B15" s="19" t="s">
        <v>12</v>
      </c>
      <c r="C15" s="50">
        <f>SUM(C16:C18)</f>
        <v>1100</v>
      </c>
      <c r="D15" s="51">
        <f aca="true" t="shared" si="1" ref="D15:M15">SUM(D16:D18)</f>
        <v>1083</v>
      </c>
      <c r="E15" s="51">
        <f t="shared" si="1"/>
        <v>17</v>
      </c>
      <c r="F15" s="51">
        <f>SUM(F16:F18)</f>
        <v>9451</v>
      </c>
      <c r="G15" s="51">
        <f>SUM(G16:G18)</f>
        <v>283098</v>
      </c>
      <c r="H15" s="51">
        <f t="shared" si="1"/>
        <v>143925</v>
      </c>
      <c r="I15" s="51">
        <f t="shared" si="1"/>
        <v>139173</v>
      </c>
      <c r="J15" s="51">
        <f t="shared" si="1"/>
        <v>24096</v>
      </c>
      <c r="K15" s="51">
        <f t="shared" si="1"/>
        <v>10617</v>
      </c>
      <c r="L15" s="51">
        <f t="shared" si="1"/>
        <v>13479</v>
      </c>
      <c r="M15" s="51">
        <f t="shared" si="1"/>
        <v>3986</v>
      </c>
      <c r="N15" s="10"/>
    </row>
    <row r="16" spans="1:14" ht="15.75" customHeight="1">
      <c r="A16" s="63" t="s">
        <v>50</v>
      </c>
      <c r="B16" s="21" t="s">
        <v>13</v>
      </c>
      <c r="C16" s="52">
        <f>C20+C24+C32+C42+C46+C53</f>
        <v>4</v>
      </c>
      <c r="D16" s="41">
        <f aca="true" t="shared" si="2" ref="D16:M16">D20+D24+D32+D42+D46+D53</f>
        <v>4</v>
      </c>
      <c r="E16" s="41">
        <f t="shared" si="2"/>
        <v>0</v>
      </c>
      <c r="F16" s="41">
        <f>F20+F24+F42+F46</f>
        <v>50</v>
      </c>
      <c r="G16" s="41">
        <f>G20+G24+G32+G42+G46+G53</f>
        <v>1379</v>
      </c>
      <c r="H16" s="41">
        <f t="shared" si="2"/>
        <v>697</v>
      </c>
      <c r="I16" s="41">
        <f t="shared" si="2"/>
        <v>682</v>
      </c>
      <c r="J16" s="41">
        <f>J20+J24+J32+J42+J46+J53</f>
        <v>98</v>
      </c>
      <c r="K16" s="41">
        <f t="shared" si="2"/>
        <v>56</v>
      </c>
      <c r="L16" s="41">
        <f t="shared" si="2"/>
        <v>42</v>
      </c>
      <c r="M16" s="41">
        <f t="shared" si="2"/>
        <v>6</v>
      </c>
      <c r="N16" s="10"/>
    </row>
    <row r="17" spans="1:14" ht="15.75" customHeight="1">
      <c r="A17" s="63"/>
      <c r="B17" s="21" t="s">
        <v>14</v>
      </c>
      <c r="C17" s="52">
        <f>C21+C25+C29+C33+C36+C43+C47+C54+C39+C50</f>
        <v>748</v>
      </c>
      <c r="D17" s="41">
        <f>D21+D25+D29+D33+D36+D43+D47+D54+D39+D50</f>
        <v>731</v>
      </c>
      <c r="E17" s="41">
        <f>E21+E25+E29+E33+E36+E43+E47+E54+E39+E50</f>
        <v>17</v>
      </c>
      <c r="F17" s="41">
        <f>F21+F25+F29+F43+F47+F39+F50</f>
        <v>8051</v>
      </c>
      <c r="G17" s="41">
        <f aca="true" t="shared" si="3" ref="G17:M17">G21+G25+G29+G33+G43+G47+G54+G39+G50</f>
        <v>214609</v>
      </c>
      <c r="H17" s="41">
        <f t="shared" si="3"/>
        <v>109912</v>
      </c>
      <c r="I17" s="41">
        <f t="shared" si="3"/>
        <v>104697</v>
      </c>
      <c r="J17" s="41">
        <f t="shared" si="3"/>
        <v>18225</v>
      </c>
      <c r="K17" s="41">
        <f t="shared" si="3"/>
        <v>8927</v>
      </c>
      <c r="L17" s="41">
        <f t="shared" si="3"/>
        <v>9298</v>
      </c>
      <c r="M17" s="41">
        <f t="shared" si="3"/>
        <v>2674</v>
      </c>
      <c r="N17" s="10"/>
    </row>
    <row r="18" spans="1:14" ht="15.75" customHeight="1">
      <c r="A18" s="26"/>
      <c r="B18" s="27" t="s">
        <v>15</v>
      </c>
      <c r="C18" s="53">
        <f>C22+C26+C34+C44+C48+C55+C57+C40+C51+1</f>
        <v>348</v>
      </c>
      <c r="D18" s="42">
        <f>D22+D26+D34+D44+D48+D55+D57+D40+D51+1</f>
        <v>348</v>
      </c>
      <c r="E18" s="29">
        <f>E22+E26+E34+E44+E48+E55+E57+E40</f>
        <v>0</v>
      </c>
      <c r="F18" s="42">
        <f>F22+F26+F40+F44+F48+F51</f>
        <v>1350</v>
      </c>
      <c r="G18" s="42">
        <f aca="true" t="shared" si="4" ref="G18:M18">G22+G26+G34+G44+G48+G55+G57+G40+G51</f>
        <v>67110</v>
      </c>
      <c r="H18" s="42">
        <f t="shared" si="4"/>
        <v>33316</v>
      </c>
      <c r="I18" s="42">
        <f t="shared" si="4"/>
        <v>33794</v>
      </c>
      <c r="J18" s="42">
        <f t="shared" si="4"/>
        <v>5773</v>
      </c>
      <c r="K18" s="42">
        <f t="shared" si="4"/>
        <v>1634</v>
      </c>
      <c r="L18" s="42">
        <f t="shared" si="4"/>
        <v>4139</v>
      </c>
      <c r="M18" s="42">
        <f t="shared" si="4"/>
        <v>1306</v>
      </c>
      <c r="N18" s="10"/>
    </row>
    <row r="19" spans="1:14" ht="15.75" customHeight="1">
      <c r="A19" s="25"/>
      <c r="B19" s="21" t="s">
        <v>12</v>
      </c>
      <c r="C19" s="52">
        <f>SUM(C20:C22)</f>
        <v>374</v>
      </c>
      <c r="D19" s="41">
        <f aca="true" t="shared" si="5" ref="D19:M19">SUM(D20:D22)</f>
        <v>368</v>
      </c>
      <c r="E19" s="41">
        <f t="shared" si="5"/>
        <v>6</v>
      </c>
      <c r="F19" s="41">
        <f t="shared" si="5"/>
        <v>4940</v>
      </c>
      <c r="G19" s="41">
        <f>SUM(G20:G22)</f>
        <v>112246</v>
      </c>
      <c r="H19" s="41">
        <f t="shared" si="5"/>
        <v>57372</v>
      </c>
      <c r="I19" s="41">
        <f t="shared" si="5"/>
        <v>54874</v>
      </c>
      <c r="J19" s="41">
        <f t="shared" si="5"/>
        <v>7909</v>
      </c>
      <c r="K19" s="41">
        <f t="shared" si="5"/>
        <v>3138</v>
      </c>
      <c r="L19" s="41">
        <f t="shared" si="5"/>
        <v>4771</v>
      </c>
      <c r="M19" s="41">
        <f t="shared" si="5"/>
        <v>990</v>
      </c>
      <c r="N19" s="10"/>
    </row>
    <row r="20" spans="1:14" ht="15.75" customHeight="1">
      <c r="A20" s="63" t="s">
        <v>19</v>
      </c>
      <c r="B20" s="21" t="s">
        <v>13</v>
      </c>
      <c r="C20" s="54">
        <f>SUM(D20:E20)</f>
        <v>1</v>
      </c>
      <c r="D20" s="28">
        <v>1</v>
      </c>
      <c r="E20" s="28">
        <v>0</v>
      </c>
      <c r="F20" s="28">
        <v>24</v>
      </c>
      <c r="G20" s="28">
        <f>SUM(H20:I20)</f>
        <v>710</v>
      </c>
      <c r="H20" s="28">
        <v>355</v>
      </c>
      <c r="I20" s="28">
        <v>355</v>
      </c>
      <c r="J20" s="28">
        <f>SUM(K20:L20)</f>
        <v>36</v>
      </c>
      <c r="K20" s="28">
        <v>24</v>
      </c>
      <c r="L20" s="28">
        <v>12</v>
      </c>
      <c r="M20" s="28">
        <v>5</v>
      </c>
      <c r="N20" s="10"/>
    </row>
    <row r="21" spans="1:14" ht="15.75" customHeight="1">
      <c r="A21" s="63"/>
      <c r="B21" s="21" t="s">
        <v>14</v>
      </c>
      <c r="C21" s="54">
        <f>SUM(D21:E21)</f>
        <v>368</v>
      </c>
      <c r="D21" s="28">
        <v>362</v>
      </c>
      <c r="E21" s="28">
        <v>6</v>
      </c>
      <c r="F21" s="28">
        <v>4873</v>
      </c>
      <c r="G21" s="28">
        <f>SUM(H21:I21)</f>
        <v>110616</v>
      </c>
      <c r="H21" s="28">
        <v>56664</v>
      </c>
      <c r="I21" s="28">
        <v>53952</v>
      </c>
      <c r="J21" s="28">
        <f>SUM(K21:L21)</f>
        <v>7788</v>
      </c>
      <c r="K21" s="28">
        <v>3089</v>
      </c>
      <c r="L21" s="28">
        <v>4699</v>
      </c>
      <c r="M21" s="28">
        <v>969</v>
      </c>
      <c r="N21" s="10"/>
    </row>
    <row r="22" spans="1:14" ht="15.75" customHeight="1">
      <c r="A22" s="26"/>
      <c r="B22" s="27" t="s">
        <v>15</v>
      </c>
      <c r="C22" s="55">
        <f>SUM(D22:E22)</f>
        <v>5</v>
      </c>
      <c r="D22" s="29">
        <v>5</v>
      </c>
      <c r="E22" s="29">
        <v>0</v>
      </c>
      <c r="F22" s="29">
        <v>43</v>
      </c>
      <c r="G22" s="29">
        <f>SUM(H22:I22)</f>
        <v>920</v>
      </c>
      <c r="H22" s="29">
        <v>353</v>
      </c>
      <c r="I22" s="29">
        <v>567</v>
      </c>
      <c r="J22" s="29">
        <f>SUM(K22:L22)</f>
        <v>85</v>
      </c>
      <c r="K22" s="29">
        <v>25</v>
      </c>
      <c r="L22" s="29">
        <v>60</v>
      </c>
      <c r="M22" s="29">
        <v>16</v>
      </c>
      <c r="N22" s="10"/>
    </row>
    <row r="23" spans="1:14" ht="15.75" customHeight="1">
      <c r="A23" s="25"/>
      <c r="B23" s="21" t="s">
        <v>12</v>
      </c>
      <c r="C23" s="52">
        <f>SUM(C24:C26)</f>
        <v>205</v>
      </c>
      <c r="D23" s="41">
        <f>SUM(D24:D26)</f>
        <v>203</v>
      </c>
      <c r="E23" s="41">
        <f>SUM(E24:E26)</f>
        <v>2</v>
      </c>
      <c r="F23" s="41">
        <f>SUM(F24:F26)</f>
        <v>2329</v>
      </c>
      <c r="G23" s="41">
        <f aca="true" t="shared" si="6" ref="G23:M23">SUM(G24:G26)</f>
        <v>58748</v>
      </c>
      <c r="H23" s="41">
        <f t="shared" si="6"/>
        <v>30189</v>
      </c>
      <c r="I23" s="41">
        <f t="shared" si="6"/>
        <v>28559</v>
      </c>
      <c r="J23" s="41">
        <f t="shared" si="6"/>
        <v>4916</v>
      </c>
      <c r="K23" s="41">
        <f t="shared" si="6"/>
        <v>2706</v>
      </c>
      <c r="L23" s="41">
        <f t="shared" si="6"/>
        <v>2210</v>
      </c>
      <c r="M23" s="41">
        <f t="shared" si="6"/>
        <v>495</v>
      </c>
      <c r="N23" s="10"/>
    </row>
    <row r="24" spans="1:14" ht="15.75" customHeight="1">
      <c r="A24" s="63" t="s">
        <v>20</v>
      </c>
      <c r="B24" s="21" t="s">
        <v>13</v>
      </c>
      <c r="C24" s="54">
        <f>SUM(D24:E24)</f>
        <v>1</v>
      </c>
      <c r="D24" s="28">
        <v>1</v>
      </c>
      <c r="E24" s="28">
        <v>0</v>
      </c>
      <c r="F24" s="28">
        <v>12</v>
      </c>
      <c r="G24" s="28">
        <f>SUM(H24:I24)</f>
        <v>475</v>
      </c>
      <c r="H24" s="28">
        <v>238</v>
      </c>
      <c r="I24" s="28">
        <v>237</v>
      </c>
      <c r="J24" s="28">
        <f>SUM(K24:L24)</f>
        <v>23</v>
      </c>
      <c r="K24" s="28">
        <v>16</v>
      </c>
      <c r="L24" s="28">
        <v>7</v>
      </c>
      <c r="M24" s="28">
        <v>0</v>
      </c>
      <c r="N24" s="10"/>
    </row>
    <row r="25" spans="1:14" ht="15.75" customHeight="1">
      <c r="A25" s="63"/>
      <c r="B25" s="21" t="s">
        <v>14</v>
      </c>
      <c r="C25" s="54">
        <f>SUM(D25:E25)</f>
        <v>196</v>
      </c>
      <c r="D25" s="28">
        <v>194</v>
      </c>
      <c r="E25" s="28">
        <v>2</v>
      </c>
      <c r="F25" s="28">
        <v>2264</v>
      </c>
      <c r="G25" s="28">
        <f>SUM(H25:I25)</f>
        <v>56909</v>
      </c>
      <c r="H25" s="28">
        <v>29286</v>
      </c>
      <c r="I25" s="28">
        <v>27623</v>
      </c>
      <c r="J25" s="28">
        <f>SUM(K25:L25)</f>
        <v>4766</v>
      </c>
      <c r="K25" s="28">
        <v>2618</v>
      </c>
      <c r="L25" s="28">
        <v>2148</v>
      </c>
      <c r="M25" s="28">
        <v>476</v>
      </c>
      <c r="N25" s="10"/>
    </row>
    <row r="26" spans="1:14" ht="15.75" customHeight="1">
      <c r="A26" s="26"/>
      <c r="B26" s="27" t="s">
        <v>15</v>
      </c>
      <c r="C26" s="55">
        <f>SUM(D26:E26)</f>
        <v>8</v>
      </c>
      <c r="D26" s="29">
        <v>8</v>
      </c>
      <c r="E26" s="29">
        <v>0</v>
      </c>
      <c r="F26" s="29">
        <v>53</v>
      </c>
      <c r="G26" s="29">
        <f>SUM(H26:I26)</f>
        <v>1364</v>
      </c>
      <c r="H26" s="29">
        <v>665</v>
      </c>
      <c r="I26" s="29">
        <v>699</v>
      </c>
      <c r="J26" s="29">
        <f>SUM(K26:L26)</f>
        <v>127</v>
      </c>
      <c r="K26" s="29">
        <v>72</v>
      </c>
      <c r="L26" s="29">
        <v>55</v>
      </c>
      <c r="M26" s="29">
        <v>19</v>
      </c>
      <c r="N26" s="10"/>
    </row>
    <row r="27" spans="1:14" ht="15.75" customHeight="1">
      <c r="A27" s="18"/>
      <c r="B27" s="21" t="s">
        <v>12</v>
      </c>
      <c r="C27" s="56">
        <f>SUM(C28:C30)</f>
        <v>2</v>
      </c>
      <c r="D27" s="57">
        <f aca="true" t="shared" si="7" ref="D27:M27">SUM(D28:D30)</f>
        <v>2</v>
      </c>
      <c r="E27" s="57">
        <f t="shared" si="7"/>
        <v>0</v>
      </c>
      <c r="F27" s="57">
        <f t="shared" si="7"/>
        <v>42</v>
      </c>
      <c r="G27" s="57">
        <f t="shared" si="7"/>
        <v>783</v>
      </c>
      <c r="H27" s="57">
        <f t="shared" si="7"/>
        <v>384</v>
      </c>
      <c r="I27" s="57">
        <f t="shared" si="7"/>
        <v>399</v>
      </c>
      <c r="J27" s="57">
        <f t="shared" si="7"/>
        <v>80</v>
      </c>
      <c r="K27" s="57">
        <f t="shared" si="7"/>
        <v>36</v>
      </c>
      <c r="L27" s="57">
        <f t="shared" si="7"/>
        <v>44</v>
      </c>
      <c r="M27" s="57">
        <f t="shared" si="7"/>
        <v>15</v>
      </c>
      <c r="N27" s="10"/>
    </row>
    <row r="28" spans="1:14" ht="15.75" customHeight="1">
      <c r="A28" s="74" t="s">
        <v>41</v>
      </c>
      <c r="B28" s="21" t="s">
        <v>13</v>
      </c>
      <c r="C28" s="54">
        <f>SUM(D28:E28)</f>
        <v>0</v>
      </c>
      <c r="D28" s="28">
        <v>0</v>
      </c>
      <c r="E28" s="28">
        <v>0</v>
      </c>
      <c r="F28" s="28">
        <v>0</v>
      </c>
      <c r="G28" s="28">
        <f>SUM(H28:I28)</f>
        <v>0</v>
      </c>
      <c r="H28" s="28">
        <v>0</v>
      </c>
      <c r="I28" s="28">
        <v>0</v>
      </c>
      <c r="J28" s="28">
        <f>SUM(K28:L28)</f>
        <v>0</v>
      </c>
      <c r="K28" s="28">
        <v>0</v>
      </c>
      <c r="L28" s="28">
        <v>0</v>
      </c>
      <c r="M28" s="28">
        <v>0</v>
      </c>
      <c r="N28" s="10"/>
    </row>
    <row r="29" spans="1:14" ht="15.75" customHeight="1">
      <c r="A29" s="74"/>
      <c r="B29" s="21" t="s">
        <v>14</v>
      </c>
      <c r="C29" s="54">
        <f>SUM(D29:E29)</f>
        <v>2</v>
      </c>
      <c r="D29" s="28">
        <v>2</v>
      </c>
      <c r="E29" s="28">
        <v>0</v>
      </c>
      <c r="F29" s="28">
        <v>42</v>
      </c>
      <c r="G29" s="28">
        <f>SUM(H29:I29)</f>
        <v>783</v>
      </c>
      <c r="H29" s="28">
        <v>384</v>
      </c>
      <c r="I29" s="28">
        <v>399</v>
      </c>
      <c r="J29" s="28">
        <f>SUM(K29:L29)</f>
        <v>80</v>
      </c>
      <c r="K29" s="28">
        <v>36</v>
      </c>
      <c r="L29" s="28">
        <v>44</v>
      </c>
      <c r="M29" s="28">
        <v>15</v>
      </c>
      <c r="N29" s="10"/>
    </row>
    <row r="30" spans="1:14" ht="15.75" customHeight="1">
      <c r="A30" s="26"/>
      <c r="B30" s="27" t="s">
        <v>15</v>
      </c>
      <c r="C30" s="55">
        <f>SUM(D30:E30)</f>
        <v>0</v>
      </c>
      <c r="D30" s="29">
        <v>0</v>
      </c>
      <c r="E30" s="29">
        <v>0</v>
      </c>
      <c r="F30" s="29">
        <v>0</v>
      </c>
      <c r="G30" s="29">
        <f>SUM(H30:I30)</f>
        <v>0</v>
      </c>
      <c r="H30" s="29">
        <v>0</v>
      </c>
      <c r="I30" s="29">
        <v>0</v>
      </c>
      <c r="J30" s="29">
        <f>SUM(K30:L30)</f>
        <v>0</v>
      </c>
      <c r="K30" s="29">
        <v>0</v>
      </c>
      <c r="L30" s="29">
        <v>0</v>
      </c>
      <c r="M30" s="29">
        <v>0</v>
      </c>
      <c r="N30" s="10"/>
    </row>
    <row r="31" spans="1:14" ht="15.75" customHeight="1">
      <c r="A31" s="25"/>
      <c r="B31" s="21" t="s">
        <v>12</v>
      </c>
      <c r="C31" s="52">
        <f>SUM(C32:C34)</f>
        <v>95</v>
      </c>
      <c r="D31" s="41">
        <f>SUM(D32:D34)</f>
        <v>92</v>
      </c>
      <c r="E31" s="41">
        <f>SUM(E32:E34)</f>
        <v>3</v>
      </c>
      <c r="F31" s="30" t="s">
        <v>3</v>
      </c>
      <c r="G31" s="41">
        <f aca="true" t="shared" si="8" ref="G31:M31">SUM(G32:G34)</f>
        <v>55329</v>
      </c>
      <c r="H31" s="41">
        <f>SUM(H32:H34)</f>
        <v>28043</v>
      </c>
      <c r="I31" s="41">
        <f t="shared" si="8"/>
        <v>27286</v>
      </c>
      <c r="J31" s="41">
        <f t="shared" si="8"/>
        <v>4539</v>
      </c>
      <c r="K31" s="41">
        <f t="shared" si="8"/>
        <v>3207</v>
      </c>
      <c r="L31" s="41">
        <f t="shared" si="8"/>
        <v>1332</v>
      </c>
      <c r="M31" s="41">
        <f t="shared" si="8"/>
        <v>1093</v>
      </c>
      <c r="N31" s="10"/>
    </row>
    <row r="32" spans="1:14" ht="15.75" customHeight="1">
      <c r="A32" s="63" t="s">
        <v>21</v>
      </c>
      <c r="B32" s="21" t="s">
        <v>13</v>
      </c>
      <c r="C32" s="54">
        <f>SUM(D32:E32)</f>
        <v>0</v>
      </c>
      <c r="D32" s="28">
        <v>0</v>
      </c>
      <c r="E32" s="28">
        <v>0</v>
      </c>
      <c r="F32" s="31" t="s">
        <v>3</v>
      </c>
      <c r="G32" s="28">
        <f>SUM(H32:I32)</f>
        <v>0</v>
      </c>
      <c r="H32" s="28">
        <v>0</v>
      </c>
      <c r="I32" s="28">
        <v>0</v>
      </c>
      <c r="J32" s="28">
        <f>SUM(K32:L32)</f>
        <v>0</v>
      </c>
      <c r="K32" s="28">
        <v>0</v>
      </c>
      <c r="L32" s="28">
        <v>0</v>
      </c>
      <c r="M32" s="28">
        <v>0</v>
      </c>
      <c r="N32" s="10"/>
    </row>
    <row r="33" spans="1:14" ht="15.75" customHeight="1">
      <c r="A33" s="63"/>
      <c r="B33" s="21" t="s">
        <v>14</v>
      </c>
      <c r="C33" s="54">
        <f>SUM(D33:E33)</f>
        <v>76</v>
      </c>
      <c r="D33" s="28">
        <v>73</v>
      </c>
      <c r="E33" s="28">
        <v>3</v>
      </c>
      <c r="F33" s="31" t="s">
        <v>3</v>
      </c>
      <c r="G33" s="28">
        <f>SUM(H33:I33)</f>
        <v>39294</v>
      </c>
      <c r="H33" s="28">
        <v>19644</v>
      </c>
      <c r="I33" s="28">
        <v>19650</v>
      </c>
      <c r="J33" s="28">
        <f>SUM(K33:L33)</f>
        <v>3402</v>
      </c>
      <c r="K33" s="28">
        <v>2436</v>
      </c>
      <c r="L33" s="28">
        <v>966</v>
      </c>
      <c r="M33" s="28">
        <v>837</v>
      </c>
      <c r="N33" s="10"/>
    </row>
    <row r="34" spans="1:14" ht="15.75" customHeight="1">
      <c r="A34" s="26"/>
      <c r="B34" s="27" t="s">
        <v>15</v>
      </c>
      <c r="C34" s="55">
        <f>SUM(D34:E34)</f>
        <v>19</v>
      </c>
      <c r="D34" s="29">
        <v>19</v>
      </c>
      <c r="E34" s="29">
        <v>0</v>
      </c>
      <c r="F34" s="32" t="s">
        <v>3</v>
      </c>
      <c r="G34" s="29">
        <f>SUM(H34:I34)</f>
        <v>16035</v>
      </c>
      <c r="H34" s="29">
        <v>8399</v>
      </c>
      <c r="I34" s="29">
        <v>7636</v>
      </c>
      <c r="J34" s="29">
        <f>SUM(K34:L34)</f>
        <v>1137</v>
      </c>
      <c r="K34" s="29">
        <v>771</v>
      </c>
      <c r="L34" s="29">
        <v>366</v>
      </c>
      <c r="M34" s="29">
        <v>256</v>
      </c>
      <c r="N34" s="10"/>
    </row>
    <row r="35" spans="1:14" ht="15.75" customHeight="1">
      <c r="A35" s="77" t="s">
        <v>22</v>
      </c>
      <c r="B35" s="33" t="s">
        <v>2</v>
      </c>
      <c r="C35" s="34" t="s">
        <v>35</v>
      </c>
      <c r="D35" s="35" t="s">
        <v>36</v>
      </c>
      <c r="E35" s="28">
        <v>0</v>
      </c>
      <c r="F35" s="31" t="s">
        <v>32</v>
      </c>
      <c r="G35" s="35">
        <v>4654</v>
      </c>
      <c r="H35" s="35">
        <v>1702</v>
      </c>
      <c r="I35" s="35">
        <v>2952</v>
      </c>
      <c r="J35" s="35">
        <v>131</v>
      </c>
      <c r="K35" s="35">
        <v>70</v>
      </c>
      <c r="L35" s="35">
        <v>61</v>
      </c>
      <c r="M35" s="36">
        <v>32</v>
      </c>
      <c r="N35" s="10"/>
    </row>
    <row r="36" spans="1:14" ht="15.75" customHeight="1">
      <c r="A36" s="78"/>
      <c r="B36" s="21" t="s">
        <v>14</v>
      </c>
      <c r="C36" s="37">
        <v>1</v>
      </c>
      <c r="D36" s="38">
        <v>1</v>
      </c>
      <c r="E36" s="28">
        <v>0</v>
      </c>
      <c r="F36" s="31" t="s">
        <v>3</v>
      </c>
      <c r="G36" s="35">
        <v>1037</v>
      </c>
      <c r="H36" s="35">
        <v>515</v>
      </c>
      <c r="I36" s="35">
        <v>522</v>
      </c>
      <c r="J36" s="35">
        <v>28</v>
      </c>
      <c r="K36" s="35">
        <v>17</v>
      </c>
      <c r="L36" s="35">
        <v>11</v>
      </c>
      <c r="M36" s="36">
        <v>3</v>
      </c>
      <c r="N36" s="10"/>
    </row>
    <row r="37" spans="1:14" ht="15.75" customHeight="1">
      <c r="A37" s="79"/>
      <c r="B37" s="27" t="s">
        <v>16</v>
      </c>
      <c r="C37" s="39" t="s">
        <v>37</v>
      </c>
      <c r="D37" s="40" t="s">
        <v>38</v>
      </c>
      <c r="E37" s="29">
        <v>0</v>
      </c>
      <c r="F37" s="32" t="s">
        <v>3</v>
      </c>
      <c r="G37" s="58">
        <f>G35-G36</f>
        <v>3617</v>
      </c>
      <c r="H37" s="58">
        <f aca="true" t="shared" si="9" ref="H37:M37">H35-H36</f>
        <v>1187</v>
      </c>
      <c r="I37" s="58">
        <f>I35-I36</f>
        <v>2430</v>
      </c>
      <c r="J37" s="58">
        <f t="shared" si="9"/>
        <v>103</v>
      </c>
      <c r="K37" s="58">
        <f t="shared" si="9"/>
        <v>53</v>
      </c>
      <c r="L37" s="58">
        <f t="shared" si="9"/>
        <v>50</v>
      </c>
      <c r="M37" s="59">
        <f t="shared" si="9"/>
        <v>29</v>
      </c>
      <c r="N37" s="10"/>
    </row>
    <row r="38" spans="1:14" ht="15.75" customHeight="1">
      <c r="A38" s="60" t="s">
        <v>42</v>
      </c>
      <c r="B38" s="21" t="s">
        <v>12</v>
      </c>
      <c r="C38" s="52">
        <f aca="true" t="shared" si="10" ref="C38:M38">SUM(C39:C40)</f>
        <v>1</v>
      </c>
      <c r="D38" s="41">
        <f t="shared" si="10"/>
        <v>1</v>
      </c>
      <c r="E38" s="41">
        <f t="shared" si="10"/>
        <v>0</v>
      </c>
      <c r="F38" s="41">
        <f t="shared" si="10"/>
        <v>12</v>
      </c>
      <c r="G38" s="41">
        <f t="shared" si="10"/>
        <v>806</v>
      </c>
      <c r="H38" s="41">
        <f t="shared" si="10"/>
        <v>331</v>
      </c>
      <c r="I38" s="41">
        <f t="shared" si="10"/>
        <v>475</v>
      </c>
      <c r="J38" s="41">
        <f t="shared" si="10"/>
        <v>62</v>
      </c>
      <c r="K38" s="41">
        <f t="shared" si="10"/>
        <v>37</v>
      </c>
      <c r="L38" s="41">
        <f t="shared" si="10"/>
        <v>25</v>
      </c>
      <c r="M38" s="41">
        <f t="shared" si="10"/>
        <v>9</v>
      </c>
      <c r="N38" s="10"/>
    </row>
    <row r="39" spans="1:14" ht="15.75" customHeight="1">
      <c r="A39" s="61"/>
      <c r="B39" s="21" t="s">
        <v>14</v>
      </c>
      <c r="C39" s="54">
        <f>SUM(D39:E39)</f>
        <v>1</v>
      </c>
      <c r="D39" s="28">
        <v>1</v>
      </c>
      <c r="E39" s="28">
        <v>0</v>
      </c>
      <c r="F39" s="28">
        <v>12</v>
      </c>
      <c r="G39" s="28">
        <f>SUM(H39:I39)</f>
        <v>806</v>
      </c>
      <c r="H39" s="28">
        <v>331</v>
      </c>
      <c r="I39" s="28">
        <v>475</v>
      </c>
      <c r="J39" s="28">
        <f>SUM(K39:L39)</f>
        <v>62</v>
      </c>
      <c r="K39" s="28">
        <v>37</v>
      </c>
      <c r="L39" s="28">
        <v>25</v>
      </c>
      <c r="M39" s="28">
        <v>9</v>
      </c>
      <c r="N39" s="10"/>
    </row>
    <row r="40" spans="1:14" ht="15.75" customHeight="1">
      <c r="A40" s="62"/>
      <c r="B40" s="27" t="s">
        <v>15</v>
      </c>
      <c r="C40" s="55">
        <f>SUM(D40:E40)</f>
        <v>0</v>
      </c>
      <c r="D40" s="29">
        <v>0</v>
      </c>
      <c r="E40" s="29">
        <v>0</v>
      </c>
      <c r="F40" s="29">
        <v>0</v>
      </c>
      <c r="G40" s="29">
        <f>SUM(H40:I40)</f>
        <v>0</v>
      </c>
      <c r="H40" s="29">
        <v>0</v>
      </c>
      <c r="I40" s="29">
        <v>0</v>
      </c>
      <c r="J40" s="29">
        <f>SUM(K40:L40)</f>
        <v>0</v>
      </c>
      <c r="K40" s="29">
        <v>0</v>
      </c>
      <c r="L40" s="29">
        <v>0</v>
      </c>
      <c r="M40" s="29">
        <v>0</v>
      </c>
      <c r="N40" s="10"/>
    </row>
    <row r="41" spans="1:14" ht="15.75" customHeight="1">
      <c r="A41" s="25"/>
      <c r="B41" s="21" t="s">
        <v>12</v>
      </c>
      <c r="C41" s="52">
        <f>SUM(C42:C44)</f>
        <v>29</v>
      </c>
      <c r="D41" s="41">
        <f aca="true" t="shared" si="11" ref="D41:M41">SUM(D42:D44)</f>
        <v>23</v>
      </c>
      <c r="E41" s="41">
        <f t="shared" si="11"/>
        <v>6</v>
      </c>
      <c r="F41" s="41">
        <f t="shared" si="11"/>
        <v>664</v>
      </c>
      <c r="G41" s="41">
        <f t="shared" si="11"/>
        <v>2636</v>
      </c>
      <c r="H41" s="41">
        <f t="shared" si="11"/>
        <v>1768</v>
      </c>
      <c r="I41" s="41">
        <f t="shared" si="11"/>
        <v>868</v>
      </c>
      <c r="J41" s="41">
        <f t="shared" si="11"/>
        <v>1614</v>
      </c>
      <c r="K41" s="41">
        <f t="shared" si="11"/>
        <v>666</v>
      </c>
      <c r="L41" s="41">
        <f t="shared" si="11"/>
        <v>948</v>
      </c>
      <c r="M41" s="41">
        <f t="shared" si="11"/>
        <v>295</v>
      </c>
      <c r="N41" s="10"/>
    </row>
    <row r="42" spans="1:14" ht="15.75" customHeight="1">
      <c r="A42" s="20" t="s">
        <v>23</v>
      </c>
      <c r="B42" s="21" t="s">
        <v>13</v>
      </c>
      <c r="C42" s="54">
        <f>SUM(D42:E42)</f>
        <v>1</v>
      </c>
      <c r="D42" s="28">
        <v>1</v>
      </c>
      <c r="E42" s="28">
        <v>0</v>
      </c>
      <c r="F42" s="28">
        <v>9</v>
      </c>
      <c r="G42" s="28">
        <f>SUM(H42:I42)</f>
        <v>61</v>
      </c>
      <c r="H42" s="28">
        <v>47</v>
      </c>
      <c r="I42" s="28">
        <v>14</v>
      </c>
      <c r="J42" s="28">
        <f>SUM(K42:L42)</f>
        <v>32</v>
      </c>
      <c r="K42" s="28">
        <v>15</v>
      </c>
      <c r="L42" s="28">
        <v>17</v>
      </c>
      <c r="M42" s="28">
        <v>1</v>
      </c>
      <c r="N42" s="10"/>
    </row>
    <row r="43" spans="1:14" ht="15.75" customHeight="1">
      <c r="A43" s="20" t="s">
        <v>39</v>
      </c>
      <c r="B43" s="21" t="s">
        <v>14</v>
      </c>
      <c r="C43" s="54">
        <f>SUM(D43:E43)</f>
        <v>26</v>
      </c>
      <c r="D43" s="28">
        <v>20</v>
      </c>
      <c r="E43" s="28">
        <v>6</v>
      </c>
      <c r="F43" s="41">
        <v>632</v>
      </c>
      <c r="G43" s="28">
        <f>SUM(H43:I43)</f>
        <v>2466</v>
      </c>
      <c r="H43" s="28">
        <v>1709</v>
      </c>
      <c r="I43" s="28">
        <v>757</v>
      </c>
      <c r="J43" s="28">
        <f>SUM(K43:L43)</f>
        <v>1549</v>
      </c>
      <c r="K43" s="28">
        <v>641</v>
      </c>
      <c r="L43" s="28">
        <v>908</v>
      </c>
      <c r="M43" s="28">
        <v>280</v>
      </c>
      <c r="N43" s="10"/>
    </row>
    <row r="44" spans="1:14" ht="15.75" customHeight="1">
      <c r="A44" s="26"/>
      <c r="B44" s="27" t="s">
        <v>15</v>
      </c>
      <c r="C44" s="55">
        <f>SUM(D44:E44)</f>
        <v>2</v>
      </c>
      <c r="D44" s="29">
        <v>2</v>
      </c>
      <c r="E44" s="29">
        <v>0</v>
      </c>
      <c r="F44" s="29">
        <v>23</v>
      </c>
      <c r="G44" s="29">
        <f>SUM(H44:I44)</f>
        <v>109</v>
      </c>
      <c r="H44" s="29">
        <v>12</v>
      </c>
      <c r="I44" s="29">
        <v>97</v>
      </c>
      <c r="J44" s="29">
        <f>SUM(K44:L44)</f>
        <v>33</v>
      </c>
      <c r="K44" s="29">
        <v>10</v>
      </c>
      <c r="L44" s="29">
        <v>23</v>
      </c>
      <c r="M44" s="29">
        <v>14</v>
      </c>
      <c r="N44" s="10"/>
    </row>
    <row r="45" spans="1:14" ht="15.75" customHeight="1">
      <c r="A45" s="25"/>
      <c r="B45" s="21" t="s">
        <v>12</v>
      </c>
      <c r="C45" s="52">
        <f>SUM(C46:C48)</f>
        <v>222</v>
      </c>
      <c r="D45" s="41">
        <f aca="true" t="shared" si="12" ref="D45:M45">SUM(D46:D48)</f>
        <v>222</v>
      </c>
      <c r="E45" s="41">
        <f t="shared" si="12"/>
        <v>0</v>
      </c>
      <c r="F45" s="41">
        <f t="shared" si="12"/>
        <v>1128</v>
      </c>
      <c r="G45" s="41">
        <f t="shared" si="12"/>
        <v>23722</v>
      </c>
      <c r="H45" s="41">
        <f t="shared" si="12"/>
        <v>11972</v>
      </c>
      <c r="I45" s="41">
        <f t="shared" si="12"/>
        <v>11750</v>
      </c>
      <c r="J45" s="41">
        <f t="shared" si="12"/>
        <v>2129</v>
      </c>
      <c r="K45" s="41">
        <f t="shared" si="12"/>
        <v>168</v>
      </c>
      <c r="L45" s="41">
        <f t="shared" si="12"/>
        <v>1961</v>
      </c>
      <c r="M45" s="41">
        <f t="shared" si="12"/>
        <v>399</v>
      </c>
      <c r="N45" s="10"/>
    </row>
    <row r="46" spans="1:14" ht="15.75" customHeight="1">
      <c r="A46" s="63" t="s">
        <v>24</v>
      </c>
      <c r="B46" s="21" t="s">
        <v>13</v>
      </c>
      <c r="C46" s="54">
        <f>SUM(D46:E46)</f>
        <v>1</v>
      </c>
      <c r="D46" s="28">
        <v>1</v>
      </c>
      <c r="E46" s="28">
        <v>0</v>
      </c>
      <c r="F46" s="28">
        <v>5</v>
      </c>
      <c r="G46" s="28">
        <f>SUM(H46:I46)</f>
        <v>133</v>
      </c>
      <c r="H46" s="28">
        <v>57</v>
      </c>
      <c r="I46" s="28">
        <v>76</v>
      </c>
      <c r="J46" s="28">
        <f>SUM(K46:L46)</f>
        <v>7</v>
      </c>
      <c r="K46" s="28">
        <v>1</v>
      </c>
      <c r="L46" s="28">
        <v>6</v>
      </c>
      <c r="M46" s="28">
        <v>0</v>
      </c>
      <c r="N46" s="10"/>
    </row>
    <row r="47" spans="1:14" ht="15.75" customHeight="1">
      <c r="A47" s="63"/>
      <c r="B47" s="21" t="s">
        <v>14</v>
      </c>
      <c r="C47" s="54">
        <f>SUM(D47:E47)</f>
        <v>68</v>
      </c>
      <c r="D47" s="28">
        <v>68</v>
      </c>
      <c r="E47" s="28">
        <v>0</v>
      </c>
      <c r="F47" s="28">
        <v>201</v>
      </c>
      <c r="G47" s="28">
        <f>SUM(H47:I47)</f>
        <v>2827</v>
      </c>
      <c r="H47" s="28">
        <v>1439</v>
      </c>
      <c r="I47" s="28">
        <v>1388</v>
      </c>
      <c r="J47" s="28">
        <f>SUM(K47:L47)</f>
        <v>401</v>
      </c>
      <c r="K47" s="28">
        <v>39</v>
      </c>
      <c r="L47" s="28">
        <v>362</v>
      </c>
      <c r="M47" s="28">
        <v>40</v>
      </c>
      <c r="N47" s="10"/>
    </row>
    <row r="48" spans="1:14" ht="15.75" customHeight="1">
      <c r="A48" s="26"/>
      <c r="B48" s="27" t="s">
        <v>15</v>
      </c>
      <c r="C48" s="55">
        <f>SUM(D48:E48)</f>
        <v>153</v>
      </c>
      <c r="D48" s="29">
        <v>153</v>
      </c>
      <c r="E48" s="29">
        <v>0</v>
      </c>
      <c r="F48" s="29">
        <v>922</v>
      </c>
      <c r="G48" s="29">
        <f>SUM(H48:I48)</f>
        <v>20762</v>
      </c>
      <c r="H48" s="29">
        <v>10476</v>
      </c>
      <c r="I48" s="29">
        <v>10286</v>
      </c>
      <c r="J48" s="29">
        <f>SUM(K48:L48)</f>
        <v>1721</v>
      </c>
      <c r="K48" s="29">
        <v>128</v>
      </c>
      <c r="L48" s="29">
        <v>1593</v>
      </c>
      <c r="M48" s="29">
        <v>359</v>
      </c>
      <c r="N48" s="10"/>
    </row>
    <row r="49" spans="1:14" ht="15.75" customHeight="1">
      <c r="A49" s="70" t="s">
        <v>31</v>
      </c>
      <c r="B49" s="21" t="s">
        <v>12</v>
      </c>
      <c r="C49" s="52">
        <f>SUM(C50:C51)</f>
        <v>79</v>
      </c>
      <c r="D49" s="41">
        <f aca="true" t="shared" si="13" ref="D49:M49">SUM(D50:D51)</f>
        <v>79</v>
      </c>
      <c r="E49" s="41">
        <f t="shared" si="13"/>
        <v>0</v>
      </c>
      <c r="F49" s="41">
        <f t="shared" si="13"/>
        <v>336</v>
      </c>
      <c r="G49" s="41">
        <f t="shared" si="13"/>
        <v>10135</v>
      </c>
      <c r="H49" s="41">
        <f t="shared" si="13"/>
        <v>5316</v>
      </c>
      <c r="I49" s="41">
        <f t="shared" si="13"/>
        <v>4819</v>
      </c>
      <c r="J49" s="41">
        <f t="shared" si="13"/>
        <v>1800</v>
      </c>
      <c r="K49" s="41">
        <f t="shared" si="13"/>
        <v>130</v>
      </c>
      <c r="L49" s="41">
        <f t="shared" si="13"/>
        <v>1670</v>
      </c>
      <c r="M49" s="41">
        <f t="shared" si="13"/>
        <v>340</v>
      </c>
      <c r="N49" s="10"/>
    </row>
    <row r="50" spans="1:14" ht="15.75" customHeight="1">
      <c r="A50" s="71"/>
      <c r="B50" s="21" t="s">
        <v>14</v>
      </c>
      <c r="C50" s="54">
        <f>SUM(D50:E50)</f>
        <v>7</v>
      </c>
      <c r="D50" s="28">
        <v>7</v>
      </c>
      <c r="E50" s="28">
        <v>0</v>
      </c>
      <c r="F50" s="28">
        <v>27</v>
      </c>
      <c r="G50" s="41">
        <f>SUM(H50:I50)</f>
        <v>648</v>
      </c>
      <c r="H50" s="28">
        <v>361</v>
      </c>
      <c r="I50" s="28">
        <v>287</v>
      </c>
      <c r="J50" s="28">
        <f>SUM(K50:L50)</f>
        <v>133</v>
      </c>
      <c r="K50" s="28">
        <v>14</v>
      </c>
      <c r="L50" s="28">
        <v>119</v>
      </c>
      <c r="M50" s="28">
        <v>42</v>
      </c>
      <c r="N50" s="10"/>
    </row>
    <row r="51" spans="1:14" ht="15.75" customHeight="1">
      <c r="A51" s="72"/>
      <c r="B51" s="27" t="s">
        <v>15</v>
      </c>
      <c r="C51" s="55">
        <f>SUM(D51:E51)</f>
        <v>72</v>
      </c>
      <c r="D51" s="29">
        <v>72</v>
      </c>
      <c r="E51" s="29">
        <v>0</v>
      </c>
      <c r="F51" s="29">
        <v>309</v>
      </c>
      <c r="G51" s="42">
        <f>SUM(H51:I51)</f>
        <v>9487</v>
      </c>
      <c r="H51" s="29">
        <v>4955</v>
      </c>
      <c r="I51" s="29">
        <v>4532</v>
      </c>
      <c r="J51" s="29">
        <f>SUM(K51:L51)</f>
        <v>1667</v>
      </c>
      <c r="K51" s="29">
        <v>116</v>
      </c>
      <c r="L51" s="29">
        <v>1551</v>
      </c>
      <c r="M51" s="29">
        <v>298</v>
      </c>
      <c r="N51" s="10"/>
    </row>
    <row r="52" spans="1:14" ht="15.75" customHeight="1">
      <c r="A52" s="25"/>
      <c r="B52" s="21" t="s">
        <v>12</v>
      </c>
      <c r="C52" s="52">
        <f>SUM(C53:C55)</f>
        <v>69</v>
      </c>
      <c r="D52" s="41">
        <f aca="true" t="shared" si="14" ref="D52:L52">SUM(D53:D55)</f>
        <v>69</v>
      </c>
      <c r="E52" s="41">
        <f t="shared" si="14"/>
        <v>0</v>
      </c>
      <c r="F52" s="30" t="s">
        <v>3</v>
      </c>
      <c r="G52" s="41">
        <f t="shared" si="14"/>
        <v>17510</v>
      </c>
      <c r="H52" s="41">
        <f t="shared" si="14"/>
        <v>7966</v>
      </c>
      <c r="I52" s="41">
        <f t="shared" si="14"/>
        <v>9544</v>
      </c>
      <c r="J52" s="41">
        <f t="shared" si="14"/>
        <v>938</v>
      </c>
      <c r="K52" s="41">
        <f t="shared" si="14"/>
        <v>489</v>
      </c>
      <c r="L52" s="41">
        <f t="shared" si="14"/>
        <v>449</v>
      </c>
      <c r="M52" s="41">
        <f>SUM(M53:M55)</f>
        <v>307</v>
      </c>
      <c r="N52" s="10"/>
    </row>
    <row r="53" spans="1:13" ht="15.75" customHeight="1">
      <c r="A53" s="63" t="s">
        <v>25</v>
      </c>
      <c r="B53" s="21" t="s">
        <v>13</v>
      </c>
      <c r="C53" s="54">
        <f>SUM(D53:E53)</f>
        <v>0</v>
      </c>
      <c r="D53" s="28">
        <v>0</v>
      </c>
      <c r="E53" s="28">
        <v>0</v>
      </c>
      <c r="F53" s="30" t="s">
        <v>3</v>
      </c>
      <c r="G53" s="28">
        <f>SUM(H53:I53)</f>
        <v>0</v>
      </c>
      <c r="H53" s="28">
        <v>0</v>
      </c>
      <c r="I53" s="28">
        <v>0</v>
      </c>
      <c r="J53" s="28">
        <f>SUM(K53:L53)</f>
        <v>0</v>
      </c>
      <c r="K53" s="31">
        <v>0</v>
      </c>
      <c r="L53" s="28">
        <v>0</v>
      </c>
      <c r="M53" s="28">
        <v>0</v>
      </c>
    </row>
    <row r="54" spans="1:13" ht="15.75" customHeight="1">
      <c r="A54" s="63"/>
      <c r="B54" s="21" t="s">
        <v>14</v>
      </c>
      <c r="C54" s="54">
        <f>SUM(D54:E54)</f>
        <v>3</v>
      </c>
      <c r="D54" s="28">
        <v>3</v>
      </c>
      <c r="E54" s="28">
        <v>0</v>
      </c>
      <c r="F54" s="31" t="s">
        <v>3</v>
      </c>
      <c r="G54" s="28">
        <f>SUM(H54:I54)</f>
        <v>260</v>
      </c>
      <c r="H54" s="28">
        <v>94</v>
      </c>
      <c r="I54" s="28">
        <v>166</v>
      </c>
      <c r="J54" s="28">
        <f>SUM(K54:L54)</f>
        <v>44</v>
      </c>
      <c r="K54" s="28">
        <v>17</v>
      </c>
      <c r="L54" s="28">
        <v>27</v>
      </c>
      <c r="M54" s="28">
        <v>6</v>
      </c>
    </row>
    <row r="55" spans="1:14" ht="15.75" customHeight="1">
      <c r="A55" s="26"/>
      <c r="B55" s="27" t="s">
        <v>15</v>
      </c>
      <c r="C55" s="55">
        <f>SUM(D55:E55)</f>
        <v>66</v>
      </c>
      <c r="D55" s="29">
        <v>66</v>
      </c>
      <c r="E55" s="29">
        <v>0</v>
      </c>
      <c r="F55" s="32" t="s">
        <v>3</v>
      </c>
      <c r="G55" s="29">
        <f>SUM(H55:I55)</f>
        <v>17250</v>
      </c>
      <c r="H55" s="29">
        <v>7872</v>
      </c>
      <c r="I55" s="29">
        <v>9378</v>
      </c>
      <c r="J55" s="29">
        <f>SUM(K55:L55)</f>
        <v>894</v>
      </c>
      <c r="K55" s="29">
        <v>472</v>
      </c>
      <c r="L55" s="29">
        <v>422</v>
      </c>
      <c r="M55" s="29">
        <v>301</v>
      </c>
      <c r="N55" s="10"/>
    </row>
    <row r="56" spans="1:14" ht="15.75" customHeight="1">
      <c r="A56" s="68" t="s">
        <v>40</v>
      </c>
      <c r="B56" s="21" t="s">
        <v>12</v>
      </c>
      <c r="C56" s="52">
        <f>SUM(C57:C57)</f>
        <v>22</v>
      </c>
      <c r="D56" s="41">
        <f>SUM(D57:D57)</f>
        <v>22</v>
      </c>
      <c r="E56" s="41">
        <v>0</v>
      </c>
      <c r="F56" s="30" t="s">
        <v>3</v>
      </c>
      <c r="G56" s="41">
        <f aca="true" t="shared" si="15" ref="G56:M56">SUM(G57:G57)</f>
        <v>1183</v>
      </c>
      <c r="H56" s="41">
        <f t="shared" si="15"/>
        <v>584</v>
      </c>
      <c r="I56" s="41">
        <f t="shared" si="15"/>
        <v>599</v>
      </c>
      <c r="J56" s="41">
        <f t="shared" si="15"/>
        <v>109</v>
      </c>
      <c r="K56" s="41">
        <f t="shared" si="15"/>
        <v>40</v>
      </c>
      <c r="L56" s="41">
        <f t="shared" si="15"/>
        <v>69</v>
      </c>
      <c r="M56" s="41">
        <f t="shared" si="15"/>
        <v>43</v>
      </c>
      <c r="N56" s="10"/>
    </row>
    <row r="57" spans="1:13" ht="15.75" customHeight="1">
      <c r="A57" s="69"/>
      <c r="B57" s="27" t="s">
        <v>15</v>
      </c>
      <c r="C57" s="55">
        <f>SUM(D57:E57)</f>
        <v>22</v>
      </c>
      <c r="D57" s="29">
        <v>22</v>
      </c>
      <c r="E57" s="29">
        <v>0</v>
      </c>
      <c r="F57" s="32" t="s">
        <v>3</v>
      </c>
      <c r="G57" s="29">
        <f>SUM(H57:I57)</f>
        <v>1183</v>
      </c>
      <c r="H57" s="42">
        <v>584</v>
      </c>
      <c r="I57" s="42">
        <v>599</v>
      </c>
      <c r="J57" s="29">
        <f>SUM(K57:L57)</f>
        <v>109</v>
      </c>
      <c r="K57" s="42">
        <v>40</v>
      </c>
      <c r="L57" s="42">
        <v>69</v>
      </c>
      <c r="M57" s="42">
        <v>43</v>
      </c>
    </row>
    <row r="58" spans="1:13" s="17" customFormat="1" ht="15.75" customHeight="1">
      <c r="A58" s="43" t="s">
        <v>26</v>
      </c>
      <c r="B58" s="44" t="s">
        <v>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5" ht="15.75" customHeight="1">
      <c r="A59" s="45" t="s">
        <v>27</v>
      </c>
      <c r="B59" s="46" t="s">
        <v>45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3"/>
      <c r="O59" s="13"/>
    </row>
    <row r="60" spans="1:15" ht="15.75" customHeight="1">
      <c r="A60" s="45" t="s">
        <v>28</v>
      </c>
      <c r="B60" s="46" t="s">
        <v>29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13"/>
      <c r="O60" s="13"/>
    </row>
  </sheetData>
  <sheetProtection/>
  <mergeCells count="15">
    <mergeCell ref="A1:M1"/>
    <mergeCell ref="A28:A29"/>
    <mergeCell ref="F3:F4"/>
    <mergeCell ref="A12:A13"/>
    <mergeCell ref="A32:A33"/>
    <mergeCell ref="A35:A37"/>
    <mergeCell ref="A38:A40"/>
    <mergeCell ref="A16:A17"/>
    <mergeCell ref="A20:A21"/>
    <mergeCell ref="A24:A25"/>
    <mergeCell ref="A3:B4"/>
    <mergeCell ref="A56:A57"/>
    <mergeCell ref="A46:A47"/>
    <mergeCell ref="A49:A51"/>
    <mergeCell ref="A53:A5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2023-02-08T02:12:19Z</dcterms:created>
  <dcterms:modified xsi:type="dcterms:W3CDTF">2023-02-08T02:12:24Z</dcterms:modified>
  <cp:category/>
  <cp:version/>
  <cp:contentType/>
  <cp:contentStatus/>
</cp:coreProperties>
</file>